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visible" name="LINKS" sheetId="2" r:id="rId5"/>
    <sheet state="visible" name="TESTE" sheetId="3" r:id="rId6"/>
    <sheet state="visible" name="PORTAS LOGICAS" sheetId="4" r:id="rId7"/>
    <sheet state="hidden" name="Ponto Fixo" sheetId="5" r:id="rId8"/>
    <sheet state="visible" name="IEEE 754 Ponto Flutuante" sheetId="6" r:id="rId9"/>
    <sheet state="visible" name="IEEE 754 To Ponto Fixo" sheetId="7" r:id="rId10"/>
    <sheet state="visible" name="UNIDADES MEDIDA" sheetId="8" r:id="rId11"/>
    <sheet state="hidden" name="REFERENCIAS" sheetId="9" r:id="rId12"/>
    <sheet state="visible" name="Sheet13" sheetId="10" r:id="rId13"/>
    <sheet state="visible" name="Complemento A 2" sheetId="11" r:id="rId14"/>
    <sheet state="visible" name="Conversor Hex DEC" sheetId="12" r:id="rId15"/>
    <sheet state="visible" name="Binario2Dec" sheetId="13" r:id="rId16"/>
    <sheet state="hidden" name="IP BIN2DEC" sheetId="14" r:id="rId17"/>
    <sheet state="hidden" name="IPTESTER" sheetId="15" r:id="rId18"/>
  </sheets>
  <definedNames/>
  <calcPr/>
</workbook>
</file>

<file path=xl/sharedStrings.xml><?xml version="1.0" encoding="utf-8"?>
<sst xmlns="http://schemas.openxmlformats.org/spreadsheetml/2006/main" count="382" uniqueCount="262">
  <si>
    <t>IP</t>
  </si>
  <si>
    <t>172.30.0.0</t>
  </si>
  <si>
    <t>Binario</t>
  </si>
  <si>
    <t>Numero de Bits</t>
  </si>
  <si>
    <t>Class</t>
  </si>
  <si>
    <t>Mascara Padrao</t>
  </si>
  <si>
    <t>R.R.H.H</t>
  </si>
  <si>
    <t>LINKS PRINCIPAIS</t>
  </si>
  <si>
    <t>Converter tabela em expressao booleana</t>
  </si>
  <si>
    <t>https://leventozturk.com/engineering/karnaugh/</t>
  </si>
  <si>
    <t>LER A TABELA AO CONTRARIO</t>
  </si>
  <si>
    <t>Calculadora de Binarios (Step by step)</t>
  </si>
  <si>
    <t>https://atozmath.com/NumberOperation.aspx?q=2&amp;q1=101%60111%601%603%602%602&amp;do=1#PrevPart</t>
  </si>
  <si>
    <t>CONVERSAO DE BASES</t>
  </si>
  <si>
    <t>https://atozmath.com/NumToBaseConv.aspx?b1=-1&amp;b2=-1</t>
  </si>
  <si>
    <t>Subtracao de Binarios Step By Step</t>
  </si>
  <si>
    <t>https://www.omnicalculator.com/math/binary-subtraction</t>
  </si>
  <si>
    <t>Portas logicas</t>
  </si>
  <si>
    <t>http://www.calculadoraonline.com.br/tabela-verdade</t>
  </si>
  <si>
    <t>Calculadora de Expressoes booleanas que gera tabela e circuito</t>
  </si>
  <si>
    <t>https://www.wolframalpha.com/input/?i=%28%28NOT%28A+OR+B%29%29+and+C%29</t>
  </si>
  <si>
    <t>Varias calculadoras</t>
  </si>
  <si>
    <t>https://atozmath.com/Menu/CollegeAlgebra.aspx</t>
  </si>
  <si>
    <t>OUTROS LINKS</t>
  </si>
  <si>
    <t>Calculadora Binarios (+ - / *)</t>
  </si>
  <si>
    <t>https://www.rapidtables.com/calc/math/binary-calculator.html</t>
  </si>
  <si>
    <t>Converter Binario Fracional em Decimal</t>
  </si>
  <si>
    <t>https://es.planetcalc.com/862/</t>
  </si>
  <si>
    <t>Calculadora de Circuitos / tabela verdade</t>
  </si>
  <si>
    <t>https://www.dcode.fr/boolean-truth-table</t>
  </si>
  <si>
    <t>https://www.calculator.net/binary-calculator.html</t>
  </si>
  <si>
    <t>https://planetcalc.com/911/</t>
  </si>
  <si>
    <t>Calculadora de Circuitos</t>
  </si>
  <si>
    <t>https://www.boolean-algebra.com/</t>
  </si>
  <si>
    <t>IEEE 754</t>
  </si>
  <si>
    <t>http://weitz.de/ieee/</t>
  </si>
  <si>
    <t>https://baseconvert.com/ieee-754-floating-point</t>
  </si>
  <si>
    <t>https://www.easycalculation.com/engineering/electrical/or-gate-value-calculator.html</t>
  </si>
  <si>
    <t>AND</t>
  </si>
  <si>
    <t>NAND</t>
  </si>
  <si>
    <t>OR</t>
  </si>
  <si>
    <t>NOR</t>
  </si>
  <si>
    <t>A (entrada)</t>
  </si>
  <si>
    <t>B (entrada)</t>
  </si>
  <si>
    <t>SAIDA</t>
  </si>
  <si>
    <t>NOT</t>
  </si>
  <si>
    <t>XOR</t>
  </si>
  <si>
    <t>XNOR</t>
  </si>
  <si>
    <t>Exemplos Prof</t>
  </si>
  <si>
    <t>https://www.wolframalpha.com/</t>
  </si>
  <si>
    <t>Truth table (!A AND B AND !C) OR (B AND C)</t>
  </si>
  <si>
    <t>.</t>
  </si>
  <si>
    <t>+</t>
  </si>
  <si>
    <t>⊕</t>
  </si>
  <si>
    <t>A̅ B̅ C̅ D̅</t>
  </si>
  <si>
    <t>!</t>
  </si>
  <si>
    <t>(A̅ .B̅)</t>
  </si>
  <si>
    <t>https://academo.org/demos/logic-gate-simulator/</t>
  </si>
  <si>
    <t>https://www.electronics-tutorials.ws/boolean/bool_7.html</t>
  </si>
  <si>
    <t>Numero</t>
  </si>
  <si>
    <t>Inteiro</t>
  </si>
  <si>
    <t>Fraccionario</t>
  </si>
  <si>
    <t>Contas</t>
  </si>
  <si>
    <t>Operacao</t>
  </si>
  <si>
    <t>Resultado</t>
  </si>
  <si>
    <t>Antes da virgula</t>
  </si>
  <si>
    <t>Depois da virgula</t>
  </si>
  <si>
    <t>25.75</t>
  </si>
  <si>
    <t>x</t>
  </si>
  <si>
    <t>Fraccionario Em Binario</t>
  </si>
  <si>
    <t>BINF em DEC</t>
  </si>
  <si>
    <t>Ponto Fixo</t>
  </si>
  <si>
    <t>Ponto Flutuante</t>
  </si>
  <si>
    <t>Mover Virgula</t>
  </si>
  <si>
    <t>ESQUERDA</t>
  </si>
  <si>
    <t xml:space="preserve">1st </t>
  </si>
  <si>
    <t>2nd</t>
  </si>
  <si>
    <t>without decimal</t>
  </si>
  <si>
    <t>length</t>
  </si>
  <si>
    <t>5.25</t>
  </si>
  <si>
    <t>Ponto Fixo (BIN)</t>
  </si>
  <si>
    <t>Quantas Casas Anda</t>
  </si>
  <si>
    <t>Converter</t>
  </si>
  <si>
    <t>Calculos</t>
  </si>
  <si>
    <t>=</t>
  </si>
  <si>
    <t>Este faz os passos todos no caso de nao sabermos como resolver</t>
  </si>
  <si>
    <t>https://binary-system.base-conversion.ro/convert-real-numbers-from-decimal-system-to-32bit-single-precision-IEEE754-binary-floating-point.php</t>
  </si>
  <si>
    <t>https://binary-system.base-conversion.ro/convert-from-32bit-single-precision-IEEE754-binary-floating-point-to-real-numbers-float.php</t>
  </si>
  <si>
    <t>Quando ele da o binario completo</t>
  </si>
  <si>
    <t>SINAL</t>
  </si>
  <si>
    <t>EXPOENTE</t>
  </si>
  <si>
    <t>MANTISSA</t>
  </si>
  <si>
    <t>01000001100001100000000000000000</t>
  </si>
  <si>
    <t>separar todos (sinal, expoente, mantissa)</t>
  </si>
  <si>
    <t>quando ele da fracional</t>
  </si>
  <si>
    <t>Negativos</t>
  </si>
  <si>
    <t>Positivos</t>
  </si>
  <si>
    <t>2^-1</t>
  </si>
  <si>
    <t>2^0</t>
  </si>
  <si>
    <t>2^-2</t>
  </si>
  <si>
    <t>2^1</t>
  </si>
  <si>
    <t>2^-3</t>
  </si>
  <si>
    <t>2^2</t>
  </si>
  <si>
    <t>2^-4</t>
  </si>
  <si>
    <t>2^3</t>
  </si>
  <si>
    <t>2^-5</t>
  </si>
  <si>
    <t>2^4</t>
  </si>
  <si>
    <t>2^-6</t>
  </si>
  <si>
    <t>2^5</t>
  </si>
  <si>
    <t>2^-7</t>
  </si>
  <si>
    <t>2^6</t>
  </si>
  <si>
    <t>2^-8</t>
  </si>
  <si>
    <t>2^7</t>
  </si>
  <si>
    <t>2^8</t>
  </si>
  <si>
    <t>https://www.h-schmidt.net/FloatConverter/IEEE754.html</t>
  </si>
  <si>
    <t>0001...000 (ate 23 bits) tamanho da mantissa</t>
  </si>
  <si>
    <t>Decimal</t>
  </si>
  <si>
    <t>Expoente em Decimal</t>
  </si>
  <si>
    <t>Este faz as contas</t>
  </si>
  <si>
    <t>Calculo Expoente</t>
  </si>
  <si>
    <t>Virgula tem de andar para</t>
  </si>
  <si>
    <t>Soma dos Negativos na Mantissa onde tem "1"</t>
  </si>
  <si>
    <t>Temos que escrever</t>
  </si>
  <si>
    <t xml:space="preserve">Valor á direita da Virgula </t>
  </si>
  <si>
    <t>046875</t>
  </si>
  <si>
    <t>Valor da Soma na Mantissa</t>
  </si>
  <si>
    <t>Soma</t>
  </si>
  <si>
    <t>Formula para fração</t>
  </si>
  <si>
    <t>Formula e Exemplo</t>
  </si>
  <si>
    <t>Unidade</t>
  </si>
  <si>
    <t>Converter Para</t>
  </si>
  <si>
    <t>LINK GERADO AUTOMATICAMENTE</t>
  </si>
  <si>
    <t>Zettabyte</t>
  </si>
  <si>
    <t>Byte</t>
  </si>
  <si>
    <t>REFERENCIAS</t>
  </si>
  <si>
    <t>Kilobyte</t>
  </si>
  <si>
    <t>DIREITA</t>
  </si>
  <si>
    <t>Megabyte</t>
  </si>
  <si>
    <t>Gigabyte</t>
  </si>
  <si>
    <t>Terabyte</t>
  </si>
  <si>
    <t>Petabyte</t>
  </si>
  <si>
    <t>Exabyte</t>
  </si>
  <si>
    <t>Yottabyte</t>
  </si>
  <si>
    <t>bit</t>
  </si>
  <si>
    <t>byte</t>
  </si>
  <si>
    <t>Bytes', 'KB', 'MB', 'GB', 'TB', 'PB', 'EB', 'ZB', 'YB'</t>
  </si>
  <si>
    <t>Bin</t>
  </si>
  <si>
    <t>positivo</t>
  </si>
  <si>
    <t>negativo</t>
  </si>
  <si>
    <t>Inverter</t>
  </si>
  <si>
    <t>Bit Sinal</t>
  </si>
  <si>
    <t>Positivo</t>
  </si>
  <si>
    <t>https://atozmath.com/NumberSubComp.aspx?q=2&amp;m=1&amp;q1=2%600100%600100%602&amp;do=1#PrevPart</t>
  </si>
  <si>
    <t>Negativo</t>
  </si>
  <si>
    <t>0001</t>
  </si>
  <si>
    <t>Passo 1</t>
  </si>
  <si>
    <t>Inverter o numero</t>
  </si>
  <si>
    <t>Numero BIN</t>
  </si>
  <si>
    <t>BIN Invertido</t>
  </si>
  <si>
    <t>Somar 1</t>
  </si>
  <si>
    <t>1</t>
  </si>
  <si>
    <t>3. One Base to Other Base Conversion</t>
  </si>
  <si>
    <t>Decimal Para Binário</t>
  </si>
  <si>
    <t>Decimal Para Octal</t>
  </si>
  <si>
    <t>1. Decimal to Binary</t>
  </si>
  <si>
    <t>2. Decimal to Octal</t>
  </si>
  <si>
    <t>3. Decimal to Hexadecimal</t>
  </si>
  <si>
    <t>4. Binary to Decimal</t>
  </si>
  <si>
    <t>5. Binary to Octal</t>
  </si>
  <si>
    <t>6. Binary to Hexadecimal</t>
  </si>
  <si>
    <t>Octal</t>
  </si>
  <si>
    <t>7. Octal to Decimal</t>
  </si>
  <si>
    <t>8. Octal to Binary</t>
  </si>
  <si>
    <t>9. Octal to Hexadecimal</t>
  </si>
  <si>
    <t>10. Hexadecimal to Decimal</t>
  </si>
  <si>
    <t>11. Hexadecimal to Binary</t>
  </si>
  <si>
    <t>12. Hexadecimal to Octal</t>
  </si>
  <si>
    <t>Resultado em Binario</t>
  </si>
  <si>
    <t>Binário</t>
  </si>
  <si>
    <t>13. Decimal to Other</t>
  </si>
  <si>
    <t>14. Other to Decimal</t>
  </si>
  <si>
    <t>em decimal?</t>
  </si>
  <si>
    <t>15. Other to Other</t>
  </si>
  <si>
    <t>Decimal Para Hexadecimal</t>
  </si>
  <si>
    <t>Tabela HEX</t>
  </si>
  <si>
    <t>0+1=</t>
  </si>
  <si>
    <t>0+0=</t>
  </si>
  <si>
    <t xml:space="preserve">Calculadora binaria </t>
  </si>
  <si>
    <t>1+1=</t>
  </si>
  <si>
    <t>^1</t>
  </si>
  <si>
    <t>https://bit-calculator.com/pt/calculadora-binaria</t>
  </si>
  <si>
    <t>Binary110011</t>
  </si>
  <si>
    <t>A</t>
  </si>
  <si>
    <t>B</t>
  </si>
  <si>
    <t>C</t>
  </si>
  <si>
    <t>D</t>
  </si>
  <si>
    <t>E</t>
  </si>
  <si>
    <t>F</t>
  </si>
  <si>
    <t>Binario para Octal</t>
  </si>
  <si>
    <t>Octal para Binario</t>
  </si>
  <si>
    <t>Numero Binario</t>
  </si>
  <si>
    <t>Separar em 3 grupos de 3</t>
  </si>
  <si>
    <t>Binario para Hexadecimal</t>
  </si>
  <si>
    <t>Hexadecimal para Binario</t>
  </si>
  <si>
    <t>Separar em 2 grupos</t>
  </si>
  <si>
    <t>Separar em 3</t>
  </si>
  <si>
    <t>Hexa</t>
  </si>
  <si>
    <t>Hexadecimal</t>
  </si>
  <si>
    <t>1. Addition, Subtraction, Multiplication, Division of two numbers in Decimal</t>
  </si>
  <si>
    <t>2. Addition, Subtraction, Multiplication, Division of two numbers in Binary</t>
  </si>
  <si>
    <t>3. Addition, Subtraction, Multiplication, Division of two numbers in Octal</t>
  </si>
  <si>
    <t>4. Addition, Subtraction, Multiplication, Division of two numbers in HexaDecimal</t>
  </si>
  <si>
    <t>5. Addition, Subtraction, Multiplication, Division of two numbers in Other (Eg: Base=6)</t>
  </si>
  <si>
    <t>Em Decimal</t>
  </si>
  <si>
    <t>Calculo</t>
  </si>
  <si>
    <t>IP em Binario para converter</t>
  </si>
  <si>
    <t>1 octeto</t>
  </si>
  <si>
    <t>2 octeto</t>
  </si>
  <si>
    <t>3 octeto</t>
  </si>
  <si>
    <t>4 octeto</t>
  </si>
  <si>
    <t>IP em Decimal</t>
  </si>
  <si>
    <t>IP em Decimal para converter</t>
  </si>
  <si>
    <t>IP em Binario</t>
  </si>
  <si>
    <t>1000001.1000001.1000001.1000001</t>
  </si>
  <si>
    <t>10.65.65.65</t>
  </si>
  <si>
    <t>11111111.11111111.11111111.11111111</t>
  </si>
  <si>
    <t>255.255.255.0</t>
  </si>
  <si>
    <t>1001000.11110010.11101111.11111100</t>
  </si>
  <si>
    <t>72.242.239.252</t>
  </si>
  <si>
    <t>11111111.11111111.11111111.11111100</t>
  </si>
  <si>
    <t>255.255.255.252</t>
  </si>
  <si>
    <t>11001011.00000000.01110001.11010011</t>
  </si>
  <si>
    <t>172.16.8.9</t>
  </si>
  <si>
    <t>11111111.11111111.11111100.00000000</t>
  </si>
  <si>
    <t>172.16.11.255</t>
  </si>
  <si>
    <t>11111111.11111111.11111111.11110000</t>
  </si>
  <si>
    <t>255.255.240.0</t>
  </si>
  <si>
    <t>255.255.255.224</t>
  </si>
  <si>
    <t>255.255.255.192</t>
  </si>
  <si>
    <t>192.168.8.0</t>
  </si>
  <si>
    <t>Endereco de IP</t>
  </si>
  <si>
    <t>Bits</t>
  </si>
  <si>
    <t>Endereco de ip 1</t>
  </si>
  <si>
    <t>Endereco de Rede</t>
  </si>
  <si>
    <t>IPFILL(A10)</t>
  </si>
  <si>
    <t>https://docs.google.com/document/d/18uB0Cbs37WOe1C-em5Rae6Hu8y5rUOvrMo2MoOyVlG4/edit#</t>
  </si>
  <si>
    <t>10.0.239.100</t>
  </si>
  <si>
    <t>/</t>
  </si>
  <si>
    <t>Numero de Hosts</t>
  </si>
  <si>
    <t>IP de Broadcast</t>
  </si>
  <si>
    <t>Endereco de IP 2</t>
  </si>
  <si>
    <t>Endereco de ip 2</t>
  </si>
  <si>
    <t>IP de Broadcast Binario</t>
  </si>
  <si>
    <t>10.0.239.101</t>
  </si>
  <si>
    <t>IP1 dentro do IP2</t>
  </si>
  <si>
    <t>Mascara de subrede</t>
  </si>
  <si>
    <t>IPMASKWILD(A10)</t>
  </si>
  <si>
    <t>IPOCTET(A2,3)</t>
  </si>
  <si>
    <t>próxima rede correspondente com a mesma máscara de sub-rede</t>
  </si>
  <si>
    <t>IPADD(A2,1)</t>
  </si>
  <si>
    <t>IPADDR(A10)</t>
  </si>
  <si>
    <t>Comprimento da máscara.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</si>
</sst>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1.0"/>
      <color rgb="FF000000"/>
      <name val="&quot;Times New Roman&quot;"/>
    </font>
    <font>
      <u/>
      <color rgb="FF0000FF"/>
    </font>
    <font>
      <u/>
      <color rgb="FF1155CC"/>
    </font>
    <font>
      <b/>
      <sz val="11.0"/>
      <color rgb="FF0628A8"/>
      <name val="Arial"/>
    </font>
    <font>
      <u/>
      <color rgb="FF0000FF"/>
    </font>
    <font>
      <sz val="11.0"/>
      <color rgb="FF4D5156"/>
      <name val="Arial"/>
    </font>
    <font>
      <color rgb="FF000000"/>
      <name val="Arial"/>
    </font>
    <font>
      <sz val="17.0"/>
      <color rgb="FF000000"/>
      <name val="Roboto"/>
    </font>
    <font>
      <color rgb="FF242729"/>
      <name val="Consolas"/>
    </font>
    <font>
      <u/>
      <color rgb="FF0000FF"/>
    </font>
    <font>
      <sz val="11.0"/>
      <color rgb="FFF7981D"/>
      <name val="Arial"/>
    </font>
    <font>
      <u/>
      <color rgb="FF0000FF"/>
    </font>
    <font>
      <color rgb="FF3C4043"/>
      <name val="Roboto"/>
    </font>
    <font>
      <b/>
      <color rgb="FFFF0000"/>
      <name val="Arial"/>
    </font>
    <font>
      <sz val="12.0"/>
      <color theme="1"/>
      <name val="Arial"/>
    </font>
    <font>
      <sz val="11.0"/>
      <color rgb="FF000000"/>
      <name val="Calibri"/>
    </font>
    <font>
      <u/>
      <sz val="11.0"/>
      <color rgb="FF000000"/>
      <name val="&quot;Times New Roman&quot;"/>
    </font>
    <font>
      <sz val="11.0"/>
      <color rgb="FF000000"/>
      <name val="Arial"/>
    </font>
    <font>
      <b/>
      <sz val="11.0"/>
      <color rgb="FF000000"/>
      <name val="Calibri"/>
    </font>
    <font>
      <b/>
      <u/>
      <sz val="11.0"/>
      <color rgb="FF0628A8"/>
      <name val="Arial"/>
    </font>
    <font>
      <sz val="11.0"/>
      <color rgb="FF212529"/>
      <name val="-apple-system"/>
    </font>
    <font/>
    <font>
      <b/>
      <sz val="11.0"/>
      <color theme="1"/>
      <name val="Calibri"/>
    </font>
    <font>
      <sz val="11.0"/>
      <color theme="1"/>
      <name val="Calibri"/>
    </font>
    <font>
      <sz val="9.0"/>
      <color rgb="FF000000"/>
      <name val="Calibri"/>
    </font>
    <font>
      <sz val="14.0"/>
      <color rgb="FF666666"/>
      <name val="&quot;Helvetica Neue&quot;"/>
    </font>
    <font>
      <sz val="9.0"/>
      <color rgb="FFFF0000"/>
      <name val="Calibri"/>
    </font>
    <font>
      <sz val="11.0"/>
      <color rgb="FF0070C0"/>
      <name val="&quot;Century Gothic&quot;"/>
    </font>
    <font>
      <u/>
      <color rgb="FF0000FF"/>
      <name val="Arial"/>
    </font>
    <font>
      <sz val="11.0"/>
      <color rgb="FF000000"/>
      <name val="Inconsolata"/>
    </font>
    <font>
      <u/>
      <sz val="11.0"/>
      <color rgb="FF666666"/>
      <name val="&quot;Trebuchet MS&quot;"/>
    </font>
  </fonts>
  <fills count="2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E1EFFD"/>
        <bgColor rgb="FFE1EFFD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F8F9FA"/>
        <bgColor rgb="FFF8F9FA"/>
      </patternFill>
    </fill>
  </fills>
  <borders count="13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7" fontId="8" numFmtId="0" xfId="0" applyAlignment="1" applyFill="1" applyFont="1">
      <alignment horizontal="left" readingOrder="0"/>
    </xf>
    <xf borderId="0" fillId="3" fontId="1" numFmtId="49" xfId="0" applyAlignment="1" applyFont="1" applyNumberForma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9" fontId="9" numFmtId="0" xfId="0" applyAlignment="1" applyFont="1">
      <alignment horizontal="left" readingOrder="0"/>
    </xf>
    <xf borderId="0" fillId="9" fontId="1" numFmtId="49" xfId="0" applyAlignment="1" applyFont="1" applyNumberFormat="1">
      <alignment readingOrder="0"/>
    </xf>
    <xf borderId="0" fillId="0" fontId="1" numFmtId="0" xfId="0" applyFont="1"/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0" numFmtId="49" xfId="0" applyAlignment="1" applyFont="1" applyNumberFormat="1">
      <alignment readingOrder="0"/>
    </xf>
    <xf borderId="0" fillId="10" fontId="2" numFmtId="0" xfId="0" applyAlignment="1" applyFill="1" applyFont="1">
      <alignment horizontal="center" readingOrder="0" vertical="center"/>
    </xf>
    <xf borderId="0" fillId="10" fontId="2" numFmtId="0" xfId="0" applyAlignment="1" applyFont="1">
      <alignment horizontal="left" readingOrder="0" vertical="center"/>
    </xf>
    <xf borderId="0" fillId="11" fontId="1" numFmtId="0" xfId="0" applyAlignment="1" applyFill="1" applyFont="1">
      <alignment readingOrder="0"/>
    </xf>
    <xf borderId="0" fillId="3" fontId="9" numFmtId="0" xfId="0" applyAlignment="1" applyFont="1">
      <alignment readingOrder="0"/>
    </xf>
    <xf borderId="0" fillId="12" fontId="1" numFmtId="49" xfId="0" applyAlignment="1" applyFill="1" applyFont="1" applyNumberFormat="1">
      <alignment horizontal="center" readingOrder="0"/>
    </xf>
    <xf borderId="0" fillId="11" fontId="1" numFmtId="49" xfId="0" applyFont="1" applyNumberFormat="1"/>
    <xf borderId="0" fillId="11" fontId="1" numFmtId="0" xfId="0" applyFont="1"/>
    <xf borderId="0" fillId="12" fontId="1" numFmtId="0" xfId="0" applyFont="1"/>
    <xf borderId="0" fillId="0" fontId="11" numFmtId="49" xfId="0" applyAlignment="1" applyFont="1" applyNumberFormat="1">
      <alignment horizontal="left"/>
    </xf>
    <xf borderId="0" fillId="3" fontId="1" numFmtId="3" xfId="0" applyAlignment="1" applyFont="1" applyNumberFormat="1">
      <alignment readingOrder="0"/>
    </xf>
    <xf borderId="0" fillId="0" fontId="12" numFmtId="49" xfId="0" applyAlignment="1" applyFont="1" applyNumberFormat="1">
      <alignment readingOrder="0"/>
    </xf>
    <xf borderId="0" fillId="13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14" fontId="1" numFmtId="0" xfId="0" applyAlignment="1" applyFill="1" applyFont="1">
      <alignment horizontal="center"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15" fontId="1" numFmtId="0" xfId="0" applyFont="1"/>
    <xf borderId="0" fillId="17" fontId="1" numFmtId="0" xfId="0" applyAlignment="1" applyFill="1" applyFont="1">
      <alignment readingOrder="0"/>
    </xf>
    <xf borderId="0" fillId="12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quotePrefix="1" borderId="0" fillId="18" fontId="1" numFmtId="0" xfId="0" applyAlignment="1" applyFill="1" applyFont="1">
      <alignment readingOrder="0"/>
    </xf>
    <xf borderId="0" fillId="0" fontId="13" numFmtId="0" xfId="0" applyFont="1"/>
    <xf borderId="0" fillId="9" fontId="1" numFmtId="0" xfId="0" applyAlignment="1" applyFont="1">
      <alignment horizontal="center" readingOrder="0" vertical="center"/>
    </xf>
    <xf borderId="0" fillId="6" fontId="1" numFmtId="0" xfId="0" applyAlignment="1" applyFont="1">
      <alignment horizontal="center" readingOrder="0" vertical="center"/>
    </xf>
    <xf borderId="0" fillId="12" fontId="1" numFmtId="0" xfId="0" applyAlignment="1" applyFont="1">
      <alignment horizontal="center" readingOrder="0" vertical="center"/>
    </xf>
    <xf borderId="0" fillId="0" fontId="14" numFmtId="0" xfId="0" applyAlignment="1" applyFont="1">
      <alignment horizontal="center" vertical="center"/>
    </xf>
    <xf borderId="0" fillId="11" fontId="1" numFmtId="0" xfId="0" applyAlignment="1" applyFont="1">
      <alignment horizontal="center" readingOrder="0" vertical="center"/>
    </xf>
    <xf borderId="0" fillId="11" fontId="1" numFmtId="0" xfId="0" applyAlignment="1" applyFont="1">
      <alignment horizontal="center" vertical="center"/>
    </xf>
    <xf borderId="0" fillId="7" fontId="15" numFmtId="0" xfId="0" applyAlignment="1" applyFont="1">
      <alignment horizontal="left" readingOrder="0"/>
    </xf>
    <xf borderId="0" fillId="19" fontId="1" numFmtId="0" xfId="0" applyAlignment="1" applyFill="1" applyFont="1">
      <alignment readingOrder="0"/>
    </xf>
    <xf borderId="0" fillId="20" fontId="1" numFmtId="0" xfId="0" applyAlignment="1" applyFill="1" applyFont="1">
      <alignment readingOrder="0"/>
    </xf>
    <xf borderId="0" fillId="0" fontId="2" numFmtId="0" xfId="0" applyFont="1"/>
    <xf borderId="1" fillId="0" fontId="1" numFmtId="0" xfId="0" applyBorder="1" applyFont="1"/>
    <xf quotePrefix="1"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0" fillId="0" fontId="16" numFmtId="0" xfId="0" applyFont="1"/>
    <xf borderId="0" fillId="0" fontId="17" numFmtId="0" xfId="0" applyFont="1"/>
    <xf borderId="0" fillId="0" fontId="3" numFmtId="0" xfId="0" applyAlignment="1" applyFont="1">
      <alignment readingOrder="0"/>
    </xf>
    <xf borderId="0" fillId="0" fontId="18" numFmtId="0" xfId="0" applyAlignment="1" applyFont="1">
      <alignment horizontal="center" readingOrder="0" shrinkToFit="0" vertical="center" wrapText="0"/>
    </xf>
    <xf borderId="0" fillId="9" fontId="18" numFmtId="0" xfId="0" applyAlignment="1" applyFont="1">
      <alignment horizontal="center" readingOrder="0" shrinkToFit="0" vertical="center" wrapText="0"/>
    </xf>
    <xf borderId="0" fillId="0" fontId="18" numFmtId="0" xfId="0" applyAlignment="1" applyFont="1">
      <alignment horizontal="center" shrinkToFit="0" vertical="center" wrapText="0"/>
    </xf>
    <xf borderId="0" fillId="10" fontId="18" numFmtId="0" xfId="0" applyAlignment="1" applyFont="1">
      <alignment horizontal="center" readingOrder="0" shrinkToFit="0" vertical="center" wrapText="0"/>
    </xf>
    <xf borderId="0" fillId="0" fontId="18" numFmtId="0" xfId="0" applyAlignment="1" applyFont="1">
      <alignment shrinkToFit="0" vertical="bottom" wrapText="0"/>
    </xf>
    <xf borderId="0" fillId="0" fontId="19" numFmtId="0" xfId="0" applyAlignment="1" applyFont="1">
      <alignment readingOrder="0"/>
    </xf>
    <xf borderId="0" fillId="21" fontId="20" numFmtId="0" xfId="0" applyAlignment="1" applyFill="1" applyFont="1">
      <alignment readingOrder="0"/>
    </xf>
    <xf borderId="1" fillId="0" fontId="18" numFmtId="0" xfId="0" applyAlignment="1" applyBorder="1" applyFont="1">
      <alignment horizontal="center" readingOrder="0" shrinkToFit="0" vertical="center" wrapText="0"/>
    </xf>
    <xf borderId="2" fillId="0" fontId="18" numFmtId="0" xfId="0" applyAlignment="1" applyBorder="1" applyFont="1">
      <alignment horizontal="center" readingOrder="0" shrinkToFit="0" vertical="center" wrapText="0"/>
    </xf>
    <xf borderId="0" fillId="3" fontId="18" numFmtId="0" xfId="0" applyAlignment="1" applyFont="1">
      <alignment horizontal="center" readingOrder="0" shrinkToFit="0" vertical="center" wrapText="0"/>
    </xf>
    <xf borderId="0" fillId="0" fontId="21" numFmtId="0" xfId="0" applyAlignment="1" applyFont="1">
      <alignment horizontal="center" readingOrder="0" shrinkToFit="0" vertical="center" wrapText="0"/>
    </xf>
    <xf borderId="0" fillId="0" fontId="22" numFmtId="0" xfId="0" applyAlignment="1" applyFont="1">
      <alignment readingOrder="0"/>
    </xf>
    <xf borderId="0" fillId="0" fontId="18" numFmtId="0" xfId="0" applyAlignment="1" applyFont="1">
      <alignment readingOrder="0" shrinkToFit="0" vertical="bottom" wrapText="0"/>
    </xf>
    <xf borderId="0" fillId="0" fontId="18" numFmtId="0" xfId="0" applyAlignment="1" applyFont="1">
      <alignment horizontal="right" readingOrder="0" shrinkToFit="0" vertical="bottom" wrapText="0"/>
    </xf>
    <xf borderId="0" fillId="0" fontId="18" numFmtId="0" xfId="0" applyAlignment="1" applyFont="1">
      <alignment horizontal="center" shrinkToFit="0" wrapText="0"/>
    </xf>
    <xf borderId="0" fillId="7" fontId="23" numFmtId="0" xfId="0" applyAlignment="1" applyFont="1">
      <alignment horizontal="left" readingOrder="0"/>
    </xf>
    <xf borderId="3" fillId="9" fontId="18" numFmtId="0" xfId="0" applyAlignment="1" applyBorder="1" applyFont="1">
      <alignment horizontal="center" readingOrder="0" shrinkToFit="0" vertical="center" wrapText="0"/>
    </xf>
    <xf borderId="4" fillId="0" fontId="24" numFmtId="0" xfId="0" applyBorder="1" applyFont="1"/>
    <xf borderId="5" fillId="0" fontId="24" numFmtId="0" xfId="0" applyBorder="1" applyFont="1"/>
    <xf borderId="6" fillId="9" fontId="18" numFmtId="0" xfId="0" applyAlignment="1" applyBorder="1" applyFont="1">
      <alignment horizontal="center" readingOrder="0" shrinkToFit="0" vertical="center" wrapText="0"/>
    </xf>
    <xf borderId="7" fillId="9" fontId="1" numFmtId="0" xfId="0" applyAlignment="1" applyBorder="1" applyFont="1">
      <alignment horizontal="center" readingOrder="0" vertical="center"/>
    </xf>
    <xf borderId="2" fillId="0" fontId="24" numFmtId="0" xfId="0" applyBorder="1" applyFont="1"/>
    <xf borderId="8" fillId="0" fontId="24" numFmtId="0" xfId="0" applyBorder="1" applyFont="1"/>
    <xf borderId="7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24" numFmtId="0" xfId="0" applyBorder="1" applyFont="1"/>
    <xf borderId="1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vertical="center"/>
    </xf>
    <xf borderId="4" fillId="9" fontId="18" numFmtId="0" xfId="0" applyAlignment="1" applyBorder="1" applyFont="1">
      <alignment horizontal="center" readingOrder="0" shrinkToFit="0" vertical="center" wrapText="0"/>
    </xf>
    <xf borderId="12" fillId="18" fontId="25" numFmtId="0" xfId="0" applyAlignment="1" applyBorder="1" applyFont="1">
      <alignment horizontal="center" vertical="bottom"/>
    </xf>
    <xf borderId="0" fillId="18" fontId="25" numFmtId="0" xfId="0" applyAlignment="1" applyFont="1">
      <alignment horizontal="center" vertical="bottom"/>
    </xf>
    <xf borderId="0" fillId="3" fontId="1" numFmtId="0" xfId="0" applyAlignment="1" applyFont="1">
      <alignment horizontal="center" readingOrder="0" shrinkToFit="0" vertical="center" wrapText="1"/>
    </xf>
    <xf borderId="0" fillId="18" fontId="26" numFmtId="0" xfId="0" applyAlignment="1" applyFont="1">
      <alignment horizontal="center"/>
    </xf>
    <xf borderId="0" fillId="22" fontId="1" numFmtId="0" xfId="0" applyAlignment="1" applyFill="1" applyFont="1">
      <alignment horizontal="center" readingOrder="0" shrinkToFit="0" vertical="center" wrapText="1"/>
    </xf>
    <xf borderId="0" fillId="17" fontId="1" numFmtId="0" xfId="0" applyAlignment="1" applyFont="1">
      <alignment horizontal="center" vertical="center"/>
    </xf>
    <xf borderId="0" fillId="23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7" numFmtId="0" xfId="0" applyAlignment="1" applyFont="1">
      <alignment horizontal="center" readingOrder="0" vertical="center"/>
    </xf>
    <xf borderId="0" fillId="0" fontId="27" numFmtId="0" xfId="0" applyAlignment="1" applyFont="1">
      <alignment horizontal="center" vertical="center"/>
    </xf>
    <xf borderId="0" fillId="0" fontId="28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12" fillId="3" fontId="1" numFmtId="0" xfId="0" applyAlignment="1" applyBorder="1" applyFont="1">
      <alignment readingOrder="0" vertical="bottom"/>
    </xf>
    <xf borderId="0" fillId="3" fontId="1" numFmtId="0" xfId="0" applyAlignment="1" applyFont="1">
      <alignment readingOrder="0" vertical="bottom"/>
    </xf>
    <xf borderId="12" fillId="17" fontId="1" numFmtId="0" xfId="0" applyAlignment="1" applyBorder="1" applyFont="1">
      <alignment readingOrder="0" vertical="bottom"/>
    </xf>
    <xf borderId="0" fillId="9" fontId="1" numFmtId="0" xfId="0" applyAlignment="1" applyFont="1">
      <alignment readingOrder="0" vertical="bottom"/>
    </xf>
    <xf borderId="0" fillId="7" fontId="1" numFmtId="0" xfId="0" applyAlignment="1" applyFont="1">
      <alignment horizontal="left" vertical="bottom"/>
    </xf>
    <xf borderId="0" fillId="8" fontId="1" numFmtId="0" xfId="0" applyAlignment="1" applyFont="1">
      <alignment vertical="bottom"/>
    </xf>
    <xf borderId="0" fillId="0" fontId="31" numFmtId="0" xfId="0" applyAlignment="1" applyFont="1">
      <alignment readingOrder="0" vertical="bottom"/>
    </xf>
    <xf borderId="12" fillId="7" fontId="1" numFmtId="0" xfId="0" applyAlignment="1" applyBorder="1" applyFont="1">
      <alignment readingOrder="0" vertical="bottom"/>
    </xf>
    <xf borderId="0" fillId="7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17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7" fontId="32" numFmtId="0" xfId="0" applyAlignment="1" applyFont="1">
      <alignment horizontal="left"/>
    </xf>
    <xf borderId="0" fillId="9" fontId="1" numFmtId="0" xfId="0" applyAlignment="1" applyFont="1">
      <alignment vertical="bottom"/>
    </xf>
    <xf borderId="0" fillId="7" fontId="1" numFmtId="0" xfId="0" applyAlignment="1" applyFont="1">
      <alignment horizontal="left" vertical="bottom"/>
    </xf>
    <xf borderId="0" fillId="17" fontId="1" numFmtId="0" xfId="0" applyFont="1"/>
    <xf borderId="0" fillId="0" fontId="33" numFmtId="0" xfId="0" applyAlignment="1" applyFont="1">
      <alignment readingOrder="0"/>
    </xf>
    <xf borderId="0" fillId="24" fontId="1" numFmtId="0" xfId="0" applyAlignment="1" applyFill="1" applyFont="1">
      <alignment vertical="bottom"/>
    </xf>
  </cellXfs>
  <cellStyles count="1">
    <cellStyle xfId="0" name="Normal" builtinId="0"/>
  </cellStyles>
  <dxfs count="6"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2">
    <tableStyle count="3" pivot="0" name="IEEE 754 Ponto Flutuante-style">
      <tableStyleElement dxfId="3" type="headerRow"/>
      <tableStyleElement dxfId="4" type="firstRowStripe"/>
      <tableStyleElement dxfId="5" type="secondRowStripe"/>
    </tableStyle>
    <tableStyle count="3" pivot="0" name="IEEE 754 To Ponto Fixo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1962150</xdr:colOff>
      <xdr:row>1</xdr:row>
      <xdr:rowOff>304800</xdr:rowOff>
    </xdr:from>
    <xdr:ext cx="2162175" cy="18954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19</xdr:row>
      <xdr:rowOff>190500</xdr:rowOff>
    </xdr:from>
    <xdr:ext cx="3524250" cy="1628775"/>
    <xdr:pic>
      <xdr:nvPicPr>
        <xdr:cNvPr id="0" name="image4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5238750</xdr:colOff>
      <xdr:row>0</xdr:row>
      <xdr:rowOff>38100</xdr:rowOff>
    </xdr:from>
    <xdr:ext cx="5229225" cy="71342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552450</xdr:colOff>
      <xdr:row>1</xdr:row>
      <xdr:rowOff>200025</xdr:rowOff>
    </xdr:from>
    <xdr:ext cx="3609975" cy="19812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F19:G26" displayName="Table_1" id="1">
  <tableColumns count="2">
    <tableColumn name="Column1" id="1"/>
    <tableColumn name="Column2" id="2"/>
  </tableColumns>
  <tableStyleInfo name="IEEE 754 Ponto Flutuan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G12:H19" displayName="Table_2" id="2">
  <tableColumns count="2">
    <tableColumn name="Column1" id="1"/>
    <tableColumn name="Column2" id="2"/>
  </tableColumns>
  <tableStyleInfo name="IEEE 754 To Ponto Fix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alculator.net/binary-calculator.html" TargetMode="External"/><Relationship Id="rId10" Type="http://schemas.openxmlformats.org/officeDocument/2006/relationships/hyperlink" Target="https://www.dcode.fr/boolean-truth-table" TargetMode="External"/><Relationship Id="rId13" Type="http://schemas.openxmlformats.org/officeDocument/2006/relationships/hyperlink" Target="https://www.boolean-algebra.com/" TargetMode="External"/><Relationship Id="rId12" Type="http://schemas.openxmlformats.org/officeDocument/2006/relationships/hyperlink" Target="https://planetcalc.com/911/" TargetMode="External"/><Relationship Id="rId1" Type="http://schemas.openxmlformats.org/officeDocument/2006/relationships/hyperlink" Target="https://leventozturk.com/engineering/karnaugh/" TargetMode="External"/><Relationship Id="rId2" Type="http://schemas.openxmlformats.org/officeDocument/2006/relationships/hyperlink" Target="https://atozmath.com/NumberOperation.aspx?q=2&amp;q1=101%60111%601%603%602%602&amp;do=1" TargetMode="External"/><Relationship Id="rId3" Type="http://schemas.openxmlformats.org/officeDocument/2006/relationships/hyperlink" Target="https://atozmath.com/NumToBaseConv.aspx?b1=-1&amp;b2=-1" TargetMode="External"/><Relationship Id="rId4" Type="http://schemas.openxmlformats.org/officeDocument/2006/relationships/hyperlink" Target="https://www.omnicalculator.com/math/binary-subtraction" TargetMode="External"/><Relationship Id="rId9" Type="http://schemas.openxmlformats.org/officeDocument/2006/relationships/hyperlink" Target="https://es.planetcalc.com/862/" TargetMode="External"/><Relationship Id="rId15" Type="http://schemas.openxmlformats.org/officeDocument/2006/relationships/hyperlink" Target="https://baseconvert.com/ieee-754-floating-point" TargetMode="External"/><Relationship Id="rId14" Type="http://schemas.openxmlformats.org/officeDocument/2006/relationships/hyperlink" Target="http://weitz.de/ieee/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www.easycalculation.com/engineering/electrical/or-gate-value-calculator.html" TargetMode="External"/><Relationship Id="rId5" Type="http://schemas.openxmlformats.org/officeDocument/2006/relationships/hyperlink" Target="http://www.calculadoraonline.com.br/tabela-verdade" TargetMode="External"/><Relationship Id="rId6" Type="http://schemas.openxmlformats.org/officeDocument/2006/relationships/hyperlink" Target="https://www.wolframalpha.com/input/?i=%28%28NOT%28A+OR+B%29%29+and+C%29" TargetMode="External"/><Relationship Id="rId7" Type="http://schemas.openxmlformats.org/officeDocument/2006/relationships/hyperlink" Target="https://atozmath.com/Menu/CollegeAlgebra.aspx" TargetMode="External"/><Relationship Id="rId8" Type="http://schemas.openxmlformats.org/officeDocument/2006/relationships/hyperlink" Target="https://www.rapidtables.com/calc/math/binary-calculator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lframalpha.com/" TargetMode="External"/><Relationship Id="rId2" Type="http://schemas.openxmlformats.org/officeDocument/2006/relationships/hyperlink" Target="https://academo.org/demos/logic-gate-simulator/" TargetMode="External"/><Relationship Id="rId3" Type="http://schemas.openxmlformats.org/officeDocument/2006/relationships/hyperlink" Target="https://www.electronics-tutorials.ws/boolean/bool_7.html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binary-system.base-conversion.ro/convert-real-numbers-from-decimal-system-to-32bit-single-precision-IEEE754-binary-floating-point.php" TargetMode="External"/><Relationship Id="rId2" Type="http://schemas.openxmlformats.org/officeDocument/2006/relationships/hyperlink" Target="https://binary-system.base-conversion.ro/convert-from-32bit-single-precision-IEEE754-binary-floating-point-to-real-numbers-float.php" TargetMode="External"/><Relationship Id="rId3" Type="http://schemas.openxmlformats.org/officeDocument/2006/relationships/hyperlink" Target="https://binary-system.base-conversion.ro/convert-real-numbers-from-decimal-system-to-32bit-single-precision-IEEE754-binary-floating-point.php" TargetMode="External"/><Relationship Id="rId4" Type="http://schemas.openxmlformats.org/officeDocument/2006/relationships/hyperlink" Target="https://www.h-schmidt.net/FloatConverter/IEEE754.html" TargetMode="External"/><Relationship Id="rId5" Type="http://schemas.openxmlformats.org/officeDocument/2006/relationships/drawing" Target="../drawings/drawing6.xml"/><Relationship Id="rId7" Type="http://schemas.openxmlformats.org/officeDocument/2006/relationships/table" Target="../tables/table1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binary-system.base-conversion.ro/convert-from-32bit-single-precision-IEEE754-binary-floating-point-to-real-numbers-float.php" TargetMode="External"/><Relationship Id="rId2" Type="http://schemas.openxmlformats.org/officeDocument/2006/relationships/drawing" Target="../drawings/drawing7.xml"/><Relationship Id="rId4" Type="http://schemas.openxmlformats.org/officeDocument/2006/relationships/table" Target="../tables/table2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atozmath.com/NumberSubComp.aspx?q=2&amp;m=1&amp;q1=2%600100%600100%602&amp;do=1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atozmath.com/NumberOperation.aspx?q=16&amp;op=1" TargetMode="External"/><Relationship Id="rId11" Type="http://schemas.openxmlformats.org/officeDocument/2006/relationships/hyperlink" Target="https://atozmath.com/NumToBaseConv.aspx?b1=16&amp;b2=2" TargetMode="External"/><Relationship Id="rId22" Type="http://schemas.openxmlformats.org/officeDocument/2006/relationships/drawing" Target="../drawings/drawing12.xml"/><Relationship Id="rId10" Type="http://schemas.openxmlformats.org/officeDocument/2006/relationships/hyperlink" Target="https://atozmath.com/NumToBaseConv.aspx?b1=16&amp;b2=10" TargetMode="External"/><Relationship Id="rId21" Type="http://schemas.openxmlformats.org/officeDocument/2006/relationships/hyperlink" Target="https://atozmath.com/NumberOperation.aspx?q=6&amp;op=1" TargetMode="External"/><Relationship Id="rId13" Type="http://schemas.openxmlformats.org/officeDocument/2006/relationships/hyperlink" Target="https://atozmath.com/NumToBaseConv.aspx?b1=10&amp;b2=-1" TargetMode="External"/><Relationship Id="rId12" Type="http://schemas.openxmlformats.org/officeDocument/2006/relationships/hyperlink" Target="https://atozmath.com/NumToBaseConv.aspx?b1=16&amp;b2=8" TargetMode="External"/><Relationship Id="rId1" Type="http://schemas.openxmlformats.org/officeDocument/2006/relationships/hyperlink" Target="https://atozmath.com/NumToBaseConv.aspx?b1=10&amp;b2=2" TargetMode="External"/><Relationship Id="rId2" Type="http://schemas.openxmlformats.org/officeDocument/2006/relationships/hyperlink" Target="https://atozmath.com/NumToBaseConv.aspx?b1=10&amp;b2=8" TargetMode="External"/><Relationship Id="rId3" Type="http://schemas.openxmlformats.org/officeDocument/2006/relationships/hyperlink" Target="https://atozmath.com/NumToBaseConv.aspx?b1=10&amp;b2=16" TargetMode="External"/><Relationship Id="rId4" Type="http://schemas.openxmlformats.org/officeDocument/2006/relationships/hyperlink" Target="https://atozmath.com/NumToBaseConv.aspx?b1=2&amp;b2=10" TargetMode="External"/><Relationship Id="rId9" Type="http://schemas.openxmlformats.org/officeDocument/2006/relationships/hyperlink" Target="https://atozmath.com/NumToBaseConv.aspx?b1=8&amp;b2=16" TargetMode="External"/><Relationship Id="rId15" Type="http://schemas.openxmlformats.org/officeDocument/2006/relationships/hyperlink" Target="https://atozmath.com/NumToBaseConv.aspx?b1=-1&amp;b2=-1" TargetMode="External"/><Relationship Id="rId14" Type="http://schemas.openxmlformats.org/officeDocument/2006/relationships/hyperlink" Target="https://atozmath.com/NumToBaseConv.aspx?b1=-1&amp;b2=10" TargetMode="External"/><Relationship Id="rId17" Type="http://schemas.openxmlformats.org/officeDocument/2006/relationships/hyperlink" Target="https://atozmath.com/NumberOperation.aspx?op=1" TargetMode="External"/><Relationship Id="rId16" Type="http://schemas.openxmlformats.org/officeDocument/2006/relationships/hyperlink" Target="https://bit-calculator.com/pt/calculadora-binaria" TargetMode="External"/><Relationship Id="rId5" Type="http://schemas.openxmlformats.org/officeDocument/2006/relationships/hyperlink" Target="https://atozmath.com/NumToBaseConv.aspx?b1=2&amp;b2=8" TargetMode="External"/><Relationship Id="rId19" Type="http://schemas.openxmlformats.org/officeDocument/2006/relationships/hyperlink" Target="https://atozmath.com/NumberOperation.aspx?q=8&amp;op=1" TargetMode="External"/><Relationship Id="rId6" Type="http://schemas.openxmlformats.org/officeDocument/2006/relationships/hyperlink" Target="https://atozmath.com/NumToBaseConv.aspx?b1=2&amp;b2=16" TargetMode="External"/><Relationship Id="rId18" Type="http://schemas.openxmlformats.org/officeDocument/2006/relationships/hyperlink" Target="https://atozmath.com/NumberOperation.aspx?q=2&amp;op=1" TargetMode="External"/><Relationship Id="rId7" Type="http://schemas.openxmlformats.org/officeDocument/2006/relationships/hyperlink" Target="https://atozmath.com/NumToBaseConv.aspx?b1=8&amp;b2=10" TargetMode="External"/><Relationship Id="rId8" Type="http://schemas.openxmlformats.org/officeDocument/2006/relationships/hyperlink" Target="https://atozmath.com/NumToBaseConv.aspx?b1=8&amp;b2=2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8uB0Cbs37WOe1C-em5Rae6Hu8y5rUOvrMo2MoOyVlG4/edit" TargetMode="External"/><Relationship Id="rId2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24.86"/>
    <col customWidth="1" min="3" max="3" width="11.29"/>
    <col customWidth="1" min="4" max="4" width="9.43"/>
    <col customWidth="1" min="5" max="5" width="8.29"/>
    <col customWidth="1" min="6" max="6" width="8.57"/>
    <col customWidth="1" min="7" max="8" width="4.29"/>
    <col customWidth="1" min="9" max="10" width="2.14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>
      <c r="A2" s="1" t="s">
        <v>0</v>
      </c>
      <c r="B2" s="2" t="s">
        <v>1</v>
      </c>
      <c r="C2" s="3">
        <f>IFERROR(__xludf.DUMMYFUNCTION("SPLIT(B2,""."")"),172.0)</f>
        <v>172</v>
      </c>
      <c r="D2" s="3">
        <f>IFERROR(__xludf.DUMMYFUNCTION("""COMPUTED_VALUE"""),30.0)</f>
        <v>30</v>
      </c>
      <c r="E2" s="3">
        <f>IFERROR(__xludf.DUMMYFUNCTION("""COMPUTED_VALUE"""),0.0)</f>
        <v>0</v>
      </c>
      <c r="F2" s="3">
        <f>IFERROR(__xludf.DUMMYFUNCTION("""COMPUTED_VALUE"""),0.0)</f>
        <v>0</v>
      </c>
      <c r="G2" s="3"/>
      <c r="H2" s="3"/>
      <c r="I2" s="3"/>
      <c r="J2" s="3"/>
      <c r="K2" s="3"/>
    </row>
    <row r="3">
      <c r="A3" s="1" t="s">
        <v>2</v>
      </c>
      <c r="B3" s="2" t="str">
        <f>CONCATENATE(C3,".",D3,".",E3,".",F3)</f>
        <v>10101100.11110.0.0</v>
      </c>
      <c r="C3" s="3" t="str">
        <f t="shared" ref="C3:F3" si="1">DEC2BIN(C2)</f>
        <v>10101100</v>
      </c>
      <c r="D3" s="3" t="str">
        <f t="shared" si="1"/>
        <v>11110</v>
      </c>
      <c r="E3" s="3" t="str">
        <f t="shared" si="1"/>
        <v>0</v>
      </c>
      <c r="F3" s="3" t="str">
        <f t="shared" si="1"/>
        <v>0</v>
      </c>
      <c r="G3" s="3"/>
      <c r="H3" s="3"/>
      <c r="I3" s="3"/>
      <c r="J3" s="3"/>
      <c r="K3" s="3"/>
    </row>
    <row r="4">
      <c r="A4" s="1" t="s">
        <v>3</v>
      </c>
      <c r="B4" s="2"/>
      <c r="C4" s="3"/>
      <c r="D4" s="3"/>
      <c r="E4" s="3"/>
      <c r="F4" s="3"/>
      <c r="G4" s="3"/>
      <c r="H4" s="3"/>
      <c r="I4" s="3"/>
      <c r="J4" s="3"/>
      <c r="K4" s="3"/>
    </row>
    <row r="5">
      <c r="A5" s="1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>
      <c r="A6" s="1" t="s">
        <v>5</v>
      </c>
      <c r="B6" s="2" t="s">
        <v>6</v>
      </c>
      <c r="C6" s="3" t="str">
        <f>IFERROR(__xludf.DUMMYFUNCTION("SPLIT(B6,""."")"),"R")</f>
        <v>R</v>
      </c>
      <c r="D6" s="3" t="str">
        <f>IFERROR(__xludf.DUMMYFUNCTION("""COMPUTED_VALUE"""),"R")</f>
        <v>R</v>
      </c>
      <c r="E6" s="3" t="str">
        <f>IFERROR(__xludf.DUMMYFUNCTION("""COMPUTED_VALUE"""),"H")</f>
        <v>H</v>
      </c>
      <c r="F6" s="3" t="str">
        <f>IFERROR(__xludf.DUMMYFUNCTION("""COMPUTED_VALUE"""),"H")</f>
        <v>H</v>
      </c>
      <c r="G6" s="3">
        <f t="shared" ref="G6:J6" si="2">IF(LOWER(C6)="r",255,0)</f>
        <v>255</v>
      </c>
      <c r="H6" s="3">
        <f t="shared" si="2"/>
        <v>255</v>
      </c>
      <c r="I6" s="3">
        <f t="shared" si="2"/>
        <v>0</v>
      </c>
      <c r="J6" s="3">
        <f t="shared" si="2"/>
        <v>0</v>
      </c>
      <c r="K6" s="3" t="str">
        <f>CONCATENATE(G6,".",H6,".",I6,".",J6)</f>
        <v>255.255.0.0</v>
      </c>
    </row>
    <row r="7">
      <c r="A7" s="4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4"/>
      <c r="B8" s="3"/>
      <c r="C8" s="3"/>
      <c r="D8" s="3"/>
      <c r="E8" s="3"/>
      <c r="F8" s="3"/>
      <c r="G8" s="3"/>
      <c r="H8" s="3"/>
      <c r="I8" s="3"/>
      <c r="J8" s="3"/>
      <c r="K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  <col customWidth="1" min="2" max="3" width="90.43"/>
  </cols>
  <sheetData>
    <row r="1" ht="26.25" customHeight="1">
      <c r="A1" s="5" t="s">
        <v>7</v>
      </c>
      <c r="C1" s="6"/>
    </row>
    <row r="2" ht="26.25" customHeight="1">
      <c r="A2" s="7" t="s">
        <v>8</v>
      </c>
      <c r="B2" s="8" t="s">
        <v>9</v>
      </c>
      <c r="C2" s="6" t="s">
        <v>10</v>
      </c>
    </row>
    <row r="3" ht="26.25" customHeight="1">
      <c r="A3" s="7" t="s">
        <v>11</v>
      </c>
      <c r="B3" s="8" t="s">
        <v>12</v>
      </c>
      <c r="C3" s="6"/>
    </row>
    <row r="4" ht="26.25" customHeight="1">
      <c r="A4" s="9" t="s">
        <v>13</v>
      </c>
      <c r="B4" s="10" t="s">
        <v>14</v>
      </c>
      <c r="C4" s="6"/>
    </row>
    <row r="5" ht="26.25" customHeight="1">
      <c r="A5" s="7" t="s">
        <v>15</v>
      </c>
      <c r="B5" s="8" t="s">
        <v>16</v>
      </c>
      <c r="C5" s="6"/>
    </row>
    <row r="6" ht="26.25" customHeight="1">
      <c r="A6" s="7" t="s">
        <v>17</v>
      </c>
      <c r="B6" s="8" t="s">
        <v>18</v>
      </c>
      <c r="C6" s="6"/>
    </row>
    <row r="7" ht="26.25" customHeight="1">
      <c r="A7" s="7" t="s">
        <v>19</v>
      </c>
      <c r="B7" s="8" t="s">
        <v>20</v>
      </c>
    </row>
    <row r="8" ht="26.25" customHeight="1">
      <c r="A8" s="11"/>
      <c r="B8" s="3"/>
      <c r="C8" s="6"/>
    </row>
    <row r="9" ht="26.25" customHeight="1">
      <c r="A9" s="7" t="s">
        <v>21</v>
      </c>
      <c r="B9" s="8" t="s">
        <v>22</v>
      </c>
      <c r="C9" s="6"/>
    </row>
    <row r="10" ht="26.25" customHeight="1">
      <c r="A10" s="11"/>
      <c r="B10" s="3"/>
      <c r="C10" s="6"/>
    </row>
    <row r="11" ht="26.25" customHeight="1">
      <c r="A11" s="11"/>
      <c r="B11" s="3"/>
      <c r="C11" s="6"/>
    </row>
    <row r="12" ht="26.25" customHeight="1">
      <c r="A12" s="5" t="s">
        <v>23</v>
      </c>
      <c r="C12" s="6"/>
    </row>
    <row r="13" ht="26.25" customHeight="1">
      <c r="A13" s="7" t="s">
        <v>24</v>
      </c>
      <c r="B13" s="8" t="s">
        <v>25</v>
      </c>
      <c r="C13" s="6"/>
    </row>
    <row r="14" ht="26.25" customHeight="1">
      <c r="A14" s="12" t="s">
        <v>26</v>
      </c>
      <c r="B14" s="8" t="s">
        <v>27</v>
      </c>
      <c r="C14" s="2"/>
    </row>
    <row r="15" ht="26.25" customHeight="1">
      <c r="A15" s="7" t="s">
        <v>28</v>
      </c>
      <c r="B15" s="8" t="s">
        <v>29</v>
      </c>
      <c r="C15" s="6"/>
    </row>
    <row r="16" ht="26.25" customHeight="1">
      <c r="A16" s="7" t="s">
        <v>24</v>
      </c>
      <c r="B16" s="8" t="s">
        <v>30</v>
      </c>
      <c r="C16" s="6"/>
    </row>
    <row r="17" ht="26.25" customHeight="1">
      <c r="A17" s="11"/>
      <c r="B17" s="8" t="s">
        <v>31</v>
      </c>
      <c r="C17" s="6"/>
    </row>
    <row r="18" ht="26.25" customHeight="1">
      <c r="A18" s="7" t="s">
        <v>32</v>
      </c>
      <c r="B18" s="8" t="s">
        <v>33</v>
      </c>
      <c r="C18" s="13"/>
    </row>
    <row r="19" ht="26.25" customHeight="1">
      <c r="A19" s="7" t="s">
        <v>34</v>
      </c>
      <c r="B19" s="8" t="s">
        <v>35</v>
      </c>
      <c r="C19" s="2"/>
    </row>
    <row r="20" ht="26.25" customHeight="1">
      <c r="A20" s="7" t="s">
        <v>34</v>
      </c>
      <c r="B20" s="8" t="s">
        <v>36</v>
      </c>
      <c r="C20" s="2"/>
    </row>
    <row r="21" ht="26.25" customHeight="1">
      <c r="A21" s="11"/>
      <c r="B21" s="8" t="s">
        <v>37</v>
      </c>
      <c r="C21" s="2"/>
    </row>
    <row r="22" ht="26.25" customHeight="1">
      <c r="A22" s="11"/>
      <c r="B22" s="3"/>
      <c r="C22" s="3"/>
    </row>
    <row r="23" ht="26.25" customHeight="1">
      <c r="A23" s="11"/>
      <c r="B23" s="3"/>
      <c r="C23" s="3"/>
    </row>
    <row r="24" ht="26.25" customHeight="1">
      <c r="A24" s="11"/>
      <c r="B24" s="3"/>
      <c r="C24" s="3"/>
    </row>
    <row r="25" ht="26.25" customHeight="1">
      <c r="A25" s="11"/>
      <c r="B25" s="3"/>
      <c r="C25" s="3"/>
    </row>
    <row r="26" ht="26.25" customHeight="1">
      <c r="A26" s="11"/>
      <c r="B26" s="3"/>
      <c r="C26" s="3"/>
    </row>
    <row r="27" ht="26.25" customHeight="1">
      <c r="A27" s="11"/>
      <c r="B27" s="3"/>
      <c r="C27" s="3"/>
    </row>
    <row r="28" ht="26.25" customHeight="1">
      <c r="A28" s="11"/>
      <c r="B28" s="3"/>
      <c r="C28" s="3"/>
    </row>
    <row r="29" ht="26.25" customHeight="1">
      <c r="A29" s="11"/>
      <c r="B29" s="3"/>
      <c r="C29" s="3"/>
    </row>
    <row r="30" ht="26.25" customHeight="1">
      <c r="A30" s="11"/>
      <c r="B30" s="3"/>
      <c r="C30" s="3"/>
    </row>
    <row r="31" ht="26.25" customHeight="1">
      <c r="A31" s="11"/>
      <c r="B31" s="3"/>
      <c r="C31" s="3"/>
    </row>
    <row r="32" ht="26.25" customHeight="1">
      <c r="A32" s="11"/>
      <c r="B32" s="3"/>
      <c r="C32" s="3"/>
    </row>
    <row r="33" ht="26.25" customHeight="1">
      <c r="A33" s="11"/>
      <c r="B33" s="3"/>
      <c r="C33" s="3"/>
    </row>
    <row r="34" ht="26.25" customHeight="1">
      <c r="A34" s="11"/>
      <c r="B34" s="3"/>
      <c r="C34" s="3"/>
    </row>
    <row r="35" ht="26.25" customHeight="1">
      <c r="A35" s="11"/>
      <c r="B35" s="3"/>
      <c r="C35" s="3"/>
    </row>
    <row r="36" ht="26.25" customHeight="1">
      <c r="A36" s="11"/>
      <c r="B36" s="3"/>
      <c r="C36" s="3"/>
    </row>
    <row r="37" ht="26.25" customHeight="1">
      <c r="A37" s="11"/>
      <c r="B37" s="3"/>
      <c r="C37" s="3"/>
    </row>
    <row r="38" ht="26.25" customHeight="1">
      <c r="A38" s="11"/>
      <c r="B38" s="3"/>
      <c r="C38" s="3"/>
    </row>
    <row r="39" ht="26.25" customHeight="1">
      <c r="A39" s="11"/>
      <c r="B39" s="3"/>
      <c r="C39" s="3"/>
    </row>
    <row r="40" ht="26.25" customHeight="1">
      <c r="A40" s="11"/>
      <c r="B40" s="3"/>
      <c r="C40" s="3"/>
    </row>
    <row r="41">
      <c r="A41" s="11"/>
      <c r="B41" s="3"/>
      <c r="C41" s="3"/>
    </row>
    <row r="42">
      <c r="A42" s="11"/>
      <c r="B42" s="3"/>
      <c r="C42" s="3"/>
    </row>
    <row r="43">
      <c r="A43" s="11"/>
      <c r="B43" s="3"/>
      <c r="C43" s="3"/>
    </row>
    <row r="44">
      <c r="A44" s="11"/>
      <c r="B44" s="3"/>
      <c r="C44" s="3"/>
    </row>
    <row r="45">
      <c r="A45" s="11"/>
      <c r="B45" s="3"/>
      <c r="C45" s="3"/>
    </row>
    <row r="46">
      <c r="A46" s="11"/>
      <c r="B46" s="3"/>
      <c r="C46" s="3"/>
    </row>
    <row r="47">
      <c r="A47" s="11"/>
      <c r="B47" s="3"/>
      <c r="C47" s="3"/>
    </row>
    <row r="48">
      <c r="A48" s="11"/>
      <c r="B48" s="3"/>
      <c r="C48" s="3"/>
    </row>
    <row r="49">
      <c r="A49" s="11"/>
      <c r="B49" s="3"/>
      <c r="C49" s="3"/>
    </row>
    <row r="50">
      <c r="A50" s="11"/>
      <c r="B50" s="3"/>
      <c r="C50" s="3"/>
    </row>
    <row r="51">
      <c r="A51" s="11"/>
      <c r="B51" s="3"/>
      <c r="C51" s="3"/>
    </row>
    <row r="52">
      <c r="A52" s="11"/>
      <c r="B52" s="3"/>
      <c r="C52" s="3"/>
    </row>
    <row r="53">
      <c r="A53" s="11"/>
      <c r="B53" s="3"/>
      <c r="C53" s="3"/>
    </row>
    <row r="54">
      <c r="A54" s="11"/>
      <c r="B54" s="3"/>
      <c r="C54" s="3"/>
    </row>
    <row r="55">
      <c r="A55" s="11"/>
      <c r="B55" s="3"/>
      <c r="C55" s="3"/>
    </row>
    <row r="56">
      <c r="A56" s="11"/>
      <c r="B56" s="3"/>
      <c r="C56" s="3"/>
    </row>
    <row r="57">
      <c r="A57" s="11"/>
      <c r="B57" s="3"/>
      <c r="C57" s="3"/>
    </row>
    <row r="58">
      <c r="A58" s="11"/>
      <c r="B58" s="3"/>
      <c r="C58" s="3"/>
    </row>
    <row r="59">
      <c r="A59" s="11"/>
      <c r="B59" s="3"/>
      <c r="C59" s="3"/>
    </row>
    <row r="60">
      <c r="A60" s="11"/>
      <c r="B60" s="3"/>
      <c r="C60" s="3"/>
    </row>
    <row r="61">
      <c r="A61" s="11"/>
      <c r="B61" s="3"/>
      <c r="C61" s="3"/>
    </row>
    <row r="62">
      <c r="A62" s="11"/>
      <c r="B62" s="3"/>
      <c r="C62" s="3"/>
    </row>
    <row r="63">
      <c r="A63" s="11"/>
      <c r="B63" s="3"/>
      <c r="C63" s="3"/>
    </row>
    <row r="64">
      <c r="A64" s="11"/>
      <c r="B64" s="3"/>
      <c r="C64" s="3"/>
    </row>
    <row r="65">
      <c r="A65" s="11"/>
      <c r="B65" s="3"/>
      <c r="C65" s="3"/>
    </row>
    <row r="66">
      <c r="A66" s="11"/>
      <c r="B66" s="3"/>
      <c r="C66" s="3"/>
    </row>
    <row r="67">
      <c r="A67" s="11"/>
      <c r="B67" s="3"/>
      <c r="C67" s="3"/>
    </row>
    <row r="68">
      <c r="A68" s="11"/>
      <c r="B68" s="3"/>
      <c r="C68" s="3"/>
    </row>
    <row r="69">
      <c r="A69" s="11"/>
      <c r="B69" s="3"/>
      <c r="C69" s="3"/>
    </row>
    <row r="70">
      <c r="A70" s="11"/>
      <c r="B70" s="3"/>
      <c r="C70" s="3"/>
    </row>
    <row r="71">
      <c r="A71" s="11"/>
      <c r="B71" s="3"/>
      <c r="C71" s="3"/>
    </row>
    <row r="72">
      <c r="A72" s="11"/>
      <c r="B72" s="3"/>
      <c r="C72" s="3"/>
    </row>
    <row r="73">
      <c r="A73" s="11"/>
      <c r="B73" s="3"/>
      <c r="C73" s="3"/>
    </row>
    <row r="74">
      <c r="A74" s="11"/>
      <c r="B74" s="3"/>
      <c r="C74" s="3"/>
    </row>
    <row r="75">
      <c r="A75" s="11"/>
      <c r="B75" s="3"/>
      <c r="C75" s="3"/>
    </row>
    <row r="76">
      <c r="A76" s="11"/>
      <c r="B76" s="3"/>
      <c r="C76" s="3"/>
    </row>
    <row r="77">
      <c r="A77" s="11"/>
      <c r="B77" s="3"/>
      <c r="C77" s="3"/>
    </row>
    <row r="78">
      <c r="A78" s="11"/>
      <c r="B78" s="3"/>
      <c r="C78" s="3"/>
    </row>
    <row r="79">
      <c r="A79" s="11"/>
      <c r="B79" s="3"/>
      <c r="C79" s="3"/>
    </row>
    <row r="80">
      <c r="A80" s="11"/>
      <c r="B80" s="3"/>
      <c r="C80" s="3"/>
    </row>
    <row r="81">
      <c r="A81" s="11"/>
      <c r="B81" s="3"/>
      <c r="C81" s="3"/>
    </row>
    <row r="82">
      <c r="A82" s="11"/>
      <c r="B82" s="3"/>
      <c r="C82" s="3"/>
    </row>
    <row r="83">
      <c r="A83" s="11"/>
      <c r="B83" s="3"/>
      <c r="C83" s="3"/>
    </row>
    <row r="84">
      <c r="A84" s="11"/>
      <c r="B84" s="3"/>
      <c r="C84" s="3"/>
    </row>
    <row r="85">
      <c r="A85" s="11"/>
      <c r="B85" s="3"/>
      <c r="C85" s="3"/>
    </row>
    <row r="86">
      <c r="A86" s="11"/>
      <c r="B86" s="3"/>
      <c r="C86" s="3"/>
    </row>
    <row r="87">
      <c r="A87" s="11"/>
      <c r="B87" s="3"/>
      <c r="C87" s="3"/>
    </row>
    <row r="88">
      <c r="A88" s="11"/>
      <c r="B88" s="3"/>
      <c r="C88" s="3"/>
    </row>
    <row r="89">
      <c r="A89" s="11"/>
      <c r="B89" s="3"/>
      <c r="C89" s="3"/>
    </row>
    <row r="90">
      <c r="A90" s="11"/>
      <c r="B90" s="3"/>
      <c r="C90" s="3"/>
    </row>
    <row r="91">
      <c r="A91" s="11"/>
      <c r="B91" s="3"/>
      <c r="C91" s="3"/>
    </row>
    <row r="92">
      <c r="A92" s="11"/>
      <c r="B92" s="3"/>
      <c r="C92" s="3"/>
    </row>
    <row r="93">
      <c r="A93" s="11"/>
      <c r="B93" s="3"/>
      <c r="C93" s="3"/>
    </row>
    <row r="94">
      <c r="A94" s="11"/>
      <c r="B94" s="3"/>
      <c r="C94" s="3"/>
    </row>
    <row r="95">
      <c r="A95" s="11"/>
      <c r="B95" s="3"/>
      <c r="C95" s="3"/>
    </row>
    <row r="96">
      <c r="A96" s="11"/>
      <c r="B96" s="3"/>
      <c r="C96" s="3"/>
    </row>
    <row r="97">
      <c r="A97" s="11"/>
      <c r="B97" s="3"/>
      <c r="C97" s="3"/>
    </row>
    <row r="98">
      <c r="A98" s="11"/>
      <c r="B98" s="3"/>
      <c r="C98" s="3"/>
    </row>
    <row r="99">
      <c r="A99" s="11"/>
      <c r="B99" s="3"/>
      <c r="C99" s="3"/>
    </row>
    <row r="100">
      <c r="A100" s="11"/>
      <c r="B100" s="3"/>
      <c r="C100" s="3"/>
    </row>
    <row r="101">
      <c r="A101" s="11"/>
      <c r="B101" s="3"/>
      <c r="C101" s="3"/>
    </row>
    <row r="102">
      <c r="A102" s="11"/>
      <c r="B102" s="3"/>
      <c r="C102" s="3"/>
    </row>
    <row r="103">
      <c r="A103" s="11"/>
      <c r="B103" s="3"/>
      <c r="C103" s="3"/>
    </row>
    <row r="104">
      <c r="A104" s="11"/>
      <c r="B104" s="3"/>
      <c r="C104" s="3"/>
    </row>
    <row r="105">
      <c r="A105" s="11"/>
      <c r="B105" s="3"/>
      <c r="C105" s="3"/>
    </row>
    <row r="106">
      <c r="A106" s="11"/>
      <c r="B106" s="3"/>
      <c r="C106" s="3"/>
    </row>
    <row r="107">
      <c r="A107" s="11"/>
      <c r="B107" s="3"/>
      <c r="C107" s="3"/>
    </row>
    <row r="108">
      <c r="A108" s="11"/>
      <c r="B108" s="3"/>
      <c r="C108" s="3"/>
    </row>
    <row r="109">
      <c r="A109" s="11"/>
      <c r="B109" s="3"/>
      <c r="C109" s="3"/>
    </row>
    <row r="110">
      <c r="A110" s="11"/>
      <c r="B110" s="3"/>
      <c r="C110" s="3"/>
    </row>
    <row r="111">
      <c r="A111" s="11"/>
      <c r="B111" s="3"/>
      <c r="C111" s="3"/>
    </row>
    <row r="112">
      <c r="A112" s="11"/>
      <c r="B112" s="3"/>
      <c r="C112" s="3"/>
    </row>
    <row r="113">
      <c r="A113" s="11"/>
      <c r="B113" s="3"/>
      <c r="C113" s="3"/>
    </row>
    <row r="114">
      <c r="A114" s="11"/>
      <c r="B114" s="3"/>
      <c r="C114" s="3"/>
    </row>
    <row r="115">
      <c r="A115" s="11"/>
      <c r="B115" s="3"/>
      <c r="C115" s="3"/>
    </row>
    <row r="116">
      <c r="A116" s="11"/>
      <c r="B116" s="3"/>
      <c r="C116" s="3"/>
    </row>
    <row r="117">
      <c r="A117" s="11"/>
      <c r="B117" s="3"/>
      <c r="C117" s="3"/>
    </row>
    <row r="118">
      <c r="A118" s="11"/>
      <c r="B118" s="3"/>
      <c r="C118" s="3"/>
    </row>
    <row r="119">
      <c r="A119" s="11"/>
      <c r="B119" s="3"/>
      <c r="C119" s="3"/>
    </row>
    <row r="120">
      <c r="A120" s="11"/>
      <c r="B120" s="3"/>
      <c r="C120" s="3"/>
    </row>
    <row r="121">
      <c r="A121" s="11"/>
      <c r="B121" s="3"/>
      <c r="C121" s="3"/>
    </row>
    <row r="122">
      <c r="A122" s="11"/>
      <c r="B122" s="3"/>
      <c r="C122" s="3"/>
    </row>
    <row r="123">
      <c r="A123" s="11"/>
      <c r="B123" s="3"/>
      <c r="C123" s="3"/>
    </row>
    <row r="124">
      <c r="A124" s="11"/>
      <c r="B124" s="3"/>
      <c r="C124" s="3"/>
    </row>
    <row r="125">
      <c r="A125" s="11"/>
      <c r="B125" s="3"/>
      <c r="C125" s="3"/>
    </row>
    <row r="126">
      <c r="A126" s="11"/>
      <c r="B126" s="3"/>
      <c r="C126" s="3"/>
    </row>
    <row r="127">
      <c r="A127" s="11"/>
      <c r="B127" s="3"/>
      <c r="C127" s="3"/>
    </row>
    <row r="128">
      <c r="A128" s="11"/>
      <c r="B128" s="3"/>
      <c r="C128" s="3"/>
    </row>
    <row r="129">
      <c r="A129" s="11"/>
      <c r="B129" s="3"/>
      <c r="C129" s="3"/>
    </row>
    <row r="130">
      <c r="A130" s="11"/>
      <c r="B130" s="3"/>
      <c r="C130" s="3"/>
    </row>
    <row r="131">
      <c r="A131" s="11"/>
      <c r="B131" s="3"/>
      <c r="C131" s="3"/>
    </row>
    <row r="132">
      <c r="A132" s="11"/>
      <c r="B132" s="3"/>
      <c r="C132" s="3"/>
    </row>
    <row r="133">
      <c r="A133" s="11"/>
      <c r="B133" s="3"/>
      <c r="C133" s="3"/>
    </row>
    <row r="134">
      <c r="A134" s="11"/>
      <c r="B134" s="3"/>
      <c r="C134" s="3"/>
    </row>
    <row r="135">
      <c r="A135" s="11"/>
      <c r="B135" s="3"/>
      <c r="C135" s="3"/>
    </row>
    <row r="136">
      <c r="A136" s="11"/>
      <c r="B136" s="3"/>
      <c r="C136" s="3"/>
    </row>
    <row r="137">
      <c r="A137" s="11"/>
      <c r="B137" s="3"/>
      <c r="C137" s="3"/>
    </row>
    <row r="138">
      <c r="A138" s="11"/>
      <c r="B138" s="3"/>
      <c r="C138" s="3"/>
    </row>
    <row r="139">
      <c r="A139" s="11"/>
      <c r="B139" s="3"/>
      <c r="C139" s="3"/>
    </row>
    <row r="140">
      <c r="A140" s="11"/>
      <c r="B140" s="3"/>
      <c r="C140" s="3"/>
    </row>
    <row r="141">
      <c r="A141" s="11"/>
      <c r="B141" s="3"/>
      <c r="C141" s="3"/>
    </row>
    <row r="142">
      <c r="A142" s="11"/>
      <c r="B142" s="3"/>
      <c r="C142" s="3"/>
    </row>
    <row r="143">
      <c r="A143" s="11"/>
      <c r="B143" s="3"/>
      <c r="C143" s="3"/>
    </row>
    <row r="144">
      <c r="A144" s="11"/>
      <c r="B144" s="3"/>
      <c r="C144" s="3"/>
    </row>
    <row r="145">
      <c r="A145" s="11"/>
      <c r="B145" s="3"/>
      <c r="C145" s="3"/>
    </row>
    <row r="146">
      <c r="A146" s="11"/>
      <c r="B146" s="3"/>
      <c r="C146" s="3"/>
    </row>
    <row r="147">
      <c r="A147" s="11"/>
      <c r="B147" s="3"/>
      <c r="C147" s="3"/>
    </row>
    <row r="148">
      <c r="A148" s="11"/>
      <c r="B148" s="3"/>
      <c r="C148" s="3"/>
    </row>
    <row r="149">
      <c r="A149" s="11"/>
      <c r="B149" s="3"/>
      <c r="C149" s="3"/>
    </row>
    <row r="150">
      <c r="A150" s="11"/>
      <c r="B150" s="3"/>
      <c r="C150" s="3"/>
    </row>
    <row r="151">
      <c r="A151" s="11"/>
      <c r="B151" s="3"/>
      <c r="C151" s="3"/>
    </row>
    <row r="152">
      <c r="A152" s="11"/>
      <c r="B152" s="3"/>
      <c r="C152" s="3"/>
    </row>
    <row r="153">
      <c r="A153" s="11"/>
      <c r="B153" s="3"/>
      <c r="C153" s="3"/>
    </row>
    <row r="154">
      <c r="A154" s="11"/>
      <c r="B154" s="3"/>
      <c r="C154" s="3"/>
    </row>
    <row r="155">
      <c r="A155" s="11"/>
      <c r="B155" s="3"/>
      <c r="C155" s="3"/>
    </row>
    <row r="156">
      <c r="A156" s="11"/>
      <c r="B156" s="3"/>
      <c r="C156" s="3"/>
    </row>
    <row r="157">
      <c r="A157" s="11"/>
      <c r="B157" s="3"/>
      <c r="C157" s="3"/>
    </row>
    <row r="158">
      <c r="A158" s="11"/>
      <c r="B158" s="3"/>
      <c r="C158" s="3"/>
    </row>
    <row r="159">
      <c r="A159" s="11"/>
      <c r="B159" s="3"/>
      <c r="C159" s="3"/>
    </row>
    <row r="160">
      <c r="A160" s="11"/>
      <c r="B160" s="3"/>
      <c r="C160" s="3"/>
    </row>
    <row r="161">
      <c r="A161" s="11"/>
      <c r="B161" s="3"/>
      <c r="C161" s="3"/>
    </row>
    <row r="162">
      <c r="A162" s="11"/>
      <c r="B162" s="3"/>
      <c r="C162" s="3"/>
    </row>
    <row r="163">
      <c r="A163" s="11"/>
      <c r="B163" s="3"/>
      <c r="C163" s="3"/>
    </row>
    <row r="164">
      <c r="A164" s="11"/>
      <c r="B164" s="3"/>
      <c r="C164" s="3"/>
    </row>
    <row r="165">
      <c r="A165" s="11"/>
      <c r="B165" s="3"/>
      <c r="C165" s="3"/>
    </row>
    <row r="166">
      <c r="A166" s="11"/>
      <c r="B166" s="3"/>
      <c r="C166" s="3"/>
    </row>
    <row r="167">
      <c r="A167" s="11"/>
      <c r="B167" s="3"/>
      <c r="C167" s="3"/>
    </row>
    <row r="168">
      <c r="A168" s="11"/>
      <c r="B168" s="3"/>
      <c r="C168" s="3"/>
    </row>
    <row r="169">
      <c r="A169" s="11"/>
      <c r="B169" s="3"/>
      <c r="C169" s="3"/>
    </row>
    <row r="170">
      <c r="A170" s="11"/>
      <c r="B170" s="3"/>
      <c r="C170" s="3"/>
    </row>
    <row r="171">
      <c r="A171" s="11"/>
      <c r="B171" s="3"/>
      <c r="C171" s="3"/>
    </row>
    <row r="172">
      <c r="A172" s="11"/>
      <c r="B172" s="3"/>
      <c r="C172" s="3"/>
    </row>
    <row r="173">
      <c r="A173" s="11"/>
      <c r="B173" s="3"/>
      <c r="C173" s="3"/>
    </row>
    <row r="174">
      <c r="A174" s="11"/>
      <c r="B174" s="3"/>
      <c r="C174" s="3"/>
    </row>
    <row r="175">
      <c r="A175" s="11"/>
      <c r="B175" s="3"/>
      <c r="C175" s="3"/>
    </row>
    <row r="176">
      <c r="A176" s="11"/>
      <c r="B176" s="3"/>
      <c r="C176" s="3"/>
    </row>
    <row r="177">
      <c r="A177" s="11"/>
      <c r="B177" s="3"/>
      <c r="C177" s="3"/>
    </row>
    <row r="178">
      <c r="A178" s="11"/>
      <c r="B178" s="3"/>
      <c r="C178" s="3"/>
    </row>
    <row r="179">
      <c r="A179" s="11"/>
      <c r="B179" s="3"/>
      <c r="C179" s="3"/>
    </row>
    <row r="180">
      <c r="A180" s="11"/>
      <c r="B180" s="3"/>
      <c r="C180" s="3"/>
    </row>
    <row r="181">
      <c r="A181" s="11"/>
      <c r="B181" s="3"/>
      <c r="C181" s="3"/>
    </row>
    <row r="182">
      <c r="A182" s="11"/>
      <c r="B182" s="3"/>
      <c r="C182" s="3"/>
    </row>
    <row r="183">
      <c r="A183" s="11"/>
      <c r="B183" s="3"/>
      <c r="C183" s="3"/>
    </row>
    <row r="184">
      <c r="A184" s="11"/>
      <c r="B184" s="3"/>
      <c r="C184" s="3"/>
    </row>
    <row r="185">
      <c r="A185" s="11"/>
      <c r="B185" s="3"/>
      <c r="C185" s="3"/>
    </row>
    <row r="186">
      <c r="A186" s="11"/>
      <c r="B186" s="3"/>
      <c r="C186" s="3"/>
    </row>
    <row r="187">
      <c r="A187" s="11"/>
      <c r="B187" s="3"/>
      <c r="C187" s="3"/>
    </row>
    <row r="188">
      <c r="A188" s="11"/>
      <c r="B188" s="3"/>
      <c r="C188" s="3"/>
    </row>
    <row r="189">
      <c r="A189" s="11"/>
      <c r="B189" s="3"/>
      <c r="C189" s="3"/>
    </row>
    <row r="190">
      <c r="A190" s="11"/>
      <c r="B190" s="3"/>
      <c r="C190" s="3"/>
    </row>
    <row r="191">
      <c r="A191" s="11"/>
      <c r="B191" s="3"/>
      <c r="C191" s="3"/>
    </row>
    <row r="192">
      <c r="A192" s="11"/>
      <c r="B192" s="3"/>
      <c r="C192" s="3"/>
    </row>
    <row r="193">
      <c r="A193" s="11"/>
      <c r="B193" s="3"/>
      <c r="C193" s="3"/>
    </row>
    <row r="194">
      <c r="A194" s="11"/>
      <c r="B194" s="3"/>
      <c r="C194" s="3"/>
    </row>
    <row r="195">
      <c r="A195" s="11"/>
      <c r="B195" s="3"/>
      <c r="C195" s="3"/>
    </row>
    <row r="196">
      <c r="A196" s="11"/>
      <c r="B196" s="3"/>
      <c r="C196" s="3"/>
    </row>
    <row r="197">
      <c r="A197" s="11"/>
      <c r="B197" s="3"/>
      <c r="C197" s="3"/>
    </row>
    <row r="198">
      <c r="A198" s="11"/>
      <c r="B198" s="3"/>
      <c r="C198" s="3"/>
    </row>
    <row r="199">
      <c r="A199" s="11"/>
      <c r="B199" s="3"/>
      <c r="C199" s="3"/>
    </row>
    <row r="200">
      <c r="A200" s="11"/>
      <c r="B200" s="3"/>
      <c r="C200" s="3"/>
    </row>
    <row r="201">
      <c r="A201" s="11"/>
      <c r="B201" s="3"/>
      <c r="C201" s="3"/>
    </row>
    <row r="202">
      <c r="A202" s="11"/>
      <c r="B202" s="3"/>
      <c r="C202" s="3"/>
    </row>
    <row r="203">
      <c r="A203" s="11"/>
      <c r="B203" s="3"/>
      <c r="C203" s="3"/>
    </row>
    <row r="204">
      <c r="A204" s="11"/>
      <c r="B204" s="3"/>
      <c r="C204" s="3"/>
    </row>
    <row r="205">
      <c r="A205" s="11"/>
      <c r="B205" s="3"/>
      <c r="C205" s="3"/>
    </row>
    <row r="206">
      <c r="A206" s="11"/>
      <c r="B206" s="3"/>
      <c r="C206" s="3"/>
    </row>
    <row r="207">
      <c r="A207" s="11"/>
      <c r="B207" s="3"/>
      <c r="C207" s="3"/>
    </row>
    <row r="208">
      <c r="A208" s="11"/>
      <c r="B208" s="3"/>
      <c r="C208" s="3"/>
    </row>
    <row r="209">
      <c r="A209" s="11"/>
      <c r="B209" s="3"/>
      <c r="C209" s="3"/>
    </row>
    <row r="210">
      <c r="A210" s="11"/>
      <c r="B210" s="3"/>
      <c r="C210" s="3"/>
    </row>
    <row r="211">
      <c r="A211" s="11"/>
      <c r="B211" s="3"/>
      <c r="C211" s="3"/>
    </row>
    <row r="212">
      <c r="A212" s="11"/>
      <c r="B212" s="3"/>
      <c r="C212" s="3"/>
    </row>
    <row r="213">
      <c r="A213" s="11"/>
      <c r="B213" s="3"/>
      <c r="C213" s="3"/>
    </row>
    <row r="214">
      <c r="A214" s="11"/>
      <c r="B214" s="3"/>
      <c r="C214" s="3"/>
    </row>
    <row r="215">
      <c r="A215" s="11"/>
      <c r="B215" s="3"/>
      <c r="C215" s="3"/>
    </row>
    <row r="216">
      <c r="A216" s="11"/>
      <c r="B216" s="3"/>
      <c r="C216" s="3"/>
    </row>
    <row r="217">
      <c r="A217" s="11"/>
      <c r="B217" s="3"/>
      <c r="C217" s="3"/>
    </row>
    <row r="218">
      <c r="A218" s="11"/>
      <c r="B218" s="3"/>
      <c r="C218" s="3"/>
    </row>
    <row r="219">
      <c r="A219" s="11"/>
      <c r="B219" s="3"/>
      <c r="C219" s="3"/>
    </row>
    <row r="220">
      <c r="A220" s="11"/>
      <c r="B220" s="3"/>
      <c r="C220" s="3"/>
    </row>
    <row r="221">
      <c r="A221" s="11"/>
      <c r="B221" s="3"/>
      <c r="C221" s="3"/>
    </row>
    <row r="222">
      <c r="A222" s="11"/>
      <c r="B222" s="3"/>
      <c r="C222" s="3"/>
    </row>
    <row r="223">
      <c r="A223" s="11"/>
      <c r="B223" s="3"/>
      <c r="C223" s="3"/>
    </row>
    <row r="224">
      <c r="A224" s="11"/>
      <c r="B224" s="3"/>
      <c r="C224" s="3"/>
    </row>
    <row r="225">
      <c r="A225" s="11"/>
      <c r="B225" s="3"/>
      <c r="C225" s="3"/>
    </row>
    <row r="226">
      <c r="A226" s="11"/>
      <c r="B226" s="3"/>
      <c r="C226" s="3"/>
    </row>
    <row r="227">
      <c r="A227" s="11"/>
      <c r="B227" s="3"/>
      <c r="C227" s="3"/>
    </row>
    <row r="228">
      <c r="A228" s="11"/>
      <c r="B228" s="3"/>
      <c r="C228" s="3"/>
    </row>
    <row r="229">
      <c r="A229" s="11"/>
      <c r="B229" s="3"/>
      <c r="C229" s="3"/>
    </row>
    <row r="230">
      <c r="A230" s="11"/>
      <c r="B230" s="3"/>
      <c r="C230" s="3"/>
    </row>
    <row r="231">
      <c r="A231" s="11"/>
      <c r="B231" s="3"/>
      <c r="C231" s="3"/>
    </row>
    <row r="232">
      <c r="A232" s="11"/>
      <c r="B232" s="3"/>
      <c r="C232" s="3"/>
    </row>
    <row r="233">
      <c r="A233" s="11"/>
      <c r="B233" s="3"/>
      <c r="C233" s="3"/>
    </row>
    <row r="234">
      <c r="A234" s="11"/>
      <c r="B234" s="3"/>
      <c r="C234" s="3"/>
    </row>
    <row r="235">
      <c r="A235" s="11"/>
      <c r="B235" s="3"/>
      <c r="C235" s="3"/>
    </row>
    <row r="236">
      <c r="A236" s="11"/>
      <c r="B236" s="3"/>
      <c r="C236" s="3"/>
    </row>
    <row r="237">
      <c r="A237" s="11"/>
      <c r="B237" s="3"/>
      <c r="C237" s="3"/>
    </row>
    <row r="238">
      <c r="A238" s="11"/>
      <c r="B238" s="3"/>
      <c r="C238" s="3"/>
    </row>
    <row r="239">
      <c r="A239" s="11"/>
      <c r="B239" s="3"/>
      <c r="C239" s="3"/>
    </row>
    <row r="240">
      <c r="A240" s="11"/>
      <c r="B240" s="3"/>
      <c r="C240" s="3"/>
    </row>
    <row r="241">
      <c r="A241" s="11"/>
      <c r="B241" s="3"/>
      <c r="C241" s="3"/>
    </row>
    <row r="242">
      <c r="A242" s="11"/>
      <c r="B242" s="3"/>
      <c r="C242" s="3"/>
    </row>
    <row r="243">
      <c r="A243" s="11"/>
      <c r="B243" s="3"/>
      <c r="C243" s="3"/>
    </row>
    <row r="244">
      <c r="A244" s="11"/>
      <c r="B244" s="3"/>
      <c r="C244" s="3"/>
    </row>
    <row r="245">
      <c r="A245" s="11"/>
      <c r="B245" s="3"/>
      <c r="C245" s="3"/>
    </row>
    <row r="246">
      <c r="A246" s="11"/>
      <c r="B246" s="3"/>
      <c r="C246" s="3"/>
    </row>
    <row r="247">
      <c r="A247" s="11"/>
      <c r="B247" s="3"/>
      <c r="C247" s="3"/>
    </row>
    <row r="248">
      <c r="A248" s="11"/>
      <c r="B248" s="3"/>
      <c r="C248" s="3"/>
    </row>
    <row r="249">
      <c r="A249" s="11"/>
      <c r="B249" s="3"/>
      <c r="C249" s="3"/>
    </row>
    <row r="250">
      <c r="A250" s="11"/>
      <c r="B250" s="3"/>
      <c r="C250" s="3"/>
    </row>
    <row r="251">
      <c r="A251" s="11"/>
      <c r="B251" s="3"/>
      <c r="C251" s="3"/>
    </row>
    <row r="252">
      <c r="A252" s="11"/>
      <c r="B252" s="3"/>
      <c r="C252" s="3"/>
    </row>
    <row r="253">
      <c r="A253" s="11"/>
      <c r="B253" s="3"/>
      <c r="C253" s="3"/>
    </row>
    <row r="254">
      <c r="A254" s="11"/>
      <c r="B254" s="3"/>
      <c r="C254" s="3"/>
    </row>
    <row r="255">
      <c r="A255" s="11"/>
      <c r="B255" s="3"/>
      <c r="C255" s="3"/>
    </row>
    <row r="256">
      <c r="A256" s="11"/>
      <c r="B256" s="3"/>
      <c r="C256" s="3"/>
    </row>
    <row r="257">
      <c r="A257" s="11"/>
      <c r="B257" s="3"/>
      <c r="C257" s="3"/>
    </row>
    <row r="258">
      <c r="A258" s="11"/>
      <c r="B258" s="3"/>
      <c r="C258" s="3"/>
    </row>
    <row r="259">
      <c r="A259" s="11"/>
      <c r="B259" s="3"/>
      <c r="C259" s="3"/>
    </row>
    <row r="260">
      <c r="A260" s="11"/>
      <c r="B260" s="3"/>
      <c r="C260" s="3"/>
    </row>
    <row r="261">
      <c r="A261" s="11"/>
      <c r="B261" s="3"/>
      <c r="C261" s="3"/>
    </row>
    <row r="262">
      <c r="A262" s="11"/>
      <c r="B262" s="3"/>
      <c r="C262" s="3"/>
    </row>
    <row r="263">
      <c r="A263" s="11"/>
      <c r="B263" s="3"/>
      <c r="C263" s="3"/>
    </row>
    <row r="264">
      <c r="A264" s="11"/>
      <c r="B264" s="3"/>
      <c r="C264" s="3"/>
    </row>
    <row r="265">
      <c r="A265" s="11"/>
      <c r="B265" s="3"/>
      <c r="C265" s="3"/>
    </row>
    <row r="266">
      <c r="A266" s="11"/>
      <c r="B266" s="3"/>
      <c r="C266" s="3"/>
    </row>
    <row r="267">
      <c r="A267" s="11"/>
      <c r="B267" s="3"/>
      <c r="C267" s="3"/>
    </row>
    <row r="268">
      <c r="A268" s="11"/>
      <c r="B268" s="3"/>
      <c r="C268" s="3"/>
    </row>
    <row r="269">
      <c r="A269" s="11"/>
      <c r="B269" s="3"/>
      <c r="C269" s="3"/>
    </row>
    <row r="270">
      <c r="A270" s="11"/>
      <c r="B270" s="3"/>
      <c r="C270" s="3"/>
    </row>
    <row r="271">
      <c r="A271" s="11"/>
      <c r="B271" s="3"/>
      <c r="C271" s="3"/>
    </row>
    <row r="272">
      <c r="A272" s="11"/>
      <c r="B272" s="3"/>
      <c r="C272" s="3"/>
    </row>
    <row r="273">
      <c r="A273" s="11"/>
      <c r="B273" s="3"/>
      <c r="C273" s="3"/>
    </row>
    <row r="274">
      <c r="A274" s="11"/>
      <c r="B274" s="3"/>
      <c r="C274" s="3"/>
    </row>
    <row r="275">
      <c r="A275" s="11"/>
      <c r="B275" s="3"/>
      <c r="C275" s="3"/>
    </row>
    <row r="276">
      <c r="A276" s="11"/>
      <c r="B276" s="3"/>
      <c r="C276" s="3"/>
    </row>
    <row r="277">
      <c r="A277" s="11"/>
      <c r="B277" s="3"/>
      <c r="C277" s="3"/>
    </row>
    <row r="278">
      <c r="A278" s="11"/>
      <c r="B278" s="3"/>
      <c r="C278" s="3"/>
    </row>
    <row r="279">
      <c r="A279" s="11"/>
      <c r="B279" s="3"/>
      <c r="C279" s="3"/>
    </row>
    <row r="280">
      <c r="A280" s="11"/>
      <c r="B280" s="3"/>
      <c r="C280" s="3"/>
    </row>
    <row r="281">
      <c r="A281" s="11"/>
      <c r="B281" s="3"/>
      <c r="C281" s="3"/>
    </row>
    <row r="282">
      <c r="A282" s="11"/>
      <c r="B282" s="3"/>
      <c r="C282" s="3"/>
    </row>
    <row r="283">
      <c r="A283" s="11"/>
      <c r="B283" s="3"/>
      <c r="C283" s="3"/>
    </row>
    <row r="284">
      <c r="A284" s="11"/>
      <c r="B284" s="3"/>
      <c r="C284" s="3"/>
    </row>
    <row r="285">
      <c r="A285" s="11"/>
      <c r="B285" s="3"/>
      <c r="C285" s="3"/>
    </row>
    <row r="286">
      <c r="A286" s="11"/>
      <c r="B286" s="3"/>
      <c r="C286" s="3"/>
    </row>
    <row r="287">
      <c r="A287" s="11"/>
      <c r="B287" s="3"/>
      <c r="C287" s="3"/>
    </row>
    <row r="288">
      <c r="A288" s="11"/>
      <c r="B288" s="3"/>
      <c r="C288" s="3"/>
    </row>
    <row r="289">
      <c r="A289" s="11"/>
      <c r="B289" s="3"/>
      <c r="C289" s="3"/>
    </row>
    <row r="290">
      <c r="A290" s="11"/>
      <c r="B290" s="3"/>
      <c r="C290" s="3"/>
    </row>
    <row r="291">
      <c r="A291" s="11"/>
      <c r="B291" s="3"/>
      <c r="C291" s="3"/>
    </row>
    <row r="292">
      <c r="A292" s="11"/>
      <c r="B292" s="3"/>
      <c r="C292" s="3"/>
    </row>
    <row r="293">
      <c r="A293" s="11"/>
      <c r="B293" s="3"/>
      <c r="C293" s="3"/>
    </row>
    <row r="294">
      <c r="A294" s="11"/>
      <c r="B294" s="3"/>
      <c r="C294" s="3"/>
    </row>
    <row r="295">
      <c r="A295" s="11"/>
      <c r="B295" s="3"/>
      <c r="C295" s="3"/>
    </row>
    <row r="296">
      <c r="A296" s="11"/>
      <c r="B296" s="3"/>
      <c r="C296" s="3"/>
    </row>
    <row r="297">
      <c r="A297" s="11"/>
      <c r="B297" s="3"/>
      <c r="C297" s="3"/>
    </row>
    <row r="298">
      <c r="A298" s="11"/>
      <c r="B298" s="3"/>
      <c r="C298" s="3"/>
    </row>
    <row r="299">
      <c r="A299" s="11"/>
      <c r="B299" s="3"/>
      <c r="C299" s="3"/>
    </row>
    <row r="300">
      <c r="A300" s="11"/>
      <c r="B300" s="3"/>
      <c r="C300" s="3"/>
    </row>
    <row r="301">
      <c r="A301" s="11"/>
      <c r="B301" s="3"/>
      <c r="C301" s="3"/>
    </row>
    <row r="302">
      <c r="A302" s="11"/>
      <c r="B302" s="3"/>
      <c r="C302" s="3"/>
    </row>
    <row r="303">
      <c r="A303" s="11"/>
      <c r="B303" s="3"/>
      <c r="C303" s="3"/>
    </row>
    <row r="304">
      <c r="A304" s="11"/>
      <c r="B304" s="3"/>
      <c r="C304" s="3"/>
    </row>
    <row r="305">
      <c r="A305" s="11"/>
      <c r="B305" s="3"/>
      <c r="C305" s="3"/>
    </row>
    <row r="306">
      <c r="A306" s="11"/>
      <c r="B306" s="3"/>
      <c r="C306" s="3"/>
    </row>
    <row r="307">
      <c r="A307" s="11"/>
      <c r="B307" s="3"/>
      <c r="C307" s="3"/>
    </row>
    <row r="308">
      <c r="A308" s="11"/>
      <c r="B308" s="3"/>
      <c r="C308" s="3"/>
    </row>
    <row r="309">
      <c r="A309" s="11"/>
      <c r="B309" s="3"/>
      <c r="C309" s="3"/>
    </row>
    <row r="310">
      <c r="A310" s="11"/>
      <c r="B310" s="3"/>
      <c r="C310" s="3"/>
    </row>
    <row r="311">
      <c r="A311" s="11"/>
      <c r="B311" s="3"/>
      <c r="C311" s="3"/>
    </row>
    <row r="312">
      <c r="A312" s="11"/>
      <c r="B312" s="3"/>
      <c r="C312" s="3"/>
    </row>
    <row r="313">
      <c r="A313" s="11"/>
      <c r="B313" s="3"/>
      <c r="C313" s="3"/>
    </row>
    <row r="314">
      <c r="A314" s="11"/>
      <c r="B314" s="3"/>
      <c r="C314" s="3"/>
    </row>
    <row r="315">
      <c r="A315" s="11"/>
      <c r="B315" s="3"/>
      <c r="C315" s="3"/>
    </row>
    <row r="316">
      <c r="A316" s="11"/>
      <c r="B316" s="3"/>
      <c r="C316" s="3"/>
    </row>
    <row r="317">
      <c r="A317" s="11"/>
      <c r="B317" s="3"/>
      <c r="C317" s="3"/>
    </row>
    <row r="318">
      <c r="A318" s="11"/>
      <c r="B318" s="3"/>
      <c r="C318" s="3"/>
    </row>
    <row r="319">
      <c r="A319" s="11"/>
      <c r="B319" s="3"/>
      <c r="C319" s="3"/>
    </row>
    <row r="320">
      <c r="A320" s="11"/>
      <c r="B320" s="3"/>
      <c r="C320" s="3"/>
    </row>
    <row r="321">
      <c r="A321" s="11"/>
      <c r="B321" s="3"/>
      <c r="C321" s="3"/>
    </row>
    <row r="322">
      <c r="A322" s="11"/>
      <c r="B322" s="3"/>
      <c r="C322" s="3"/>
    </row>
    <row r="323">
      <c r="A323" s="11"/>
      <c r="B323" s="3"/>
      <c r="C323" s="3"/>
    </row>
    <row r="324">
      <c r="A324" s="11"/>
      <c r="B324" s="3"/>
      <c r="C324" s="3"/>
    </row>
    <row r="325">
      <c r="A325" s="11"/>
      <c r="B325" s="3"/>
      <c r="C325" s="3"/>
    </row>
    <row r="326">
      <c r="A326" s="11"/>
      <c r="B326" s="3"/>
      <c r="C326" s="3"/>
    </row>
    <row r="327">
      <c r="A327" s="11"/>
      <c r="B327" s="3"/>
      <c r="C327" s="3"/>
    </row>
    <row r="328">
      <c r="A328" s="11"/>
      <c r="B328" s="3"/>
      <c r="C328" s="3"/>
    </row>
    <row r="329">
      <c r="A329" s="11"/>
      <c r="B329" s="3"/>
      <c r="C329" s="3"/>
    </row>
    <row r="330">
      <c r="A330" s="11"/>
      <c r="B330" s="3"/>
      <c r="C330" s="3"/>
    </row>
    <row r="331">
      <c r="A331" s="11"/>
      <c r="B331" s="3"/>
      <c r="C331" s="3"/>
    </row>
    <row r="332">
      <c r="A332" s="11"/>
      <c r="B332" s="3"/>
      <c r="C332" s="3"/>
    </row>
    <row r="333">
      <c r="A333" s="11"/>
      <c r="B333" s="3"/>
      <c r="C333" s="3"/>
    </row>
    <row r="334">
      <c r="A334" s="11"/>
      <c r="B334" s="3"/>
      <c r="C334" s="3"/>
    </row>
    <row r="335">
      <c r="A335" s="11"/>
      <c r="B335" s="3"/>
      <c r="C335" s="3"/>
    </row>
    <row r="336">
      <c r="A336" s="11"/>
      <c r="B336" s="3"/>
      <c r="C336" s="3"/>
    </row>
    <row r="337">
      <c r="A337" s="11"/>
      <c r="B337" s="3"/>
      <c r="C337" s="3"/>
    </row>
    <row r="338">
      <c r="A338" s="11"/>
      <c r="B338" s="3"/>
      <c r="C338" s="3"/>
    </row>
    <row r="339">
      <c r="A339" s="11"/>
      <c r="B339" s="3"/>
      <c r="C339" s="3"/>
    </row>
    <row r="340">
      <c r="A340" s="11"/>
      <c r="B340" s="3"/>
      <c r="C340" s="3"/>
    </row>
    <row r="341">
      <c r="A341" s="11"/>
      <c r="B341" s="3"/>
      <c r="C341" s="3"/>
    </row>
    <row r="342">
      <c r="A342" s="11"/>
      <c r="B342" s="3"/>
      <c r="C342" s="3"/>
    </row>
    <row r="343">
      <c r="A343" s="11"/>
      <c r="B343" s="3"/>
      <c r="C343" s="3"/>
    </row>
    <row r="344">
      <c r="A344" s="11"/>
      <c r="B344" s="3"/>
      <c r="C344" s="3"/>
    </row>
    <row r="345">
      <c r="A345" s="11"/>
      <c r="B345" s="3"/>
      <c r="C345" s="3"/>
    </row>
    <row r="346">
      <c r="A346" s="11"/>
      <c r="B346" s="3"/>
      <c r="C346" s="3"/>
    </row>
    <row r="347">
      <c r="A347" s="11"/>
      <c r="B347" s="3"/>
      <c r="C347" s="3"/>
    </row>
    <row r="348">
      <c r="A348" s="11"/>
      <c r="B348" s="3"/>
      <c r="C348" s="3"/>
    </row>
    <row r="349">
      <c r="A349" s="11"/>
      <c r="B349" s="3"/>
      <c r="C349" s="3"/>
    </row>
    <row r="350">
      <c r="A350" s="11"/>
      <c r="B350" s="3"/>
      <c r="C350" s="3"/>
    </row>
    <row r="351">
      <c r="A351" s="11"/>
      <c r="B351" s="3"/>
      <c r="C351" s="3"/>
    </row>
    <row r="352">
      <c r="A352" s="11"/>
      <c r="B352" s="3"/>
      <c r="C352" s="3"/>
    </row>
    <row r="353">
      <c r="A353" s="11"/>
      <c r="B353" s="3"/>
      <c r="C353" s="3"/>
    </row>
    <row r="354">
      <c r="A354" s="11"/>
      <c r="B354" s="3"/>
      <c r="C354" s="3"/>
    </row>
    <row r="355">
      <c r="A355" s="11"/>
      <c r="B355" s="3"/>
      <c r="C355" s="3"/>
    </row>
    <row r="356">
      <c r="A356" s="11"/>
      <c r="B356" s="3"/>
      <c r="C356" s="3"/>
    </row>
    <row r="357">
      <c r="A357" s="11"/>
      <c r="B357" s="3"/>
      <c r="C357" s="3"/>
    </row>
    <row r="358">
      <c r="A358" s="11"/>
      <c r="B358" s="3"/>
      <c r="C358" s="3"/>
    </row>
    <row r="359">
      <c r="A359" s="11"/>
      <c r="B359" s="3"/>
      <c r="C359" s="3"/>
    </row>
    <row r="360">
      <c r="A360" s="11"/>
      <c r="B360" s="3"/>
      <c r="C360" s="3"/>
    </row>
    <row r="361">
      <c r="A361" s="11"/>
      <c r="B361" s="3"/>
      <c r="C361" s="3"/>
    </row>
    <row r="362">
      <c r="A362" s="11"/>
      <c r="B362" s="3"/>
      <c r="C362" s="3"/>
    </row>
    <row r="363">
      <c r="A363" s="11"/>
      <c r="B363" s="3"/>
      <c r="C363" s="3"/>
    </row>
    <row r="364">
      <c r="A364" s="11"/>
      <c r="B364" s="3"/>
      <c r="C364" s="3"/>
    </row>
    <row r="365">
      <c r="A365" s="11"/>
      <c r="B365" s="3"/>
      <c r="C365" s="3"/>
    </row>
    <row r="366">
      <c r="A366" s="11"/>
      <c r="B366" s="3"/>
      <c r="C366" s="3"/>
    </row>
    <row r="367">
      <c r="A367" s="11"/>
      <c r="B367" s="3"/>
      <c r="C367" s="3"/>
    </row>
    <row r="368">
      <c r="A368" s="11"/>
      <c r="B368" s="3"/>
      <c r="C368" s="3"/>
    </row>
    <row r="369">
      <c r="A369" s="11"/>
      <c r="B369" s="3"/>
      <c r="C369" s="3"/>
    </row>
    <row r="370">
      <c r="A370" s="11"/>
      <c r="B370" s="3"/>
      <c r="C370" s="3"/>
    </row>
    <row r="371">
      <c r="A371" s="11"/>
      <c r="B371" s="3"/>
      <c r="C371" s="3"/>
    </row>
    <row r="372">
      <c r="A372" s="11"/>
      <c r="B372" s="3"/>
      <c r="C372" s="3"/>
    </row>
    <row r="373">
      <c r="A373" s="11"/>
      <c r="B373" s="3"/>
      <c r="C373" s="3"/>
    </row>
    <row r="374">
      <c r="A374" s="11"/>
      <c r="B374" s="3"/>
      <c r="C374" s="3"/>
    </row>
    <row r="375">
      <c r="A375" s="11"/>
      <c r="B375" s="3"/>
      <c r="C375" s="3"/>
    </row>
    <row r="376">
      <c r="A376" s="11"/>
      <c r="B376" s="3"/>
      <c r="C376" s="3"/>
    </row>
    <row r="377">
      <c r="A377" s="11"/>
      <c r="B377" s="3"/>
      <c r="C377" s="3"/>
    </row>
    <row r="378">
      <c r="A378" s="11"/>
      <c r="B378" s="3"/>
      <c r="C378" s="3"/>
    </row>
    <row r="379">
      <c r="A379" s="11"/>
      <c r="B379" s="3"/>
      <c r="C379" s="3"/>
    </row>
    <row r="380">
      <c r="A380" s="11"/>
      <c r="B380" s="3"/>
      <c r="C380" s="3"/>
    </row>
    <row r="381">
      <c r="A381" s="11"/>
      <c r="B381" s="3"/>
      <c r="C381" s="3"/>
    </row>
    <row r="382">
      <c r="A382" s="11"/>
      <c r="B382" s="3"/>
      <c r="C382" s="3"/>
    </row>
    <row r="383">
      <c r="A383" s="11"/>
      <c r="B383" s="3"/>
      <c r="C383" s="3"/>
    </row>
    <row r="384">
      <c r="A384" s="11"/>
      <c r="B384" s="3"/>
      <c r="C384" s="3"/>
    </row>
    <row r="385">
      <c r="A385" s="11"/>
      <c r="B385" s="3"/>
      <c r="C385" s="3"/>
    </row>
    <row r="386">
      <c r="A386" s="11"/>
      <c r="B386" s="3"/>
      <c r="C386" s="3"/>
    </row>
    <row r="387">
      <c r="A387" s="11"/>
      <c r="B387" s="3"/>
      <c r="C387" s="3"/>
    </row>
    <row r="388">
      <c r="A388" s="11"/>
      <c r="B388" s="3"/>
      <c r="C388" s="3"/>
    </row>
    <row r="389">
      <c r="A389" s="11"/>
      <c r="B389" s="3"/>
      <c r="C389" s="3"/>
    </row>
    <row r="390">
      <c r="A390" s="11"/>
      <c r="B390" s="3"/>
      <c r="C390" s="3"/>
    </row>
    <row r="391">
      <c r="A391" s="11"/>
      <c r="B391" s="3"/>
      <c r="C391" s="3"/>
    </row>
    <row r="392">
      <c r="A392" s="11"/>
      <c r="B392" s="3"/>
      <c r="C392" s="3"/>
    </row>
    <row r="393">
      <c r="A393" s="11"/>
      <c r="B393" s="3"/>
      <c r="C393" s="3"/>
    </row>
    <row r="394">
      <c r="A394" s="11"/>
      <c r="B394" s="3"/>
      <c r="C394" s="3"/>
    </row>
    <row r="395">
      <c r="A395" s="11"/>
      <c r="B395" s="3"/>
      <c r="C395" s="3"/>
    </row>
    <row r="396">
      <c r="A396" s="11"/>
      <c r="B396" s="3"/>
      <c r="C396" s="3"/>
    </row>
    <row r="397">
      <c r="A397" s="11"/>
      <c r="B397" s="3"/>
      <c r="C397" s="3"/>
    </row>
    <row r="398">
      <c r="A398" s="11"/>
      <c r="B398" s="3"/>
      <c r="C398" s="3"/>
    </row>
    <row r="399">
      <c r="A399" s="11"/>
      <c r="B399" s="3"/>
      <c r="C399" s="3"/>
    </row>
    <row r="400">
      <c r="A400" s="11"/>
      <c r="B400" s="3"/>
      <c r="C400" s="3"/>
    </row>
    <row r="401">
      <c r="A401" s="11"/>
      <c r="B401" s="3"/>
      <c r="C401" s="3"/>
    </row>
    <row r="402">
      <c r="A402" s="11"/>
      <c r="B402" s="3"/>
      <c r="C402" s="3"/>
    </row>
    <row r="403">
      <c r="A403" s="11"/>
      <c r="B403" s="3"/>
      <c r="C403" s="3"/>
    </row>
    <row r="404">
      <c r="A404" s="11"/>
      <c r="B404" s="3"/>
      <c r="C404" s="3"/>
    </row>
    <row r="405">
      <c r="A405" s="11"/>
      <c r="B405" s="3"/>
      <c r="C405" s="3"/>
    </row>
    <row r="406">
      <c r="A406" s="11"/>
      <c r="B406" s="3"/>
      <c r="C406" s="3"/>
    </row>
    <row r="407">
      <c r="A407" s="11"/>
      <c r="B407" s="3"/>
      <c r="C407" s="3"/>
    </row>
    <row r="408">
      <c r="A408" s="11"/>
      <c r="B408" s="3"/>
      <c r="C408" s="3"/>
    </row>
    <row r="409">
      <c r="A409" s="11"/>
      <c r="B409" s="3"/>
      <c r="C409" s="3"/>
    </row>
    <row r="410">
      <c r="A410" s="11"/>
      <c r="B410" s="3"/>
      <c r="C410" s="3"/>
    </row>
    <row r="411">
      <c r="A411" s="11"/>
      <c r="B411" s="3"/>
      <c r="C411" s="3"/>
    </row>
    <row r="412">
      <c r="A412" s="11"/>
      <c r="B412" s="3"/>
      <c r="C412" s="3"/>
    </row>
    <row r="413">
      <c r="A413" s="11"/>
      <c r="B413" s="3"/>
      <c r="C413" s="3"/>
    </row>
    <row r="414">
      <c r="A414" s="11"/>
      <c r="B414" s="3"/>
      <c r="C414" s="3"/>
    </row>
    <row r="415">
      <c r="A415" s="11"/>
      <c r="B415" s="3"/>
      <c r="C415" s="3"/>
    </row>
    <row r="416">
      <c r="A416" s="11"/>
      <c r="B416" s="3"/>
      <c r="C416" s="3"/>
    </row>
    <row r="417">
      <c r="A417" s="11"/>
      <c r="B417" s="3"/>
      <c r="C417" s="3"/>
    </row>
    <row r="418">
      <c r="A418" s="11"/>
      <c r="B418" s="3"/>
      <c r="C418" s="3"/>
    </row>
    <row r="419">
      <c r="A419" s="11"/>
      <c r="B419" s="3"/>
      <c r="C419" s="3"/>
    </row>
    <row r="420">
      <c r="A420" s="11"/>
      <c r="B420" s="3"/>
      <c r="C420" s="3"/>
    </row>
    <row r="421">
      <c r="A421" s="11"/>
      <c r="B421" s="3"/>
      <c r="C421" s="3"/>
    </row>
    <row r="422">
      <c r="A422" s="11"/>
      <c r="B422" s="3"/>
      <c r="C422" s="3"/>
    </row>
    <row r="423">
      <c r="A423" s="11"/>
      <c r="B423" s="3"/>
      <c r="C423" s="3"/>
    </row>
    <row r="424">
      <c r="A424" s="11"/>
      <c r="B424" s="3"/>
      <c r="C424" s="3"/>
    </row>
    <row r="425">
      <c r="A425" s="11"/>
      <c r="B425" s="3"/>
      <c r="C425" s="3"/>
    </row>
    <row r="426">
      <c r="A426" s="11"/>
      <c r="B426" s="3"/>
      <c r="C426" s="3"/>
    </row>
    <row r="427">
      <c r="A427" s="11"/>
      <c r="B427" s="3"/>
      <c r="C427" s="3"/>
    </row>
    <row r="428">
      <c r="A428" s="11"/>
      <c r="B428" s="3"/>
      <c r="C428" s="3"/>
    </row>
    <row r="429">
      <c r="A429" s="11"/>
      <c r="B429" s="3"/>
      <c r="C429" s="3"/>
    </row>
    <row r="430">
      <c r="A430" s="11"/>
      <c r="B430" s="3"/>
      <c r="C430" s="3"/>
    </row>
    <row r="431">
      <c r="A431" s="11"/>
      <c r="B431" s="3"/>
      <c r="C431" s="3"/>
    </row>
    <row r="432">
      <c r="A432" s="11"/>
      <c r="B432" s="3"/>
      <c r="C432" s="3"/>
    </row>
    <row r="433">
      <c r="A433" s="11"/>
      <c r="B433" s="3"/>
      <c r="C433" s="3"/>
    </row>
    <row r="434">
      <c r="A434" s="11"/>
      <c r="B434" s="3"/>
      <c r="C434" s="3"/>
    </row>
    <row r="435">
      <c r="A435" s="11"/>
      <c r="B435" s="3"/>
      <c r="C435" s="3"/>
    </row>
    <row r="436">
      <c r="A436" s="11"/>
      <c r="B436" s="3"/>
      <c r="C436" s="3"/>
    </row>
    <row r="437">
      <c r="A437" s="11"/>
      <c r="B437" s="3"/>
      <c r="C437" s="3"/>
    </row>
    <row r="438">
      <c r="A438" s="11"/>
      <c r="B438" s="3"/>
      <c r="C438" s="3"/>
    </row>
    <row r="439">
      <c r="A439" s="11"/>
      <c r="B439" s="3"/>
      <c r="C439" s="3"/>
    </row>
    <row r="440">
      <c r="A440" s="11"/>
      <c r="B440" s="3"/>
      <c r="C440" s="3"/>
    </row>
    <row r="441">
      <c r="A441" s="11"/>
      <c r="B441" s="3"/>
      <c r="C441" s="3"/>
    </row>
    <row r="442">
      <c r="A442" s="11"/>
      <c r="B442" s="3"/>
      <c r="C442" s="3"/>
    </row>
    <row r="443">
      <c r="A443" s="11"/>
      <c r="B443" s="3"/>
      <c r="C443" s="3"/>
    </row>
    <row r="444">
      <c r="A444" s="11"/>
      <c r="B444" s="3"/>
      <c r="C444" s="3"/>
    </row>
    <row r="445">
      <c r="A445" s="11"/>
      <c r="B445" s="3"/>
      <c r="C445" s="3"/>
    </row>
    <row r="446">
      <c r="A446" s="11"/>
      <c r="B446" s="3"/>
      <c r="C446" s="3"/>
    </row>
    <row r="447">
      <c r="A447" s="11"/>
      <c r="B447" s="3"/>
      <c r="C447" s="3"/>
    </row>
    <row r="448">
      <c r="A448" s="11"/>
      <c r="B448" s="3"/>
      <c r="C448" s="3"/>
    </row>
    <row r="449">
      <c r="A449" s="11"/>
      <c r="B449" s="3"/>
      <c r="C449" s="3"/>
    </row>
    <row r="450">
      <c r="A450" s="11"/>
      <c r="B450" s="3"/>
      <c r="C450" s="3"/>
    </row>
    <row r="451">
      <c r="A451" s="11"/>
      <c r="B451" s="3"/>
      <c r="C451" s="3"/>
    </row>
    <row r="452">
      <c r="A452" s="11"/>
      <c r="B452" s="3"/>
      <c r="C452" s="3"/>
    </row>
    <row r="453">
      <c r="A453" s="11"/>
      <c r="B453" s="3"/>
      <c r="C453" s="3"/>
    </row>
    <row r="454">
      <c r="A454" s="11"/>
      <c r="B454" s="3"/>
      <c r="C454" s="3"/>
    </row>
    <row r="455">
      <c r="A455" s="11"/>
      <c r="B455" s="3"/>
      <c r="C455" s="3"/>
    </row>
    <row r="456">
      <c r="A456" s="11"/>
      <c r="B456" s="3"/>
      <c r="C456" s="3"/>
    </row>
    <row r="457">
      <c r="A457" s="11"/>
      <c r="B457" s="3"/>
      <c r="C457" s="3"/>
    </row>
    <row r="458">
      <c r="A458" s="11"/>
      <c r="B458" s="3"/>
      <c r="C458" s="3"/>
    </row>
    <row r="459">
      <c r="A459" s="11"/>
      <c r="B459" s="3"/>
      <c r="C459" s="3"/>
    </row>
    <row r="460">
      <c r="A460" s="11"/>
      <c r="B460" s="3"/>
      <c r="C460" s="3"/>
    </row>
    <row r="461">
      <c r="A461" s="11"/>
      <c r="B461" s="3"/>
      <c r="C461" s="3"/>
    </row>
    <row r="462">
      <c r="A462" s="11"/>
      <c r="B462" s="3"/>
      <c r="C462" s="3"/>
    </row>
    <row r="463">
      <c r="A463" s="11"/>
      <c r="B463" s="3"/>
      <c r="C463" s="3"/>
    </row>
    <row r="464">
      <c r="A464" s="11"/>
      <c r="B464" s="3"/>
      <c r="C464" s="3"/>
    </row>
    <row r="465">
      <c r="A465" s="11"/>
      <c r="B465" s="3"/>
      <c r="C465" s="3"/>
    </row>
    <row r="466">
      <c r="A466" s="11"/>
      <c r="B466" s="3"/>
      <c r="C466" s="3"/>
    </row>
    <row r="467">
      <c r="A467" s="11"/>
      <c r="B467" s="3"/>
      <c r="C467" s="3"/>
    </row>
    <row r="468">
      <c r="A468" s="11"/>
      <c r="B468" s="3"/>
      <c r="C468" s="3"/>
    </row>
    <row r="469">
      <c r="A469" s="11"/>
      <c r="B469" s="3"/>
      <c r="C469" s="3"/>
    </row>
    <row r="470">
      <c r="A470" s="11"/>
      <c r="B470" s="3"/>
      <c r="C470" s="3"/>
    </row>
    <row r="471">
      <c r="A471" s="11"/>
      <c r="B471" s="3"/>
      <c r="C471" s="3"/>
    </row>
    <row r="472">
      <c r="A472" s="11"/>
      <c r="B472" s="3"/>
      <c r="C472" s="3"/>
    </row>
    <row r="473">
      <c r="A473" s="11"/>
      <c r="B473" s="3"/>
      <c r="C473" s="3"/>
    </row>
    <row r="474">
      <c r="A474" s="11"/>
      <c r="B474" s="3"/>
      <c r="C474" s="3"/>
    </row>
    <row r="475">
      <c r="A475" s="11"/>
      <c r="B475" s="3"/>
      <c r="C475" s="3"/>
    </row>
    <row r="476">
      <c r="A476" s="11"/>
      <c r="B476" s="3"/>
      <c r="C476" s="3"/>
    </row>
    <row r="477">
      <c r="A477" s="11"/>
      <c r="B477" s="3"/>
      <c r="C477" s="3"/>
    </row>
    <row r="478">
      <c r="A478" s="11"/>
      <c r="B478" s="3"/>
      <c r="C478" s="3"/>
    </row>
    <row r="479">
      <c r="A479" s="11"/>
      <c r="B479" s="3"/>
      <c r="C479" s="3"/>
    </row>
    <row r="480">
      <c r="A480" s="11"/>
      <c r="B480" s="3"/>
      <c r="C480" s="3"/>
    </row>
    <row r="481">
      <c r="A481" s="11"/>
      <c r="B481" s="3"/>
      <c r="C481" s="3"/>
    </row>
    <row r="482">
      <c r="A482" s="11"/>
      <c r="B482" s="3"/>
      <c r="C482" s="3"/>
    </row>
    <row r="483">
      <c r="A483" s="11"/>
      <c r="B483" s="3"/>
      <c r="C483" s="3"/>
    </row>
    <row r="484">
      <c r="A484" s="11"/>
      <c r="B484" s="3"/>
      <c r="C484" s="3"/>
    </row>
    <row r="485">
      <c r="A485" s="11"/>
      <c r="B485" s="3"/>
      <c r="C485" s="3"/>
    </row>
    <row r="486">
      <c r="A486" s="11"/>
      <c r="B486" s="3"/>
      <c r="C486" s="3"/>
    </row>
    <row r="487">
      <c r="A487" s="11"/>
      <c r="B487" s="3"/>
      <c r="C487" s="3"/>
    </row>
    <row r="488">
      <c r="A488" s="11"/>
      <c r="B488" s="3"/>
      <c r="C488" s="3"/>
    </row>
    <row r="489">
      <c r="A489" s="11"/>
      <c r="B489" s="3"/>
      <c r="C489" s="3"/>
    </row>
    <row r="490">
      <c r="A490" s="11"/>
      <c r="B490" s="3"/>
      <c r="C490" s="3"/>
    </row>
    <row r="491">
      <c r="A491" s="11"/>
      <c r="B491" s="3"/>
      <c r="C491" s="3"/>
    </row>
    <row r="492">
      <c r="A492" s="11"/>
      <c r="B492" s="3"/>
      <c r="C492" s="3"/>
    </row>
    <row r="493">
      <c r="A493" s="11"/>
      <c r="B493" s="3"/>
      <c r="C493" s="3"/>
    </row>
    <row r="494">
      <c r="A494" s="11"/>
      <c r="B494" s="3"/>
      <c r="C494" s="3"/>
    </row>
    <row r="495">
      <c r="A495" s="11"/>
      <c r="B495" s="3"/>
      <c r="C495" s="3"/>
    </row>
    <row r="496">
      <c r="A496" s="11"/>
      <c r="B496" s="3"/>
      <c r="C496" s="3"/>
    </row>
    <row r="497">
      <c r="A497" s="11"/>
      <c r="B497" s="3"/>
      <c r="C497" s="3"/>
    </row>
    <row r="498">
      <c r="A498" s="11"/>
      <c r="B498" s="3"/>
      <c r="C498" s="3"/>
    </row>
    <row r="499">
      <c r="A499" s="11"/>
      <c r="B499" s="3"/>
      <c r="C499" s="3"/>
    </row>
    <row r="500">
      <c r="A500" s="11"/>
      <c r="B500" s="3"/>
      <c r="C500" s="3"/>
    </row>
    <row r="501">
      <c r="A501" s="11"/>
      <c r="B501" s="3"/>
      <c r="C501" s="3"/>
    </row>
    <row r="502">
      <c r="A502" s="11"/>
      <c r="B502" s="3"/>
      <c r="C502" s="3"/>
    </row>
    <row r="503">
      <c r="A503" s="11"/>
      <c r="B503" s="3"/>
      <c r="C503" s="3"/>
    </row>
    <row r="504">
      <c r="A504" s="11"/>
      <c r="B504" s="3"/>
      <c r="C504" s="3"/>
    </row>
    <row r="505">
      <c r="A505" s="11"/>
      <c r="B505" s="3"/>
      <c r="C505" s="3"/>
    </row>
    <row r="506">
      <c r="A506" s="11"/>
      <c r="B506" s="3"/>
      <c r="C506" s="3"/>
    </row>
    <row r="507">
      <c r="A507" s="11"/>
      <c r="B507" s="3"/>
      <c r="C507" s="3"/>
    </row>
    <row r="508">
      <c r="A508" s="11"/>
      <c r="B508" s="3"/>
      <c r="C508" s="3"/>
    </row>
    <row r="509">
      <c r="A509" s="11"/>
      <c r="B509" s="3"/>
      <c r="C509" s="3"/>
    </row>
    <row r="510">
      <c r="A510" s="11"/>
      <c r="B510" s="3"/>
      <c r="C510" s="3"/>
    </row>
    <row r="511">
      <c r="A511" s="11"/>
      <c r="B511" s="3"/>
      <c r="C511" s="3"/>
    </row>
    <row r="512">
      <c r="A512" s="11"/>
      <c r="B512" s="3"/>
      <c r="C512" s="3"/>
    </row>
    <row r="513">
      <c r="A513" s="11"/>
      <c r="B513" s="3"/>
      <c r="C513" s="3"/>
    </row>
    <row r="514">
      <c r="A514" s="11"/>
      <c r="B514" s="3"/>
      <c r="C514" s="3"/>
    </row>
    <row r="515">
      <c r="A515" s="11"/>
      <c r="B515" s="3"/>
      <c r="C515" s="3"/>
    </row>
    <row r="516">
      <c r="A516" s="11"/>
      <c r="B516" s="3"/>
      <c r="C516" s="3"/>
    </row>
    <row r="517">
      <c r="A517" s="11"/>
      <c r="B517" s="3"/>
      <c r="C517" s="3"/>
    </row>
    <row r="518">
      <c r="A518" s="11"/>
      <c r="B518" s="3"/>
      <c r="C518" s="3"/>
    </row>
    <row r="519">
      <c r="A519" s="11"/>
      <c r="B519" s="3"/>
      <c r="C519" s="3"/>
    </row>
    <row r="520">
      <c r="A520" s="11"/>
      <c r="B520" s="3"/>
      <c r="C520" s="3"/>
    </row>
    <row r="521">
      <c r="A521" s="11"/>
      <c r="B521" s="3"/>
      <c r="C521" s="3"/>
    </row>
    <row r="522">
      <c r="A522" s="11"/>
      <c r="B522" s="3"/>
      <c r="C522" s="3"/>
    </row>
    <row r="523">
      <c r="A523" s="11"/>
      <c r="B523" s="3"/>
      <c r="C523" s="3"/>
    </row>
    <row r="524">
      <c r="A524" s="11"/>
      <c r="B524" s="3"/>
      <c r="C524" s="3"/>
    </row>
    <row r="525">
      <c r="A525" s="11"/>
      <c r="B525" s="3"/>
      <c r="C525" s="3"/>
    </row>
    <row r="526">
      <c r="A526" s="11"/>
      <c r="B526" s="3"/>
      <c r="C526" s="3"/>
    </row>
    <row r="527">
      <c r="A527" s="11"/>
      <c r="B527" s="3"/>
      <c r="C527" s="3"/>
    </row>
    <row r="528">
      <c r="A528" s="11"/>
      <c r="B528" s="3"/>
      <c r="C528" s="3"/>
    </row>
    <row r="529">
      <c r="A529" s="11"/>
      <c r="B529" s="3"/>
      <c r="C529" s="3"/>
    </row>
    <row r="530">
      <c r="A530" s="11"/>
      <c r="B530" s="3"/>
      <c r="C530" s="3"/>
    </row>
    <row r="531">
      <c r="A531" s="11"/>
      <c r="B531" s="3"/>
      <c r="C531" s="3"/>
    </row>
    <row r="532">
      <c r="A532" s="11"/>
      <c r="B532" s="3"/>
      <c r="C532" s="3"/>
    </row>
    <row r="533">
      <c r="A533" s="11"/>
      <c r="B533" s="3"/>
      <c r="C533" s="3"/>
    </row>
    <row r="534">
      <c r="A534" s="11"/>
      <c r="B534" s="3"/>
      <c r="C534" s="3"/>
    </row>
    <row r="535">
      <c r="A535" s="11"/>
      <c r="B535" s="3"/>
      <c r="C535" s="3"/>
    </row>
    <row r="536">
      <c r="A536" s="11"/>
      <c r="B536" s="3"/>
      <c r="C536" s="3"/>
    </row>
    <row r="537">
      <c r="A537" s="11"/>
      <c r="B537" s="3"/>
      <c r="C537" s="3"/>
    </row>
    <row r="538">
      <c r="A538" s="11"/>
      <c r="B538" s="3"/>
      <c r="C538" s="3"/>
    </row>
    <row r="539">
      <c r="A539" s="11"/>
      <c r="B539" s="3"/>
      <c r="C539" s="3"/>
    </row>
    <row r="540">
      <c r="A540" s="11"/>
      <c r="B540" s="3"/>
      <c r="C540" s="3"/>
    </row>
    <row r="541">
      <c r="A541" s="11"/>
      <c r="B541" s="3"/>
      <c r="C541" s="3"/>
    </row>
    <row r="542">
      <c r="A542" s="11"/>
      <c r="B542" s="3"/>
      <c r="C542" s="3"/>
    </row>
    <row r="543">
      <c r="A543" s="11"/>
      <c r="B543" s="3"/>
      <c r="C543" s="3"/>
    </row>
    <row r="544">
      <c r="A544" s="11"/>
      <c r="B544" s="3"/>
      <c r="C544" s="3"/>
    </row>
    <row r="545">
      <c r="A545" s="11"/>
      <c r="B545" s="3"/>
      <c r="C545" s="3"/>
    </row>
    <row r="546">
      <c r="A546" s="11"/>
      <c r="B546" s="3"/>
      <c r="C546" s="3"/>
    </row>
    <row r="547">
      <c r="A547" s="11"/>
      <c r="B547" s="3"/>
      <c r="C547" s="3"/>
    </row>
    <row r="548">
      <c r="A548" s="11"/>
      <c r="B548" s="3"/>
      <c r="C548" s="3"/>
    </row>
    <row r="549">
      <c r="A549" s="11"/>
      <c r="B549" s="3"/>
      <c r="C549" s="3"/>
    </row>
    <row r="550">
      <c r="A550" s="11"/>
      <c r="B550" s="3"/>
      <c r="C550" s="3"/>
    </row>
    <row r="551">
      <c r="A551" s="11"/>
      <c r="B551" s="3"/>
      <c r="C551" s="3"/>
    </row>
    <row r="552">
      <c r="A552" s="11"/>
      <c r="B552" s="3"/>
      <c r="C552" s="3"/>
    </row>
    <row r="553">
      <c r="A553" s="11"/>
      <c r="B553" s="3"/>
      <c r="C553" s="3"/>
    </row>
    <row r="554">
      <c r="A554" s="11"/>
      <c r="B554" s="3"/>
      <c r="C554" s="3"/>
    </row>
    <row r="555">
      <c r="A555" s="11"/>
      <c r="B555" s="3"/>
      <c r="C555" s="3"/>
    </row>
    <row r="556">
      <c r="A556" s="11"/>
      <c r="B556" s="3"/>
      <c r="C556" s="3"/>
    </row>
    <row r="557">
      <c r="A557" s="11"/>
      <c r="B557" s="3"/>
      <c r="C557" s="3"/>
    </row>
    <row r="558">
      <c r="A558" s="11"/>
      <c r="B558" s="3"/>
      <c r="C558" s="3"/>
    </row>
    <row r="559">
      <c r="A559" s="11"/>
      <c r="B559" s="3"/>
      <c r="C559" s="3"/>
    </row>
    <row r="560">
      <c r="A560" s="11"/>
      <c r="B560" s="3"/>
      <c r="C560" s="3"/>
    </row>
    <row r="561">
      <c r="A561" s="11"/>
      <c r="B561" s="3"/>
      <c r="C561" s="3"/>
    </row>
    <row r="562">
      <c r="A562" s="11"/>
      <c r="B562" s="3"/>
      <c r="C562" s="3"/>
    </row>
    <row r="563">
      <c r="A563" s="11"/>
      <c r="B563" s="3"/>
      <c r="C563" s="3"/>
    </row>
    <row r="564">
      <c r="A564" s="11"/>
      <c r="B564" s="3"/>
      <c r="C564" s="3"/>
    </row>
    <row r="565">
      <c r="A565" s="11"/>
      <c r="B565" s="3"/>
      <c r="C565" s="3"/>
    </row>
    <row r="566">
      <c r="A566" s="11"/>
      <c r="B566" s="3"/>
      <c r="C566" s="3"/>
    </row>
    <row r="567">
      <c r="A567" s="11"/>
      <c r="B567" s="3"/>
      <c r="C567" s="3"/>
    </row>
    <row r="568">
      <c r="A568" s="11"/>
      <c r="B568" s="3"/>
      <c r="C568" s="3"/>
    </row>
    <row r="569">
      <c r="A569" s="11"/>
      <c r="B569" s="3"/>
      <c r="C569" s="3"/>
    </row>
    <row r="570">
      <c r="A570" s="11"/>
      <c r="B570" s="3"/>
      <c r="C570" s="3"/>
    </row>
    <row r="571">
      <c r="A571" s="11"/>
      <c r="B571" s="3"/>
      <c r="C571" s="3"/>
    </row>
    <row r="572">
      <c r="A572" s="11"/>
      <c r="B572" s="3"/>
      <c r="C572" s="3"/>
    </row>
    <row r="573">
      <c r="A573" s="11"/>
      <c r="B573" s="3"/>
      <c r="C573" s="3"/>
    </row>
    <row r="574">
      <c r="A574" s="11"/>
      <c r="B574" s="3"/>
      <c r="C574" s="3"/>
    </row>
    <row r="575">
      <c r="A575" s="11"/>
      <c r="B575" s="3"/>
      <c r="C575" s="3"/>
    </row>
    <row r="576">
      <c r="A576" s="11"/>
      <c r="B576" s="3"/>
      <c r="C576" s="3"/>
    </row>
    <row r="577">
      <c r="A577" s="11"/>
      <c r="B577" s="3"/>
      <c r="C577" s="3"/>
    </row>
    <row r="578">
      <c r="A578" s="11"/>
      <c r="B578" s="3"/>
      <c r="C578" s="3"/>
    </row>
    <row r="579">
      <c r="A579" s="11"/>
      <c r="B579" s="3"/>
      <c r="C579" s="3"/>
    </row>
    <row r="580">
      <c r="A580" s="11"/>
      <c r="B580" s="3"/>
      <c r="C580" s="3"/>
    </row>
    <row r="581">
      <c r="A581" s="11"/>
      <c r="B581" s="3"/>
      <c r="C581" s="3"/>
    </row>
    <row r="582">
      <c r="A582" s="11"/>
      <c r="B582" s="3"/>
      <c r="C582" s="3"/>
    </row>
    <row r="583">
      <c r="A583" s="11"/>
      <c r="B583" s="3"/>
      <c r="C583" s="3"/>
    </row>
    <row r="584">
      <c r="A584" s="11"/>
      <c r="B584" s="3"/>
      <c r="C584" s="3"/>
    </row>
    <row r="585">
      <c r="A585" s="11"/>
      <c r="B585" s="3"/>
      <c r="C585" s="3"/>
    </row>
    <row r="586">
      <c r="A586" s="11"/>
      <c r="B586" s="3"/>
      <c r="C586" s="3"/>
    </row>
    <row r="587">
      <c r="A587" s="11"/>
      <c r="B587" s="3"/>
      <c r="C587" s="3"/>
    </row>
    <row r="588">
      <c r="A588" s="11"/>
      <c r="B588" s="3"/>
      <c r="C588" s="3"/>
    </row>
    <row r="589">
      <c r="A589" s="11"/>
      <c r="B589" s="3"/>
      <c r="C589" s="3"/>
    </row>
    <row r="590">
      <c r="A590" s="11"/>
      <c r="B590" s="3"/>
      <c r="C590" s="3"/>
    </row>
    <row r="591">
      <c r="A591" s="11"/>
      <c r="B591" s="3"/>
      <c r="C591" s="3"/>
    </row>
    <row r="592">
      <c r="A592" s="11"/>
      <c r="B592" s="3"/>
      <c r="C592" s="3"/>
    </row>
    <row r="593">
      <c r="A593" s="11"/>
      <c r="B593" s="3"/>
      <c r="C593" s="3"/>
    </row>
    <row r="594">
      <c r="A594" s="11"/>
      <c r="B594" s="3"/>
      <c r="C594" s="3"/>
    </row>
    <row r="595">
      <c r="A595" s="11"/>
      <c r="B595" s="3"/>
      <c r="C595" s="3"/>
    </row>
    <row r="596">
      <c r="A596" s="11"/>
      <c r="B596" s="3"/>
      <c r="C596" s="3"/>
    </row>
    <row r="597">
      <c r="A597" s="11"/>
      <c r="B597" s="3"/>
      <c r="C597" s="3"/>
    </row>
    <row r="598">
      <c r="A598" s="11"/>
      <c r="B598" s="3"/>
      <c r="C598" s="3"/>
    </row>
    <row r="599">
      <c r="A599" s="11"/>
      <c r="B599" s="3"/>
      <c r="C599" s="3"/>
    </row>
    <row r="600">
      <c r="A600" s="11"/>
      <c r="B600" s="3"/>
      <c r="C600" s="3"/>
    </row>
    <row r="601">
      <c r="A601" s="11"/>
      <c r="B601" s="3"/>
      <c r="C601" s="3"/>
    </row>
    <row r="602">
      <c r="A602" s="11"/>
      <c r="B602" s="3"/>
      <c r="C602" s="3"/>
    </row>
    <row r="603">
      <c r="A603" s="11"/>
      <c r="B603" s="3"/>
      <c r="C603" s="3"/>
    </row>
    <row r="604">
      <c r="A604" s="11"/>
      <c r="B604" s="3"/>
      <c r="C604" s="3"/>
    </row>
    <row r="605">
      <c r="A605" s="11"/>
      <c r="B605" s="3"/>
      <c r="C605" s="3"/>
    </row>
    <row r="606">
      <c r="A606" s="11"/>
      <c r="B606" s="3"/>
      <c r="C606" s="3"/>
    </row>
    <row r="607">
      <c r="A607" s="11"/>
      <c r="B607" s="3"/>
      <c r="C607" s="3"/>
    </row>
    <row r="608">
      <c r="A608" s="11"/>
      <c r="B608" s="3"/>
      <c r="C608" s="3"/>
    </row>
    <row r="609">
      <c r="A609" s="11"/>
      <c r="B609" s="3"/>
      <c r="C609" s="3"/>
    </row>
    <row r="610">
      <c r="A610" s="11"/>
      <c r="B610" s="3"/>
      <c r="C610" s="3"/>
    </row>
    <row r="611">
      <c r="A611" s="11"/>
      <c r="B611" s="3"/>
      <c r="C611" s="3"/>
    </row>
    <row r="612">
      <c r="A612" s="11"/>
      <c r="B612" s="3"/>
      <c r="C612" s="3"/>
    </row>
    <row r="613">
      <c r="A613" s="11"/>
      <c r="B613" s="3"/>
      <c r="C613" s="3"/>
    </row>
    <row r="614">
      <c r="A614" s="11"/>
      <c r="B614" s="3"/>
      <c r="C614" s="3"/>
    </row>
    <row r="615">
      <c r="A615" s="11"/>
      <c r="B615" s="3"/>
      <c r="C615" s="3"/>
    </row>
    <row r="616">
      <c r="A616" s="11"/>
      <c r="B616" s="3"/>
      <c r="C616" s="3"/>
    </row>
    <row r="617">
      <c r="A617" s="11"/>
      <c r="B617" s="3"/>
      <c r="C617" s="3"/>
    </row>
    <row r="618">
      <c r="A618" s="11"/>
      <c r="B618" s="3"/>
      <c r="C618" s="3"/>
    </row>
    <row r="619">
      <c r="A619" s="11"/>
      <c r="B619" s="3"/>
      <c r="C619" s="3"/>
    </row>
    <row r="620">
      <c r="A620" s="11"/>
      <c r="B620" s="3"/>
      <c r="C620" s="3"/>
    </row>
    <row r="621">
      <c r="A621" s="11"/>
      <c r="B621" s="3"/>
      <c r="C621" s="3"/>
    </row>
    <row r="622">
      <c r="A622" s="11"/>
      <c r="B622" s="3"/>
      <c r="C622" s="3"/>
    </row>
    <row r="623">
      <c r="A623" s="11"/>
      <c r="B623" s="3"/>
      <c r="C623" s="3"/>
    </row>
    <row r="624">
      <c r="A624" s="11"/>
      <c r="B624" s="3"/>
      <c r="C624" s="3"/>
    </row>
    <row r="625">
      <c r="A625" s="11"/>
      <c r="B625" s="3"/>
      <c r="C625" s="3"/>
    </row>
    <row r="626">
      <c r="A626" s="11"/>
      <c r="B626" s="3"/>
      <c r="C626" s="3"/>
    </row>
    <row r="627">
      <c r="A627" s="11"/>
      <c r="B627" s="3"/>
      <c r="C627" s="3"/>
    </row>
    <row r="628">
      <c r="A628" s="11"/>
      <c r="B628" s="3"/>
      <c r="C628" s="3"/>
    </row>
    <row r="629">
      <c r="A629" s="11"/>
      <c r="B629" s="3"/>
      <c r="C629" s="3"/>
    </row>
    <row r="630">
      <c r="A630" s="11"/>
      <c r="B630" s="3"/>
      <c r="C630" s="3"/>
    </row>
    <row r="631">
      <c r="A631" s="11"/>
      <c r="B631" s="3"/>
      <c r="C631" s="3"/>
    </row>
    <row r="632">
      <c r="A632" s="11"/>
      <c r="B632" s="3"/>
      <c r="C632" s="3"/>
    </row>
    <row r="633">
      <c r="A633" s="11"/>
      <c r="B633" s="3"/>
      <c r="C633" s="3"/>
    </row>
    <row r="634">
      <c r="A634" s="11"/>
      <c r="B634" s="3"/>
      <c r="C634" s="3"/>
    </row>
    <row r="635">
      <c r="A635" s="11"/>
      <c r="B635" s="3"/>
      <c r="C635" s="3"/>
    </row>
    <row r="636">
      <c r="A636" s="11"/>
      <c r="B636" s="3"/>
      <c r="C636" s="3"/>
    </row>
    <row r="637">
      <c r="A637" s="11"/>
      <c r="B637" s="3"/>
      <c r="C637" s="3"/>
    </row>
    <row r="638">
      <c r="A638" s="11"/>
      <c r="B638" s="3"/>
      <c r="C638" s="3"/>
    </row>
    <row r="639">
      <c r="A639" s="11"/>
      <c r="B639" s="3"/>
      <c r="C639" s="3"/>
    </row>
    <row r="640">
      <c r="A640" s="11"/>
      <c r="B640" s="3"/>
      <c r="C640" s="3"/>
    </row>
    <row r="641">
      <c r="A641" s="11"/>
      <c r="B641" s="3"/>
      <c r="C641" s="3"/>
    </row>
    <row r="642">
      <c r="A642" s="11"/>
      <c r="B642" s="3"/>
      <c r="C642" s="3"/>
    </row>
    <row r="643">
      <c r="A643" s="11"/>
      <c r="B643" s="3"/>
      <c r="C643" s="3"/>
    </row>
    <row r="644">
      <c r="A644" s="11"/>
      <c r="B644" s="3"/>
      <c r="C644" s="3"/>
    </row>
    <row r="645">
      <c r="A645" s="11"/>
      <c r="B645" s="3"/>
      <c r="C645" s="3"/>
    </row>
    <row r="646">
      <c r="A646" s="11"/>
      <c r="B646" s="3"/>
      <c r="C646" s="3"/>
    </row>
    <row r="647">
      <c r="A647" s="11"/>
      <c r="B647" s="3"/>
      <c r="C647" s="3"/>
    </row>
    <row r="648">
      <c r="A648" s="11"/>
      <c r="B648" s="3"/>
      <c r="C648" s="3"/>
    </row>
    <row r="649">
      <c r="A649" s="11"/>
      <c r="B649" s="3"/>
      <c r="C649" s="3"/>
    </row>
    <row r="650">
      <c r="A650" s="11"/>
      <c r="B650" s="3"/>
      <c r="C650" s="3"/>
    </row>
    <row r="651">
      <c r="A651" s="11"/>
      <c r="B651" s="3"/>
      <c r="C651" s="3"/>
    </row>
    <row r="652">
      <c r="A652" s="11"/>
      <c r="B652" s="3"/>
      <c r="C652" s="3"/>
    </row>
    <row r="653">
      <c r="A653" s="11"/>
      <c r="B653" s="3"/>
      <c r="C653" s="3"/>
    </row>
    <row r="654">
      <c r="A654" s="11"/>
      <c r="B654" s="3"/>
      <c r="C654" s="3"/>
    </row>
    <row r="655">
      <c r="A655" s="11"/>
      <c r="B655" s="3"/>
      <c r="C655" s="3"/>
    </row>
    <row r="656">
      <c r="A656" s="11"/>
      <c r="B656" s="3"/>
      <c r="C656" s="3"/>
    </row>
    <row r="657">
      <c r="A657" s="11"/>
      <c r="B657" s="3"/>
      <c r="C657" s="3"/>
    </row>
    <row r="658">
      <c r="A658" s="11"/>
      <c r="B658" s="3"/>
      <c r="C658" s="3"/>
    </row>
    <row r="659">
      <c r="A659" s="11"/>
      <c r="B659" s="3"/>
      <c r="C659" s="3"/>
    </row>
    <row r="660">
      <c r="A660" s="11"/>
      <c r="B660" s="3"/>
      <c r="C660" s="3"/>
    </row>
    <row r="661">
      <c r="A661" s="11"/>
      <c r="B661" s="3"/>
      <c r="C661" s="3"/>
    </row>
    <row r="662">
      <c r="A662" s="11"/>
      <c r="B662" s="3"/>
      <c r="C662" s="3"/>
    </row>
    <row r="663">
      <c r="A663" s="11"/>
      <c r="B663" s="3"/>
      <c r="C663" s="3"/>
    </row>
    <row r="664">
      <c r="A664" s="11"/>
      <c r="B664" s="3"/>
      <c r="C664" s="3"/>
    </row>
    <row r="665">
      <c r="A665" s="11"/>
      <c r="B665" s="3"/>
      <c r="C665" s="3"/>
    </row>
    <row r="666">
      <c r="A666" s="11"/>
      <c r="B666" s="3"/>
      <c r="C666" s="3"/>
    </row>
    <row r="667">
      <c r="A667" s="11"/>
      <c r="B667" s="3"/>
      <c r="C667" s="3"/>
    </row>
    <row r="668">
      <c r="A668" s="11"/>
      <c r="B668" s="3"/>
      <c r="C668" s="3"/>
    </row>
    <row r="669">
      <c r="A669" s="11"/>
      <c r="B669" s="3"/>
      <c r="C669" s="3"/>
    </row>
    <row r="670">
      <c r="A670" s="11"/>
      <c r="B670" s="3"/>
      <c r="C670" s="3"/>
    </row>
    <row r="671">
      <c r="A671" s="11"/>
      <c r="B671" s="3"/>
      <c r="C671" s="3"/>
    </row>
    <row r="672">
      <c r="A672" s="11"/>
      <c r="B672" s="3"/>
      <c r="C672" s="3"/>
    </row>
    <row r="673">
      <c r="A673" s="11"/>
      <c r="B673" s="3"/>
      <c r="C673" s="3"/>
    </row>
    <row r="674">
      <c r="A674" s="11"/>
      <c r="B674" s="3"/>
      <c r="C674" s="3"/>
    </row>
    <row r="675">
      <c r="A675" s="11"/>
      <c r="B675" s="3"/>
      <c r="C675" s="3"/>
    </row>
    <row r="676">
      <c r="A676" s="11"/>
      <c r="B676" s="3"/>
      <c r="C676" s="3"/>
    </row>
    <row r="677">
      <c r="A677" s="11"/>
      <c r="B677" s="3"/>
      <c r="C677" s="3"/>
    </row>
    <row r="678">
      <c r="A678" s="11"/>
      <c r="B678" s="3"/>
      <c r="C678" s="3"/>
    </row>
    <row r="679">
      <c r="A679" s="11"/>
      <c r="B679" s="3"/>
      <c r="C679" s="3"/>
    </row>
    <row r="680">
      <c r="A680" s="11"/>
      <c r="B680" s="3"/>
      <c r="C680" s="3"/>
    </row>
    <row r="681">
      <c r="A681" s="11"/>
      <c r="B681" s="3"/>
      <c r="C681" s="3"/>
    </row>
    <row r="682">
      <c r="A682" s="11"/>
      <c r="B682" s="3"/>
      <c r="C682" s="3"/>
    </row>
    <row r="683">
      <c r="A683" s="11"/>
      <c r="B683" s="3"/>
      <c r="C683" s="3"/>
    </row>
    <row r="684">
      <c r="A684" s="11"/>
      <c r="B684" s="3"/>
      <c r="C684" s="3"/>
    </row>
    <row r="685">
      <c r="A685" s="11"/>
      <c r="B685" s="3"/>
      <c r="C685" s="3"/>
    </row>
    <row r="686">
      <c r="A686" s="11"/>
      <c r="B686" s="3"/>
      <c r="C686" s="3"/>
    </row>
    <row r="687">
      <c r="A687" s="11"/>
      <c r="B687" s="3"/>
      <c r="C687" s="3"/>
    </row>
    <row r="688">
      <c r="A688" s="11"/>
      <c r="B688" s="3"/>
      <c r="C688" s="3"/>
    </row>
    <row r="689">
      <c r="A689" s="11"/>
      <c r="B689" s="3"/>
      <c r="C689" s="3"/>
    </row>
    <row r="690">
      <c r="A690" s="11"/>
      <c r="B690" s="3"/>
      <c r="C690" s="3"/>
    </row>
    <row r="691">
      <c r="A691" s="11"/>
      <c r="B691" s="3"/>
      <c r="C691" s="3"/>
    </row>
    <row r="692">
      <c r="A692" s="11"/>
      <c r="B692" s="3"/>
      <c r="C692" s="3"/>
    </row>
    <row r="693">
      <c r="A693" s="11"/>
      <c r="B693" s="3"/>
      <c r="C693" s="3"/>
    </row>
    <row r="694">
      <c r="A694" s="11"/>
      <c r="B694" s="3"/>
      <c r="C694" s="3"/>
    </row>
    <row r="695">
      <c r="A695" s="11"/>
      <c r="B695" s="3"/>
      <c r="C695" s="3"/>
    </row>
    <row r="696">
      <c r="A696" s="11"/>
      <c r="B696" s="3"/>
      <c r="C696" s="3"/>
    </row>
    <row r="697">
      <c r="A697" s="11"/>
      <c r="B697" s="3"/>
      <c r="C697" s="3"/>
    </row>
    <row r="698">
      <c r="A698" s="11"/>
      <c r="B698" s="3"/>
      <c r="C698" s="3"/>
    </row>
    <row r="699">
      <c r="A699" s="11"/>
      <c r="B699" s="3"/>
      <c r="C699" s="3"/>
    </row>
    <row r="700">
      <c r="A700" s="11"/>
      <c r="B700" s="3"/>
      <c r="C700" s="3"/>
    </row>
    <row r="701">
      <c r="A701" s="11"/>
      <c r="B701" s="3"/>
      <c r="C701" s="3"/>
    </row>
    <row r="702">
      <c r="A702" s="11"/>
      <c r="B702" s="3"/>
      <c r="C702" s="3"/>
    </row>
    <row r="703">
      <c r="A703" s="11"/>
      <c r="B703" s="3"/>
      <c r="C703" s="3"/>
    </row>
    <row r="704">
      <c r="A704" s="11"/>
      <c r="B704" s="3"/>
      <c r="C704" s="3"/>
    </row>
    <row r="705">
      <c r="A705" s="11"/>
      <c r="B705" s="3"/>
      <c r="C705" s="3"/>
    </row>
    <row r="706">
      <c r="A706" s="11"/>
      <c r="B706" s="3"/>
      <c r="C706" s="3"/>
    </row>
    <row r="707">
      <c r="A707" s="11"/>
      <c r="B707" s="3"/>
      <c r="C707" s="3"/>
    </row>
    <row r="708">
      <c r="A708" s="11"/>
      <c r="B708" s="3"/>
      <c r="C708" s="3"/>
    </row>
    <row r="709">
      <c r="A709" s="11"/>
      <c r="B709" s="3"/>
      <c r="C709" s="3"/>
    </row>
    <row r="710">
      <c r="A710" s="11"/>
      <c r="B710" s="3"/>
      <c r="C710" s="3"/>
    </row>
    <row r="711">
      <c r="A711" s="11"/>
      <c r="B711" s="3"/>
      <c r="C711" s="3"/>
    </row>
    <row r="712">
      <c r="A712" s="11"/>
      <c r="B712" s="3"/>
      <c r="C712" s="3"/>
    </row>
    <row r="713">
      <c r="A713" s="11"/>
      <c r="B713" s="3"/>
      <c r="C713" s="3"/>
    </row>
    <row r="714">
      <c r="A714" s="11"/>
      <c r="B714" s="3"/>
      <c r="C714" s="3"/>
    </row>
    <row r="715">
      <c r="A715" s="11"/>
      <c r="B715" s="3"/>
      <c r="C715" s="3"/>
    </row>
    <row r="716">
      <c r="A716" s="11"/>
      <c r="B716" s="3"/>
      <c r="C716" s="3"/>
    </row>
    <row r="717">
      <c r="A717" s="11"/>
      <c r="B717" s="3"/>
      <c r="C717" s="3"/>
    </row>
    <row r="718">
      <c r="A718" s="11"/>
      <c r="B718" s="3"/>
      <c r="C718" s="3"/>
    </row>
    <row r="719">
      <c r="A719" s="11"/>
      <c r="B719" s="3"/>
      <c r="C719" s="3"/>
    </row>
    <row r="720">
      <c r="A720" s="11"/>
      <c r="B720" s="3"/>
      <c r="C720" s="3"/>
    </row>
    <row r="721">
      <c r="A721" s="11"/>
      <c r="B721" s="3"/>
      <c r="C721" s="3"/>
    </row>
    <row r="722">
      <c r="A722" s="11"/>
      <c r="B722" s="3"/>
      <c r="C722" s="3"/>
    </row>
    <row r="723">
      <c r="A723" s="11"/>
      <c r="B723" s="3"/>
      <c r="C723" s="3"/>
    </row>
    <row r="724">
      <c r="A724" s="11"/>
      <c r="B724" s="3"/>
      <c r="C724" s="3"/>
    </row>
    <row r="725">
      <c r="A725" s="11"/>
      <c r="B725" s="3"/>
      <c r="C725" s="3"/>
    </row>
    <row r="726">
      <c r="A726" s="11"/>
      <c r="B726" s="3"/>
      <c r="C726" s="3"/>
    </row>
    <row r="727">
      <c r="A727" s="11"/>
      <c r="B727" s="3"/>
      <c r="C727" s="3"/>
    </row>
    <row r="728">
      <c r="A728" s="11"/>
      <c r="B728" s="3"/>
      <c r="C728" s="3"/>
    </row>
    <row r="729">
      <c r="A729" s="11"/>
      <c r="B729" s="3"/>
      <c r="C729" s="3"/>
    </row>
    <row r="730">
      <c r="A730" s="11"/>
      <c r="B730" s="3"/>
      <c r="C730" s="3"/>
    </row>
    <row r="731">
      <c r="A731" s="11"/>
      <c r="B731" s="3"/>
      <c r="C731" s="3"/>
    </row>
    <row r="732">
      <c r="A732" s="11"/>
      <c r="B732" s="3"/>
      <c r="C732" s="3"/>
    </row>
    <row r="733">
      <c r="A733" s="11"/>
      <c r="B733" s="3"/>
      <c r="C733" s="3"/>
    </row>
    <row r="734">
      <c r="A734" s="11"/>
      <c r="B734" s="3"/>
      <c r="C734" s="3"/>
    </row>
    <row r="735">
      <c r="A735" s="11"/>
      <c r="B735" s="3"/>
      <c r="C735" s="3"/>
    </row>
    <row r="736">
      <c r="A736" s="11"/>
      <c r="B736" s="3"/>
      <c r="C736" s="3"/>
    </row>
    <row r="737">
      <c r="A737" s="11"/>
      <c r="B737" s="3"/>
      <c r="C737" s="3"/>
    </row>
    <row r="738">
      <c r="A738" s="11"/>
      <c r="B738" s="3"/>
      <c r="C738" s="3"/>
    </row>
    <row r="739">
      <c r="A739" s="11"/>
      <c r="B739" s="3"/>
      <c r="C739" s="3"/>
    </row>
    <row r="740">
      <c r="A740" s="11"/>
      <c r="B740" s="3"/>
      <c r="C740" s="3"/>
    </row>
    <row r="741">
      <c r="A741" s="11"/>
      <c r="B741" s="3"/>
      <c r="C741" s="3"/>
    </row>
    <row r="742">
      <c r="A742" s="11"/>
      <c r="B742" s="3"/>
      <c r="C742" s="3"/>
    </row>
    <row r="743">
      <c r="A743" s="11"/>
      <c r="B743" s="3"/>
      <c r="C743" s="3"/>
    </row>
    <row r="744">
      <c r="A744" s="11"/>
      <c r="B744" s="3"/>
      <c r="C744" s="3"/>
    </row>
    <row r="745">
      <c r="A745" s="11"/>
      <c r="B745" s="3"/>
      <c r="C745" s="3"/>
    </row>
    <row r="746">
      <c r="A746" s="11"/>
      <c r="B746" s="3"/>
      <c r="C746" s="3"/>
    </row>
    <row r="747">
      <c r="A747" s="11"/>
      <c r="B747" s="3"/>
      <c r="C747" s="3"/>
    </row>
    <row r="748">
      <c r="A748" s="11"/>
      <c r="B748" s="3"/>
      <c r="C748" s="3"/>
    </row>
    <row r="749">
      <c r="A749" s="11"/>
      <c r="B749" s="3"/>
      <c r="C749" s="3"/>
    </row>
    <row r="750">
      <c r="A750" s="11"/>
      <c r="B750" s="3"/>
      <c r="C750" s="3"/>
    </row>
    <row r="751">
      <c r="A751" s="11"/>
      <c r="B751" s="3"/>
      <c r="C751" s="3"/>
    </row>
    <row r="752">
      <c r="A752" s="11"/>
      <c r="B752" s="3"/>
      <c r="C752" s="3"/>
    </row>
    <row r="753">
      <c r="A753" s="11"/>
      <c r="B753" s="3"/>
      <c r="C753" s="3"/>
    </row>
    <row r="754">
      <c r="A754" s="11"/>
      <c r="B754" s="3"/>
      <c r="C754" s="3"/>
    </row>
    <row r="755">
      <c r="A755" s="11"/>
      <c r="B755" s="3"/>
      <c r="C755" s="3"/>
    </row>
    <row r="756">
      <c r="A756" s="11"/>
      <c r="B756" s="3"/>
      <c r="C756" s="3"/>
    </row>
    <row r="757">
      <c r="A757" s="11"/>
      <c r="B757" s="3"/>
      <c r="C757" s="3"/>
    </row>
    <row r="758">
      <c r="A758" s="11"/>
      <c r="B758" s="3"/>
      <c r="C758" s="3"/>
    </row>
    <row r="759">
      <c r="A759" s="11"/>
      <c r="B759" s="3"/>
      <c r="C759" s="3"/>
    </row>
    <row r="760">
      <c r="A760" s="11"/>
      <c r="B760" s="3"/>
      <c r="C760" s="3"/>
    </row>
    <row r="761">
      <c r="A761" s="11"/>
      <c r="B761" s="3"/>
      <c r="C761" s="3"/>
    </row>
    <row r="762">
      <c r="A762" s="11"/>
      <c r="B762" s="3"/>
      <c r="C762" s="3"/>
    </row>
    <row r="763">
      <c r="A763" s="11"/>
      <c r="B763" s="3"/>
      <c r="C763" s="3"/>
    </row>
    <row r="764">
      <c r="A764" s="11"/>
      <c r="B764" s="3"/>
      <c r="C764" s="3"/>
    </row>
    <row r="765">
      <c r="A765" s="11"/>
      <c r="B765" s="3"/>
      <c r="C765" s="3"/>
    </row>
    <row r="766">
      <c r="A766" s="11"/>
      <c r="B766" s="3"/>
      <c r="C766" s="3"/>
    </row>
    <row r="767">
      <c r="A767" s="11"/>
      <c r="B767" s="3"/>
      <c r="C767" s="3"/>
    </row>
    <row r="768">
      <c r="A768" s="11"/>
      <c r="B768" s="3"/>
      <c r="C768" s="3"/>
    </row>
    <row r="769">
      <c r="A769" s="11"/>
      <c r="B769" s="3"/>
      <c r="C769" s="3"/>
    </row>
    <row r="770">
      <c r="A770" s="11"/>
      <c r="B770" s="3"/>
      <c r="C770" s="3"/>
    </row>
    <row r="771">
      <c r="A771" s="11"/>
      <c r="B771" s="3"/>
      <c r="C771" s="3"/>
    </row>
    <row r="772">
      <c r="A772" s="11"/>
      <c r="B772" s="3"/>
      <c r="C772" s="3"/>
    </row>
    <row r="773">
      <c r="A773" s="11"/>
      <c r="B773" s="3"/>
      <c r="C773" s="3"/>
    </row>
    <row r="774">
      <c r="A774" s="11"/>
      <c r="B774" s="3"/>
      <c r="C774" s="3"/>
    </row>
    <row r="775">
      <c r="A775" s="11"/>
      <c r="B775" s="3"/>
      <c r="C775" s="3"/>
    </row>
    <row r="776">
      <c r="A776" s="11"/>
      <c r="B776" s="3"/>
      <c r="C776" s="3"/>
    </row>
    <row r="777">
      <c r="A777" s="11"/>
      <c r="B777" s="3"/>
      <c r="C777" s="3"/>
    </row>
    <row r="778">
      <c r="A778" s="11"/>
      <c r="B778" s="3"/>
      <c r="C778" s="3"/>
    </row>
    <row r="779">
      <c r="A779" s="11"/>
      <c r="B779" s="3"/>
      <c r="C779" s="3"/>
    </row>
    <row r="780">
      <c r="A780" s="11"/>
      <c r="B780" s="3"/>
      <c r="C780" s="3"/>
    </row>
    <row r="781">
      <c r="A781" s="11"/>
      <c r="B781" s="3"/>
      <c r="C781" s="3"/>
    </row>
    <row r="782">
      <c r="A782" s="11"/>
      <c r="B782" s="3"/>
      <c r="C782" s="3"/>
    </row>
    <row r="783">
      <c r="A783" s="11"/>
      <c r="B783" s="3"/>
      <c r="C783" s="3"/>
    </row>
    <row r="784">
      <c r="A784" s="11"/>
      <c r="B784" s="3"/>
      <c r="C784" s="3"/>
    </row>
    <row r="785">
      <c r="A785" s="11"/>
      <c r="B785" s="3"/>
      <c r="C785" s="3"/>
    </row>
    <row r="786">
      <c r="A786" s="11"/>
      <c r="B786" s="3"/>
      <c r="C786" s="3"/>
    </row>
    <row r="787">
      <c r="A787" s="11"/>
      <c r="B787" s="3"/>
      <c r="C787" s="3"/>
    </row>
    <row r="788">
      <c r="A788" s="11"/>
      <c r="B788" s="3"/>
      <c r="C788" s="3"/>
    </row>
    <row r="789">
      <c r="A789" s="11"/>
      <c r="B789" s="3"/>
      <c r="C789" s="3"/>
    </row>
    <row r="790">
      <c r="A790" s="11"/>
      <c r="B790" s="3"/>
      <c r="C790" s="3"/>
    </row>
    <row r="791">
      <c r="A791" s="11"/>
      <c r="B791" s="3"/>
      <c r="C791" s="3"/>
    </row>
    <row r="792">
      <c r="A792" s="11"/>
      <c r="B792" s="3"/>
      <c r="C792" s="3"/>
    </row>
    <row r="793">
      <c r="A793" s="11"/>
      <c r="B793" s="3"/>
      <c r="C793" s="3"/>
    </row>
    <row r="794">
      <c r="A794" s="11"/>
      <c r="B794" s="3"/>
      <c r="C794" s="3"/>
    </row>
    <row r="795">
      <c r="A795" s="11"/>
      <c r="B795" s="3"/>
      <c r="C795" s="3"/>
    </row>
    <row r="796">
      <c r="A796" s="11"/>
      <c r="B796" s="3"/>
      <c r="C796" s="3"/>
    </row>
    <row r="797">
      <c r="A797" s="11"/>
      <c r="B797" s="3"/>
      <c r="C797" s="3"/>
    </row>
    <row r="798">
      <c r="A798" s="11"/>
      <c r="B798" s="3"/>
      <c r="C798" s="3"/>
    </row>
    <row r="799">
      <c r="A799" s="11"/>
      <c r="B799" s="3"/>
      <c r="C799" s="3"/>
    </row>
    <row r="800">
      <c r="A800" s="11"/>
      <c r="B800" s="3"/>
      <c r="C800" s="3"/>
    </row>
    <row r="801">
      <c r="A801" s="11"/>
      <c r="B801" s="3"/>
      <c r="C801" s="3"/>
    </row>
    <row r="802">
      <c r="A802" s="11"/>
      <c r="B802" s="3"/>
      <c r="C802" s="3"/>
    </row>
    <row r="803">
      <c r="A803" s="11"/>
      <c r="B803" s="3"/>
      <c r="C803" s="3"/>
    </row>
    <row r="804">
      <c r="A804" s="11"/>
      <c r="B804" s="3"/>
      <c r="C804" s="3"/>
    </row>
    <row r="805">
      <c r="A805" s="11"/>
      <c r="B805" s="3"/>
      <c r="C805" s="3"/>
    </row>
    <row r="806">
      <c r="A806" s="11"/>
      <c r="B806" s="3"/>
      <c r="C806" s="3"/>
    </row>
    <row r="807">
      <c r="A807" s="11"/>
      <c r="B807" s="3"/>
      <c r="C807" s="3"/>
    </row>
    <row r="808">
      <c r="A808" s="11"/>
      <c r="B808" s="3"/>
      <c r="C808" s="3"/>
    </row>
    <row r="809">
      <c r="A809" s="11"/>
      <c r="B809" s="3"/>
      <c r="C809" s="3"/>
    </row>
    <row r="810">
      <c r="A810" s="11"/>
      <c r="B810" s="3"/>
      <c r="C810" s="3"/>
    </row>
    <row r="811">
      <c r="A811" s="11"/>
      <c r="B811" s="3"/>
      <c r="C811" s="3"/>
    </row>
    <row r="812">
      <c r="A812" s="11"/>
      <c r="B812" s="3"/>
      <c r="C812" s="3"/>
    </row>
    <row r="813">
      <c r="A813" s="11"/>
      <c r="B813" s="3"/>
      <c r="C813" s="3"/>
    </row>
    <row r="814">
      <c r="A814" s="11"/>
      <c r="B814" s="3"/>
      <c r="C814" s="3"/>
    </row>
    <row r="815">
      <c r="A815" s="11"/>
      <c r="B815" s="3"/>
      <c r="C815" s="3"/>
    </row>
    <row r="816">
      <c r="A816" s="11"/>
      <c r="B816" s="3"/>
      <c r="C816" s="3"/>
    </row>
    <row r="817">
      <c r="A817" s="11"/>
      <c r="B817" s="3"/>
      <c r="C817" s="3"/>
    </row>
    <row r="818">
      <c r="A818" s="11"/>
      <c r="B818" s="3"/>
      <c r="C818" s="3"/>
    </row>
    <row r="819">
      <c r="A819" s="11"/>
      <c r="B819" s="3"/>
      <c r="C819" s="3"/>
    </row>
    <row r="820">
      <c r="A820" s="11"/>
      <c r="B820" s="3"/>
      <c r="C820" s="3"/>
    </row>
    <row r="821">
      <c r="A821" s="11"/>
      <c r="B821" s="3"/>
      <c r="C821" s="3"/>
    </row>
    <row r="822">
      <c r="A822" s="11"/>
      <c r="B822" s="3"/>
      <c r="C822" s="3"/>
    </row>
    <row r="823">
      <c r="A823" s="11"/>
      <c r="B823" s="3"/>
      <c r="C823" s="3"/>
    </row>
    <row r="824">
      <c r="A824" s="11"/>
      <c r="B824" s="3"/>
      <c r="C824" s="3"/>
    </row>
    <row r="825">
      <c r="A825" s="11"/>
      <c r="B825" s="3"/>
      <c r="C825" s="3"/>
    </row>
    <row r="826">
      <c r="A826" s="11"/>
      <c r="B826" s="3"/>
      <c r="C826" s="3"/>
    </row>
    <row r="827">
      <c r="A827" s="11"/>
      <c r="B827" s="3"/>
      <c r="C827" s="3"/>
    </row>
    <row r="828">
      <c r="A828" s="11"/>
      <c r="B828" s="3"/>
      <c r="C828" s="3"/>
    </row>
    <row r="829">
      <c r="A829" s="11"/>
      <c r="B829" s="3"/>
      <c r="C829" s="3"/>
    </row>
    <row r="830">
      <c r="A830" s="11"/>
      <c r="B830" s="3"/>
      <c r="C830" s="3"/>
    </row>
    <row r="831">
      <c r="A831" s="11"/>
      <c r="B831" s="3"/>
      <c r="C831" s="3"/>
    </row>
    <row r="832">
      <c r="A832" s="11"/>
      <c r="B832" s="3"/>
      <c r="C832" s="3"/>
    </row>
    <row r="833">
      <c r="A833" s="11"/>
      <c r="B833" s="3"/>
      <c r="C833" s="3"/>
    </row>
    <row r="834">
      <c r="A834" s="11"/>
      <c r="B834" s="3"/>
      <c r="C834" s="3"/>
    </row>
    <row r="835">
      <c r="A835" s="11"/>
      <c r="B835" s="3"/>
      <c r="C835" s="3"/>
    </row>
    <row r="836">
      <c r="A836" s="11"/>
      <c r="B836" s="3"/>
      <c r="C836" s="3"/>
    </row>
    <row r="837">
      <c r="A837" s="11"/>
      <c r="B837" s="3"/>
      <c r="C837" s="3"/>
    </row>
    <row r="838">
      <c r="A838" s="11"/>
      <c r="B838" s="3"/>
      <c r="C838" s="3"/>
    </row>
    <row r="839">
      <c r="A839" s="11"/>
      <c r="B839" s="3"/>
      <c r="C839" s="3"/>
    </row>
    <row r="840">
      <c r="A840" s="11"/>
      <c r="B840" s="3"/>
      <c r="C840" s="3"/>
    </row>
    <row r="841">
      <c r="A841" s="11"/>
      <c r="B841" s="3"/>
      <c r="C841" s="3"/>
    </row>
    <row r="842">
      <c r="A842" s="11"/>
      <c r="B842" s="3"/>
      <c r="C842" s="3"/>
    </row>
    <row r="843">
      <c r="A843" s="11"/>
      <c r="B843" s="3"/>
      <c r="C843" s="3"/>
    </row>
    <row r="844">
      <c r="A844" s="11"/>
      <c r="B844" s="3"/>
      <c r="C844" s="3"/>
    </row>
    <row r="845">
      <c r="A845" s="11"/>
      <c r="B845" s="3"/>
      <c r="C845" s="3"/>
    </row>
    <row r="846">
      <c r="A846" s="11"/>
      <c r="B846" s="3"/>
      <c r="C846" s="3"/>
    </row>
    <row r="847">
      <c r="A847" s="11"/>
      <c r="B847" s="3"/>
      <c r="C847" s="3"/>
    </row>
    <row r="848">
      <c r="A848" s="11"/>
      <c r="B848" s="3"/>
      <c r="C848" s="3"/>
    </row>
    <row r="849">
      <c r="A849" s="11"/>
      <c r="B849" s="3"/>
      <c r="C849" s="3"/>
    </row>
    <row r="850">
      <c r="A850" s="11"/>
      <c r="B850" s="3"/>
      <c r="C850" s="3"/>
    </row>
    <row r="851">
      <c r="A851" s="11"/>
      <c r="B851" s="3"/>
      <c r="C851" s="3"/>
    </row>
    <row r="852">
      <c r="A852" s="11"/>
      <c r="B852" s="3"/>
      <c r="C852" s="3"/>
    </row>
    <row r="853">
      <c r="A853" s="11"/>
      <c r="B853" s="3"/>
      <c r="C853" s="3"/>
    </row>
    <row r="854">
      <c r="A854" s="11"/>
      <c r="B854" s="3"/>
      <c r="C854" s="3"/>
    </row>
    <row r="855">
      <c r="A855" s="11"/>
      <c r="B855" s="3"/>
      <c r="C855" s="3"/>
    </row>
    <row r="856">
      <c r="A856" s="11"/>
      <c r="B856" s="3"/>
      <c r="C856" s="3"/>
    </row>
    <row r="857">
      <c r="A857" s="11"/>
      <c r="B857" s="3"/>
      <c r="C857" s="3"/>
    </row>
    <row r="858">
      <c r="A858" s="11"/>
      <c r="B858" s="3"/>
      <c r="C858" s="3"/>
    </row>
    <row r="859">
      <c r="A859" s="11"/>
      <c r="B859" s="3"/>
      <c r="C859" s="3"/>
    </row>
    <row r="860">
      <c r="A860" s="11"/>
      <c r="B860" s="3"/>
      <c r="C860" s="3"/>
    </row>
    <row r="861">
      <c r="A861" s="11"/>
      <c r="B861" s="3"/>
      <c r="C861" s="3"/>
    </row>
    <row r="862">
      <c r="A862" s="11"/>
      <c r="B862" s="3"/>
      <c r="C862" s="3"/>
    </row>
    <row r="863">
      <c r="A863" s="11"/>
      <c r="B863" s="3"/>
      <c r="C863" s="3"/>
    </row>
    <row r="864">
      <c r="A864" s="11"/>
      <c r="B864" s="3"/>
      <c r="C864" s="3"/>
    </row>
    <row r="865">
      <c r="A865" s="11"/>
      <c r="B865" s="3"/>
      <c r="C865" s="3"/>
    </row>
    <row r="866">
      <c r="A866" s="11"/>
      <c r="B866" s="3"/>
      <c r="C866" s="3"/>
    </row>
    <row r="867">
      <c r="A867" s="11"/>
      <c r="B867" s="3"/>
      <c r="C867" s="3"/>
    </row>
    <row r="868">
      <c r="A868" s="11"/>
      <c r="B868" s="3"/>
      <c r="C868" s="3"/>
    </row>
    <row r="869">
      <c r="A869" s="11"/>
      <c r="B869" s="3"/>
      <c r="C869" s="3"/>
    </row>
    <row r="870">
      <c r="A870" s="11"/>
      <c r="B870" s="3"/>
      <c r="C870" s="3"/>
    </row>
    <row r="871">
      <c r="A871" s="11"/>
      <c r="B871" s="3"/>
      <c r="C871" s="3"/>
    </row>
    <row r="872">
      <c r="A872" s="11"/>
      <c r="B872" s="3"/>
      <c r="C872" s="3"/>
    </row>
    <row r="873">
      <c r="A873" s="11"/>
      <c r="B873" s="3"/>
      <c r="C873" s="3"/>
    </row>
    <row r="874">
      <c r="A874" s="11"/>
      <c r="B874" s="3"/>
      <c r="C874" s="3"/>
    </row>
    <row r="875">
      <c r="A875" s="11"/>
      <c r="B875" s="3"/>
      <c r="C875" s="3"/>
    </row>
    <row r="876">
      <c r="A876" s="11"/>
      <c r="B876" s="3"/>
      <c r="C876" s="3"/>
    </row>
    <row r="877">
      <c r="A877" s="11"/>
      <c r="B877" s="3"/>
      <c r="C877" s="3"/>
    </row>
    <row r="878">
      <c r="A878" s="11"/>
      <c r="B878" s="3"/>
      <c r="C878" s="3"/>
    </row>
    <row r="879">
      <c r="A879" s="11"/>
      <c r="B879" s="3"/>
      <c r="C879" s="3"/>
    </row>
    <row r="880">
      <c r="A880" s="11"/>
      <c r="B880" s="3"/>
      <c r="C880" s="3"/>
    </row>
    <row r="881">
      <c r="A881" s="11"/>
      <c r="B881" s="3"/>
      <c r="C881" s="3"/>
    </row>
    <row r="882">
      <c r="A882" s="11"/>
      <c r="B882" s="3"/>
      <c r="C882" s="3"/>
    </row>
    <row r="883">
      <c r="A883" s="11"/>
      <c r="B883" s="3"/>
      <c r="C883" s="3"/>
    </row>
    <row r="884">
      <c r="A884" s="11"/>
      <c r="B884" s="3"/>
      <c r="C884" s="3"/>
    </row>
    <row r="885">
      <c r="A885" s="11"/>
      <c r="B885" s="3"/>
      <c r="C885" s="3"/>
    </row>
    <row r="886">
      <c r="A886" s="11"/>
      <c r="B886" s="3"/>
      <c r="C886" s="3"/>
    </row>
    <row r="887">
      <c r="A887" s="11"/>
      <c r="B887" s="3"/>
      <c r="C887" s="3"/>
    </row>
    <row r="888">
      <c r="A888" s="11"/>
      <c r="B888" s="3"/>
      <c r="C888" s="3"/>
    </row>
    <row r="889">
      <c r="A889" s="11"/>
      <c r="B889" s="3"/>
      <c r="C889" s="3"/>
    </row>
    <row r="890">
      <c r="A890" s="11"/>
      <c r="B890" s="3"/>
      <c r="C890" s="3"/>
    </row>
    <row r="891">
      <c r="A891" s="11"/>
      <c r="B891" s="3"/>
      <c r="C891" s="3"/>
    </row>
    <row r="892">
      <c r="A892" s="11"/>
      <c r="B892" s="3"/>
      <c r="C892" s="3"/>
    </row>
    <row r="893">
      <c r="A893" s="11"/>
      <c r="B893" s="3"/>
      <c r="C893" s="3"/>
    </row>
    <row r="894">
      <c r="A894" s="11"/>
      <c r="B894" s="3"/>
      <c r="C894" s="3"/>
    </row>
    <row r="895">
      <c r="A895" s="11"/>
      <c r="B895" s="3"/>
      <c r="C895" s="3"/>
    </row>
    <row r="896">
      <c r="A896" s="11"/>
      <c r="B896" s="3"/>
      <c r="C896" s="3"/>
    </row>
    <row r="897">
      <c r="A897" s="11"/>
      <c r="B897" s="3"/>
      <c r="C897" s="3"/>
    </row>
    <row r="898">
      <c r="A898" s="11"/>
      <c r="B898" s="3"/>
      <c r="C898" s="3"/>
    </row>
    <row r="899">
      <c r="A899" s="11"/>
      <c r="B899" s="3"/>
      <c r="C899" s="3"/>
    </row>
    <row r="900">
      <c r="A900" s="11"/>
      <c r="B900" s="3"/>
      <c r="C900" s="3"/>
    </row>
    <row r="901">
      <c r="A901" s="11"/>
      <c r="B901" s="3"/>
      <c r="C901" s="3"/>
    </row>
    <row r="902">
      <c r="A902" s="11"/>
      <c r="B902" s="3"/>
      <c r="C902" s="3"/>
    </row>
    <row r="903">
      <c r="A903" s="11"/>
      <c r="B903" s="3"/>
      <c r="C903" s="3"/>
    </row>
    <row r="904">
      <c r="A904" s="11"/>
      <c r="B904" s="3"/>
      <c r="C904" s="3"/>
    </row>
    <row r="905">
      <c r="A905" s="11"/>
      <c r="B905" s="3"/>
      <c r="C905" s="3"/>
    </row>
    <row r="906">
      <c r="A906" s="11"/>
      <c r="B906" s="3"/>
      <c r="C906" s="3"/>
    </row>
    <row r="907">
      <c r="A907" s="11"/>
      <c r="B907" s="3"/>
      <c r="C907" s="3"/>
    </row>
    <row r="908">
      <c r="A908" s="11"/>
      <c r="B908" s="3"/>
      <c r="C908" s="3"/>
    </row>
    <row r="909">
      <c r="A909" s="11"/>
      <c r="B909" s="3"/>
      <c r="C909" s="3"/>
    </row>
    <row r="910">
      <c r="A910" s="11"/>
      <c r="B910" s="3"/>
      <c r="C910" s="3"/>
    </row>
    <row r="911">
      <c r="A911" s="11"/>
      <c r="B911" s="3"/>
      <c r="C911" s="3"/>
    </row>
    <row r="912">
      <c r="A912" s="11"/>
      <c r="B912" s="3"/>
      <c r="C912" s="3"/>
    </row>
    <row r="913">
      <c r="A913" s="11"/>
      <c r="B913" s="3"/>
      <c r="C913" s="3"/>
    </row>
    <row r="914">
      <c r="A914" s="11"/>
      <c r="B914" s="3"/>
      <c r="C914" s="3"/>
    </row>
    <row r="915">
      <c r="A915" s="11"/>
      <c r="B915" s="3"/>
      <c r="C915" s="3"/>
    </row>
    <row r="916">
      <c r="A916" s="11"/>
      <c r="B916" s="3"/>
      <c r="C916" s="3"/>
    </row>
    <row r="917">
      <c r="A917" s="11"/>
      <c r="B917" s="3"/>
      <c r="C917" s="3"/>
    </row>
    <row r="918">
      <c r="A918" s="11"/>
      <c r="B918" s="3"/>
      <c r="C918" s="3"/>
    </row>
    <row r="919">
      <c r="A919" s="11"/>
      <c r="B919" s="3"/>
      <c r="C919" s="3"/>
    </row>
    <row r="920">
      <c r="A920" s="11"/>
      <c r="B920" s="3"/>
      <c r="C920" s="3"/>
    </row>
    <row r="921">
      <c r="A921" s="11"/>
      <c r="B921" s="3"/>
      <c r="C921" s="3"/>
    </row>
    <row r="922">
      <c r="A922" s="11"/>
      <c r="B922" s="3"/>
      <c r="C922" s="3"/>
    </row>
    <row r="923">
      <c r="A923" s="11"/>
      <c r="B923" s="3"/>
      <c r="C923" s="3"/>
    </row>
    <row r="924">
      <c r="A924" s="11"/>
      <c r="B924" s="3"/>
      <c r="C924" s="3"/>
    </row>
    <row r="925">
      <c r="A925" s="11"/>
      <c r="B925" s="3"/>
      <c r="C925" s="3"/>
    </row>
    <row r="926">
      <c r="A926" s="11"/>
      <c r="B926" s="3"/>
      <c r="C926" s="3"/>
    </row>
    <row r="927">
      <c r="A927" s="11"/>
      <c r="B927" s="3"/>
      <c r="C927" s="3"/>
    </row>
    <row r="928">
      <c r="A928" s="11"/>
      <c r="B928" s="3"/>
      <c r="C928" s="3"/>
    </row>
    <row r="929">
      <c r="A929" s="11"/>
      <c r="B929" s="3"/>
      <c r="C929" s="3"/>
    </row>
    <row r="930">
      <c r="A930" s="11"/>
      <c r="B930" s="3"/>
      <c r="C930" s="3"/>
    </row>
    <row r="931">
      <c r="A931" s="11"/>
      <c r="B931" s="3"/>
      <c r="C931" s="3"/>
    </row>
    <row r="932">
      <c r="A932" s="11"/>
      <c r="B932" s="3"/>
      <c r="C932" s="3"/>
    </row>
    <row r="933">
      <c r="A933" s="11"/>
      <c r="B933" s="3"/>
      <c r="C933" s="3"/>
    </row>
    <row r="934">
      <c r="A934" s="11"/>
      <c r="B934" s="3"/>
      <c r="C934" s="3"/>
    </row>
    <row r="935">
      <c r="A935" s="11"/>
      <c r="B935" s="3"/>
      <c r="C935" s="3"/>
    </row>
    <row r="936">
      <c r="A936" s="11"/>
      <c r="B936" s="3"/>
      <c r="C936" s="3"/>
    </row>
    <row r="937">
      <c r="A937" s="11"/>
      <c r="B937" s="3"/>
      <c r="C937" s="3"/>
    </row>
    <row r="938">
      <c r="A938" s="11"/>
      <c r="B938" s="3"/>
      <c r="C938" s="3"/>
    </row>
    <row r="939">
      <c r="A939" s="11"/>
      <c r="B939" s="3"/>
      <c r="C939" s="3"/>
    </row>
    <row r="940">
      <c r="A940" s="11"/>
      <c r="B940" s="3"/>
      <c r="C940" s="3"/>
    </row>
    <row r="941">
      <c r="A941" s="11"/>
      <c r="B941" s="3"/>
      <c r="C941" s="3"/>
    </row>
    <row r="942">
      <c r="A942" s="11"/>
      <c r="B942" s="3"/>
      <c r="C942" s="3"/>
    </row>
    <row r="943">
      <c r="A943" s="11"/>
      <c r="B943" s="3"/>
      <c r="C943" s="3"/>
    </row>
    <row r="944">
      <c r="A944" s="11"/>
      <c r="B944" s="3"/>
      <c r="C944" s="3"/>
    </row>
    <row r="945">
      <c r="A945" s="11"/>
      <c r="B945" s="3"/>
      <c r="C945" s="3"/>
    </row>
    <row r="946">
      <c r="A946" s="11"/>
      <c r="B946" s="3"/>
      <c r="C946" s="3"/>
    </row>
    <row r="947">
      <c r="A947" s="11"/>
      <c r="B947" s="3"/>
      <c r="C947" s="3"/>
    </row>
    <row r="948">
      <c r="A948" s="11"/>
      <c r="B948" s="3"/>
      <c r="C948" s="3"/>
    </row>
    <row r="949">
      <c r="A949" s="11"/>
      <c r="B949" s="3"/>
      <c r="C949" s="3"/>
    </row>
    <row r="950">
      <c r="A950" s="11"/>
      <c r="B950" s="3"/>
      <c r="C950" s="3"/>
    </row>
    <row r="951">
      <c r="A951" s="11"/>
      <c r="B951" s="3"/>
      <c r="C951" s="3"/>
    </row>
    <row r="952">
      <c r="A952" s="11"/>
      <c r="B952" s="3"/>
      <c r="C952" s="3"/>
    </row>
    <row r="953">
      <c r="A953" s="11"/>
      <c r="B953" s="3"/>
      <c r="C953" s="3"/>
    </row>
    <row r="954">
      <c r="A954" s="11"/>
      <c r="B954" s="3"/>
      <c r="C954" s="3"/>
    </row>
    <row r="955">
      <c r="A955" s="11"/>
      <c r="B955" s="3"/>
      <c r="C955" s="3"/>
    </row>
    <row r="956">
      <c r="A956" s="11"/>
      <c r="B956" s="3"/>
      <c r="C956" s="3"/>
    </row>
    <row r="957">
      <c r="A957" s="11"/>
      <c r="B957" s="3"/>
      <c r="C957" s="3"/>
    </row>
    <row r="958">
      <c r="A958" s="11"/>
      <c r="B958" s="3"/>
      <c r="C958" s="3"/>
    </row>
    <row r="959">
      <c r="A959" s="11"/>
      <c r="B959" s="3"/>
      <c r="C959" s="3"/>
    </row>
    <row r="960">
      <c r="A960" s="11"/>
      <c r="B960" s="3"/>
      <c r="C960" s="3"/>
    </row>
    <row r="961">
      <c r="A961" s="11"/>
      <c r="B961" s="3"/>
      <c r="C961" s="3"/>
    </row>
    <row r="962">
      <c r="A962" s="11"/>
      <c r="B962" s="3"/>
      <c r="C962" s="3"/>
    </row>
    <row r="963">
      <c r="A963" s="11"/>
      <c r="B963" s="3"/>
      <c r="C963" s="3"/>
    </row>
    <row r="964">
      <c r="A964" s="11"/>
      <c r="B964" s="3"/>
      <c r="C964" s="3"/>
    </row>
    <row r="965">
      <c r="A965" s="11"/>
      <c r="B965" s="3"/>
      <c r="C965" s="3"/>
    </row>
    <row r="966">
      <c r="A966" s="11"/>
      <c r="B966" s="3"/>
      <c r="C966" s="3"/>
    </row>
    <row r="967">
      <c r="A967" s="11"/>
      <c r="B967" s="3"/>
      <c r="C967" s="3"/>
    </row>
    <row r="968">
      <c r="A968" s="11"/>
      <c r="B968" s="3"/>
      <c r="C968" s="3"/>
    </row>
    <row r="969">
      <c r="A969" s="11"/>
      <c r="B969" s="3"/>
      <c r="C969" s="3"/>
    </row>
    <row r="970">
      <c r="A970" s="11"/>
      <c r="B970" s="3"/>
      <c r="C970" s="3"/>
    </row>
    <row r="971">
      <c r="A971" s="11"/>
      <c r="B971" s="3"/>
      <c r="C971" s="3"/>
    </row>
    <row r="972">
      <c r="A972" s="11"/>
      <c r="B972" s="3"/>
      <c r="C972" s="3"/>
    </row>
    <row r="973">
      <c r="A973" s="11"/>
      <c r="B973" s="3"/>
      <c r="C973" s="3"/>
    </row>
    <row r="974">
      <c r="A974" s="11"/>
      <c r="B974" s="3"/>
      <c r="C974" s="3"/>
    </row>
    <row r="975">
      <c r="A975" s="11"/>
      <c r="B975" s="3"/>
      <c r="C975" s="3"/>
    </row>
    <row r="976">
      <c r="A976" s="11"/>
      <c r="B976" s="3"/>
      <c r="C976" s="3"/>
    </row>
    <row r="977">
      <c r="A977" s="11"/>
      <c r="B977" s="3"/>
      <c r="C977" s="3"/>
    </row>
    <row r="978">
      <c r="A978" s="11"/>
      <c r="B978" s="3"/>
      <c r="C978" s="3"/>
    </row>
    <row r="979">
      <c r="A979" s="11"/>
      <c r="B979" s="3"/>
      <c r="C979" s="3"/>
    </row>
    <row r="980">
      <c r="A980" s="11"/>
      <c r="B980" s="3"/>
      <c r="C980" s="3"/>
    </row>
    <row r="981">
      <c r="A981" s="11"/>
      <c r="B981" s="3"/>
      <c r="C981" s="3"/>
    </row>
    <row r="982">
      <c r="A982" s="11"/>
      <c r="B982" s="3"/>
      <c r="C982" s="3"/>
    </row>
    <row r="983">
      <c r="A983" s="11"/>
      <c r="B983" s="3"/>
      <c r="C983" s="3"/>
    </row>
    <row r="984">
      <c r="A984" s="11"/>
      <c r="B984" s="3"/>
      <c r="C984" s="3"/>
    </row>
    <row r="985">
      <c r="A985" s="11"/>
      <c r="B985" s="3"/>
      <c r="C985" s="3"/>
    </row>
    <row r="986">
      <c r="A986" s="11"/>
      <c r="B986" s="3"/>
      <c r="C986" s="3"/>
    </row>
    <row r="987">
      <c r="A987" s="11"/>
      <c r="B987" s="3"/>
      <c r="C987" s="3"/>
    </row>
    <row r="988">
      <c r="A988" s="11"/>
      <c r="B988" s="3"/>
      <c r="C988" s="3"/>
    </row>
    <row r="989">
      <c r="A989" s="11"/>
      <c r="B989" s="3"/>
      <c r="C989" s="3"/>
    </row>
    <row r="990">
      <c r="A990" s="11"/>
      <c r="B990" s="3"/>
      <c r="C990" s="3"/>
    </row>
    <row r="991">
      <c r="A991" s="11"/>
      <c r="B991" s="3"/>
      <c r="C991" s="3"/>
    </row>
    <row r="992">
      <c r="A992" s="11"/>
      <c r="B992" s="3"/>
      <c r="C992" s="3"/>
    </row>
    <row r="993">
      <c r="A993" s="11"/>
      <c r="B993" s="3"/>
      <c r="C993" s="3"/>
    </row>
  </sheetData>
  <mergeCells count="2">
    <mergeCell ref="A1:B1"/>
    <mergeCell ref="A12:B12"/>
  </mergeCells>
  <hyperlinks>
    <hyperlink r:id="rId1" ref="B2"/>
    <hyperlink r:id="rId2" location="PrevPart" ref="B3"/>
    <hyperlink r:id="rId3" ref="B4"/>
    <hyperlink r:id="rId4" ref="B5"/>
    <hyperlink r:id="rId5" ref="B6"/>
    <hyperlink r:id="rId6" ref="B7"/>
    <hyperlink r:id="rId7" ref="B9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</hyperlinks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5" max="15" width="28.43"/>
  </cols>
  <sheetData>
    <row r="1">
      <c r="A1" s="14" t="s">
        <v>38</v>
      </c>
      <c r="D1" s="14" t="s">
        <v>39</v>
      </c>
      <c r="F1" s="14" t="s">
        <v>40</v>
      </c>
      <c r="I1" s="14" t="s">
        <v>41</v>
      </c>
    </row>
    <row r="2">
      <c r="A2" s="15" t="s">
        <v>42</v>
      </c>
      <c r="B2" s="16" t="s">
        <v>43</v>
      </c>
      <c r="C2" s="17" t="s">
        <v>44</v>
      </c>
      <c r="D2" s="17" t="s">
        <v>44</v>
      </c>
      <c r="F2" s="15" t="s">
        <v>42</v>
      </c>
      <c r="G2" s="16" t="s">
        <v>43</v>
      </c>
      <c r="H2" s="17" t="s">
        <v>44</v>
      </c>
      <c r="I2" s="17" t="s">
        <v>44</v>
      </c>
    </row>
    <row r="3">
      <c r="A3" s="18">
        <v>0.0</v>
      </c>
      <c r="B3" s="18">
        <v>0.0</v>
      </c>
      <c r="C3" s="18">
        <v>0.0</v>
      </c>
      <c r="D3" s="18">
        <v>1.0</v>
      </c>
      <c r="F3" s="18">
        <v>0.0</v>
      </c>
      <c r="G3" s="18">
        <v>0.0</v>
      </c>
      <c r="H3" s="18">
        <v>0.0</v>
      </c>
      <c r="I3" s="18">
        <v>1.0</v>
      </c>
    </row>
    <row r="4">
      <c r="A4" s="18">
        <v>0.0</v>
      </c>
      <c r="B4" s="18">
        <v>1.0</v>
      </c>
      <c r="C4" s="18">
        <v>0.0</v>
      </c>
      <c r="D4" s="18">
        <v>1.0</v>
      </c>
      <c r="F4" s="18">
        <v>0.0</v>
      </c>
      <c r="G4" s="18">
        <v>1.0</v>
      </c>
      <c r="H4" s="18">
        <v>1.0</v>
      </c>
      <c r="I4" s="18">
        <v>0.0</v>
      </c>
    </row>
    <row r="5">
      <c r="A5" s="18">
        <v>1.0</v>
      </c>
      <c r="B5" s="18">
        <v>0.0</v>
      </c>
      <c r="C5" s="18">
        <v>0.0</v>
      </c>
      <c r="D5" s="18">
        <v>1.0</v>
      </c>
      <c r="F5" s="18">
        <v>1.0</v>
      </c>
      <c r="G5" s="18">
        <v>0.0</v>
      </c>
      <c r="H5" s="18">
        <v>1.0</v>
      </c>
      <c r="I5" s="18">
        <v>0.0</v>
      </c>
    </row>
    <row r="6">
      <c r="A6" s="18">
        <v>1.0</v>
      </c>
      <c r="B6" s="18">
        <v>1.0</v>
      </c>
      <c r="C6" s="18">
        <v>1.0</v>
      </c>
      <c r="D6" s="18">
        <v>0.0</v>
      </c>
      <c r="F6" s="18">
        <v>1.0</v>
      </c>
      <c r="G6" s="18">
        <v>1.0</v>
      </c>
      <c r="H6" s="18">
        <v>1.0</v>
      </c>
      <c r="I6" s="18">
        <v>0.0</v>
      </c>
    </row>
    <row r="10">
      <c r="A10" s="14" t="s">
        <v>45</v>
      </c>
    </row>
    <row r="11">
      <c r="A11" s="15" t="s">
        <v>42</v>
      </c>
      <c r="B11" s="17" t="s">
        <v>44</v>
      </c>
    </row>
    <row r="12">
      <c r="A12" s="18">
        <v>0.0</v>
      </c>
      <c r="B12" s="18">
        <v>1.0</v>
      </c>
    </row>
    <row r="13">
      <c r="A13" s="18">
        <v>1.0</v>
      </c>
      <c r="B13" s="18">
        <v>0.0</v>
      </c>
    </row>
    <row r="19">
      <c r="A19" s="14" t="s">
        <v>46</v>
      </c>
      <c r="E19" s="14" t="s">
        <v>47</v>
      </c>
    </row>
    <row r="20">
      <c r="A20" s="15" t="s">
        <v>42</v>
      </c>
      <c r="B20" s="16" t="s">
        <v>43</v>
      </c>
      <c r="C20" s="17" t="s">
        <v>44</v>
      </c>
      <c r="E20" s="15" t="s">
        <v>42</v>
      </c>
      <c r="F20" s="16" t="s">
        <v>43</v>
      </c>
      <c r="G20" s="17" t="s">
        <v>44</v>
      </c>
    </row>
    <row r="21">
      <c r="A21" s="18">
        <v>0.0</v>
      </c>
      <c r="B21" s="18">
        <v>0.0</v>
      </c>
      <c r="C21" s="18">
        <v>0.0</v>
      </c>
      <c r="E21" s="18">
        <v>0.0</v>
      </c>
      <c r="F21" s="18">
        <v>0.0</v>
      </c>
      <c r="G21" s="18">
        <v>1.0</v>
      </c>
    </row>
    <row r="22">
      <c r="A22" s="18">
        <v>0.0</v>
      </c>
      <c r="B22" s="18">
        <v>1.0</v>
      </c>
      <c r="C22" s="18">
        <v>1.0</v>
      </c>
      <c r="E22" s="18">
        <v>0.0</v>
      </c>
      <c r="F22" s="18">
        <v>1.0</v>
      </c>
      <c r="G22" s="18">
        <v>0.0</v>
      </c>
    </row>
    <row r="23">
      <c r="A23" s="18">
        <v>1.0</v>
      </c>
      <c r="B23" s="18">
        <v>0.0</v>
      </c>
      <c r="C23" s="18">
        <v>1.0</v>
      </c>
      <c r="E23" s="18">
        <v>1.0</v>
      </c>
      <c r="F23" s="18">
        <v>0.0</v>
      </c>
      <c r="G23" s="18">
        <v>0.0</v>
      </c>
    </row>
    <row r="24">
      <c r="A24" s="18">
        <v>1.0</v>
      </c>
      <c r="B24" s="18">
        <v>1.0</v>
      </c>
      <c r="C24" s="18">
        <v>0.0</v>
      </c>
      <c r="E24" s="18">
        <v>1.0</v>
      </c>
      <c r="F24" s="18">
        <v>1.0</v>
      </c>
      <c r="G24" s="18">
        <v>1.0</v>
      </c>
    </row>
    <row r="28">
      <c r="C28" s="18" t="s">
        <v>48</v>
      </c>
      <c r="E28" s="19" t="s">
        <v>49</v>
      </c>
      <c r="G28" s="18" t="s">
        <v>50</v>
      </c>
    </row>
    <row r="29">
      <c r="B29" s="18" t="s">
        <v>38</v>
      </c>
      <c r="C29" s="18" t="s">
        <v>51</v>
      </c>
      <c r="D29" s="18" t="s">
        <v>51</v>
      </c>
      <c r="E29" s="18" t="s">
        <v>38</v>
      </c>
    </row>
    <row r="30">
      <c r="B30" s="18" t="s">
        <v>40</v>
      </c>
      <c r="C30" s="20" t="s">
        <v>52</v>
      </c>
      <c r="D30" s="20" t="s">
        <v>52</v>
      </c>
      <c r="E30" s="18" t="s">
        <v>40</v>
      </c>
    </row>
    <row r="31">
      <c r="B31" s="18" t="s">
        <v>46</v>
      </c>
      <c r="C31" s="18"/>
      <c r="D31" s="21" t="s">
        <v>53</v>
      </c>
    </row>
    <row r="32">
      <c r="B32" s="18" t="s">
        <v>45</v>
      </c>
      <c r="C32" s="18" t="s">
        <v>54</v>
      </c>
      <c r="D32" s="18" t="s">
        <v>55</v>
      </c>
      <c r="E32" s="18" t="s">
        <v>55</v>
      </c>
    </row>
    <row r="33">
      <c r="B33" s="18" t="s">
        <v>39</v>
      </c>
      <c r="C33" s="18" t="s">
        <v>56</v>
      </c>
    </row>
    <row r="41">
      <c r="A41" s="19" t="s">
        <v>57</v>
      </c>
    </row>
    <row r="42">
      <c r="A42" s="19" t="s">
        <v>58</v>
      </c>
    </row>
  </sheetData>
  <mergeCells count="4">
    <mergeCell ref="A1:C1"/>
    <mergeCell ref="F1:H1"/>
    <mergeCell ref="A19:C19"/>
    <mergeCell ref="E19:G19"/>
  </mergeCells>
  <conditionalFormatting sqref="A3:D6">
    <cfRule type="containsText" dxfId="0" priority="1" operator="containsText" text="0">
      <formula>NOT(ISERROR(SEARCH(("0"),(A3))))</formula>
    </cfRule>
  </conditionalFormatting>
  <conditionalFormatting sqref="F3:I6">
    <cfRule type="containsText" dxfId="1" priority="2" operator="containsText" text="0">
      <formula>NOT(ISERROR(SEARCH(("0"),(F3))))</formula>
    </cfRule>
  </conditionalFormatting>
  <conditionalFormatting sqref="A12:B13">
    <cfRule type="containsText" dxfId="1" priority="3" operator="containsText" text="0">
      <formula>NOT(ISERROR(SEARCH(("0"),(A12))))</formula>
    </cfRule>
  </conditionalFormatting>
  <conditionalFormatting sqref="A21:C24">
    <cfRule type="containsText" dxfId="1" priority="4" operator="containsText" text="0">
      <formula>NOT(ISERROR(SEARCH(("0"),(A21))))</formula>
    </cfRule>
  </conditionalFormatting>
  <conditionalFormatting sqref="E21:G24">
    <cfRule type="containsText" dxfId="1" priority="5" operator="containsText" text="0">
      <formula>NOT(ISERROR(SEARCH(("0"),(E21))))</formula>
    </cfRule>
  </conditionalFormatting>
  <hyperlinks>
    <hyperlink r:id="rId1" ref="E28"/>
    <hyperlink r:id="rId2" ref="A41"/>
    <hyperlink r:id="rId3" ref="A42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2" width="6.43"/>
    <col customWidth="1" min="3" max="3" width="11.57"/>
    <col customWidth="1" min="4" max="4" width="2.86"/>
    <col customWidth="1" min="5" max="6" width="9.29"/>
    <col customWidth="1" min="9" max="9" width="14.86"/>
    <col customWidth="1" min="10" max="10" width="15.86"/>
  </cols>
  <sheetData>
    <row r="1">
      <c r="A1" s="22" t="s">
        <v>59</v>
      </c>
      <c r="B1" s="23" t="s">
        <v>60</v>
      </c>
      <c r="C1" s="23" t="s">
        <v>61</v>
      </c>
      <c r="E1" s="24" t="s">
        <v>62</v>
      </c>
      <c r="F1" s="24" t="s">
        <v>63</v>
      </c>
      <c r="G1" s="24"/>
      <c r="H1" s="24" t="s">
        <v>64</v>
      </c>
      <c r="I1" s="24" t="s">
        <v>65</v>
      </c>
      <c r="J1" s="25" t="s">
        <v>66</v>
      </c>
    </row>
    <row r="2">
      <c r="A2" s="26" t="s">
        <v>67</v>
      </c>
      <c r="B2" s="27">
        <f>IFERROR(__xludf.DUMMYFUNCTION("SPLIT(A2,""."")"),25.0)</f>
        <v>25</v>
      </c>
      <c r="C2" s="27">
        <f>IFERROR(__xludf.DUMMYFUNCTION("""COMPUTED_VALUE"""),75.0)</f>
        <v>75</v>
      </c>
      <c r="E2" s="27" t="str">
        <f>CONCATENATE(".",C2)</f>
        <v>.75</v>
      </c>
      <c r="F2" s="18" t="s">
        <v>68</v>
      </c>
      <c r="G2" s="18">
        <v>2.0</v>
      </c>
      <c r="H2" s="27">
        <f t="shared" ref="H2:H9" si="1">if(E2=".","",E2*G2)</f>
        <v>1.5</v>
      </c>
      <c r="I2" s="27">
        <f>IFERROR(__xludf.DUMMYFUNCTION("if(H2="""","""", SPLIT(H2,"".""))"),1.0)</f>
        <v>1</v>
      </c>
      <c r="J2" s="27">
        <f>IFERROR(__xludf.DUMMYFUNCTION("""COMPUTED_VALUE"""),5.0)</f>
        <v>5</v>
      </c>
    </row>
    <row r="3">
      <c r="A3" s="28"/>
      <c r="E3" s="27" t="str">
        <f t="shared" ref="E3:E9" si="2">CONCATENATE(".",J2)</f>
        <v>.5</v>
      </c>
      <c r="F3" s="18" t="s">
        <v>68</v>
      </c>
      <c r="G3" s="18">
        <v>2.0</v>
      </c>
      <c r="H3" s="27">
        <f t="shared" si="1"/>
        <v>1</v>
      </c>
      <c r="I3" s="27">
        <f>IFERROR(__xludf.DUMMYFUNCTION("if(H3="""","""", SPLIT(H3,"".""))"),1.0)</f>
        <v>1</v>
      </c>
    </row>
    <row r="4">
      <c r="A4" s="28"/>
      <c r="E4" s="27" t="str">
        <f t="shared" si="2"/>
        <v>.</v>
      </c>
      <c r="F4" s="18" t="s">
        <v>68</v>
      </c>
      <c r="G4" s="18">
        <v>2.0</v>
      </c>
      <c r="H4" s="27" t="str">
        <f t="shared" si="1"/>
        <v/>
      </c>
      <c r="I4" s="27" t="str">
        <f>IFERROR(__xludf.DUMMYFUNCTION("if(H4="""","""", SPLIT(H4,"".""))"),"")</f>
        <v/>
      </c>
    </row>
    <row r="5">
      <c r="A5" s="26" t="s">
        <v>69</v>
      </c>
      <c r="B5" s="18" t="s">
        <v>70</v>
      </c>
      <c r="E5" s="27" t="str">
        <f t="shared" si="2"/>
        <v>.</v>
      </c>
      <c r="F5" s="18" t="s">
        <v>68</v>
      </c>
      <c r="G5" s="18">
        <v>2.0</v>
      </c>
      <c r="H5" s="27" t="str">
        <f t="shared" si="1"/>
        <v/>
      </c>
      <c r="I5" s="27" t="str">
        <f>IFERROR(__xludf.DUMMYFUNCTION("if(H5="""","""", SPLIT(H5,"".""))"),"")</f>
        <v/>
      </c>
    </row>
    <row r="6">
      <c r="A6" s="28" t="str">
        <f>CONCATENATE(I2:I9)</f>
        <v>11</v>
      </c>
      <c r="B6" s="27">
        <f>BIN2DEC(A6)</f>
        <v>3</v>
      </c>
      <c r="E6" s="27" t="str">
        <f t="shared" si="2"/>
        <v>.</v>
      </c>
      <c r="F6" s="18" t="s">
        <v>68</v>
      </c>
      <c r="G6" s="18">
        <v>2.0</v>
      </c>
      <c r="H6" s="27" t="str">
        <f t="shared" si="1"/>
        <v/>
      </c>
      <c r="I6" s="27" t="str">
        <f>IFERROR(__xludf.DUMMYFUNCTION("if(H6="""","""", SPLIT(H6,"".""))"),"")</f>
        <v/>
      </c>
    </row>
    <row r="7">
      <c r="A7" s="26" t="s">
        <v>2</v>
      </c>
      <c r="E7" s="27" t="str">
        <f t="shared" si="2"/>
        <v>.</v>
      </c>
      <c r="F7" s="18" t="s">
        <v>68</v>
      </c>
      <c r="G7" s="18">
        <v>2.0</v>
      </c>
      <c r="H7" s="27" t="str">
        <f t="shared" si="1"/>
        <v/>
      </c>
      <c r="I7" s="27" t="str">
        <f>IFERROR(__xludf.DUMMYFUNCTION("if(H7="""","""", SPLIT(H7,"".""))"),"")</f>
        <v/>
      </c>
    </row>
    <row r="8">
      <c r="A8" s="28" t="str">
        <f>Concatenate(DEC2BIN(B2),".",A6)</f>
        <v>11001.11</v>
      </c>
      <c r="E8" s="27" t="str">
        <f t="shared" si="2"/>
        <v>.</v>
      </c>
      <c r="F8" s="18" t="s">
        <v>68</v>
      </c>
      <c r="G8" s="18">
        <v>2.0</v>
      </c>
      <c r="H8" s="27" t="str">
        <f t="shared" si="1"/>
        <v/>
      </c>
      <c r="I8" s="27" t="str">
        <f>IFERROR(__xludf.DUMMYFUNCTION("if(H8="""","""", SPLIT(H8,"".""))"),"")</f>
        <v/>
      </c>
    </row>
    <row r="9">
      <c r="A9" s="28"/>
      <c r="E9" s="27" t="str">
        <f t="shared" si="2"/>
        <v>.</v>
      </c>
      <c r="F9" s="18" t="s">
        <v>68</v>
      </c>
      <c r="G9" s="18">
        <v>2.0</v>
      </c>
      <c r="H9" s="27" t="str">
        <f t="shared" si="1"/>
        <v/>
      </c>
      <c r="I9" s="27" t="str">
        <f>IFERROR(__xludf.DUMMYFUNCTION("if(H9="""","""", SPLIT(H9,"".""))"),"")</f>
        <v/>
      </c>
    </row>
    <row r="10">
      <c r="A10" s="29"/>
    </row>
    <row r="11">
      <c r="A11" s="28"/>
    </row>
    <row r="12">
      <c r="A12" s="29"/>
    </row>
    <row r="13">
      <c r="A13" s="28"/>
    </row>
    <row r="14">
      <c r="A14" s="28"/>
    </row>
    <row r="15">
      <c r="A15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7.71"/>
    <col customWidth="1" min="3" max="3" width="12.0"/>
    <col customWidth="1" min="4" max="4" width="8.71"/>
    <col customWidth="1" min="7" max="7" width="11.14"/>
    <col customWidth="1" min="8" max="8" width="8.71"/>
    <col customWidth="1" min="9" max="9" width="9.71"/>
    <col customWidth="1" min="10" max="10" width="15.29"/>
    <col customWidth="1" min="11" max="11" width="15.86"/>
    <col customWidth="1" min="12" max="12" width="5.86"/>
    <col customWidth="1" min="13" max="13" width="20.57"/>
    <col customWidth="1" min="14" max="14" width="14.57"/>
    <col customWidth="1" min="15" max="15" width="7.43"/>
    <col customWidth="1" min="16" max="16" width="10.57"/>
    <col customWidth="1" min="17" max="17" width="24.29"/>
    <col customWidth="1" min="18" max="18" width="50.29"/>
  </cols>
  <sheetData>
    <row r="1" ht="29.25" customHeight="1">
      <c r="A1" s="31" t="s">
        <v>71</v>
      </c>
      <c r="M1" s="32" t="s">
        <v>72</v>
      </c>
      <c r="U1" s="32"/>
      <c r="V1" s="32"/>
    </row>
    <row r="2">
      <c r="A2" s="22" t="s">
        <v>59</v>
      </c>
      <c r="B2" s="23" t="s">
        <v>60</v>
      </c>
      <c r="C2" s="23" t="s">
        <v>61</v>
      </c>
      <c r="E2" s="24" t="s">
        <v>62</v>
      </c>
      <c r="F2" s="24" t="s">
        <v>63</v>
      </c>
      <c r="G2" s="24"/>
      <c r="H2" s="24"/>
      <c r="I2" s="24" t="s">
        <v>64</v>
      </c>
      <c r="J2" s="24" t="s">
        <v>65</v>
      </c>
      <c r="K2" s="25" t="s">
        <v>66</v>
      </c>
      <c r="M2" s="14" t="s">
        <v>73</v>
      </c>
      <c r="N2" s="24" t="s">
        <v>74</v>
      </c>
      <c r="O2" s="33" t="s">
        <v>75</v>
      </c>
      <c r="P2" s="33" t="s">
        <v>76</v>
      </c>
      <c r="Q2" s="33" t="s">
        <v>77</v>
      </c>
      <c r="R2" s="33" t="s">
        <v>78</v>
      </c>
      <c r="S2" s="27">
        <f>IFERROR(__xludf.DUMMYFUNCTION("SPLIT(N3,""."")"),101.0)</f>
        <v>101</v>
      </c>
      <c r="T2" s="27">
        <f>IFERROR(__xludf.DUMMYFUNCTION("""COMPUTED_VALUE"""),1.0)</f>
        <v>1</v>
      </c>
    </row>
    <row r="3">
      <c r="A3" s="26" t="s">
        <v>79</v>
      </c>
      <c r="B3" s="27">
        <f>IFERROR(__xludf.DUMMYFUNCTION("SPLIT(A3,""."")"),5.0)</f>
        <v>5</v>
      </c>
      <c r="C3" s="27">
        <f>IFERROR(__xludf.DUMMYFUNCTION("""COMPUTED_VALUE"""),25.0)</f>
        <v>25</v>
      </c>
      <c r="E3" s="27" t="str">
        <f>if(C3, CONCATENATE(".",C3),"")</f>
        <v>.25</v>
      </c>
      <c r="F3" s="18" t="str">
        <f t="shared" ref="F3:F10" si="1">if(AND(E3&lt;&gt;"",E3&lt;&gt;"."),"x","")</f>
        <v>x</v>
      </c>
      <c r="G3" s="18" t="str">
        <f t="shared" ref="G3:G10" si="2">if(AND(E3&lt;&gt;"",E3&lt;&gt;"."),"2","")</f>
        <v>2</v>
      </c>
      <c r="H3" s="18" t="str">
        <f t="shared" ref="H3:H10" si="3">if(E3&lt;&gt;"","=","")</f>
        <v>=</v>
      </c>
      <c r="I3" s="27">
        <f t="shared" ref="I3:I10" si="4">if(E3="","",E3*G3)</f>
        <v>0.5</v>
      </c>
      <c r="J3" s="27">
        <f>IFERROR(__xludf.DUMMYFUNCTION("if(I3="""","""", SPLIT(I3,"".""))"),0.0)</f>
        <v>0</v>
      </c>
      <c r="K3" s="27">
        <f>IFERROR(__xludf.DUMMYFUNCTION("""COMPUTED_VALUE"""),5.0)</f>
        <v>5</v>
      </c>
      <c r="M3" s="34" t="s">
        <v>80</v>
      </c>
      <c r="N3" s="35" t="str">
        <f>$A$9</f>
        <v>101.01</v>
      </c>
      <c r="O3" s="36">
        <f>S2</f>
        <v>101</v>
      </c>
      <c r="P3" s="36" t="str">
        <f>SUBSTITUTE(N3,O3&amp;".","")</f>
        <v>01</v>
      </c>
      <c r="Q3" s="36" t="str">
        <f>Concatenate(O3,P3)</f>
        <v>10101</v>
      </c>
      <c r="R3" s="37">
        <f>LEN(Q3)</f>
        <v>5</v>
      </c>
    </row>
    <row r="4">
      <c r="A4" s="28"/>
      <c r="E4" s="27" t="str">
        <f t="shared" ref="E4:E10" si="5">if(K3&lt;&gt;"",CONCATENATE(".",K3),"")</f>
        <v>.5</v>
      </c>
      <c r="F4" s="18" t="str">
        <f t="shared" si="1"/>
        <v>x</v>
      </c>
      <c r="G4" s="18" t="str">
        <f t="shared" si="2"/>
        <v>2</v>
      </c>
      <c r="H4" s="18" t="str">
        <f t="shared" si="3"/>
        <v>=</v>
      </c>
      <c r="I4" s="27">
        <f t="shared" si="4"/>
        <v>1</v>
      </c>
      <c r="J4" s="27">
        <f>IFERROR(__xludf.DUMMYFUNCTION("if(I4="""","""", SPLIT(I4,"".""))"),1.0)</f>
        <v>1</v>
      </c>
      <c r="M4" s="34" t="s">
        <v>81</v>
      </c>
      <c r="N4" s="38">
        <f>if(if(N2=REFERENCIAS!A2, LEN(O3)-1,LEN(P3)-1)=1,0,if(N2=REFERENCIAS!A2, LEN(O3)-1,Concatenate("-",LEN(P3)-1)))</f>
        <v>2</v>
      </c>
      <c r="O4" s="37" t="str">
        <f>if(N2=REFERENCIAS!A2,Left(Q3,1),RIGHT(Q3,1))</f>
        <v>1</v>
      </c>
      <c r="P4" s="37" t="str">
        <f>if(N2=REFERENCIAS!A2,Right(Q3,R3-1),Left(Q3,R3-1))</f>
        <v>0101</v>
      </c>
      <c r="Q4" s="37"/>
      <c r="R4" s="37"/>
    </row>
    <row r="5">
      <c r="A5" s="28"/>
      <c r="E5" s="27" t="str">
        <f t="shared" si="5"/>
        <v/>
      </c>
      <c r="F5" s="18" t="str">
        <f t="shared" si="1"/>
        <v/>
      </c>
      <c r="G5" s="18" t="str">
        <f t="shared" si="2"/>
        <v/>
      </c>
      <c r="H5" s="18" t="str">
        <f t="shared" si="3"/>
        <v/>
      </c>
      <c r="I5" s="27" t="str">
        <f t="shared" si="4"/>
        <v/>
      </c>
      <c r="J5" s="27" t="str">
        <f>IFERROR(__xludf.DUMMYFUNCTION("if(I5="""","""", SPLIT(I5,"".""))"),"")</f>
        <v/>
      </c>
      <c r="M5" s="34" t="s">
        <v>82</v>
      </c>
      <c r="N5" s="38" t="str">
        <f>if(N2=REFERENCIAS!A2,CONCATENATE(O4,".",P4),CONCATENATE(P4,".",O4))</f>
        <v>1.0101</v>
      </c>
      <c r="O5" s="27" t="str">
        <f>P5</f>
        <v/>
      </c>
    </row>
    <row r="6">
      <c r="A6" s="26" t="s">
        <v>69</v>
      </c>
      <c r="B6" s="18" t="s">
        <v>70</v>
      </c>
      <c r="E6" s="27" t="str">
        <f t="shared" si="5"/>
        <v/>
      </c>
      <c r="F6" s="18" t="str">
        <f t="shared" si="1"/>
        <v/>
      </c>
      <c r="G6" s="18" t="str">
        <f t="shared" si="2"/>
        <v/>
      </c>
      <c r="H6" s="18" t="str">
        <f t="shared" si="3"/>
        <v/>
      </c>
      <c r="I6" s="27" t="str">
        <f t="shared" si="4"/>
        <v/>
      </c>
      <c r="J6" s="27" t="str">
        <f>IFERROR(__xludf.DUMMYFUNCTION("if(I6="""","""", SPLIT(I6,"".""))"),"")</f>
        <v/>
      </c>
    </row>
    <row r="7">
      <c r="A7" s="28" t="str">
        <f>CONCATENATE(J3:J10)</f>
        <v>01</v>
      </c>
      <c r="B7" s="27">
        <f>BIN2DEC(A7)</f>
        <v>1</v>
      </c>
      <c r="E7" s="27" t="str">
        <f t="shared" si="5"/>
        <v/>
      </c>
      <c r="F7" s="18" t="str">
        <f t="shared" si="1"/>
        <v/>
      </c>
      <c r="G7" s="18" t="str">
        <f t="shared" si="2"/>
        <v/>
      </c>
      <c r="H7" s="18" t="str">
        <f t="shared" si="3"/>
        <v/>
      </c>
      <c r="I7" s="27" t="str">
        <f t="shared" si="4"/>
        <v/>
      </c>
      <c r="J7" s="27" t="str">
        <f>IFERROR(__xludf.DUMMYFUNCTION("if(I7="""","""", SPLIT(I7,"".""))"),"")</f>
        <v/>
      </c>
      <c r="M7" s="14" t="s">
        <v>83</v>
      </c>
      <c r="N7" s="27" t="str">
        <f>if(N2=REFERENCIAS!A2, CONCATENATE(127,"+",N4),CONCATENATE(128,N4))</f>
        <v>127+2</v>
      </c>
      <c r="O7" s="20" t="s">
        <v>84</v>
      </c>
      <c r="P7" s="27">
        <f>if(N2=REFERENCIAS!A2,127+N4,CONCATENATE(127 - right(N4, LEN(N4)-1)))</f>
        <v>129</v>
      </c>
      <c r="R7" s="39"/>
      <c r="S7" s="29" t="s">
        <v>85</v>
      </c>
    </row>
    <row r="8">
      <c r="A8" s="26" t="s">
        <v>2</v>
      </c>
      <c r="E8" s="27" t="str">
        <f t="shared" si="5"/>
        <v/>
      </c>
      <c r="F8" s="18" t="str">
        <f t="shared" si="1"/>
        <v/>
      </c>
      <c r="G8" s="18" t="str">
        <f t="shared" si="2"/>
        <v/>
      </c>
      <c r="H8" s="18" t="str">
        <f t="shared" si="3"/>
        <v/>
      </c>
      <c r="I8" s="27" t="str">
        <f t="shared" si="4"/>
        <v/>
      </c>
      <c r="J8" s="27" t="str">
        <f>IFERROR(__xludf.DUMMYFUNCTION("if(I8="""","""", SPLIT(I8,"".""))"),"")</f>
        <v/>
      </c>
      <c r="M8" s="40" t="str">
        <f>CONCATENATE(P7," em BIN")</f>
        <v>129 em BIN</v>
      </c>
      <c r="N8" s="27" t="str">
        <f>DEC2BIN(P7)</f>
        <v>10000001</v>
      </c>
      <c r="R8" s="28"/>
      <c r="S8" s="41" t="s">
        <v>86</v>
      </c>
    </row>
    <row r="9">
      <c r="A9" s="28" t="str">
        <f>Concatenate(DEC2BIN(B3),".",A7)</f>
        <v>101.01</v>
      </c>
      <c r="E9" s="27" t="str">
        <f t="shared" si="5"/>
        <v/>
      </c>
      <c r="F9" s="18" t="str">
        <f t="shared" si="1"/>
        <v/>
      </c>
      <c r="G9" s="18" t="str">
        <f t="shared" si="2"/>
        <v/>
      </c>
      <c r="H9" s="18" t="str">
        <f t="shared" si="3"/>
        <v/>
      </c>
      <c r="I9" s="27" t="str">
        <f t="shared" si="4"/>
        <v/>
      </c>
      <c r="J9" s="27" t="str">
        <f>IFERROR(__xludf.DUMMYFUNCTION("if(I9="""","""", SPLIT(I9,"".""))"),"")</f>
        <v/>
      </c>
      <c r="R9" s="28"/>
      <c r="S9" s="28"/>
    </row>
    <row r="10">
      <c r="A10" s="29"/>
      <c r="E10" s="27" t="str">
        <f t="shared" si="5"/>
        <v/>
      </c>
      <c r="F10" s="18" t="str">
        <f t="shared" si="1"/>
        <v/>
      </c>
      <c r="G10" s="18" t="str">
        <f t="shared" si="2"/>
        <v/>
      </c>
      <c r="H10" s="18" t="str">
        <f t="shared" si="3"/>
        <v/>
      </c>
      <c r="I10" s="27" t="str">
        <f t="shared" si="4"/>
        <v/>
      </c>
      <c r="J10" s="27" t="str">
        <f>IFERROR(__xludf.DUMMYFUNCTION("if(I10="""","""", SPLIT(I10,"".""))"),"")</f>
        <v/>
      </c>
    </row>
    <row r="11">
      <c r="A11" s="29"/>
      <c r="R11" s="27" t="str">
        <f>Concatenate("Adicionar ",32-LEN(P4)," Zeros")</f>
        <v>Adicionar 28 Zeros</v>
      </c>
    </row>
    <row r="12">
      <c r="A12" s="41" t="s">
        <v>87</v>
      </c>
      <c r="J12" s="18" t="s">
        <v>88</v>
      </c>
      <c r="P12" s="42" t="s">
        <v>89</v>
      </c>
      <c r="Q12" s="24" t="s">
        <v>90</v>
      </c>
      <c r="R12" s="17" t="s">
        <v>91</v>
      </c>
    </row>
    <row r="13">
      <c r="A13" s="29" t="s">
        <v>92</v>
      </c>
      <c r="D13" s="18" t="s">
        <v>93</v>
      </c>
      <c r="P13" s="18">
        <f>if(N2=REFERENCIAS!A2,0,1)</f>
        <v>0</v>
      </c>
      <c r="Q13" s="43" t="str">
        <f>N8</f>
        <v>10000001</v>
      </c>
      <c r="R13" s="18" t="str">
        <f>Concatenate( P4,RIGHT(REFERENCIAS!B1,Len(REFERENCIAS!B1)-LEN(P4)))</f>
        <v>01010000000000000000000</v>
      </c>
      <c r="S13" s="27" t="str">
        <f>CONCATENATE(P13:R13)</f>
        <v>01000000101010000000000000000000</v>
      </c>
    </row>
    <row r="14">
      <c r="A14" s="28"/>
    </row>
    <row r="15">
      <c r="A15" s="19" t="s">
        <v>86</v>
      </c>
      <c r="J15" s="18" t="s">
        <v>94</v>
      </c>
    </row>
    <row r="18" ht="29.25" customHeight="1">
      <c r="F18" s="44" t="s">
        <v>95</v>
      </c>
      <c r="H18" s="44" t="s">
        <v>96</v>
      </c>
    </row>
    <row r="19">
      <c r="F19" s="45" t="s">
        <v>97</v>
      </c>
      <c r="G19" s="45">
        <v>0.5</v>
      </c>
      <c r="H19" s="46" t="s">
        <v>98</v>
      </c>
      <c r="I19" s="46">
        <v>1.0</v>
      </c>
      <c r="J19" s="47"/>
      <c r="K19" s="47"/>
      <c r="P19" s="43"/>
    </row>
    <row r="20">
      <c r="F20" s="45" t="s">
        <v>99</v>
      </c>
      <c r="G20" s="45">
        <v>0.25</v>
      </c>
      <c r="H20" s="46" t="s">
        <v>100</v>
      </c>
      <c r="I20" s="46">
        <v>2.0</v>
      </c>
      <c r="J20" s="47"/>
      <c r="K20" s="47"/>
    </row>
    <row r="21">
      <c r="F21" s="45" t="s">
        <v>101</v>
      </c>
      <c r="G21" s="45">
        <v>0.125</v>
      </c>
      <c r="H21" s="46" t="s">
        <v>102</v>
      </c>
      <c r="I21" s="46">
        <v>4.0</v>
      </c>
      <c r="J21" s="47"/>
      <c r="K21" s="47"/>
    </row>
    <row r="22">
      <c r="F22" s="45" t="s">
        <v>103</v>
      </c>
      <c r="G22" s="45">
        <v>0.0625</v>
      </c>
      <c r="H22" s="46" t="s">
        <v>104</v>
      </c>
      <c r="I22" s="46">
        <v>8.0</v>
      </c>
      <c r="J22" s="47"/>
      <c r="K22" s="47"/>
    </row>
    <row r="23">
      <c r="F23" s="45" t="s">
        <v>105</v>
      </c>
      <c r="G23" s="45">
        <v>0.03125</v>
      </c>
      <c r="H23" s="46" t="s">
        <v>106</v>
      </c>
      <c r="I23" s="46">
        <v>16.0</v>
      </c>
      <c r="J23" s="47"/>
      <c r="K23" s="47"/>
    </row>
    <row r="24">
      <c r="F24" s="45" t="s">
        <v>107</v>
      </c>
      <c r="G24" s="45">
        <v>0.015625</v>
      </c>
      <c r="H24" s="46" t="s">
        <v>108</v>
      </c>
      <c r="I24" s="46">
        <v>32.0</v>
      </c>
      <c r="J24" s="47"/>
      <c r="K24" s="47"/>
      <c r="O24" s="48"/>
    </row>
    <row r="25">
      <c r="F25" s="45" t="s">
        <v>109</v>
      </c>
      <c r="G25" s="45">
        <v>0.0078125</v>
      </c>
      <c r="H25" s="46" t="s">
        <v>110</v>
      </c>
      <c r="I25" s="46">
        <v>64.0</v>
      </c>
      <c r="J25" s="47"/>
      <c r="K25" s="47"/>
    </row>
    <row r="26">
      <c r="F26" s="45" t="s">
        <v>111</v>
      </c>
      <c r="G26" s="45">
        <v>0.00390625</v>
      </c>
      <c r="H26" s="46" t="s">
        <v>112</v>
      </c>
      <c r="I26" s="46">
        <v>128.0</v>
      </c>
      <c r="J26" s="47"/>
      <c r="K26" s="47"/>
    </row>
    <row r="27">
      <c r="F27" s="49"/>
      <c r="G27" s="49"/>
      <c r="H27" s="46" t="s">
        <v>113</v>
      </c>
      <c r="I27" s="46">
        <v>256.0</v>
      </c>
      <c r="J27" s="47"/>
      <c r="K27" s="47"/>
    </row>
    <row r="28">
      <c r="A28" s="44" t="s">
        <v>2</v>
      </c>
      <c r="C28" s="50"/>
      <c r="D28" s="50">
        <v>1.0</v>
      </c>
      <c r="E28" s="50">
        <v>1.0</v>
      </c>
      <c r="F28" s="50">
        <v>1.0</v>
      </c>
      <c r="G28" s="50">
        <v>1.0</v>
      </c>
      <c r="H28" s="50">
        <v>1.0</v>
      </c>
      <c r="I28" s="50">
        <v>1.0</v>
      </c>
      <c r="J28" s="50">
        <v>1.0</v>
      </c>
      <c r="K28" s="50">
        <v>1.0</v>
      </c>
    </row>
    <row r="29">
      <c r="C29" s="46"/>
      <c r="D29" s="46" t="s">
        <v>112</v>
      </c>
      <c r="E29" s="46" t="s">
        <v>110</v>
      </c>
      <c r="F29" s="46" t="s">
        <v>108</v>
      </c>
      <c r="G29" s="46" t="s">
        <v>106</v>
      </c>
      <c r="H29" s="46" t="s">
        <v>104</v>
      </c>
      <c r="I29" s="46" t="s">
        <v>102</v>
      </c>
      <c r="J29" s="46" t="s">
        <v>100</v>
      </c>
      <c r="K29" s="46" t="s">
        <v>98</v>
      </c>
      <c r="L29" s="19" t="s">
        <v>114</v>
      </c>
      <c r="P29" s="18" t="s">
        <v>115</v>
      </c>
    </row>
    <row r="30">
      <c r="A30" s="44" t="s">
        <v>116</v>
      </c>
      <c r="C30" s="38"/>
      <c r="D30" s="51">
        <v>128.0</v>
      </c>
      <c r="E30" s="51">
        <v>64.0</v>
      </c>
      <c r="F30" s="51">
        <v>32.0</v>
      </c>
      <c r="G30" s="51">
        <v>16.0</v>
      </c>
      <c r="H30" s="51">
        <v>8.0</v>
      </c>
      <c r="I30" s="51">
        <v>4.0</v>
      </c>
      <c r="J30" s="51">
        <v>2.0</v>
      </c>
      <c r="K30" s="51">
        <v>1.0</v>
      </c>
    </row>
    <row r="31">
      <c r="D31" s="18">
        <v>1.0</v>
      </c>
      <c r="E31" s="18">
        <v>0.0</v>
      </c>
      <c r="F31" s="18">
        <v>0.0</v>
      </c>
      <c r="G31" s="18">
        <v>0.0</v>
      </c>
      <c r="H31" s="18">
        <v>0.0</v>
      </c>
      <c r="I31" s="18">
        <v>0.0</v>
      </c>
      <c r="J31" s="18">
        <v>0.0</v>
      </c>
      <c r="K31" s="18">
        <v>1.0</v>
      </c>
    </row>
  </sheetData>
  <mergeCells count="6">
    <mergeCell ref="A1:K1"/>
    <mergeCell ref="M1:T1"/>
    <mergeCell ref="F18:G18"/>
    <mergeCell ref="H18:I18"/>
    <mergeCell ref="A28:B28"/>
    <mergeCell ref="A30:B30"/>
  </mergeCells>
  <dataValidations>
    <dataValidation type="list" allowBlank="1" sqref="N2">
      <formula1>REFERENCIAS!$A$2:$A$3</formula1>
    </dataValidation>
  </dataValidations>
  <hyperlinks>
    <hyperlink r:id="rId1" ref="S8"/>
    <hyperlink r:id="rId2" ref="A12"/>
    <hyperlink r:id="rId3" ref="A15"/>
    <hyperlink r:id="rId4" ref="L29"/>
  </hyperlinks>
  <drawing r:id="rId5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17.43"/>
    <col customWidth="1" min="3" max="3" width="28.71"/>
  </cols>
  <sheetData>
    <row r="1">
      <c r="A1" s="24" t="s">
        <v>2</v>
      </c>
      <c r="B1" s="52" t="s">
        <v>92</v>
      </c>
      <c r="D1" s="27" t="str">
        <f>Concatenate(LEN(B1)," BITS")</f>
        <v>32 BITS</v>
      </c>
    </row>
    <row r="3">
      <c r="A3" s="42" t="s">
        <v>89</v>
      </c>
      <c r="B3" s="24" t="s">
        <v>90</v>
      </c>
      <c r="C3" s="17" t="s">
        <v>91</v>
      </c>
    </row>
    <row r="4">
      <c r="A4" s="18">
        <v>0.0</v>
      </c>
      <c r="B4" s="47" t="str">
        <f>Right(LEFT(B1,9),8)</f>
        <v>10000011</v>
      </c>
      <c r="C4" s="29" t="str">
        <f>right(B1,32-9)</f>
        <v>00001100000000000000000</v>
      </c>
      <c r="E4" s="27" t="str">
        <f>CONCATENATE(A4:C4)</f>
        <v>01000001100001100000000000000000</v>
      </c>
      <c r="H4" s="27">
        <f>LEN(E4)</f>
        <v>32</v>
      </c>
    </row>
    <row r="6">
      <c r="A6" s="24" t="s">
        <v>117</v>
      </c>
      <c r="B6" s="27">
        <f>BIN2DEC(B4)</f>
        <v>131</v>
      </c>
      <c r="D6" s="18" t="s">
        <v>118</v>
      </c>
    </row>
    <row r="7">
      <c r="A7" s="24" t="s">
        <v>119</v>
      </c>
      <c r="B7" s="53" t="str">
        <f>CONCATENATE(B6,"-127","=")</f>
        <v>131-127=</v>
      </c>
      <c r="C7" s="54">
        <f>B6-127</f>
        <v>4</v>
      </c>
      <c r="D7" s="19" t="s">
        <v>87</v>
      </c>
    </row>
    <row r="8">
      <c r="A8" s="24"/>
      <c r="B8" s="53" t="str">
        <f>if(A4=1,Concatenate(Left(B4,LEN(B4)-1),",",Right(B4,1)),Concatenate(LEFT(B4,1),",",RIGHT(B4,LEN(B4)-1)))</f>
        <v>1,0000011</v>
      </c>
      <c r="C8" s="54"/>
      <c r="D8" s="18"/>
    </row>
    <row r="9">
      <c r="A9" s="18" t="s">
        <v>120</v>
      </c>
      <c r="B9" s="27" t="str">
        <f>if(A4=1,REFERENCIAS!A2,REFERENCIAS!A3)</f>
        <v>DIREITA</v>
      </c>
    </row>
    <row r="10">
      <c r="B10" s="27" t="str">
        <f>VIRGULA(A4,B4,C4)</f>
        <v>#NAME?</v>
      </c>
    </row>
    <row r="11">
      <c r="D11" s="18" t="s">
        <v>121</v>
      </c>
      <c r="G11" s="44" t="s">
        <v>95</v>
      </c>
      <c r="I11" s="44" t="s">
        <v>96</v>
      </c>
    </row>
    <row r="12">
      <c r="B12" s="18" t="s">
        <v>122</v>
      </c>
      <c r="D12" s="18" t="s">
        <v>105</v>
      </c>
      <c r="E12" s="18">
        <v>0.03125</v>
      </c>
      <c r="G12" s="45" t="s">
        <v>97</v>
      </c>
      <c r="H12" s="45">
        <v>0.5</v>
      </c>
      <c r="I12" s="46" t="s">
        <v>98</v>
      </c>
      <c r="J12" s="46">
        <v>1.0</v>
      </c>
    </row>
    <row r="13">
      <c r="A13" s="24" t="s">
        <v>123</v>
      </c>
      <c r="B13" s="55" t="s">
        <v>124</v>
      </c>
      <c r="D13" s="18" t="s">
        <v>107</v>
      </c>
      <c r="E13" s="18">
        <v>0.015625</v>
      </c>
      <c r="G13" s="45" t="s">
        <v>99</v>
      </c>
      <c r="H13" s="45">
        <v>0.25</v>
      </c>
      <c r="I13" s="46" t="s">
        <v>100</v>
      </c>
      <c r="J13" s="46">
        <v>2.0</v>
      </c>
    </row>
    <row r="14">
      <c r="G14" s="45" t="s">
        <v>101</v>
      </c>
      <c r="H14" s="45">
        <v>0.125</v>
      </c>
      <c r="I14" s="46" t="s">
        <v>102</v>
      </c>
      <c r="J14" s="46">
        <v>4.0</v>
      </c>
    </row>
    <row r="15">
      <c r="A15" s="24" t="s">
        <v>125</v>
      </c>
      <c r="B15" s="56" t="str">
        <f>CONCATENATE("1.",B13)</f>
        <v>1.046875</v>
      </c>
      <c r="G15" s="45" t="s">
        <v>103</v>
      </c>
      <c r="H15" s="45">
        <v>0.0625</v>
      </c>
      <c r="I15" s="46" t="s">
        <v>104</v>
      </c>
      <c r="J15" s="46">
        <v>8.0</v>
      </c>
    </row>
    <row r="16">
      <c r="D16" s="18" t="s">
        <v>126</v>
      </c>
      <c r="E16" s="27">
        <f>SUM(E12:E13)</f>
        <v>0.046875</v>
      </c>
      <c r="G16" s="45" t="s">
        <v>105</v>
      </c>
      <c r="H16" s="45">
        <v>0.03125</v>
      </c>
      <c r="I16" s="46" t="s">
        <v>106</v>
      </c>
      <c r="J16" s="46">
        <v>16.0</v>
      </c>
    </row>
    <row r="17">
      <c r="A17" s="42" t="s">
        <v>127</v>
      </c>
      <c r="B17" s="27">
        <f>POW(-1,A4)*B15*POWER(2,C7)</f>
        <v>16.75</v>
      </c>
      <c r="D17" s="56"/>
      <c r="G17" s="45" t="s">
        <v>107</v>
      </c>
      <c r="H17" s="45">
        <v>0.015625</v>
      </c>
      <c r="I17" s="46" t="s">
        <v>108</v>
      </c>
      <c r="J17" s="46">
        <v>32.0</v>
      </c>
    </row>
    <row r="18">
      <c r="G18" s="45" t="s">
        <v>109</v>
      </c>
      <c r="H18" s="45">
        <v>0.0078125</v>
      </c>
      <c r="I18" s="46" t="s">
        <v>110</v>
      </c>
      <c r="J18" s="46">
        <v>64.0</v>
      </c>
    </row>
    <row r="19">
      <c r="G19" s="45" t="s">
        <v>111</v>
      </c>
      <c r="H19" s="45">
        <v>0.00390625</v>
      </c>
      <c r="I19" s="46" t="s">
        <v>112</v>
      </c>
      <c r="J19" s="46">
        <v>128.0</v>
      </c>
    </row>
    <row r="20">
      <c r="B20" s="18" t="s">
        <v>128</v>
      </c>
      <c r="G20" s="49"/>
      <c r="H20" s="49"/>
      <c r="I20" s="46" t="s">
        <v>113</v>
      </c>
      <c r="J20" s="46">
        <v>256.0</v>
      </c>
    </row>
  </sheetData>
  <mergeCells count="3">
    <mergeCell ref="B1:C1"/>
    <mergeCell ref="G11:H11"/>
    <mergeCell ref="I11:J11"/>
  </mergeCells>
  <hyperlinks>
    <hyperlink r:id="rId1" ref="D7"/>
  </hyperlinks>
  <drawing r:id="rId2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3.71"/>
    <col customWidth="1" min="3" max="3" width="27.71"/>
    <col customWidth="1" min="4" max="5" width="78.57"/>
  </cols>
  <sheetData>
    <row r="1" ht="96.0" customHeight="1">
      <c r="A1" s="57" t="s">
        <v>59</v>
      </c>
      <c r="B1" s="57" t="s">
        <v>129</v>
      </c>
      <c r="C1" s="58" t="s">
        <v>130</v>
      </c>
      <c r="D1" s="59" t="s">
        <v>131</v>
      </c>
      <c r="E1" s="2"/>
    </row>
    <row r="2" ht="90.0" customHeight="1">
      <c r="A2" s="2">
        <v>1000.0</v>
      </c>
      <c r="B2" s="2" t="s">
        <v>132</v>
      </c>
      <c r="C2" s="2" t="s">
        <v>133</v>
      </c>
      <c r="D2" s="60" t="str">
        <f>CONCATENATE("https://www.wolframalpha.com/input/?i=",A2,"+",B2,"+to+", C2)</f>
        <v>https://www.wolframalpha.com/input/?i=1000+Zettabyte+to+Byte</v>
      </c>
      <c r="E2" s="3"/>
    </row>
    <row r="3" ht="90.0" customHeight="1">
      <c r="A3" s="61"/>
      <c r="B3" s="61"/>
      <c r="C3" s="61"/>
      <c r="D3" s="62"/>
      <c r="E3" s="3"/>
    </row>
    <row r="4" ht="90.0" customHeight="1">
      <c r="A4" s="61"/>
      <c r="B4" s="61"/>
      <c r="C4" s="61"/>
      <c r="D4" s="62"/>
      <c r="E4" s="3"/>
    </row>
    <row r="5" ht="90.0" customHeight="1">
      <c r="A5" s="61"/>
      <c r="B5" s="61"/>
      <c r="C5" s="61"/>
      <c r="D5" s="62"/>
      <c r="E5" s="3"/>
    </row>
    <row r="6" ht="90.0" customHeight="1">
      <c r="A6" s="61"/>
      <c r="B6" s="61"/>
      <c r="C6" s="61"/>
      <c r="D6" s="62"/>
      <c r="E6" s="3"/>
    </row>
  </sheetData>
  <dataValidations>
    <dataValidation type="list" allowBlank="1" sqref="B2:C2">
      <formula1>REFERENCIAS!$D$1:$D$9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 t="s">
        <v>134</v>
      </c>
      <c r="B1" s="29" t="str">
        <f>CONCATENATE("00000000000000000000000")</f>
        <v>00000000000000000000000</v>
      </c>
      <c r="C1" s="27">
        <f>LEN(B1)</f>
        <v>23</v>
      </c>
      <c r="D1" s="18" t="s">
        <v>133</v>
      </c>
    </row>
    <row r="2">
      <c r="A2" s="18" t="s">
        <v>74</v>
      </c>
      <c r="D2" s="18" t="s">
        <v>135</v>
      </c>
    </row>
    <row r="3">
      <c r="A3" s="18" t="s">
        <v>136</v>
      </c>
      <c r="D3" s="18" t="s">
        <v>137</v>
      </c>
    </row>
    <row r="4">
      <c r="D4" s="18" t="s">
        <v>138</v>
      </c>
    </row>
    <row r="5">
      <c r="D5" s="18" t="s">
        <v>139</v>
      </c>
    </row>
    <row r="6">
      <c r="D6" s="18" t="s">
        <v>140</v>
      </c>
    </row>
    <row r="7">
      <c r="D7" s="18" t="s">
        <v>141</v>
      </c>
    </row>
    <row r="8">
      <c r="D8" s="18" t="s">
        <v>132</v>
      </c>
    </row>
    <row r="9">
      <c r="D9" s="18" t="s">
        <v>142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H1" s="18" t="s">
        <v>143</v>
      </c>
    </row>
    <row r="2">
      <c r="A2" s="18">
        <v>4.0</v>
      </c>
      <c r="B2" s="63" t="s">
        <v>143</v>
      </c>
      <c r="C2" s="27">
        <f>CONVERT(A2,B2,D2)</f>
        <v>0.5</v>
      </c>
      <c r="D2" s="63" t="s">
        <v>144</v>
      </c>
      <c r="H2" s="18" t="s">
        <v>144</v>
      </c>
    </row>
    <row r="3">
      <c r="H3" s="20" t="s">
        <v>145</v>
      </c>
    </row>
    <row r="11">
      <c r="C11" s="18" t="s">
        <v>116</v>
      </c>
      <c r="D11" s="18" t="s">
        <v>146</v>
      </c>
      <c r="E11" s="24">
        <v>8.0</v>
      </c>
      <c r="F11" s="24">
        <v>4.0</v>
      </c>
      <c r="G11" s="24">
        <v>2.0</v>
      </c>
      <c r="H11" s="24">
        <v>1.0</v>
      </c>
    </row>
    <row r="12">
      <c r="B12" s="18" t="s">
        <v>147</v>
      </c>
      <c r="C12" s="18">
        <v>10.0</v>
      </c>
      <c r="D12" s="53" t="str">
        <f t="shared" ref="D12:D13" si="1">DEC2BIN(C12,4)</f>
        <v>1010</v>
      </c>
      <c r="E12" s="18">
        <v>1.0</v>
      </c>
      <c r="F12" s="18">
        <v>0.0</v>
      </c>
      <c r="G12" s="18">
        <v>1.0</v>
      </c>
      <c r="H12" s="18">
        <v>0.0</v>
      </c>
    </row>
    <row r="13">
      <c r="B13" s="18" t="s">
        <v>148</v>
      </c>
      <c r="C13" s="18">
        <v>8.0</v>
      </c>
      <c r="D13" s="53" t="str">
        <f t="shared" si="1"/>
        <v>1000</v>
      </c>
      <c r="E13" s="18">
        <v>0.0</v>
      </c>
      <c r="F13" s="18">
        <v>1.0</v>
      </c>
      <c r="G13" s="18">
        <v>1.0</v>
      </c>
      <c r="H13" s="18">
        <v>1.0</v>
      </c>
      <c r="I13" s="27" t="str">
        <f t="shared" ref="I13:J13" si="2">MID($D13,COLUMN()-(COLUMN($D13)- 1),1)</f>
        <v/>
      </c>
      <c r="J13" s="27" t="str">
        <f t="shared" si="2"/>
        <v/>
      </c>
    </row>
    <row r="14">
      <c r="D14" s="18" t="s">
        <v>149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  <col customWidth="1" min="7" max="7" width="3.71"/>
  </cols>
  <sheetData>
    <row r="1">
      <c r="A1" s="2"/>
      <c r="B1" s="2" t="s">
        <v>150</v>
      </c>
      <c r="C1" s="24">
        <v>0.0</v>
      </c>
      <c r="D1" s="24" t="s">
        <v>151</v>
      </c>
      <c r="E1" s="28"/>
      <c r="F1" s="19" t="s">
        <v>152</v>
      </c>
    </row>
    <row r="2">
      <c r="A2" s="2"/>
      <c r="C2" s="64">
        <v>1.0</v>
      </c>
      <c r="D2" s="64" t="s">
        <v>153</v>
      </c>
      <c r="E2" s="28"/>
    </row>
    <row r="4">
      <c r="E4" s="28"/>
    </row>
    <row r="5">
      <c r="A5" s="14"/>
      <c r="B5" s="14" t="s">
        <v>59</v>
      </c>
      <c r="C5" s="26" t="s">
        <v>154</v>
      </c>
      <c r="E5" s="28"/>
    </row>
    <row r="6">
      <c r="A6" s="65"/>
      <c r="B6" s="65" t="s">
        <v>155</v>
      </c>
      <c r="C6" s="65" t="s">
        <v>156</v>
      </c>
      <c r="E6" s="28"/>
    </row>
    <row r="7">
      <c r="B7" s="66" t="str">
        <f t="shared" ref="B7:D7" si="1">if(AND(C7="1",C9="1"),"1","")</f>
        <v/>
      </c>
      <c r="C7" s="66" t="str">
        <f t="shared" si="1"/>
        <v/>
      </c>
      <c r="D7" s="66" t="str">
        <f t="shared" si="1"/>
        <v/>
      </c>
      <c r="E7" s="66" t="str">
        <f>if(AND(F9="1",F10="1"),"1","")</f>
        <v/>
      </c>
      <c r="G7" s="29"/>
    </row>
    <row r="8" hidden="1">
      <c r="A8" s="24" t="s">
        <v>157</v>
      </c>
      <c r="C8" s="18" t="str">
        <f>LEFT(C5,1)</f>
        <v>0</v>
      </c>
      <c r="D8" s="18" t="str">
        <f>Left(RIGHT(C5,3),1)</f>
        <v>0</v>
      </c>
      <c r="E8" s="18" t="str">
        <f>Left(RIGHT(C5,2),1)</f>
        <v>0</v>
      </c>
      <c r="F8" s="18" t="str">
        <f>RIGHT(C5,1)</f>
        <v>1</v>
      </c>
      <c r="G8" s="29"/>
    </row>
    <row r="9">
      <c r="A9" s="17" t="s">
        <v>158</v>
      </c>
      <c r="C9" s="27" t="str">
        <f t="shared" ref="C9:F9" si="2">if(C8="1","0","1")</f>
        <v>1</v>
      </c>
      <c r="D9" s="27" t="str">
        <f t="shared" si="2"/>
        <v>1</v>
      </c>
      <c r="E9" s="27" t="str">
        <f t="shared" si="2"/>
        <v>1</v>
      </c>
      <c r="F9" s="27" t="str">
        <f t="shared" si="2"/>
        <v>0</v>
      </c>
      <c r="G9" s="29"/>
    </row>
    <row r="10">
      <c r="A10" s="18" t="s">
        <v>159</v>
      </c>
      <c r="C10" s="67"/>
      <c r="D10" s="67"/>
      <c r="E10" s="68" t="s">
        <v>52</v>
      </c>
      <c r="F10" s="69" t="s">
        <v>160</v>
      </c>
      <c r="G10" s="29"/>
    </row>
    <row r="11">
      <c r="A11" s="18"/>
      <c r="B11" s="70" t="str">
        <f>IF(B7&lt;&gt;"",B7,"")</f>
        <v/>
      </c>
      <c r="C11" s="28" t="str">
        <f t="shared" ref="C11:E11" si="3">if(C7="",C9, if(AND(C7="1",C9="1"),"0",if(AND(C7="1",C9="0"),"1",if(AND(C7="0",C9="1"),"1",if(AND(C7="0",C9="0"),"0")))))</f>
        <v>1</v>
      </c>
      <c r="D11" s="28" t="str">
        <f t="shared" si="3"/>
        <v>1</v>
      </c>
      <c r="E11" s="28" t="str">
        <f t="shared" si="3"/>
        <v>1</v>
      </c>
      <c r="F11" s="28" t="str">
        <f>if(AND(F9="1",F10="1"),"0",if(AND(F9="1",F10="0"),"1",if(AND(F9="0",F10="1"),"1",if(AND(F9="0",F10="0"),"0"))))</f>
        <v>1</v>
      </c>
      <c r="G11" s="20" t="s">
        <v>84</v>
      </c>
      <c r="H11" s="71" t="str">
        <f>CONCATENATE("(-",BIN2DEC(Concatenate(C5)),")₁₀")</f>
        <v>(-1)₁₀</v>
      </c>
    </row>
    <row r="12">
      <c r="B12" s="28"/>
    </row>
    <row r="17">
      <c r="E17" s="28"/>
    </row>
    <row r="18">
      <c r="E18" s="28"/>
    </row>
    <row r="19">
      <c r="E19" s="28"/>
    </row>
    <row r="20">
      <c r="A20" s="52"/>
      <c r="B20" s="52"/>
      <c r="C20" s="52"/>
      <c r="E20" s="28"/>
    </row>
    <row r="21">
      <c r="E21" s="28"/>
    </row>
    <row r="22">
      <c r="A22" s="52"/>
      <c r="B22" s="28"/>
      <c r="D22" s="28"/>
    </row>
    <row r="23">
      <c r="A23" s="52"/>
      <c r="B23" s="52"/>
      <c r="D23" s="28"/>
    </row>
    <row r="24">
      <c r="F24" s="28"/>
    </row>
    <row r="25">
      <c r="F25" s="28"/>
    </row>
    <row r="26">
      <c r="F26" s="28"/>
    </row>
    <row r="27">
      <c r="D27" s="52"/>
      <c r="E27" s="28"/>
      <c r="F27" s="28"/>
    </row>
    <row r="28">
      <c r="E28" s="28"/>
      <c r="G28" s="71"/>
    </row>
    <row r="29">
      <c r="E29" s="28"/>
    </row>
    <row r="30">
      <c r="E30" s="28"/>
    </row>
    <row r="31">
      <c r="E31" s="28"/>
    </row>
    <row r="32">
      <c r="E32" s="28"/>
    </row>
    <row r="33">
      <c r="E33" s="28"/>
    </row>
    <row r="34">
      <c r="E34" s="28"/>
    </row>
    <row r="35">
      <c r="E35" s="28"/>
    </row>
    <row r="36">
      <c r="E36" s="28"/>
    </row>
    <row r="37">
      <c r="E37" s="28"/>
    </row>
    <row r="38">
      <c r="E38" s="28"/>
    </row>
    <row r="39">
      <c r="E39" s="28"/>
    </row>
    <row r="40">
      <c r="E40" s="28"/>
    </row>
    <row r="41">
      <c r="E41" s="28"/>
    </row>
    <row r="42">
      <c r="E42" s="28"/>
    </row>
    <row r="43">
      <c r="E43" s="28"/>
    </row>
    <row r="44">
      <c r="E44" s="28"/>
    </row>
    <row r="45">
      <c r="E45" s="28"/>
    </row>
    <row r="46">
      <c r="E46" s="28"/>
    </row>
    <row r="47">
      <c r="E47" s="28"/>
    </row>
    <row r="48">
      <c r="E48" s="28"/>
    </row>
    <row r="49">
      <c r="E49" s="28"/>
    </row>
    <row r="50">
      <c r="E50" s="28"/>
    </row>
    <row r="51">
      <c r="E51" s="28"/>
    </row>
    <row r="52">
      <c r="E52" s="28"/>
    </row>
    <row r="53">
      <c r="E53" s="28"/>
    </row>
    <row r="54">
      <c r="E54" s="28"/>
    </row>
    <row r="55">
      <c r="E55" s="28"/>
    </row>
    <row r="56">
      <c r="E56" s="28"/>
    </row>
    <row r="57">
      <c r="E57" s="28"/>
    </row>
    <row r="58">
      <c r="E58" s="28"/>
    </row>
    <row r="59">
      <c r="E59" s="28"/>
    </row>
    <row r="60">
      <c r="E60" s="28"/>
    </row>
    <row r="61">
      <c r="E61" s="28"/>
    </row>
    <row r="62">
      <c r="E62" s="28"/>
    </row>
    <row r="63">
      <c r="E63" s="28"/>
    </row>
    <row r="64">
      <c r="E64" s="28"/>
    </row>
    <row r="65">
      <c r="E65" s="28"/>
    </row>
    <row r="66">
      <c r="E66" s="28"/>
    </row>
    <row r="67">
      <c r="E67" s="28"/>
    </row>
    <row r="68">
      <c r="E68" s="28"/>
    </row>
    <row r="69">
      <c r="E69" s="28"/>
    </row>
    <row r="70">
      <c r="E70" s="28"/>
    </row>
    <row r="71">
      <c r="E71" s="28"/>
    </row>
    <row r="72">
      <c r="E72" s="28"/>
    </row>
    <row r="73">
      <c r="E73" s="28"/>
    </row>
    <row r="74">
      <c r="E74" s="28"/>
    </row>
    <row r="75">
      <c r="E75" s="28"/>
    </row>
    <row r="76">
      <c r="E76" s="28"/>
    </row>
    <row r="77">
      <c r="E77" s="28"/>
    </row>
    <row r="78">
      <c r="E78" s="28"/>
    </row>
    <row r="79">
      <c r="E79" s="28"/>
    </row>
    <row r="80">
      <c r="E80" s="28"/>
    </row>
    <row r="81">
      <c r="E81" s="28"/>
    </row>
    <row r="82">
      <c r="E82" s="28"/>
    </row>
    <row r="83">
      <c r="E83" s="28"/>
    </row>
    <row r="84">
      <c r="E84" s="28"/>
    </row>
    <row r="85">
      <c r="E85" s="28"/>
    </row>
    <row r="86">
      <c r="E86" s="28"/>
    </row>
    <row r="87">
      <c r="E87" s="28"/>
    </row>
    <row r="88">
      <c r="E88" s="28"/>
    </row>
    <row r="89">
      <c r="E89" s="28"/>
    </row>
    <row r="90">
      <c r="E90" s="28"/>
    </row>
    <row r="91">
      <c r="E91" s="28"/>
    </row>
    <row r="92">
      <c r="E92" s="28"/>
    </row>
    <row r="93">
      <c r="E93" s="28"/>
    </row>
    <row r="94">
      <c r="E94" s="28"/>
    </row>
    <row r="95">
      <c r="E95" s="28"/>
    </row>
    <row r="96">
      <c r="E96" s="28"/>
    </row>
    <row r="97">
      <c r="E97" s="28"/>
    </row>
    <row r="98">
      <c r="E98" s="28"/>
    </row>
    <row r="99">
      <c r="E99" s="28"/>
    </row>
    <row r="100">
      <c r="E100" s="28"/>
    </row>
    <row r="101">
      <c r="E101" s="28"/>
    </row>
    <row r="102">
      <c r="E102" s="28"/>
    </row>
    <row r="103">
      <c r="E103" s="28"/>
    </row>
    <row r="104">
      <c r="E104" s="28"/>
    </row>
    <row r="105">
      <c r="E105" s="28"/>
    </row>
    <row r="106">
      <c r="E106" s="28"/>
    </row>
    <row r="107">
      <c r="E107" s="28"/>
    </row>
    <row r="108">
      <c r="E108" s="28"/>
    </row>
    <row r="109">
      <c r="E109" s="28"/>
    </row>
    <row r="110">
      <c r="E110" s="28"/>
    </row>
    <row r="111">
      <c r="E111" s="28"/>
    </row>
    <row r="112">
      <c r="E112" s="28"/>
    </row>
    <row r="113">
      <c r="E113" s="28"/>
    </row>
    <row r="114">
      <c r="E114" s="28"/>
    </row>
    <row r="115">
      <c r="E115" s="28"/>
    </row>
    <row r="116">
      <c r="E116" s="28"/>
    </row>
    <row r="117">
      <c r="E117" s="28"/>
    </row>
    <row r="118">
      <c r="E118" s="28"/>
    </row>
    <row r="119">
      <c r="E119" s="28"/>
    </row>
    <row r="120">
      <c r="E120" s="28"/>
    </row>
    <row r="121">
      <c r="E121" s="28"/>
    </row>
    <row r="122">
      <c r="E122" s="28"/>
    </row>
    <row r="123">
      <c r="E123" s="28"/>
    </row>
    <row r="124">
      <c r="E124" s="28"/>
    </row>
    <row r="125">
      <c r="E125" s="28"/>
    </row>
    <row r="126">
      <c r="E126" s="28"/>
    </row>
    <row r="127">
      <c r="E127" s="28"/>
    </row>
    <row r="128">
      <c r="E128" s="28"/>
    </row>
    <row r="129">
      <c r="E129" s="28"/>
    </row>
    <row r="130">
      <c r="E130" s="28"/>
    </row>
    <row r="131">
      <c r="E131" s="28"/>
    </row>
    <row r="132">
      <c r="E132" s="28"/>
    </row>
    <row r="133">
      <c r="E133" s="28"/>
    </row>
    <row r="134">
      <c r="E134" s="28"/>
    </row>
    <row r="135">
      <c r="E135" s="28"/>
    </row>
    <row r="136">
      <c r="E136" s="28"/>
    </row>
    <row r="137">
      <c r="E137" s="28"/>
    </row>
    <row r="138">
      <c r="E138" s="28"/>
    </row>
    <row r="139">
      <c r="E139" s="28"/>
    </row>
    <row r="140">
      <c r="E140" s="28"/>
    </row>
    <row r="141">
      <c r="E141" s="28"/>
    </row>
    <row r="142">
      <c r="E142" s="28"/>
    </row>
    <row r="143">
      <c r="E143" s="28"/>
    </row>
    <row r="144">
      <c r="E144" s="28"/>
    </row>
    <row r="145">
      <c r="E145" s="28"/>
    </row>
    <row r="146">
      <c r="E146" s="28"/>
    </row>
    <row r="147">
      <c r="E147" s="28"/>
    </row>
    <row r="148">
      <c r="E148" s="28"/>
    </row>
    <row r="149">
      <c r="E149" s="28"/>
    </row>
    <row r="150">
      <c r="E150" s="28"/>
    </row>
    <row r="151">
      <c r="E151" s="28"/>
    </row>
    <row r="152">
      <c r="E152" s="28"/>
    </row>
    <row r="153">
      <c r="E153" s="28"/>
    </row>
    <row r="154">
      <c r="E154" s="28"/>
    </row>
    <row r="155">
      <c r="E155" s="28"/>
    </row>
    <row r="156">
      <c r="E156" s="28"/>
    </row>
    <row r="157">
      <c r="E157" s="28"/>
    </row>
    <row r="158">
      <c r="E158" s="28"/>
    </row>
    <row r="159">
      <c r="E159" s="28"/>
    </row>
    <row r="160">
      <c r="E160" s="28"/>
    </row>
    <row r="161">
      <c r="E161" s="28"/>
    </row>
    <row r="162">
      <c r="E162" s="28"/>
    </row>
    <row r="163">
      <c r="E163" s="28"/>
    </row>
    <row r="164">
      <c r="E164" s="28"/>
    </row>
    <row r="165">
      <c r="E165" s="28"/>
    </row>
    <row r="166">
      <c r="E166" s="28"/>
    </row>
    <row r="167">
      <c r="E167" s="28"/>
    </row>
    <row r="168">
      <c r="E168" s="28"/>
    </row>
    <row r="169">
      <c r="E169" s="28"/>
    </row>
    <row r="170">
      <c r="E170" s="28"/>
    </row>
    <row r="171">
      <c r="E171" s="28"/>
    </row>
    <row r="172">
      <c r="E172" s="28"/>
    </row>
    <row r="173">
      <c r="E173" s="28"/>
    </row>
    <row r="174">
      <c r="E174" s="28"/>
    </row>
    <row r="175">
      <c r="E175" s="28"/>
    </row>
    <row r="176">
      <c r="E176" s="28"/>
    </row>
    <row r="177">
      <c r="E177" s="28"/>
    </row>
    <row r="178">
      <c r="E178" s="28"/>
    </row>
    <row r="179">
      <c r="E179" s="28"/>
    </row>
    <row r="180">
      <c r="E180" s="28"/>
    </row>
    <row r="181">
      <c r="E181" s="28"/>
    </row>
    <row r="182">
      <c r="E182" s="28"/>
    </row>
    <row r="183">
      <c r="E183" s="28"/>
    </row>
    <row r="184">
      <c r="E184" s="28"/>
    </row>
    <row r="185">
      <c r="E185" s="28"/>
    </row>
    <row r="186">
      <c r="E186" s="28"/>
    </row>
    <row r="187">
      <c r="E187" s="28"/>
    </row>
    <row r="188">
      <c r="E188" s="28"/>
    </row>
    <row r="189">
      <c r="E189" s="28"/>
    </row>
    <row r="190">
      <c r="E190" s="28"/>
    </row>
    <row r="191">
      <c r="E191" s="28"/>
    </row>
    <row r="192">
      <c r="E192" s="28"/>
    </row>
    <row r="193">
      <c r="E193" s="28"/>
    </row>
    <row r="194">
      <c r="E194" s="28"/>
    </row>
    <row r="195">
      <c r="E195" s="28"/>
    </row>
    <row r="196">
      <c r="E196" s="28"/>
    </row>
    <row r="197">
      <c r="E197" s="28"/>
    </row>
    <row r="198">
      <c r="E198" s="28"/>
    </row>
    <row r="199">
      <c r="E199" s="28"/>
    </row>
    <row r="200">
      <c r="E200" s="28"/>
    </row>
    <row r="201">
      <c r="E201" s="28"/>
    </row>
    <row r="202">
      <c r="E202" s="28"/>
    </row>
    <row r="203">
      <c r="E203" s="28"/>
    </row>
    <row r="204">
      <c r="E204" s="28"/>
    </row>
    <row r="205">
      <c r="E205" s="28"/>
    </row>
    <row r="206">
      <c r="E206" s="28"/>
    </row>
    <row r="207">
      <c r="E207" s="28"/>
    </row>
    <row r="208">
      <c r="E208" s="28"/>
    </row>
    <row r="209">
      <c r="E209" s="28"/>
    </row>
    <row r="210">
      <c r="E210" s="28"/>
    </row>
    <row r="211">
      <c r="E211" s="28"/>
    </row>
    <row r="212">
      <c r="E212" s="28"/>
    </row>
    <row r="213">
      <c r="E213" s="28"/>
    </row>
    <row r="214">
      <c r="E214" s="28"/>
    </row>
    <row r="215">
      <c r="E215" s="28"/>
    </row>
    <row r="216">
      <c r="E216" s="28"/>
    </row>
    <row r="217">
      <c r="E217" s="28"/>
    </row>
    <row r="218">
      <c r="E218" s="28"/>
    </row>
    <row r="219">
      <c r="E219" s="28"/>
    </row>
    <row r="220">
      <c r="E220" s="28"/>
    </row>
    <row r="221">
      <c r="E221" s="28"/>
    </row>
    <row r="222">
      <c r="E222" s="28"/>
    </row>
    <row r="223">
      <c r="E223" s="28"/>
    </row>
    <row r="224">
      <c r="E224" s="28"/>
    </row>
    <row r="225">
      <c r="E225" s="28"/>
    </row>
    <row r="226">
      <c r="E226" s="28"/>
    </row>
    <row r="227">
      <c r="E227" s="28"/>
    </row>
    <row r="228">
      <c r="E228" s="28"/>
    </row>
    <row r="229">
      <c r="E229" s="28"/>
    </row>
    <row r="230">
      <c r="E230" s="28"/>
    </row>
    <row r="231">
      <c r="E231" s="28"/>
    </row>
    <row r="232">
      <c r="E232" s="28"/>
    </row>
    <row r="233">
      <c r="E233" s="28"/>
    </row>
    <row r="234">
      <c r="E234" s="28"/>
    </row>
    <row r="235">
      <c r="E235" s="28"/>
    </row>
    <row r="236">
      <c r="E236" s="28"/>
    </row>
    <row r="237">
      <c r="E237" s="28"/>
    </row>
    <row r="238">
      <c r="E238" s="28"/>
    </row>
    <row r="239">
      <c r="E239" s="28"/>
    </row>
    <row r="240">
      <c r="E240" s="28"/>
    </row>
    <row r="241">
      <c r="E241" s="28"/>
    </row>
    <row r="242">
      <c r="E242" s="28"/>
    </row>
    <row r="243">
      <c r="E243" s="28"/>
    </row>
    <row r="244">
      <c r="E244" s="28"/>
    </row>
    <row r="245">
      <c r="E245" s="28"/>
    </row>
    <row r="246">
      <c r="E246" s="28"/>
    </row>
    <row r="247">
      <c r="E247" s="28"/>
    </row>
    <row r="248">
      <c r="E248" s="28"/>
    </row>
    <row r="249">
      <c r="E249" s="28"/>
    </row>
    <row r="250">
      <c r="E250" s="28"/>
    </row>
    <row r="251">
      <c r="E251" s="28"/>
    </row>
    <row r="252">
      <c r="E252" s="28"/>
    </row>
    <row r="253">
      <c r="E253" s="28"/>
    </row>
    <row r="254">
      <c r="E254" s="28"/>
    </row>
    <row r="255">
      <c r="E255" s="28"/>
    </row>
    <row r="256">
      <c r="E256" s="28"/>
    </row>
    <row r="257">
      <c r="E257" s="28"/>
    </row>
    <row r="258">
      <c r="E258" s="28"/>
    </row>
    <row r="259">
      <c r="E259" s="28"/>
    </row>
    <row r="260">
      <c r="E260" s="28"/>
    </row>
    <row r="261">
      <c r="E261" s="28"/>
    </row>
    <row r="262">
      <c r="E262" s="28"/>
    </row>
    <row r="263">
      <c r="E263" s="28"/>
    </row>
    <row r="264">
      <c r="E264" s="28"/>
    </row>
    <row r="265">
      <c r="E265" s="28"/>
    </row>
    <row r="266">
      <c r="E266" s="28"/>
    </row>
    <row r="267">
      <c r="E267" s="28"/>
    </row>
    <row r="268">
      <c r="E268" s="28"/>
    </row>
    <row r="269">
      <c r="E269" s="28"/>
    </row>
    <row r="270">
      <c r="E270" s="28"/>
    </row>
    <row r="271">
      <c r="E271" s="28"/>
    </row>
    <row r="272">
      <c r="E272" s="28"/>
    </row>
    <row r="273">
      <c r="E273" s="28"/>
    </row>
    <row r="274">
      <c r="E274" s="28"/>
    </row>
    <row r="275">
      <c r="E275" s="28"/>
    </row>
    <row r="276">
      <c r="E276" s="28"/>
    </row>
    <row r="277">
      <c r="E277" s="28"/>
    </row>
    <row r="278">
      <c r="E278" s="28"/>
    </row>
    <row r="279">
      <c r="E279" s="28"/>
    </row>
    <row r="280">
      <c r="E280" s="28"/>
    </row>
    <row r="281">
      <c r="E281" s="28"/>
    </row>
    <row r="282">
      <c r="E282" s="28"/>
    </row>
    <row r="283">
      <c r="E283" s="28"/>
    </row>
    <row r="284">
      <c r="E284" s="28"/>
    </row>
    <row r="285">
      <c r="E285" s="28"/>
    </row>
    <row r="286">
      <c r="E286" s="28"/>
    </row>
    <row r="287">
      <c r="E287" s="28"/>
    </row>
    <row r="288">
      <c r="E288" s="28"/>
    </row>
    <row r="289">
      <c r="E289" s="28"/>
    </row>
    <row r="290">
      <c r="E290" s="28"/>
    </row>
    <row r="291">
      <c r="E291" s="28"/>
    </row>
    <row r="292">
      <c r="E292" s="28"/>
    </row>
    <row r="293">
      <c r="E293" s="28"/>
    </row>
    <row r="294">
      <c r="E294" s="28"/>
    </row>
    <row r="295">
      <c r="E295" s="28"/>
    </row>
    <row r="296">
      <c r="E296" s="28"/>
    </row>
    <row r="297">
      <c r="E297" s="28"/>
    </row>
    <row r="298">
      <c r="E298" s="28"/>
    </row>
    <row r="299">
      <c r="E299" s="28"/>
    </row>
    <row r="300">
      <c r="E300" s="28"/>
    </row>
    <row r="301">
      <c r="E301" s="28"/>
    </row>
    <row r="302">
      <c r="E302" s="28"/>
    </row>
    <row r="303">
      <c r="E303" s="28"/>
    </row>
    <row r="304">
      <c r="E304" s="28"/>
    </row>
    <row r="305">
      <c r="E305" s="28"/>
    </row>
    <row r="306">
      <c r="E306" s="28"/>
    </row>
    <row r="307">
      <c r="E307" s="28"/>
    </row>
    <row r="308">
      <c r="E308" s="28"/>
    </row>
    <row r="309">
      <c r="E309" s="28"/>
    </row>
    <row r="310">
      <c r="E310" s="28"/>
    </row>
    <row r="311">
      <c r="E311" s="28"/>
    </row>
    <row r="312">
      <c r="E312" s="28"/>
    </row>
    <row r="313">
      <c r="E313" s="28"/>
    </row>
    <row r="314">
      <c r="E314" s="28"/>
    </row>
    <row r="315">
      <c r="E315" s="28"/>
    </row>
    <row r="316">
      <c r="E316" s="28"/>
    </row>
    <row r="317">
      <c r="E317" s="28"/>
    </row>
    <row r="318">
      <c r="E318" s="28"/>
    </row>
    <row r="319">
      <c r="E319" s="28"/>
    </row>
    <row r="320">
      <c r="E320" s="28"/>
    </row>
    <row r="321">
      <c r="E321" s="28"/>
    </row>
    <row r="322">
      <c r="E322" s="28"/>
    </row>
    <row r="323">
      <c r="E323" s="28"/>
    </row>
    <row r="324">
      <c r="E324" s="28"/>
    </row>
    <row r="325">
      <c r="E325" s="28"/>
    </row>
    <row r="326">
      <c r="E326" s="28"/>
    </row>
    <row r="327">
      <c r="E327" s="28"/>
    </row>
    <row r="328">
      <c r="E328" s="28"/>
    </row>
    <row r="329">
      <c r="E329" s="28"/>
    </row>
    <row r="330">
      <c r="E330" s="28"/>
    </row>
    <row r="331">
      <c r="E331" s="28"/>
    </row>
    <row r="332">
      <c r="E332" s="28"/>
    </row>
    <row r="333">
      <c r="E333" s="28"/>
    </row>
    <row r="334">
      <c r="E334" s="28"/>
    </row>
    <row r="335">
      <c r="E335" s="28"/>
    </row>
    <row r="336">
      <c r="E336" s="28"/>
    </row>
    <row r="337">
      <c r="E337" s="28"/>
    </row>
    <row r="338">
      <c r="E338" s="28"/>
    </row>
    <row r="339">
      <c r="E339" s="28"/>
    </row>
    <row r="340">
      <c r="E340" s="28"/>
    </row>
    <row r="341">
      <c r="E341" s="28"/>
    </row>
    <row r="342">
      <c r="E342" s="28"/>
    </row>
    <row r="343">
      <c r="E343" s="28"/>
    </row>
    <row r="344">
      <c r="E344" s="28"/>
    </row>
    <row r="345">
      <c r="E345" s="28"/>
    </row>
    <row r="346">
      <c r="E346" s="28"/>
    </row>
    <row r="347">
      <c r="E347" s="28"/>
    </row>
    <row r="348">
      <c r="E348" s="28"/>
    </row>
    <row r="349">
      <c r="E349" s="28"/>
    </row>
    <row r="350">
      <c r="E350" s="28"/>
    </row>
    <row r="351">
      <c r="E351" s="28"/>
    </row>
    <row r="352">
      <c r="E352" s="28"/>
    </row>
    <row r="353">
      <c r="E353" s="28"/>
    </row>
    <row r="354">
      <c r="E354" s="28"/>
    </row>
    <row r="355">
      <c r="E355" s="28"/>
    </row>
    <row r="356">
      <c r="E356" s="28"/>
    </row>
    <row r="357">
      <c r="E357" s="28"/>
    </row>
    <row r="358">
      <c r="E358" s="28"/>
    </row>
    <row r="359">
      <c r="E359" s="28"/>
    </row>
    <row r="360">
      <c r="E360" s="28"/>
    </row>
    <row r="361">
      <c r="E361" s="28"/>
    </row>
    <row r="362">
      <c r="E362" s="28"/>
    </row>
    <row r="363">
      <c r="E363" s="28"/>
    </row>
    <row r="364">
      <c r="E364" s="28"/>
    </row>
    <row r="365">
      <c r="E365" s="28"/>
    </row>
    <row r="366">
      <c r="E366" s="28"/>
    </row>
    <row r="367">
      <c r="E367" s="28"/>
    </row>
    <row r="368">
      <c r="E368" s="28"/>
    </row>
    <row r="369">
      <c r="E369" s="28"/>
    </row>
    <row r="370">
      <c r="E370" s="28"/>
    </row>
    <row r="371">
      <c r="E371" s="28"/>
    </row>
    <row r="372">
      <c r="E372" s="28"/>
    </row>
    <row r="373">
      <c r="E373" s="28"/>
    </row>
    <row r="374">
      <c r="E374" s="28"/>
    </row>
    <row r="375">
      <c r="E375" s="28"/>
    </row>
    <row r="376">
      <c r="E376" s="28"/>
    </row>
    <row r="377">
      <c r="E377" s="28"/>
    </row>
    <row r="378">
      <c r="E378" s="28"/>
    </row>
    <row r="379">
      <c r="E379" s="28"/>
    </row>
    <row r="380">
      <c r="E380" s="28"/>
    </row>
    <row r="381">
      <c r="E381" s="28"/>
    </row>
    <row r="382">
      <c r="E382" s="28"/>
    </row>
    <row r="383">
      <c r="E383" s="28"/>
    </row>
    <row r="384">
      <c r="E384" s="28"/>
    </row>
    <row r="385">
      <c r="E385" s="28"/>
    </row>
    <row r="386">
      <c r="E386" s="28"/>
    </row>
    <row r="387">
      <c r="E387" s="28"/>
    </row>
    <row r="388">
      <c r="E388" s="28"/>
    </row>
    <row r="389">
      <c r="E389" s="28"/>
    </row>
    <row r="390">
      <c r="E390" s="28"/>
    </row>
    <row r="391">
      <c r="E391" s="28"/>
    </row>
    <row r="392">
      <c r="E392" s="28"/>
    </row>
    <row r="393">
      <c r="E393" s="28"/>
    </row>
    <row r="394">
      <c r="E394" s="28"/>
    </row>
    <row r="395">
      <c r="E395" s="28"/>
    </row>
    <row r="396">
      <c r="E396" s="28"/>
    </row>
    <row r="397">
      <c r="E397" s="28"/>
    </row>
    <row r="398">
      <c r="E398" s="28"/>
    </row>
    <row r="399">
      <c r="E399" s="28"/>
    </row>
    <row r="400">
      <c r="E400" s="28"/>
    </row>
    <row r="401">
      <c r="E401" s="28"/>
    </row>
    <row r="402">
      <c r="E402" s="28"/>
    </row>
    <row r="403">
      <c r="E403" s="28"/>
    </row>
    <row r="404">
      <c r="E404" s="28"/>
    </row>
    <row r="405">
      <c r="E405" s="28"/>
    </row>
    <row r="406">
      <c r="E406" s="28"/>
    </row>
    <row r="407">
      <c r="E407" s="28"/>
    </row>
    <row r="408">
      <c r="E408" s="28"/>
    </row>
    <row r="409">
      <c r="E409" s="28"/>
    </row>
    <row r="410">
      <c r="E410" s="28"/>
    </row>
    <row r="411">
      <c r="E411" s="28"/>
    </row>
    <row r="412">
      <c r="E412" s="28"/>
    </row>
    <row r="413">
      <c r="E413" s="28"/>
    </row>
    <row r="414">
      <c r="E414" s="28"/>
    </row>
    <row r="415">
      <c r="E415" s="28"/>
    </row>
    <row r="416">
      <c r="E416" s="28"/>
    </row>
    <row r="417">
      <c r="E417" s="28"/>
    </row>
    <row r="418">
      <c r="E418" s="28"/>
    </row>
    <row r="419">
      <c r="E419" s="28"/>
    </row>
    <row r="420">
      <c r="E420" s="28"/>
    </row>
    <row r="421">
      <c r="E421" s="28"/>
    </row>
    <row r="422">
      <c r="E422" s="28"/>
    </row>
    <row r="423">
      <c r="E423" s="28"/>
    </row>
    <row r="424">
      <c r="E424" s="28"/>
    </row>
    <row r="425">
      <c r="E425" s="28"/>
    </row>
    <row r="426">
      <c r="E426" s="28"/>
    </row>
    <row r="427">
      <c r="E427" s="28"/>
    </row>
    <row r="428">
      <c r="E428" s="28"/>
    </row>
    <row r="429">
      <c r="E429" s="28"/>
    </row>
    <row r="430">
      <c r="E430" s="28"/>
    </row>
    <row r="431">
      <c r="E431" s="28"/>
    </row>
    <row r="432">
      <c r="E432" s="28"/>
    </row>
    <row r="433">
      <c r="E433" s="28"/>
    </row>
    <row r="434">
      <c r="E434" s="28"/>
    </row>
    <row r="435">
      <c r="E435" s="28"/>
    </row>
    <row r="436">
      <c r="E436" s="28"/>
    </row>
    <row r="437">
      <c r="E437" s="28"/>
    </row>
    <row r="438">
      <c r="E438" s="28"/>
    </row>
    <row r="439">
      <c r="E439" s="28"/>
    </row>
    <row r="440">
      <c r="E440" s="28"/>
    </row>
    <row r="441">
      <c r="E441" s="28"/>
    </row>
    <row r="442">
      <c r="E442" s="28"/>
    </row>
    <row r="443">
      <c r="E443" s="28"/>
    </row>
    <row r="444">
      <c r="E444" s="28"/>
    </row>
    <row r="445">
      <c r="E445" s="28"/>
    </row>
    <row r="446">
      <c r="E446" s="28"/>
    </row>
    <row r="447">
      <c r="E447" s="28"/>
    </row>
    <row r="448">
      <c r="E448" s="28"/>
    </row>
    <row r="449">
      <c r="E449" s="28"/>
    </row>
    <row r="450">
      <c r="E450" s="28"/>
    </row>
    <row r="451">
      <c r="E451" s="28"/>
    </row>
    <row r="452">
      <c r="E452" s="28"/>
    </row>
    <row r="453">
      <c r="E453" s="28"/>
    </row>
    <row r="454">
      <c r="E454" s="28"/>
    </row>
    <row r="455">
      <c r="E455" s="28"/>
    </row>
    <row r="456">
      <c r="E456" s="28"/>
    </row>
    <row r="457">
      <c r="E457" s="28"/>
    </row>
    <row r="458">
      <c r="E458" s="28"/>
    </row>
    <row r="459">
      <c r="E459" s="28"/>
    </row>
    <row r="460">
      <c r="E460" s="28"/>
    </row>
    <row r="461">
      <c r="E461" s="28"/>
    </row>
    <row r="462">
      <c r="E462" s="28"/>
    </row>
    <row r="463">
      <c r="E463" s="28"/>
    </row>
    <row r="464">
      <c r="E464" s="28"/>
    </row>
    <row r="465">
      <c r="E465" s="28"/>
    </row>
    <row r="466">
      <c r="E466" s="28"/>
    </row>
    <row r="467">
      <c r="E467" s="28"/>
    </row>
    <row r="468">
      <c r="E468" s="28"/>
    </row>
    <row r="469">
      <c r="E469" s="28"/>
    </row>
    <row r="470">
      <c r="E470" s="28"/>
    </row>
    <row r="471">
      <c r="E471" s="28"/>
    </row>
    <row r="472">
      <c r="E472" s="28"/>
    </row>
    <row r="473">
      <c r="E473" s="28"/>
    </row>
    <row r="474">
      <c r="E474" s="28"/>
    </row>
    <row r="475">
      <c r="E475" s="28"/>
    </row>
    <row r="476">
      <c r="E476" s="28"/>
    </row>
    <row r="477">
      <c r="E477" s="28"/>
    </row>
    <row r="478">
      <c r="E478" s="28"/>
    </row>
    <row r="479">
      <c r="E479" s="28"/>
    </row>
    <row r="480">
      <c r="E480" s="28"/>
    </row>
    <row r="481">
      <c r="E481" s="28"/>
    </row>
    <row r="482">
      <c r="E482" s="28"/>
    </row>
    <row r="483">
      <c r="E483" s="28"/>
    </row>
    <row r="484">
      <c r="E484" s="28"/>
    </row>
    <row r="485">
      <c r="E485" s="28"/>
    </row>
    <row r="486">
      <c r="E486" s="28"/>
    </row>
    <row r="487">
      <c r="E487" s="28"/>
    </row>
    <row r="488">
      <c r="E488" s="28"/>
    </row>
    <row r="489">
      <c r="E489" s="28"/>
    </row>
    <row r="490">
      <c r="E490" s="28"/>
    </row>
    <row r="491">
      <c r="E491" s="28"/>
    </row>
    <row r="492">
      <c r="E492" s="28"/>
    </row>
    <row r="493">
      <c r="E493" s="28"/>
    </row>
    <row r="494">
      <c r="E494" s="28"/>
    </row>
    <row r="495">
      <c r="E495" s="28"/>
    </row>
    <row r="496">
      <c r="E496" s="28"/>
    </row>
    <row r="497">
      <c r="E497" s="28"/>
    </row>
    <row r="498">
      <c r="E498" s="28"/>
    </row>
    <row r="499">
      <c r="E499" s="28"/>
    </row>
    <row r="500">
      <c r="E500" s="28"/>
    </row>
    <row r="501">
      <c r="E501" s="28"/>
    </row>
    <row r="502">
      <c r="E502" s="28"/>
    </row>
    <row r="503">
      <c r="E503" s="28"/>
    </row>
    <row r="504">
      <c r="E504" s="28"/>
    </row>
    <row r="505">
      <c r="E505" s="28"/>
    </row>
    <row r="506">
      <c r="E506" s="28"/>
    </row>
    <row r="507">
      <c r="E507" s="28"/>
    </row>
    <row r="508">
      <c r="E508" s="28"/>
    </row>
    <row r="509">
      <c r="E509" s="28"/>
    </row>
    <row r="510">
      <c r="E510" s="28"/>
    </row>
    <row r="511">
      <c r="E511" s="28"/>
    </row>
    <row r="512">
      <c r="E512" s="28"/>
    </row>
    <row r="513">
      <c r="E513" s="28"/>
    </row>
    <row r="514">
      <c r="E514" s="28"/>
    </row>
    <row r="515">
      <c r="E515" s="28"/>
    </row>
    <row r="516">
      <c r="E516" s="28"/>
    </row>
    <row r="517">
      <c r="E517" s="28"/>
    </row>
    <row r="518">
      <c r="E518" s="28"/>
    </row>
    <row r="519">
      <c r="E519" s="28"/>
    </row>
    <row r="520">
      <c r="E520" s="28"/>
    </row>
    <row r="521">
      <c r="E521" s="28"/>
    </row>
    <row r="522">
      <c r="E522" s="28"/>
    </row>
    <row r="523">
      <c r="E523" s="28"/>
    </row>
    <row r="524">
      <c r="E524" s="28"/>
    </row>
    <row r="525">
      <c r="E525" s="28"/>
    </row>
    <row r="526">
      <c r="E526" s="28"/>
    </row>
    <row r="527">
      <c r="E527" s="28"/>
    </row>
    <row r="528">
      <c r="E528" s="28"/>
    </row>
    <row r="529">
      <c r="E529" s="28"/>
    </row>
    <row r="530">
      <c r="E530" s="28"/>
    </row>
    <row r="531">
      <c r="E531" s="28"/>
    </row>
    <row r="532">
      <c r="E532" s="28"/>
    </row>
    <row r="533">
      <c r="E533" s="28"/>
    </row>
    <row r="534">
      <c r="E534" s="28"/>
    </row>
    <row r="535">
      <c r="E535" s="28"/>
    </row>
    <row r="536">
      <c r="E536" s="28"/>
    </row>
    <row r="537">
      <c r="E537" s="28"/>
    </row>
    <row r="538">
      <c r="E538" s="28"/>
    </row>
    <row r="539">
      <c r="E539" s="28"/>
    </row>
    <row r="540">
      <c r="E540" s="28"/>
    </row>
    <row r="541">
      <c r="E541" s="28"/>
    </row>
    <row r="542">
      <c r="E542" s="28"/>
    </row>
    <row r="543">
      <c r="E543" s="28"/>
    </row>
    <row r="544">
      <c r="E544" s="28"/>
    </row>
    <row r="545">
      <c r="E545" s="28"/>
    </row>
    <row r="546">
      <c r="E546" s="28"/>
    </row>
    <row r="547">
      <c r="E547" s="28"/>
    </row>
    <row r="548">
      <c r="E548" s="28"/>
    </row>
    <row r="549">
      <c r="E549" s="28"/>
    </row>
    <row r="550">
      <c r="E550" s="28"/>
    </row>
    <row r="551">
      <c r="E551" s="28"/>
    </row>
    <row r="552">
      <c r="E552" s="28"/>
    </row>
    <row r="553">
      <c r="E553" s="28"/>
    </row>
    <row r="554">
      <c r="E554" s="28"/>
    </row>
    <row r="555">
      <c r="E555" s="28"/>
    </row>
    <row r="556">
      <c r="E556" s="28"/>
    </row>
    <row r="557">
      <c r="E557" s="28"/>
    </row>
    <row r="558">
      <c r="E558" s="28"/>
    </row>
    <row r="559">
      <c r="E559" s="28"/>
    </row>
    <row r="560">
      <c r="E560" s="28"/>
    </row>
    <row r="561">
      <c r="E561" s="28"/>
    </row>
    <row r="562">
      <c r="E562" s="28"/>
    </row>
    <row r="563">
      <c r="E563" s="28"/>
    </row>
    <row r="564">
      <c r="E564" s="28"/>
    </row>
    <row r="565">
      <c r="E565" s="28"/>
    </row>
    <row r="566">
      <c r="E566" s="28"/>
    </row>
    <row r="567">
      <c r="E567" s="28"/>
    </row>
    <row r="568">
      <c r="E568" s="28"/>
    </row>
    <row r="569">
      <c r="E569" s="28"/>
    </row>
    <row r="570">
      <c r="E570" s="28"/>
    </row>
    <row r="571">
      <c r="E571" s="28"/>
    </row>
    <row r="572">
      <c r="E572" s="28"/>
    </row>
    <row r="573">
      <c r="E573" s="28"/>
    </row>
    <row r="574">
      <c r="E574" s="28"/>
    </row>
    <row r="575">
      <c r="E575" s="28"/>
    </row>
    <row r="576">
      <c r="E576" s="28"/>
    </row>
    <row r="577">
      <c r="E577" s="28"/>
    </row>
    <row r="578">
      <c r="E578" s="28"/>
    </row>
    <row r="579">
      <c r="E579" s="28"/>
    </row>
    <row r="580">
      <c r="E580" s="28"/>
    </row>
    <row r="581">
      <c r="E581" s="28"/>
    </row>
    <row r="582">
      <c r="E582" s="28"/>
    </row>
    <row r="583">
      <c r="E583" s="28"/>
    </row>
    <row r="584">
      <c r="E584" s="28"/>
    </row>
    <row r="585">
      <c r="E585" s="28"/>
    </row>
    <row r="586">
      <c r="E586" s="28"/>
    </row>
    <row r="587">
      <c r="E587" s="28"/>
    </row>
    <row r="588">
      <c r="E588" s="28"/>
    </row>
    <row r="589">
      <c r="E589" s="28"/>
    </row>
    <row r="590">
      <c r="E590" s="28"/>
    </row>
    <row r="591">
      <c r="E591" s="28"/>
    </row>
    <row r="592">
      <c r="E592" s="28"/>
    </row>
    <row r="593">
      <c r="E593" s="28"/>
    </row>
    <row r="594">
      <c r="E594" s="28"/>
    </row>
    <row r="595">
      <c r="E595" s="28"/>
    </row>
    <row r="596">
      <c r="E596" s="28"/>
    </row>
    <row r="597">
      <c r="E597" s="28"/>
    </row>
    <row r="598">
      <c r="E598" s="28"/>
    </row>
    <row r="599">
      <c r="E599" s="28"/>
    </row>
    <row r="600">
      <c r="E600" s="28"/>
    </row>
    <row r="601">
      <c r="E601" s="28"/>
    </row>
    <row r="602">
      <c r="E602" s="28"/>
    </row>
    <row r="603">
      <c r="E603" s="28"/>
    </row>
    <row r="604">
      <c r="E604" s="28"/>
    </row>
    <row r="605">
      <c r="E605" s="28"/>
    </row>
    <row r="606">
      <c r="E606" s="28"/>
    </row>
    <row r="607">
      <c r="E607" s="28"/>
    </row>
    <row r="608">
      <c r="E608" s="28"/>
    </row>
    <row r="609">
      <c r="E609" s="28"/>
    </row>
    <row r="610">
      <c r="E610" s="28"/>
    </row>
    <row r="611">
      <c r="E611" s="28"/>
    </row>
    <row r="612">
      <c r="E612" s="28"/>
    </row>
    <row r="613">
      <c r="E613" s="28"/>
    </row>
    <row r="614">
      <c r="E614" s="28"/>
    </row>
    <row r="615">
      <c r="E615" s="28"/>
    </row>
    <row r="616">
      <c r="E616" s="28"/>
    </row>
    <row r="617">
      <c r="E617" s="28"/>
    </row>
    <row r="618">
      <c r="E618" s="28"/>
    </row>
    <row r="619">
      <c r="E619" s="28"/>
    </row>
    <row r="620">
      <c r="E620" s="28"/>
    </row>
    <row r="621">
      <c r="E621" s="28"/>
    </row>
    <row r="622">
      <c r="E622" s="28"/>
    </row>
    <row r="623">
      <c r="E623" s="28"/>
    </row>
    <row r="624">
      <c r="E624" s="28"/>
    </row>
    <row r="625">
      <c r="E625" s="28"/>
    </row>
    <row r="626">
      <c r="E626" s="28"/>
    </row>
    <row r="627">
      <c r="E627" s="28"/>
    </row>
    <row r="628">
      <c r="E628" s="28"/>
    </row>
    <row r="629">
      <c r="E629" s="28"/>
    </row>
    <row r="630">
      <c r="E630" s="28"/>
    </row>
    <row r="631">
      <c r="E631" s="28"/>
    </row>
    <row r="632">
      <c r="E632" s="28"/>
    </row>
    <row r="633">
      <c r="E633" s="28"/>
    </row>
    <row r="634">
      <c r="E634" s="28"/>
    </row>
    <row r="635">
      <c r="E635" s="28"/>
    </row>
    <row r="636">
      <c r="E636" s="28"/>
    </row>
    <row r="637">
      <c r="E637" s="28"/>
    </row>
    <row r="638">
      <c r="E638" s="28"/>
    </row>
    <row r="639">
      <c r="E639" s="28"/>
    </row>
    <row r="640">
      <c r="E640" s="28"/>
    </row>
    <row r="641">
      <c r="E641" s="28"/>
    </row>
    <row r="642">
      <c r="E642" s="28"/>
    </row>
    <row r="643">
      <c r="E643" s="28"/>
    </row>
    <row r="644">
      <c r="E644" s="28"/>
    </row>
    <row r="645">
      <c r="E645" s="28"/>
    </row>
    <row r="646">
      <c r="E646" s="28"/>
    </row>
    <row r="647">
      <c r="E647" s="28"/>
    </row>
    <row r="648">
      <c r="E648" s="28"/>
    </row>
    <row r="649">
      <c r="E649" s="28"/>
    </row>
    <row r="650">
      <c r="E650" s="28"/>
    </row>
    <row r="651">
      <c r="E651" s="28"/>
    </row>
    <row r="652">
      <c r="E652" s="28"/>
    </row>
    <row r="653">
      <c r="E653" s="28"/>
    </row>
    <row r="654">
      <c r="E654" s="28"/>
    </row>
    <row r="655">
      <c r="E655" s="28"/>
    </row>
    <row r="656">
      <c r="E656" s="28"/>
    </row>
    <row r="657">
      <c r="E657" s="28"/>
    </row>
    <row r="658">
      <c r="E658" s="28"/>
    </row>
    <row r="659">
      <c r="E659" s="28"/>
    </row>
    <row r="660">
      <c r="E660" s="28"/>
    </row>
    <row r="661">
      <c r="E661" s="28"/>
    </row>
    <row r="662">
      <c r="E662" s="28"/>
    </row>
    <row r="663">
      <c r="E663" s="28"/>
    </row>
    <row r="664">
      <c r="E664" s="28"/>
    </row>
    <row r="665">
      <c r="E665" s="28"/>
    </row>
    <row r="666">
      <c r="E666" s="28"/>
    </row>
    <row r="667">
      <c r="E667" s="28"/>
    </row>
    <row r="668">
      <c r="E668" s="28"/>
    </row>
    <row r="669">
      <c r="E669" s="28"/>
    </row>
    <row r="670">
      <c r="E670" s="28"/>
    </row>
    <row r="671">
      <c r="E671" s="28"/>
    </row>
    <row r="672">
      <c r="E672" s="28"/>
    </row>
    <row r="673">
      <c r="E673" s="28"/>
    </row>
    <row r="674">
      <c r="E674" s="28"/>
    </row>
    <row r="675">
      <c r="E675" s="28"/>
    </row>
    <row r="676">
      <c r="E676" s="28"/>
    </row>
    <row r="677">
      <c r="E677" s="28"/>
    </row>
    <row r="678">
      <c r="E678" s="28"/>
    </row>
    <row r="679">
      <c r="E679" s="28"/>
    </row>
    <row r="680">
      <c r="E680" s="28"/>
    </row>
    <row r="681">
      <c r="E681" s="28"/>
    </row>
    <row r="682">
      <c r="E682" s="28"/>
    </row>
    <row r="683">
      <c r="E683" s="28"/>
    </row>
    <row r="684">
      <c r="E684" s="28"/>
    </row>
    <row r="685">
      <c r="E685" s="28"/>
    </row>
    <row r="686">
      <c r="E686" s="28"/>
    </row>
    <row r="687">
      <c r="E687" s="28"/>
    </row>
    <row r="688">
      <c r="E688" s="28"/>
    </row>
    <row r="689">
      <c r="E689" s="28"/>
    </row>
    <row r="690">
      <c r="E690" s="28"/>
    </row>
    <row r="691">
      <c r="E691" s="28"/>
    </row>
    <row r="692">
      <c r="E692" s="28"/>
    </row>
    <row r="693">
      <c r="E693" s="28"/>
    </row>
    <row r="694">
      <c r="E694" s="28"/>
    </row>
    <row r="695">
      <c r="E695" s="28"/>
    </row>
    <row r="696">
      <c r="E696" s="28"/>
    </row>
    <row r="697">
      <c r="E697" s="28"/>
    </row>
    <row r="698">
      <c r="E698" s="28"/>
    </row>
    <row r="699">
      <c r="E699" s="28"/>
    </row>
    <row r="700">
      <c r="E700" s="28"/>
    </row>
    <row r="701">
      <c r="E701" s="28"/>
    </row>
    <row r="702">
      <c r="E702" s="28"/>
    </row>
    <row r="703">
      <c r="E703" s="28"/>
    </row>
    <row r="704">
      <c r="E704" s="28"/>
    </row>
    <row r="705">
      <c r="E705" s="28"/>
    </row>
    <row r="706">
      <c r="E706" s="28"/>
    </row>
    <row r="707">
      <c r="E707" s="28"/>
    </row>
    <row r="708">
      <c r="E708" s="28"/>
    </row>
    <row r="709">
      <c r="E709" s="28"/>
    </row>
    <row r="710">
      <c r="E710" s="28"/>
    </row>
    <row r="711">
      <c r="E711" s="28"/>
    </row>
    <row r="712">
      <c r="E712" s="28"/>
    </row>
    <row r="713">
      <c r="E713" s="28"/>
    </row>
    <row r="714">
      <c r="E714" s="28"/>
    </row>
    <row r="715">
      <c r="E715" s="28"/>
    </row>
    <row r="716">
      <c r="E716" s="28"/>
    </row>
    <row r="717">
      <c r="E717" s="28"/>
    </row>
    <row r="718">
      <c r="E718" s="28"/>
    </row>
    <row r="719">
      <c r="E719" s="28"/>
    </row>
    <row r="720">
      <c r="E720" s="28"/>
    </row>
    <row r="721">
      <c r="E721" s="28"/>
    </row>
    <row r="722">
      <c r="E722" s="28"/>
    </row>
    <row r="723">
      <c r="E723" s="28"/>
    </row>
    <row r="724">
      <c r="E724" s="28"/>
    </row>
    <row r="725">
      <c r="E725" s="28"/>
    </row>
    <row r="726">
      <c r="E726" s="28"/>
    </row>
    <row r="727">
      <c r="E727" s="28"/>
    </row>
    <row r="728">
      <c r="E728" s="28"/>
    </row>
    <row r="729">
      <c r="E729" s="28"/>
    </row>
    <row r="730">
      <c r="E730" s="28"/>
    </row>
    <row r="731">
      <c r="E731" s="28"/>
    </row>
    <row r="732">
      <c r="E732" s="28"/>
    </row>
    <row r="733">
      <c r="E733" s="28"/>
    </row>
    <row r="734">
      <c r="E734" s="28"/>
    </row>
    <row r="735">
      <c r="E735" s="28"/>
    </row>
    <row r="736">
      <c r="E736" s="28"/>
    </row>
    <row r="737">
      <c r="E737" s="28"/>
    </row>
    <row r="738">
      <c r="E738" s="28"/>
    </row>
    <row r="739">
      <c r="E739" s="28"/>
    </row>
    <row r="740">
      <c r="E740" s="28"/>
    </row>
    <row r="741">
      <c r="E741" s="28"/>
    </row>
    <row r="742">
      <c r="E742" s="28"/>
    </row>
    <row r="743">
      <c r="E743" s="28"/>
    </row>
    <row r="744">
      <c r="E744" s="28"/>
    </row>
    <row r="745">
      <c r="E745" s="28"/>
    </row>
    <row r="746">
      <c r="E746" s="28"/>
    </row>
    <row r="747">
      <c r="E747" s="28"/>
    </row>
    <row r="748">
      <c r="E748" s="28"/>
    </row>
    <row r="749">
      <c r="E749" s="28"/>
    </row>
    <row r="750">
      <c r="E750" s="28"/>
    </row>
    <row r="751">
      <c r="E751" s="28"/>
    </row>
    <row r="752">
      <c r="E752" s="28"/>
    </row>
    <row r="753">
      <c r="E753" s="28"/>
    </row>
    <row r="754">
      <c r="E754" s="28"/>
    </row>
    <row r="755">
      <c r="E755" s="28"/>
    </row>
    <row r="756">
      <c r="E756" s="28"/>
    </row>
    <row r="757">
      <c r="E757" s="28"/>
    </row>
    <row r="758">
      <c r="E758" s="28"/>
    </row>
    <row r="759">
      <c r="E759" s="28"/>
    </row>
    <row r="760">
      <c r="E760" s="28"/>
    </row>
    <row r="761">
      <c r="E761" s="28"/>
    </row>
    <row r="762">
      <c r="E762" s="28"/>
    </row>
    <row r="763">
      <c r="E763" s="28"/>
    </row>
    <row r="764">
      <c r="E764" s="28"/>
    </row>
    <row r="765">
      <c r="E765" s="28"/>
    </row>
    <row r="766">
      <c r="E766" s="28"/>
    </row>
    <row r="767">
      <c r="E767" s="28"/>
    </row>
    <row r="768">
      <c r="E768" s="28"/>
    </row>
    <row r="769">
      <c r="E769" s="28"/>
    </row>
    <row r="770">
      <c r="E770" s="28"/>
    </row>
    <row r="771">
      <c r="E771" s="28"/>
    </row>
    <row r="772">
      <c r="E772" s="28"/>
    </row>
    <row r="773">
      <c r="E773" s="28"/>
    </row>
    <row r="774">
      <c r="E774" s="28"/>
    </row>
    <row r="775">
      <c r="E775" s="28"/>
    </row>
    <row r="776">
      <c r="E776" s="28"/>
    </row>
    <row r="777">
      <c r="E777" s="28"/>
    </row>
    <row r="778">
      <c r="E778" s="28"/>
    </row>
    <row r="779">
      <c r="E779" s="28"/>
    </row>
    <row r="780">
      <c r="E780" s="28"/>
    </row>
    <row r="781">
      <c r="E781" s="28"/>
    </row>
    <row r="782">
      <c r="E782" s="28"/>
    </row>
    <row r="783">
      <c r="E783" s="28"/>
    </row>
    <row r="784">
      <c r="E784" s="28"/>
    </row>
    <row r="785">
      <c r="E785" s="28"/>
    </row>
    <row r="786">
      <c r="E786" s="28"/>
    </row>
    <row r="787">
      <c r="E787" s="28"/>
    </row>
    <row r="788">
      <c r="E788" s="28"/>
    </row>
    <row r="789">
      <c r="E789" s="28"/>
    </row>
    <row r="790">
      <c r="E790" s="28"/>
    </row>
    <row r="791">
      <c r="E791" s="28"/>
    </row>
    <row r="792">
      <c r="E792" s="28"/>
    </row>
    <row r="793">
      <c r="E793" s="28"/>
    </row>
    <row r="794">
      <c r="E794" s="28"/>
    </row>
    <row r="795">
      <c r="E795" s="28"/>
    </row>
    <row r="796">
      <c r="E796" s="28"/>
    </row>
    <row r="797">
      <c r="E797" s="28"/>
    </row>
    <row r="798">
      <c r="E798" s="28"/>
    </row>
    <row r="799">
      <c r="E799" s="28"/>
    </row>
    <row r="800">
      <c r="E800" s="28"/>
    </row>
    <row r="801">
      <c r="E801" s="28"/>
    </row>
    <row r="802">
      <c r="E802" s="28"/>
    </row>
    <row r="803">
      <c r="E803" s="28"/>
    </row>
    <row r="804">
      <c r="E804" s="28"/>
    </row>
    <row r="805">
      <c r="E805" s="28"/>
    </row>
    <row r="806">
      <c r="E806" s="28"/>
    </row>
    <row r="807">
      <c r="E807" s="28"/>
    </row>
    <row r="808">
      <c r="E808" s="28"/>
    </row>
    <row r="809">
      <c r="E809" s="28"/>
    </row>
    <row r="810">
      <c r="E810" s="28"/>
    </row>
    <row r="811">
      <c r="E811" s="28"/>
    </row>
    <row r="812">
      <c r="E812" s="28"/>
    </row>
    <row r="813">
      <c r="E813" s="28"/>
    </row>
    <row r="814">
      <c r="E814" s="28"/>
    </row>
    <row r="815">
      <c r="E815" s="28"/>
    </row>
    <row r="816">
      <c r="E816" s="28"/>
    </row>
    <row r="817">
      <c r="E817" s="28"/>
    </row>
    <row r="818">
      <c r="E818" s="28"/>
    </row>
    <row r="819">
      <c r="E819" s="28"/>
    </row>
    <row r="820">
      <c r="E820" s="28"/>
    </row>
    <row r="821">
      <c r="E821" s="28"/>
    </row>
    <row r="822">
      <c r="E822" s="28"/>
    </row>
    <row r="823">
      <c r="E823" s="28"/>
    </row>
    <row r="824">
      <c r="E824" s="28"/>
    </row>
    <row r="825">
      <c r="E825" s="28"/>
    </row>
    <row r="826">
      <c r="E826" s="28"/>
    </row>
    <row r="827">
      <c r="E827" s="28"/>
    </row>
    <row r="828">
      <c r="E828" s="28"/>
    </row>
    <row r="829">
      <c r="E829" s="28"/>
    </row>
    <row r="830">
      <c r="E830" s="28"/>
    </row>
    <row r="831">
      <c r="E831" s="28"/>
    </row>
    <row r="832">
      <c r="E832" s="28"/>
    </row>
    <row r="833">
      <c r="E833" s="28"/>
    </row>
    <row r="834">
      <c r="E834" s="28"/>
    </row>
    <row r="835">
      <c r="E835" s="28"/>
    </row>
    <row r="836">
      <c r="E836" s="28"/>
    </row>
    <row r="837">
      <c r="E837" s="28"/>
    </row>
    <row r="838">
      <c r="E838" s="28"/>
    </row>
    <row r="839">
      <c r="E839" s="28"/>
    </row>
    <row r="840">
      <c r="E840" s="28"/>
    </row>
    <row r="841">
      <c r="E841" s="28"/>
    </row>
    <row r="842">
      <c r="E842" s="28"/>
    </row>
    <row r="843">
      <c r="E843" s="28"/>
    </row>
    <row r="844">
      <c r="E844" s="28"/>
    </row>
    <row r="845">
      <c r="E845" s="28"/>
    </row>
    <row r="846">
      <c r="E846" s="28"/>
    </row>
    <row r="847">
      <c r="E847" s="28"/>
    </row>
    <row r="848">
      <c r="E848" s="28"/>
    </row>
    <row r="849">
      <c r="E849" s="28"/>
    </row>
    <row r="850">
      <c r="E850" s="28"/>
    </row>
    <row r="851">
      <c r="E851" s="28"/>
    </row>
    <row r="852">
      <c r="E852" s="28"/>
    </row>
    <row r="853">
      <c r="E853" s="28"/>
    </row>
    <row r="854">
      <c r="E854" s="28"/>
    </row>
    <row r="855">
      <c r="E855" s="28"/>
    </row>
    <row r="856">
      <c r="E856" s="28"/>
    </row>
    <row r="857">
      <c r="E857" s="28"/>
    </row>
    <row r="858">
      <c r="E858" s="28"/>
    </row>
    <row r="859">
      <c r="E859" s="28"/>
    </row>
    <row r="860">
      <c r="E860" s="28"/>
    </row>
    <row r="861">
      <c r="E861" s="28"/>
    </row>
    <row r="862">
      <c r="E862" s="28"/>
    </row>
    <row r="863">
      <c r="E863" s="28"/>
    </row>
    <row r="864">
      <c r="E864" s="28"/>
    </row>
    <row r="865">
      <c r="E865" s="28"/>
    </row>
    <row r="866">
      <c r="E866" s="28"/>
    </row>
    <row r="867">
      <c r="E867" s="28"/>
    </row>
    <row r="868">
      <c r="E868" s="28"/>
    </row>
    <row r="869">
      <c r="E869" s="28"/>
    </row>
    <row r="870">
      <c r="E870" s="28"/>
    </row>
    <row r="871">
      <c r="E871" s="28"/>
    </row>
    <row r="872">
      <c r="E872" s="28"/>
    </row>
    <row r="873">
      <c r="E873" s="28"/>
    </row>
    <row r="874">
      <c r="E874" s="28"/>
    </row>
    <row r="875">
      <c r="E875" s="28"/>
    </row>
    <row r="876">
      <c r="E876" s="28"/>
    </row>
    <row r="877">
      <c r="E877" s="28"/>
    </row>
    <row r="878">
      <c r="E878" s="28"/>
    </row>
    <row r="879">
      <c r="E879" s="28"/>
    </row>
    <row r="880">
      <c r="E880" s="28"/>
    </row>
    <row r="881">
      <c r="E881" s="28"/>
    </row>
    <row r="882">
      <c r="E882" s="28"/>
    </row>
    <row r="883">
      <c r="E883" s="28"/>
    </row>
    <row r="884">
      <c r="E884" s="28"/>
    </row>
    <row r="885">
      <c r="E885" s="28"/>
    </row>
    <row r="886">
      <c r="E886" s="28"/>
    </row>
    <row r="887">
      <c r="E887" s="28"/>
    </row>
    <row r="888">
      <c r="E888" s="28"/>
    </row>
    <row r="889">
      <c r="E889" s="28"/>
    </row>
    <row r="890">
      <c r="E890" s="28"/>
    </row>
    <row r="891">
      <c r="E891" s="28"/>
    </row>
    <row r="892">
      <c r="E892" s="28"/>
    </row>
    <row r="893">
      <c r="E893" s="28"/>
    </row>
    <row r="894">
      <c r="E894" s="28"/>
    </row>
    <row r="895">
      <c r="E895" s="28"/>
    </row>
    <row r="896">
      <c r="E896" s="28"/>
    </row>
    <row r="897">
      <c r="E897" s="28"/>
    </row>
    <row r="898">
      <c r="E898" s="28"/>
    </row>
    <row r="899">
      <c r="E899" s="28"/>
    </row>
    <row r="900">
      <c r="E900" s="28"/>
    </row>
    <row r="901">
      <c r="E901" s="28"/>
    </row>
    <row r="902">
      <c r="E902" s="28"/>
    </row>
    <row r="903">
      <c r="E903" s="28"/>
    </row>
    <row r="904">
      <c r="E904" s="28"/>
    </row>
    <row r="905">
      <c r="E905" s="28"/>
    </row>
    <row r="906">
      <c r="E906" s="28"/>
    </row>
    <row r="907">
      <c r="E907" s="28"/>
    </row>
    <row r="908">
      <c r="E908" s="28"/>
    </row>
    <row r="909">
      <c r="E909" s="28"/>
    </row>
    <row r="910">
      <c r="E910" s="28"/>
    </row>
    <row r="911">
      <c r="E911" s="28"/>
    </row>
    <row r="912">
      <c r="E912" s="28"/>
    </row>
    <row r="913">
      <c r="E913" s="28"/>
    </row>
    <row r="914">
      <c r="E914" s="28"/>
    </row>
    <row r="915">
      <c r="E915" s="28"/>
    </row>
    <row r="916">
      <c r="E916" s="28"/>
    </row>
    <row r="917">
      <c r="E917" s="28"/>
    </row>
    <row r="918">
      <c r="E918" s="28"/>
    </row>
    <row r="919">
      <c r="E919" s="28"/>
    </row>
    <row r="920">
      <c r="E920" s="28"/>
    </row>
    <row r="921">
      <c r="E921" s="28"/>
    </row>
    <row r="922">
      <c r="E922" s="28"/>
    </row>
    <row r="923">
      <c r="E923" s="28"/>
    </row>
    <row r="924">
      <c r="E924" s="28"/>
    </row>
    <row r="925">
      <c r="E925" s="28"/>
    </row>
    <row r="926">
      <c r="E926" s="28"/>
    </row>
    <row r="927">
      <c r="E927" s="28"/>
    </row>
    <row r="928">
      <c r="E928" s="28"/>
    </row>
    <row r="929">
      <c r="E929" s="28"/>
    </row>
    <row r="930">
      <c r="E930" s="28"/>
    </row>
    <row r="931">
      <c r="E931" s="28"/>
    </row>
    <row r="932">
      <c r="E932" s="28"/>
    </row>
    <row r="933">
      <c r="E933" s="28"/>
    </row>
    <row r="934">
      <c r="E934" s="28"/>
    </row>
    <row r="935">
      <c r="E935" s="28"/>
    </row>
    <row r="936">
      <c r="E936" s="28"/>
    </row>
    <row r="937">
      <c r="E937" s="28"/>
    </row>
    <row r="938">
      <c r="E938" s="28"/>
    </row>
    <row r="939">
      <c r="E939" s="28"/>
    </row>
    <row r="940">
      <c r="E940" s="28"/>
    </row>
    <row r="941">
      <c r="E941" s="28"/>
    </row>
    <row r="942">
      <c r="E942" s="28"/>
    </row>
    <row r="943">
      <c r="E943" s="28"/>
    </row>
    <row r="944">
      <c r="E944" s="28"/>
    </row>
    <row r="945">
      <c r="E945" s="28"/>
    </row>
    <row r="946">
      <c r="E946" s="28"/>
    </row>
    <row r="947">
      <c r="E947" s="28"/>
    </row>
    <row r="948">
      <c r="E948" s="28"/>
    </row>
    <row r="949">
      <c r="E949" s="28"/>
    </row>
    <row r="950">
      <c r="E950" s="28"/>
    </row>
    <row r="951">
      <c r="E951" s="28"/>
    </row>
    <row r="952">
      <c r="E952" s="28"/>
    </row>
    <row r="953">
      <c r="E953" s="28"/>
    </row>
    <row r="954">
      <c r="E954" s="28"/>
    </row>
    <row r="955">
      <c r="E955" s="28"/>
    </row>
    <row r="956">
      <c r="E956" s="28"/>
    </row>
    <row r="957">
      <c r="E957" s="28"/>
    </row>
    <row r="958">
      <c r="E958" s="28"/>
    </row>
    <row r="959">
      <c r="E959" s="28"/>
    </row>
    <row r="960">
      <c r="E960" s="28"/>
    </row>
    <row r="961">
      <c r="E961" s="28"/>
    </row>
    <row r="962">
      <c r="E962" s="28"/>
    </row>
    <row r="963">
      <c r="E963" s="28"/>
    </row>
    <row r="964">
      <c r="E964" s="28"/>
    </row>
    <row r="965">
      <c r="E965" s="28"/>
    </row>
    <row r="966">
      <c r="E966" s="28"/>
    </row>
    <row r="967">
      <c r="E967" s="28"/>
    </row>
    <row r="968">
      <c r="E968" s="28"/>
    </row>
    <row r="969">
      <c r="E969" s="28"/>
    </row>
    <row r="970">
      <c r="E970" s="28"/>
    </row>
    <row r="971">
      <c r="E971" s="28"/>
    </row>
    <row r="972">
      <c r="E972" s="28"/>
    </row>
    <row r="973">
      <c r="E973" s="28"/>
    </row>
    <row r="974">
      <c r="E974" s="28"/>
    </row>
    <row r="975">
      <c r="E975" s="28"/>
    </row>
    <row r="976">
      <c r="E976" s="28"/>
    </row>
    <row r="977">
      <c r="E977" s="28"/>
    </row>
    <row r="978">
      <c r="E978" s="28"/>
    </row>
    <row r="979">
      <c r="E979" s="28"/>
    </row>
    <row r="980">
      <c r="E980" s="28"/>
    </row>
    <row r="981">
      <c r="E981" s="28"/>
    </row>
    <row r="982">
      <c r="E982" s="28"/>
    </row>
    <row r="983">
      <c r="E983" s="28"/>
    </row>
    <row r="984">
      <c r="E984" s="28"/>
    </row>
    <row r="985">
      <c r="E985" s="28"/>
    </row>
    <row r="986">
      <c r="E986" s="28"/>
    </row>
    <row r="987">
      <c r="E987" s="28"/>
    </row>
    <row r="988">
      <c r="E988" s="28"/>
    </row>
    <row r="989">
      <c r="E989" s="28"/>
    </row>
    <row r="990">
      <c r="E990" s="28"/>
    </row>
    <row r="991">
      <c r="E991" s="28"/>
    </row>
    <row r="992">
      <c r="E992" s="28"/>
    </row>
    <row r="993">
      <c r="E993" s="28"/>
    </row>
    <row r="994">
      <c r="E994" s="28"/>
    </row>
    <row r="995">
      <c r="E995" s="28"/>
    </row>
    <row r="996">
      <c r="E996" s="28"/>
    </row>
    <row r="997">
      <c r="E997" s="28"/>
    </row>
    <row r="998">
      <c r="E998" s="28"/>
    </row>
    <row r="999">
      <c r="E999" s="28"/>
    </row>
    <row r="1000">
      <c r="E1000" s="28"/>
    </row>
    <row r="1001">
      <c r="E1001" s="28"/>
    </row>
  </sheetData>
  <mergeCells count="1">
    <mergeCell ref="B1:B2"/>
  </mergeCells>
  <hyperlinks>
    <hyperlink r:id="rId1" location="PrevPart" ref="F1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2" max="2" width="1.57"/>
  </cols>
  <sheetData>
    <row r="1" ht="26.25" customHeight="1">
      <c r="A1" s="72" t="s">
        <v>161</v>
      </c>
      <c r="B1" s="73"/>
      <c r="C1" s="74" t="s">
        <v>162</v>
      </c>
      <c r="M1" s="75"/>
      <c r="N1" s="76" t="s">
        <v>163</v>
      </c>
      <c r="S1" s="77"/>
      <c r="T1" s="77"/>
    </row>
    <row r="2">
      <c r="A2" s="78" t="s">
        <v>164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7"/>
      <c r="T2" s="77"/>
    </row>
    <row r="3">
      <c r="A3" s="78" t="s">
        <v>165</v>
      </c>
      <c r="B3" s="73"/>
      <c r="C3" s="79">
        <v>340625.0</v>
      </c>
      <c r="D3" s="80">
        <v>2.0</v>
      </c>
      <c r="E3" s="75"/>
      <c r="F3" s="75"/>
      <c r="G3" s="75"/>
      <c r="H3" s="75"/>
      <c r="I3" s="75"/>
      <c r="J3" s="75"/>
      <c r="K3" s="75"/>
      <c r="L3" s="75"/>
      <c r="M3" s="75"/>
      <c r="N3" s="81">
        <v>762.0</v>
      </c>
      <c r="O3" s="80">
        <v>8.0</v>
      </c>
      <c r="P3" s="75"/>
      <c r="Q3" s="75"/>
      <c r="R3" s="75"/>
      <c r="T3" s="77"/>
    </row>
    <row r="4">
      <c r="A4" s="78" t="s">
        <v>166</v>
      </c>
      <c r="B4" s="73"/>
      <c r="C4" s="73">
        <f>MOD(C3,D3)</f>
        <v>1</v>
      </c>
      <c r="D4" s="81">
        <f>ROUNDDOWN(C3/D3,0)</f>
        <v>170312</v>
      </c>
      <c r="E4" s="80">
        <f>D3</f>
        <v>2</v>
      </c>
      <c r="F4" s="75"/>
      <c r="G4" s="75"/>
      <c r="H4" s="75"/>
      <c r="I4" s="75"/>
      <c r="J4" s="75"/>
      <c r="K4" s="75"/>
      <c r="L4" s="75"/>
      <c r="M4" s="75"/>
      <c r="N4" s="73">
        <f>MOD(N3,O3)</f>
        <v>2</v>
      </c>
      <c r="O4" s="81">
        <f>ROUNDDOWN(N3/O3,0)</f>
        <v>95</v>
      </c>
      <c r="P4" s="80">
        <v>8.0</v>
      </c>
      <c r="Q4" s="75"/>
      <c r="R4" s="75"/>
      <c r="T4" s="77"/>
    </row>
    <row r="5">
      <c r="A5" s="78" t="s">
        <v>167</v>
      </c>
      <c r="B5" s="75"/>
      <c r="C5" s="75"/>
      <c r="D5" s="73">
        <f>MOD(D4,E4)</f>
        <v>0</v>
      </c>
      <c r="E5" s="81">
        <f>ROUNDDOWN(D4/E4,0)</f>
        <v>85156</v>
      </c>
      <c r="F5" s="80">
        <f>E4</f>
        <v>2</v>
      </c>
      <c r="G5" s="75"/>
      <c r="H5" s="75"/>
      <c r="I5" s="75"/>
      <c r="J5" s="75"/>
      <c r="K5" s="75"/>
      <c r="L5" s="75"/>
      <c r="M5" s="75"/>
      <c r="N5" s="75"/>
      <c r="O5" s="73">
        <f>MOD(O4,P4)</f>
        <v>7</v>
      </c>
      <c r="P5" s="73">
        <f>ROUNDDOWN(O4/P4,0)</f>
        <v>11</v>
      </c>
      <c r="Q5" s="75"/>
      <c r="R5" s="75"/>
      <c r="T5" s="77"/>
    </row>
    <row r="6">
      <c r="A6" s="78" t="s">
        <v>168</v>
      </c>
      <c r="B6" s="75"/>
      <c r="C6" s="75"/>
      <c r="D6" s="75"/>
      <c r="E6" s="73">
        <f>MOD(E5,F5)</f>
        <v>0</v>
      </c>
      <c r="F6" s="81">
        <f>ROUNDDOWN(E5/F5,0)</f>
        <v>42578</v>
      </c>
      <c r="G6" s="80">
        <f>F5</f>
        <v>2</v>
      </c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T6" s="77"/>
    </row>
    <row r="7">
      <c r="A7" s="78" t="s">
        <v>169</v>
      </c>
      <c r="B7" s="75"/>
      <c r="C7" s="75"/>
      <c r="D7" s="75"/>
      <c r="E7" s="75"/>
      <c r="F7" s="73">
        <f>MOD(F6,G6)</f>
        <v>0</v>
      </c>
      <c r="G7" s="81">
        <f>ROUNDDOWN(F6/G6,0)</f>
        <v>21289</v>
      </c>
      <c r="H7" s="80">
        <f>G6</f>
        <v>2</v>
      </c>
      <c r="I7" s="75"/>
      <c r="J7" s="75"/>
      <c r="K7" s="75"/>
      <c r="L7" s="75"/>
      <c r="M7" s="75"/>
      <c r="N7" s="75"/>
      <c r="O7" s="75"/>
      <c r="P7" s="75"/>
      <c r="Q7" s="75"/>
      <c r="R7" s="76" t="s">
        <v>170</v>
      </c>
      <c r="T7" s="77"/>
    </row>
    <row r="8">
      <c r="A8" s="78" t="s">
        <v>171</v>
      </c>
      <c r="B8" s="75"/>
      <c r="C8" s="75"/>
      <c r="D8" s="75"/>
      <c r="E8" s="75"/>
      <c r="F8" s="75"/>
      <c r="G8" s="73">
        <f>MOD(G7,H7)</f>
        <v>1</v>
      </c>
      <c r="H8" s="81">
        <f>ROUNDDOWN(G7/H7,0)</f>
        <v>10644</v>
      </c>
      <c r="I8" s="80">
        <f>H7</f>
        <v>2</v>
      </c>
      <c r="J8" s="75"/>
      <c r="K8" s="75"/>
      <c r="L8" s="75"/>
      <c r="M8" s="75"/>
      <c r="N8" s="73">
        <f>N4</f>
        <v>2</v>
      </c>
      <c r="O8" s="73">
        <f t="shared" ref="O8:P8" si="1">O5</f>
        <v>7</v>
      </c>
      <c r="P8" s="73">
        <f t="shared" si="1"/>
        <v>11</v>
      </c>
      <c r="Q8" s="75" t="str">
        <f>Concatenate("=")</f>
        <v>=</v>
      </c>
      <c r="R8" s="73" t="str">
        <f>P8&amp;O8&amp;N8</f>
        <v>1172</v>
      </c>
      <c r="T8" s="77"/>
    </row>
    <row r="9">
      <c r="A9" s="78" t="s">
        <v>172</v>
      </c>
      <c r="B9" s="75"/>
      <c r="C9" s="75"/>
      <c r="D9" s="75"/>
      <c r="E9" s="75"/>
      <c r="F9" s="75"/>
      <c r="G9" s="75"/>
      <c r="H9" s="73">
        <f>MOD(H8,I8)</f>
        <v>0</v>
      </c>
      <c r="I9" s="81">
        <f>ROUNDDOWN(H8/I8,0)</f>
        <v>5322</v>
      </c>
      <c r="J9" s="80">
        <f>I8</f>
        <v>2</v>
      </c>
      <c r="K9" s="75"/>
      <c r="L9" s="75"/>
      <c r="M9" s="75"/>
      <c r="N9" s="75"/>
      <c r="O9" s="75"/>
      <c r="P9" s="75"/>
      <c r="Q9" s="75"/>
      <c r="R9" s="75"/>
      <c r="T9" s="77"/>
    </row>
    <row r="10">
      <c r="A10" s="78" t="s">
        <v>173</v>
      </c>
      <c r="B10" s="75"/>
      <c r="C10" s="75"/>
      <c r="D10" s="75"/>
      <c r="E10" s="75"/>
      <c r="F10" s="75"/>
      <c r="G10" s="75"/>
      <c r="H10" s="75"/>
      <c r="I10" s="73">
        <f>MOD(I9,J9)</f>
        <v>0</v>
      </c>
      <c r="J10" s="81">
        <f>ROUNDDOWN(I9/J9,0)</f>
        <v>2661</v>
      </c>
      <c r="K10" s="80">
        <f>J9</f>
        <v>2</v>
      </c>
      <c r="L10" s="75"/>
      <c r="M10" s="75"/>
      <c r="N10" s="75"/>
      <c r="O10" s="75"/>
      <c r="P10" s="75"/>
      <c r="Q10" s="75"/>
      <c r="R10" s="75"/>
      <c r="T10" s="77"/>
    </row>
    <row r="11">
      <c r="A11" s="78" t="s">
        <v>174</v>
      </c>
      <c r="B11" s="75"/>
      <c r="C11" s="75"/>
      <c r="D11" s="75"/>
      <c r="E11" s="75"/>
      <c r="F11" s="75"/>
      <c r="G11" s="75"/>
      <c r="H11" s="75"/>
      <c r="I11" s="75"/>
      <c r="J11" s="73">
        <f>MOD(J10,K10)</f>
        <v>1</v>
      </c>
      <c r="K11" s="81">
        <f>ROUNDDOWN(J10/K10,0)</f>
        <v>1330</v>
      </c>
      <c r="L11" s="75"/>
      <c r="M11" s="75"/>
      <c r="N11" s="75"/>
      <c r="O11" s="75"/>
      <c r="P11" s="75"/>
      <c r="Q11" s="75"/>
      <c r="R11" s="75"/>
      <c r="T11" s="77"/>
    </row>
    <row r="12">
      <c r="A12" s="78" t="s">
        <v>175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T12" s="77"/>
    </row>
    <row r="13">
      <c r="A13" s="78" t="s">
        <v>176</v>
      </c>
      <c r="B13" s="73"/>
      <c r="C13" s="82" t="s">
        <v>177</v>
      </c>
      <c r="L13" s="74" t="s">
        <v>178</v>
      </c>
      <c r="M13" s="73"/>
      <c r="T13" s="77"/>
    </row>
    <row r="14">
      <c r="A14" s="78" t="s">
        <v>179</v>
      </c>
      <c r="B14" s="73"/>
      <c r="C14" s="73">
        <f>C4</f>
        <v>1</v>
      </c>
      <c r="D14" s="73">
        <f>D5</f>
        <v>0</v>
      </c>
      <c r="E14" s="73">
        <f>E6</f>
        <v>0</v>
      </c>
      <c r="F14" s="73">
        <f>F7</f>
        <v>0</v>
      </c>
      <c r="G14" s="73">
        <f>G8</f>
        <v>1</v>
      </c>
      <c r="H14" s="73">
        <f>H9</f>
        <v>0</v>
      </c>
      <c r="I14" s="73">
        <f>I10</f>
        <v>0</v>
      </c>
      <c r="J14" s="73">
        <f>J11</f>
        <v>1</v>
      </c>
      <c r="K14" s="83" t="str">
        <f>Concatenate("=")</f>
        <v>=</v>
      </c>
      <c r="L14" s="73" t="str">
        <f>Concatenate(J14,I14,H14,G14,F14,E14,D14,C14)</f>
        <v>10010001</v>
      </c>
      <c r="M14" s="75"/>
      <c r="T14" s="77"/>
    </row>
    <row r="15">
      <c r="A15" s="78" t="s">
        <v>180</v>
      </c>
      <c r="B15" s="3"/>
      <c r="C15" s="3"/>
      <c r="D15" s="3"/>
      <c r="E15" s="3"/>
      <c r="F15" s="3"/>
      <c r="G15" s="3"/>
      <c r="H15" s="3"/>
      <c r="I15" s="3"/>
      <c r="J15" s="3"/>
      <c r="K15" s="2" t="s">
        <v>181</v>
      </c>
      <c r="L15" s="3">
        <f>BIN2DEC(L14)</f>
        <v>145</v>
      </c>
      <c r="M15" s="75"/>
      <c r="N15" s="75"/>
      <c r="O15" s="3"/>
      <c r="P15" s="3"/>
      <c r="Q15" s="3"/>
      <c r="R15" s="3"/>
      <c r="T15" s="77"/>
    </row>
    <row r="16">
      <c r="A16" s="84" t="s">
        <v>182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75"/>
      <c r="N16" s="75"/>
      <c r="O16" s="3"/>
      <c r="P16" s="3"/>
      <c r="Q16" s="3"/>
      <c r="R16" s="3"/>
      <c r="T16" s="77"/>
    </row>
    <row r="17">
      <c r="A17" s="75"/>
      <c r="B17" s="75"/>
      <c r="C17" s="75"/>
      <c r="D17" s="75"/>
      <c r="E17" s="75"/>
      <c r="F17" s="75"/>
      <c r="G17" s="73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7"/>
      <c r="T17" s="77"/>
    </row>
    <row r="18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7"/>
      <c r="T18" s="77"/>
    </row>
    <row r="19">
      <c r="A19" s="73"/>
      <c r="B19" s="73"/>
      <c r="C19" s="74" t="s">
        <v>183</v>
      </c>
      <c r="M19" s="75"/>
      <c r="N19" s="75"/>
      <c r="O19" s="75"/>
      <c r="P19" s="75"/>
      <c r="Q19" s="75"/>
      <c r="R19" s="75"/>
      <c r="S19" s="77"/>
      <c r="T19" s="77"/>
    </row>
    <row r="20">
      <c r="A20" s="75"/>
      <c r="B20" s="75"/>
      <c r="C20" s="75"/>
      <c r="D20" s="81">
        <v>147.0</v>
      </c>
      <c r="E20" s="80">
        <v>16.0</v>
      </c>
      <c r="F20" s="75"/>
      <c r="G20" s="75"/>
      <c r="H20" s="75"/>
      <c r="I20" s="75"/>
      <c r="L20" s="75"/>
      <c r="M20" s="75"/>
      <c r="N20" s="75"/>
      <c r="O20" s="75"/>
      <c r="P20" s="75"/>
      <c r="Q20" s="75"/>
      <c r="R20" s="75"/>
      <c r="S20" s="77"/>
      <c r="T20" s="77"/>
    </row>
    <row r="21">
      <c r="A21" s="3"/>
      <c r="B21" s="3"/>
      <c r="C21" s="3"/>
      <c r="D21" s="73">
        <f>MOD(D20,E20)</f>
        <v>3</v>
      </c>
      <c r="E21" s="81">
        <f>ROUNDDOWN(D20/E20,0)</f>
        <v>9</v>
      </c>
      <c r="F21" s="80">
        <f>E20</f>
        <v>16</v>
      </c>
      <c r="G21" s="3"/>
      <c r="H21" s="3"/>
      <c r="I21" s="3"/>
      <c r="L21" s="3"/>
      <c r="M21" s="2">
        <v>1.0</v>
      </c>
      <c r="N21" s="3"/>
      <c r="O21" s="3"/>
      <c r="P21" s="3"/>
      <c r="Q21" s="3"/>
      <c r="R21" s="3"/>
    </row>
    <row r="22">
      <c r="A22" s="3"/>
      <c r="B22" s="3"/>
      <c r="C22" s="3"/>
      <c r="D22" s="75"/>
      <c r="E22" s="73">
        <f>MOD(E21,F21)</f>
        <v>9</v>
      </c>
      <c r="F22" s="81">
        <f>ROUNDDOWN(E21/F21,0)</f>
        <v>0</v>
      </c>
      <c r="G22" s="3"/>
      <c r="H22" s="3"/>
      <c r="I22" s="3"/>
      <c r="L22" s="3"/>
      <c r="M22" s="2">
        <v>1.0</v>
      </c>
      <c r="N22" s="2">
        <v>1.0</v>
      </c>
      <c r="O22" s="2">
        <v>0.0</v>
      </c>
      <c r="P22" s="2">
        <v>1.0</v>
      </c>
      <c r="Q22" s="2">
        <v>0.0</v>
      </c>
      <c r="R22" s="3"/>
    </row>
    <row r="23">
      <c r="M23" s="18">
        <v>1.0</v>
      </c>
      <c r="N23" s="18">
        <v>1.0</v>
      </c>
      <c r="O23" s="18">
        <v>0.0</v>
      </c>
      <c r="P23" s="18">
        <v>0.0</v>
      </c>
      <c r="Q23" s="18">
        <v>1.0</v>
      </c>
    </row>
    <row r="24">
      <c r="D24" s="77"/>
      <c r="E24" s="77"/>
      <c r="F24" s="77"/>
      <c r="G24" s="77"/>
      <c r="H24" s="85"/>
    </row>
    <row r="25">
      <c r="D25" s="86">
        <f>D21</f>
        <v>3</v>
      </c>
      <c r="E25" s="86">
        <f>E22</f>
        <v>9</v>
      </c>
      <c r="F25" s="86" t="str">
        <f>if(F22=0,"",F22)</f>
        <v/>
      </c>
      <c r="G25" s="87" t="str">
        <f>CONCATENATE(F25,E25,D25)</f>
        <v>93</v>
      </c>
      <c r="H25" s="85" t="str">
        <f>DEC2HEX(G25)</f>
        <v>5D</v>
      </c>
      <c r="L25" s="18">
        <v>1.0</v>
      </c>
      <c r="M25" s="18">
        <v>1.0</v>
      </c>
      <c r="N25" s="18">
        <v>0.0</v>
      </c>
      <c r="O25" s="18">
        <v>0.0</v>
      </c>
      <c r="P25" s="18">
        <v>1.0</v>
      </c>
      <c r="Q25" s="18">
        <v>1.0</v>
      </c>
    </row>
    <row r="26">
      <c r="H26" s="18">
        <v>1.0</v>
      </c>
      <c r="I26" s="18">
        <v>1.0</v>
      </c>
      <c r="J26" s="18">
        <v>2.0</v>
      </c>
    </row>
    <row r="27">
      <c r="G27" s="42">
        <v>0.0</v>
      </c>
      <c r="H27" s="42">
        <v>0.0</v>
      </c>
      <c r="I27" s="42">
        <v>0.0</v>
      </c>
      <c r="J27" s="42">
        <v>0.0</v>
      </c>
      <c r="K27" s="42">
        <v>1.0</v>
      </c>
      <c r="L27" s="18">
        <v>1.0</v>
      </c>
    </row>
    <row r="28">
      <c r="H28" s="18">
        <v>1.0</v>
      </c>
      <c r="I28" s="18">
        <v>0.0</v>
      </c>
      <c r="J28" s="18">
        <v>1.0</v>
      </c>
      <c r="K28" s="18">
        <v>0.0</v>
      </c>
    </row>
    <row r="29">
      <c r="A29" s="18"/>
      <c r="B29" s="18"/>
      <c r="C29" s="18" t="s">
        <v>184</v>
      </c>
      <c r="H29" s="18">
        <v>0.0</v>
      </c>
      <c r="I29" s="18">
        <v>1.0</v>
      </c>
      <c r="J29" s="18">
        <v>1.0</v>
      </c>
      <c r="K29" s="18">
        <v>0.0</v>
      </c>
      <c r="O29" s="88"/>
      <c r="R29" s="18" t="s">
        <v>185</v>
      </c>
      <c r="S29" s="18">
        <v>1.0</v>
      </c>
    </row>
    <row r="30">
      <c r="A30" s="73"/>
      <c r="B30" s="73"/>
      <c r="C30" s="73">
        <v>1.0</v>
      </c>
      <c r="D30" s="75"/>
      <c r="R30" s="18" t="s">
        <v>186</v>
      </c>
      <c r="S30" s="18">
        <v>0.0</v>
      </c>
    </row>
    <row r="31">
      <c r="A31" s="2"/>
      <c r="B31" s="2"/>
      <c r="C31" s="2">
        <v>2.0</v>
      </c>
      <c r="D31" s="3"/>
      <c r="N31" s="18" t="s">
        <v>187</v>
      </c>
      <c r="R31" s="18" t="s">
        <v>188</v>
      </c>
      <c r="S31" s="18">
        <v>0.0</v>
      </c>
      <c r="T31" s="18" t="s">
        <v>189</v>
      </c>
    </row>
    <row r="32">
      <c r="A32" s="2"/>
      <c r="B32" s="2"/>
      <c r="C32" s="2">
        <v>3.0</v>
      </c>
      <c r="D32" s="3"/>
      <c r="N32" s="19" t="s">
        <v>190</v>
      </c>
    </row>
    <row r="33">
      <c r="A33" s="43"/>
      <c r="B33" s="43"/>
      <c r="C33" s="43">
        <v>4.0</v>
      </c>
    </row>
    <row r="34">
      <c r="A34" s="43"/>
      <c r="B34" s="43"/>
      <c r="C34" s="43">
        <v>5.0</v>
      </c>
      <c r="P34" s="88" t="s">
        <v>191</v>
      </c>
    </row>
    <row r="35">
      <c r="A35" s="43"/>
      <c r="B35" s="43"/>
      <c r="C35" s="43">
        <v>6.0</v>
      </c>
    </row>
    <row r="36">
      <c r="A36" s="43"/>
      <c r="B36" s="43"/>
      <c r="C36" s="43">
        <v>7.0</v>
      </c>
    </row>
    <row r="37">
      <c r="A37" s="43"/>
      <c r="B37" s="43"/>
      <c r="C37" s="43">
        <v>8.0</v>
      </c>
    </row>
    <row r="38">
      <c r="A38" s="43"/>
      <c r="B38" s="43"/>
      <c r="C38" s="43">
        <v>9.0</v>
      </c>
      <c r="J38" s="27" t="str">
        <f>if(AND(J39=0,J40=0),2,"")</f>
        <v/>
      </c>
    </row>
    <row r="39">
      <c r="A39" s="43"/>
      <c r="B39" s="43"/>
      <c r="C39" s="43" t="s">
        <v>192</v>
      </c>
      <c r="D39" s="18">
        <v>10.0</v>
      </c>
      <c r="G39" s="47">
        <v>1.0</v>
      </c>
      <c r="H39" s="47">
        <v>0.0</v>
      </c>
      <c r="I39" s="47">
        <v>0.0</v>
      </c>
      <c r="J39" s="47">
        <v>0.0</v>
      </c>
      <c r="K39" s="47">
        <v>0.0</v>
      </c>
    </row>
    <row r="40">
      <c r="A40" s="43"/>
      <c r="B40" s="43"/>
      <c r="C40" s="43" t="s">
        <v>193</v>
      </c>
      <c r="D40" s="18">
        <v>11.0</v>
      </c>
      <c r="H40" s="47">
        <v>1.0</v>
      </c>
      <c r="I40" s="47">
        <v>0.0</v>
      </c>
      <c r="J40" s="47">
        <v>1.0</v>
      </c>
      <c r="K40" s="47">
        <v>0.0</v>
      </c>
    </row>
    <row r="41">
      <c r="A41" s="43"/>
      <c r="B41" s="43"/>
      <c r="C41" s="43" t="s">
        <v>194</v>
      </c>
      <c r="D41" s="18">
        <v>12.0</v>
      </c>
      <c r="I41" s="88"/>
    </row>
    <row r="42">
      <c r="A42" s="43"/>
      <c r="B42" s="43"/>
      <c r="C42" s="43" t="s">
        <v>195</v>
      </c>
      <c r="D42" s="18">
        <v>13.0</v>
      </c>
      <c r="G42" s="27">
        <f t="shared" ref="G42:K42" si="2">if(AND(G39=0,G40=1),2-1,if(AND(G39=0,G40=0),0, if(AND(G39=1,G40=0),1)))</f>
        <v>1</v>
      </c>
      <c r="H42" s="27">
        <f t="shared" si="2"/>
        <v>1</v>
      </c>
      <c r="I42" s="27">
        <f t="shared" si="2"/>
        <v>0</v>
      </c>
      <c r="J42" s="27">
        <f t="shared" si="2"/>
        <v>1</v>
      </c>
      <c r="K42" s="27">
        <f t="shared" si="2"/>
        <v>0</v>
      </c>
    </row>
    <row r="43">
      <c r="A43" s="43"/>
      <c r="B43" s="43"/>
      <c r="C43" s="43" t="s">
        <v>196</v>
      </c>
      <c r="D43" s="18">
        <v>14.0</v>
      </c>
    </row>
    <row r="44">
      <c r="A44" s="43"/>
      <c r="B44" s="43"/>
      <c r="C44" s="43" t="s">
        <v>197</v>
      </c>
      <c r="D44" s="18">
        <v>15.0</v>
      </c>
    </row>
    <row r="50">
      <c r="A50" s="73"/>
      <c r="B50" s="73"/>
      <c r="C50" s="89" t="s">
        <v>198</v>
      </c>
      <c r="D50" s="90"/>
      <c r="E50" s="90"/>
      <c r="F50" s="91"/>
      <c r="G50" s="92" t="s">
        <v>64</v>
      </c>
      <c r="H50" s="73"/>
      <c r="I50" s="89" t="s">
        <v>199</v>
      </c>
      <c r="J50" s="90"/>
      <c r="K50" s="90"/>
      <c r="L50" s="91"/>
      <c r="M50" s="92" t="s">
        <v>64</v>
      </c>
    </row>
    <row r="51" ht="31.5" customHeight="1">
      <c r="A51" s="2"/>
      <c r="B51" s="2"/>
      <c r="C51" s="93" t="s">
        <v>200</v>
      </c>
      <c r="E51" s="2">
        <v>1.1111001E8</v>
      </c>
      <c r="F51" s="94"/>
      <c r="G51" s="95"/>
      <c r="I51" s="93" t="s">
        <v>200</v>
      </c>
      <c r="K51" s="2">
        <v>762.0</v>
      </c>
      <c r="L51" s="94"/>
      <c r="M51" s="95"/>
    </row>
    <row r="52" ht="35.25" customHeight="1">
      <c r="A52" s="12"/>
      <c r="B52" s="12"/>
      <c r="C52" s="96" t="s">
        <v>201</v>
      </c>
      <c r="F52" s="94"/>
      <c r="G52" s="95"/>
      <c r="I52" s="96" t="s">
        <v>201</v>
      </c>
      <c r="L52" s="94"/>
      <c r="M52" s="95"/>
    </row>
    <row r="53" ht="35.25" customHeight="1">
      <c r="A53" s="2"/>
      <c r="B53" s="2"/>
      <c r="C53" s="97" t="s">
        <v>2</v>
      </c>
      <c r="D53" s="98" t="str">
        <f>LEFT(E51,3)</f>
        <v>111</v>
      </c>
      <c r="E53" s="98" t="str">
        <f>Left(right($E$51,LEN($E$51)-3),3)</f>
        <v>110</v>
      </c>
      <c r="F53" s="99" t="str">
        <f>Left(right($E$51,LEN($E$51)-6),3)</f>
        <v>010</v>
      </c>
      <c r="G53" s="100"/>
      <c r="I53" s="97" t="s">
        <v>170</v>
      </c>
      <c r="J53" s="101">
        <v>4.0</v>
      </c>
      <c r="K53" s="101">
        <v>2.0</v>
      </c>
      <c r="L53" s="102">
        <v>3.0</v>
      </c>
      <c r="M53" s="100"/>
    </row>
    <row r="54" ht="32.25" customHeight="1">
      <c r="A54" s="2"/>
      <c r="B54" s="2"/>
      <c r="C54" s="103" t="s">
        <v>116</v>
      </c>
      <c r="D54" s="98">
        <f t="shared" ref="D54:F54" si="3">BIN2DEC(D53)</f>
        <v>7</v>
      </c>
      <c r="E54" s="98">
        <f t="shared" si="3"/>
        <v>6</v>
      </c>
      <c r="F54" s="99">
        <f t="shared" si="3"/>
        <v>2</v>
      </c>
      <c r="G54" s="104" t="str">
        <f>CONCATENATE(D54:F54)</f>
        <v>762</v>
      </c>
      <c r="I54" s="103" t="s">
        <v>2</v>
      </c>
      <c r="J54" s="98" t="str">
        <f t="shared" ref="J54:L54" si="4">OCT2BIN(J53)</f>
        <v>100</v>
      </c>
      <c r="K54" s="98" t="str">
        <f t="shared" si="4"/>
        <v>10</v>
      </c>
      <c r="L54" s="98" t="str">
        <f t="shared" si="4"/>
        <v>11</v>
      </c>
      <c r="M54" s="104" t="str">
        <f>CONCATENATE(J54:L54)</f>
        <v>1001011</v>
      </c>
    </row>
    <row r="55">
      <c r="A55" s="3"/>
      <c r="B55" s="3"/>
      <c r="C55" s="3"/>
      <c r="D55" s="3"/>
      <c r="E55" s="3"/>
      <c r="F55" s="3"/>
    </row>
    <row r="57">
      <c r="A57" s="73"/>
      <c r="B57" s="73"/>
      <c r="C57" s="89"/>
      <c r="D57" s="105" t="s">
        <v>202</v>
      </c>
      <c r="E57" s="105"/>
      <c r="F57" s="92" t="s">
        <v>64</v>
      </c>
      <c r="I57" s="89" t="s">
        <v>203</v>
      </c>
      <c r="J57" s="90"/>
      <c r="K57" s="90"/>
      <c r="L57" s="91"/>
      <c r="M57" s="92" t="s">
        <v>64</v>
      </c>
    </row>
    <row r="58">
      <c r="A58" s="2"/>
      <c r="B58" s="2"/>
      <c r="C58" s="93" t="s">
        <v>200</v>
      </c>
      <c r="E58" s="2">
        <v>1111010.0</v>
      </c>
      <c r="F58" s="95"/>
      <c r="I58" s="93" t="s">
        <v>200</v>
      </c>
      <c r="K58" s="2"/>
      <c r="L58" s="94"/>
      <c r="M58" s="95"/>
    </row>
    <row r="59">
      <c r="A59" s="12"/>
      <c r="B59" s="12"/>
      <c r="C59" s="96" t="s">
        <v>204</v>
      </c>
      <c r="F59" s="95"/>
      <c r="I59" s="96" t="s">
        <v>205</v>
      </c>
      <c r="L59" s="94"/>
      <c r="M59" s="95"/>
    </row>
    <row r="60">
      <c r="A60" s="2"/>
      <c r="B60" s="2"/>
      <c r="C60" s="97" t="s">
        <v>2</v>
      </c>
      <c r="D60" s="98" t="str">
        <f>LEFT(E58,4)</f>
        <v>1111</v>
      </c>
      <c r="E60" s="98" t="str">
        <f>right(E58,4)</f>
        <v>1010</v>
      </c>
      <c r="F60" s="100"/>
      <c r="I60" s="97" t="s">
        <v>206</v>
      </c>
      <c r="J60" s="101">
        <v>1.0</v>
      </c>
      <c r="K60" s="101">
        <v>2.0</v>
      </c>
      <c r="L60" s="102">
        <v>5.0</v>
      </c>
      <c r="M60" s="100"/>
    </row>
    <row r="61">
      <c r="A61" s="2"/>
      <c r="B61" s="2"/>
      <c r="C61" s="103" t="s">
        <v>207</v>
      </c>
      <c r="D61" s="98" t="str">
        <f t="shared" ref="D61:E61" si="5">BIN2HEX(D60)</f>
        <v>F</v>
      </c>
      <c r="E61" s="98" t="str">
        <f t="shared" si="5"/>
        <v>A</v>
      </c>
      <c r="F61" s="104" t="str">
        <f>CONCATENATE(D61:E61)</f>
        <v>FA</v>
      </c>
      <c r="I61" s="103" t="s">
        <v>2</v>
      </c>
      <c r="J61" s="98" t="str">
        <f t="shared" ref="J61:L61" si="6">HEX2BIN(J60,3)</f>
        <v>001</v>
      </c>
      <c r="K61" s="98" t="str">
        <f t="shared" si="6"/>
        <v>010</v>
      </c>
      <c r="L61" s="98" t="str">
        <f t="shared" si="6"/>
        <v>101</v>
      </c>
      <c r="M61" s="104" t="str">
        <f>CONCATENATE(J61:L61)</f>
        <v>001010101</v>
      </c>
    </row>
    <row r="63">
      <c r="C63" s="78" t="s">
        <v>208</v>
      </c>
    </row>
    <row r="64">
      <c r="C64" s="78" t="s">
        <v>209</v>
      </c>
    </row>
    <row r="65">
      <c r="C65" s="78" t="s">
        <v>210</v>
      </c>
    </row>
    <row r="66">
      <c r="C66" s="78" t="s">
        <v>211</v>
      </c>
    </row>
    <row r="67">
      <c r="C67" s="78" t="s">
        <v>212</v>
      </c>
    </row>
  </sheetData>
  <mergeCells count="22">
    <mergeCell ref="C50:F50"/>
    <mergeCell ref="C51:D51"/>
    <mergeCell ref="E51:F51"/>
    <mergeCell ref="F57:F60"/>
    <mergeCell ref="C58:D58"/>
    <mergeCell ref="C59:E59"/>
    <mergeCell ref="I51:J51"/>
    <mergeCell ref="K51:L51"/>
    <mergeCell ref="I57:L57"/>
    <mergeCell ref="M57:M60"/>
    <mergeCell ref="I58:J58"/>
    <mergeCell ref="K58:L58"/>
    <mergeCell ref="I59:L59"/>
    <mergeCell ref="C52:F52"/>
    <mergeCell ref="I52:L52"/>
    <mergeCell ref="C1:L1"/>
    <mergeCell ref="N1:R1"/>
    <mergeCell ref="C13:K13"/>
    <mergeCell ref="C19:L19"/>
    <mergeCell ref="G50:G53"/>
    <mergeCell ref="I50:L50"/>
    <mergeCell ref="M50:M53"/>
  </mergeCell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N32"/>
    <hyperlink r:id="rId17" ref="C63"/>
    <hyperlink r:id="rId18" ref="C64"/>
    <hyperlink r:id="rId19" ref="C65"/>
    <hyperlink r:id="rId20" ref="C66"/>
    <hyperlink r:id="rId21" ref="C67"/>
  </hyperlinks>
  <drawing r:id="rId2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8.43"/>
  </cols>
  <sheetData>
    <row r="1">
      <c r="A1" s="106" t="s">
        <v>112</v>
      </c>
      <c r="B1" s="107" t="s">
        <v>110</v>
      </c>
      <c r="C1" s="107" t="s">
        <v>108</v>
      </c>
      <c r="D1" s="107" t="s">
        <v>106</v>
      </c>
      <c r="E1" s="107" t="s">
        <v>104</v>
      </c>
      <c r="F1" s="107" t="s">
        <v>102</v>
      </c>
      <c r="G1" s="107" t="s">
        <v>100</v>
      </c>
      <c r="H1" s="107" t="s">
        <v>98</v>
      </c>
      <c r="I1" s="108" t="s">
        <v>213</v>
      </c>
    </row>
    <row r="2">
      <c r="A2" s="109">
        <v>128.0</v>
      </c>
      <c r="B2" s="109">
        <v>64.0</v>
      </c>
      <c r="C2" s="109">
        <v>32.0</v>
      </c>
      <c r="D2" s="109">
        <v>16.0</v>
      </c>
      <c r="E2" s="109">
        <v>8.0</v>
      </c>
      <c r="F2" s="109">
        <v>4.0</v>
      </c>
      <c r="G2" s="109">
        <v>2.0</v>
      </c>
      <c r="H2" s="109">
        <v>1.0</v>
      </c>
      <c r="J2" s="18" t="s">
        <v>214</v>
      </c>
    </row>
    <row r="3">
      <c r="A3" s="18">
        <v>0.0</v>
      </c>
      <c r="B3" s="18">
        <v>1.0</v>
      </c>
      <c r="C3" s="18">
        <v>0.0</v>
      </c>
      <c r="D3" s="18">
        <v>0.0</v>
      </c>
      <c r="E3" s="18">
        <v>0.0</v>
      </c>
      <c r="F3" s="18">
        <v>0.0</v>
      </c>
      <c r="G3" s="18">
        <v>0.0</v>
      </c>
      <c r="H3" s="18">
        <v>1.0</v>
      </c>
      <c r="I3" s="27">
        <f t="shared" ref="I3:I33" si="1">Sum(if(A3=1,$A$2,0)+if(B3=1,$B$2,0)+if(C3=1,$C$2,0)+if(D3=1,$D$2,0)+if(E3=1,$E$2,0)+if(F3=1,$F$2,0)+if(G3=1,$G$2,0)+if(H3=1,$H$2,0))</f>
        <v>65</v>
      </c>
      <c r="J3" s="27" t="str">
        <f t="shared" ref="J3:J1000" si="2">if(Sum(A3:H3)&lt;&gt;0, Concatenate(if(A3&lt;&gt;0,$A$2,0),"+",if(B3&lt;&gt;0,$B$2,""),"+",if(C3&lt;&gt;0,$C$2,0),"+",if(D3&lt;&gt;0,$D$2,0),"+",if(E3&lt;&gt;0,$E$2,0),"+",if(F3&lt;&gt;0,$F$2,0),"+",if(G3&lt;&gt;0,$G$2,0),"+",if(H3&lt;&gt;0,$H$2,0)),"")</f>
        <v>0+64+0+0+0+0+0+1</v>
      </c>
      <c r="K3" s="27">
        <f>sum(J3)</f>
        <v>0</v>
      </c>
    </row>
    <row r="4">
      <c r="A4" s="18">
        <v>1.0</v>
      </c>
      <c r="C4" s="18">
        <v>0.0</v>
      </c>
      <c r="D4" s="18">
        <v>0.0</v>
      </c>
      <c r="E4" s="18">
        <v>0.0</v>
      </c>
      <c r="F4" s="18">
        <v>0.0</v>
      </c>
      <c r="G4" s="18">
        <v>1.0</v>
      </c>
      <c r="H4" s="18">
        <v>1.0</v>
      </c>
      <c r="I4" s="27">
        <f t="shared" si="1"/>
        <v>131</v>
      </c>
      <c r="J4" s="27" t="str">
        <f t="shared" si="2"/>
        <v>128++0+0+0+0+2+1</v>
      </c>
    </row>
    <row r="5">
      <c r="D5" s="18">
        <v>1.0</v>
      </c>
      <c r="E5" s="18">
        <v>1.0</v>
      </c>
      <c r="F5" s="18">
        <v>1.0</v>
      </c>
      <c r="G5" s="18">
        <v>1.0</v>
      </c>
      <c r="H5" s="18">
        <v>1.0</v>
      </c>
      <c r="I5" s="27">
        <f t="shared" si="1"/>
        <v>31</v>
      </c>
      <c r="J5" s="27" t="str">
        <f t="shared" si="2"/>
        <v>0++0+16+8+4+2+1</v>
      </c>
    </row>
    <row r="6">
      <c r="D6" s="18">
        <v>1.0</v>
      </c>
      <c r="E6" s="18">
        <v>0.0</v>
      </c>
      <c r="F6" s="18">
        <v>1.0</v>
      </c>
      <c r="G6" s="18">
        <v>0.0</v>
      </c>
      <c r="H6" s="18">
        <v>0.0</v>
      </c>
      <c r="I6" s="27">
        <f t="shared" si="1"/>
        <v>20</v>
      </c>
      <c r="J6" s="27" t="str">
        <f t="shared" si="2"/>
        <v>0++0+16+0+4+0+0</v>
      </c>
    </row>
    <row r="7">
      <c r="I7" s="27">
        <f t="shared" si="1"/>
        <v>0</v>
      </c>
      <c r="J7" s="27" t="str">
        <f t="shared" si="2"/>
        <v/>
      </c>
    </row>
    <row r="8">
      <c r="I8" s="27">
        <f t="shared" si="1"/>
        <v>0</v>
      </c>
      <c r="J8" s="27" t="str">
        <f t="shared" si="2"/>
        <v/>
      </c>
    </row>
    <row r="9">
      <c r="I9" s="27">
        <f t="shared" si="1"/>
        <v>0</v>
      </c>
      <c r="J9" s="27" t="str">
        <f t="shared" si="2"/>
        <v/>
      </c>
    </row>
    <row r="10">
      <c r="I10" s="27">
        <f t="shared" si="1"/>
        <v>0</v>
      </c>
      <c r="J10" s="27" t="str">
        <f t="shared" si="2"/>
        <v/>
      </c>
    </row>
    <row r="11">
      <c r="I11" s="27">
        <f t="shared" si="1"/>
        <v>0</v>
      </c>
      <c r="J11" s="27" t="str">
        <f t="shared" si="2"/>
        <v/>
      </c>
    </row>
    <row r="12">
      <c r="I12" s="27">
        <f t="shared" si="1"/>
        <v>0</v>
      </c>
      <c r="J12" s="27" t="str">
        <f t="shared" si="2"/>
        <v/>
      </c>
      <c r="L12" s="27" t="str">
        <f>DEC2OCT(B8)</f>
        <v>0</v>
      </c>
    </row>
    <row r="13">
      <c r="I13" s="27">
        <f t="shared" si="1"/>
        <v>0</v>
      </c>
      <c r="J13" s="27" t="str">
        <f t="shared" si="2"/>
        <v/>
      </c>
    </row>
    <row r="14">
      <c r="I14" s="27">
        <f t="shared" si="1"/>
        <v>0</v>
      </c>
      <c r="J14" s="27" t="str">
        <f t="shared" si="2"/>
        <v/>
      </c>
    </row>
    <row r="15">
      <c r="I15" s="27">
        <f t="shared" si="1"/>
        <v>0</v>
      </c>
      <c r="J15" s="27" t="str">
        <f t="shared" si="2"/>
        <v/>
      </c>
    </row>
    <row r="16">
      <c r="I16" s="27">
        <f t="shared" si="1"/>
        <v>0</v>
      </c>
      <c r="J16" s="27" t="str">
        <f t="shared" si="2"/>
        <v/>
      </c>
    </row>
    <row r="17">
      <c r="I17" s="27">
        <f t="shared" si="1"/>
        <v>0</v>
      </c>
      <c r="J17" s="27" t="str">
        <f t="shared" si="2"/>
        <v/>
      </c>
    </row>
    <row r="18">
      <c r="I18" s="27">
        <f t="shared" si="1"/>
        <v>0</v>
      </c>
      <c r="J18" s="27" t="str">
        <f t="shared" si="2"/>
        <v/>
      </c>
    </row>
    <row r="19">
      <c r="I19" s="27">
        <f t="shared" si="1"/>
        <v>0</v>
      </c>
      <c r="J19" s="27" t="str">
        <f t="shared" si="2"/>
        <v/>
      </c>
    </row>
    <row r="20">
      <c r="I20" s="27">
        <f t="shared" si="1"/>
        <v>0</v>
      </c>
      <c r="J20" s="27" t="str">
        <f t="shared" si="2"/>
        <v/>
      </c>
    </row>
    <row r="21">
      <c r="I21" s="27">
        <f t="shared" si="1"/>
        <v>0</v>
      </c>
      <c r="J21" s="27" t="str">
        <f t="shared" si="2"/>
        <v/>
      </c>
    </row>
    <row r="22">
      <c r="I22" s="27">
        <f t="shared" si="1"/>
        <v>0</v>
      </c>
      <c r="J22" s="27" t="str">
        <f t="shared" si="2"/>
        <v/>
      </c>
    </row>
    <row r="23">
      <c r="I23" s="27">
        <f t="shared" si="1"/>
        <v>0</v>
      </c>
      <c r="J23" s="27" t="str">
        <f t="shared" si="2"/>
        <v/>
      </c>
    </row>
    <row r="24">
      <c r="I24" s="27">
        <f t="shared" si="1"/>
        <v>0</v>
      </c>
      <c r="J24" s="27" t="str">
        <f t="shared" si="2"/>
        <v/>
      </c>
    </row>
    <row r="25">
      <c r="I25" s="27">
        <f t="shared" si="1"/>
        <v>0</v>
      </c>
      <c r="J25" s="27" t="str">
        <f t="shared" si="2"/>
        <v/>
      </c>
    </row>
    <row r="26">
      <c r="I26" s="27">
        <f t="shared" si="1"/>
        <v>0</v>
      </c>
      <c r="J26" s="27" t="str">
        <f t="shared" si="2"/>
        <v/>
      </c>
    </row>
    <row r="27">
      <c r="I27" s="27">
        <f t="shared" si="1"/>
        <v>0</v>
      </c>
      <c r="J27" s="27" t="str">
        <f t="shared" si="2"/>
        <v/>
      </c>
    </row>
    <row r="28">
      <c r="I28" s="27">
        <f t="shared" si="1"/>
        <v>0</v>
      </c>
      <c r="J28" s="27" t="str">
        <f t="shared" si="2"/>
        <v/>
      </c>
    </row>
    <row r="29">
      <c r="I29" s="27">
        <f t="shared" si="1"/>
        <v>0</v>
      </c>
      <c r="J29" s="27" t="str">
        <f t="shared" si="2"/>
        <v/>
      </c>
    </row>
    <row r="30">
      <c r="I30" s="27">
        <f t="shared" si="1"/>
        <v>0</v>
      </c>
      <c r="J30" s="27" t="str">
        <f t="shared" si="2"/>
        <v/>
      </c>
    </row>
    <row r="31">
      <c r="I31" s="27">
        <f t="shared" si="1"/>
        <v>0</v>
      </c>
      <c r="J31" s="27" t="str">
        <f t="shared" si="2"/>
        <v/>
      </c>
    </row>
    <row r="32">
      <c r="I32" s="27">
        <f t="shared" si="1"/>
        <v>0</v>
      </c>
      <c r="J32" s="27" t="str">
        <f t="shared" si="2"/>
        <v/>
      </c>
    </row>
    <row r="33">
      <c r="I33" s="27">
        <f t="shared" si="1"/>
        <v>0</v>
      </c>
      <c r="J33" s="27" t="str">
        <f t="shared" si="2"/>
        <v/>
      </c>
    </row>
    <row r="34">
      <c r="J34" s="27" t="str">
        <f t="shared" si="2"/>
        <v/>
      </c>
    </row>
    <row r="35">
      <c r="J35" s="27" t="str">
        <f t="shared" si="2"/>
        <v/>
      </c>
    </row>
    <row r="36">
      <c r="J36" s="27" t="str">
        <f t="shared" si="2"/>
        <v/>
      </c>
    </row>
    <row r="37">
      <c r="J37" s="27" t="str">
        <f t="shared" si="2"/>
        <v/>
      </c>
    </row>
    <row r="38">
      <c r="J38" s="27" t="str">
        <f t="shared" si="2"/>
        <v/>
      </c>
    </row>
    <row r="39">
      <c r="J39" s="27" t="str">
        <f t="shared" si="2"/>
        <v/>
      </c>
    </row>
    <row r="40">
      <c r="J40" s="27" t="str">
        <f t="shared" si="2"/>
        <v/>
      </c>
    </row>
    <row r="41">
      <c r="J41" s="27" t="str">
        <f t="shared" si="2"/>
        <v/>
      </c>
    </row>
    <row r="42">
      <c r="J42" s="27" t="str">
        <f t="shared" si="2"/>
        <v/>
      </c>
    </row>
    <row r="43">
      <c r="J43" s="27" t="str">
        <f t="shared" si="2"/>
        <v/>
      </c>
    </row>
    <row r="44">
      <c r="J44" s="27" t="str">
        <f t="shared" si="2"/>
        <v/>
      </c>
    </row>
    <row r="45">
      <c r="J45" s="27" t="str">
        <f t="shared" si="2"/>
        <v/>
      </c>
    </row>
    <row r="46">
      <c r="J46" s="27" t="str">
        <f t="shared" si="2"/>
        <v/>
      </c>
    </row>
    <row r="47">
      <c r="J47" s="27" t="str">
        <f t="shared" si="2"/>
        <v/>
      </c>
    </row>
    <row r="48">
      <c r="J48" s="27" t="str">
        <f t="shared" si="2"/>
        <v/>
      </c>
    </row>
    <row r="49">
      <c r="J49" s="27" t="str">
        <f t="shared" si="2"/>
        <v/>
      </c>
    </row>
    <row r="50">
      <c r="J50" s="27" t="str">
        <f t="shared" si="2"/>
        <v/>
      </c>
    </row>
    <row r="51">
      <c r="J51" s="27" t="str">
        <f t="shared" si="2"/>
        <v/>
      </c>
    </row>
    <row r="52">
      <c r="J52" s="27" t="str">
        <f t="shared" si="2"/>
        <v/>
      </c>
    </row>
    <row r="53">
      <c r="J53" s="27" t="str">
        <f t="shared" si="2"/>
        <v/>
      </c>
    </row>
    <row r="54">
      <c r="J54" s="27" t="str">
        <f t="shared" si="2"/>
        <v/>
      </c>
    </row>
    <row r="55">
      <c r="J55" s="27" t="str">
        <f t="shared" si="2"/>
        <v/>
      </c>
    </row>
    <row r="56">
      <c r="J56" s="27" t="str">
        <f t="shared" si="2"/>
        <v/>
      </c>
    </row>
    <row r="57">
      <c r="J57" s="27" t="str">
        <f t="shared" si="2"/>
        <v/>
      </c>
    </row>
    <row r="58">
      <c r="J58" s="27" t="str">
        <f t="shared" si="2"/>
        <v/>
      </c>
    </row>
    <row r="59">
      <c r="J59" s="27" t="str">
        <f t="shared" si="2"/>
        <v/>
      </c>
    </row>
    <row r="60">
      <c r="J60" s="27" t="str">
        <f t="shared" si="2"/>
        <v/>
      </c>
    </row>
    <row r="61">
      <c r="J61" s="27" t="str">
        <f t="shared" si="2"/>
        <v/>
      </c>
    </row>
    <row r="62">
      <c r="J62" s="27" t="str">
        <f t="shared" si="2"/>
        <v/>
      </c>
    </row>
    <row r="63">
      <c r="J63" s="27" t="str">
        <f t="shared" si="2"/>
        <v/>
      </c>
    </row>
    <row r="64">
      <c r="J64" s="27" t="str">
        <f t="shared" si="2"/>
        <v/>
      </c>
    </row>
    <row r="65">
      <c r="J65" s="27" t="str">
        <f t="shared" si="2"/>
        <v/>
      </c>
    </row>
    <row r="66">
      <c r="J66" s="27" t="str">
        <f t="shared" si="2"/>
        <v/>
      </c>
    </row>
    <row r="67">
      <c r="J67" s="27" t="str">
        <f t="shared" si="2"/>
        <v/>
      </c>
    </row>
    <row r="68">
      <c r="J68" s="27" t="str">
        <f t="shared" si="2"/>
        <v/>
      </c>
    </row>
    <row r="69">
      <c r="J69" s="27" t="str">
        <f t="shared" si="2"/>
        <v/>
      </c>
    </row>
    <row r="70">
      <c r="J70" s="27" t="str">
        <f t="shared" si="2"/>
        <v/>
      </c>
    </row>
    <row r="71">
      <c r="J71" s="27" t="str">
        <f t="shared" si="2"/>
        <v/>
      </c>
    </row>
    <row r="72">
      <c r="J72" s="27" t="str">
        <f t="shared" si="2"/>
        <v/>
      </c>
    </row>
    <row r="73">
      <c r="J73" s="27" t="str">
        <f t="shared" si="2"/>
        <v/>
      </c>
    </row>
    <row r="74">
      <c r="J74" s="27" t="str">
        <f t="shared" si="2"/>
        <v/>
      </c>
    </row>
    <row r="75">
      <c r="J75" s="27" t="str">
        <f t="shared" si="2"/>
        <v/>
      </c>
    </row>
    <row r="76">
      <c r="J76" s="27" t="str">
        <f t="shared" si="2"/>
        <v/>
      </c>
    </row>
    <row r="77">
      <c r="J77" s="27" t="str">
        <f t="shared" si="2"/>
        <v/>
      </c>
    </row>
    <row r="78">
      <c r="J78" s="27" t="str">
        <f t="shared" si="2"/>
        <v/>
      </c>
    </row>
    <row r="79">
      <c r="J79" s="27" t="str">
        <f t="shared" si="2"/>
        <v/>
      </c>
    </row>
    <row r="80">
      <c r="J80" s="27" t="str">
        <f t="shared" si="2"/>
        <v/>
      </c>
    </row>
    <row r="81">
      <c r="J81" s="27" t="str">
        <f t="shared" si="2"/>
        <v/>
      </c>
    </row>
    <row r="82">
      <c r="J82" s="27" t="str">
        <f t="shared" si="2"/>
        <v/>
      </c>
    </row>
    <row r="83">
      <c r="J83" s="27" t="str">
        <f t="shared" si="2"/>
        <v/>
      </c>
    </row>
    <row r="84">
      <c r="J84" s="27" t="str">
        <f t="shared" si="2"/>
        <v/>
      </c>
    </row>
    <row r="85">
      <c r="J85" s="27" t="str">
        <f t="shared" si="2"/>
        <v/>
      </c>
    </row>
    <row r="86">
      <c r="J86" s="27" t="str">
        <f t="shared" si="2"/>
        <v/>
      </c>
    </row>
    <row r="87">
      <c r="J87" s="27" t="str">
        <f t="shared" si="2"/>
        <v/>
      </c>
    </row>
    <row r="88">
      <c r="J88" s="27" t="str">
        <f t="shared" si="2"/>
        <v/>
      </c>
    </row>
    <row r="89">
      <c r="J89" s="27" t="str">
        <f t="shared" si="2"/>
        <v/>
      </c>
    </row>
    <row r="90">
      <c r="J90" s="27" t="str">
        <f t="shared" si="2"/>
        <v/>
      </c>
    </row>
    <row r="91">
      <c r="J91" s="27" t="str">
        <f t="shared" si="2"/>
        <v/>
      </c>
    </row>
    <row r="92">
      <c r="J92" s="27" t="str">
        <f t="shared" si="2"/>
        <v/>
      </c>
    </row>
    <row r="93">
      <c r="J93" s="27" t="str">
        <f t="shared" si="2"/>
        <v/>
      </c>
    </row>
    <row r="94">
      <c r="J94" s="27" t="str">
        <f t="shared" si="2"/>
        <v/>
      </c>
    </row>
    <row r="95">
      <c r="J95" s="27" t="str">
        <f t="shared" si="2"/>
        <v/>
      </c>
    </row>
    <row r="96">
      <c r="J96" s="27" t="str">
        <f t="shared" si="2"/>
        <v/>
      </c>
    </row>
    <row r="97">
      <c r="J97" s="27" t="str">
        <f t="shared" si="2"/>
        <v/>
      </c>
    </row>
    <row r="98">
      <c r="J98" s="27" t="str">
        <f t="shared" si="2"/>
        <v/>
      </c>
    </row>
    <row r="99">
      <c r="J99" s="27" t="str">
        <f t="shared" si="2"/>
        <v/>
      </c>
    </row>
    <row r="100">
      <c r="J100" s="27" t="str">
        <f t="shared" si="2"/>
        <v/>
      </c>
    </row>
    <row r="101">
      <c r="J101" s="27" t="str">
        <f t="shared" si="2"/>
        <v/>
      </c>
    </row>
    <row r="102">
      <c r="J102" s="27" t="str">
        <f t="shared" si="2"/>
        <v/>
      </c>
    </row>
    <row r="103">
      <c r="J103" s="27" t="str">
        <f t="shared" si="2"/>
        <v/>
      </c>
    </row>
    <row r="104">
      <c r="J104" s="27" t="str">
        <f t="shared" si="2"/>
        <v/>
      </c>
    </row>
    <row r="105">
      <c r="J105" s="27" t="str">
        <f t="shared" si="2"/>
        <v/>
      </c>
    </row>
    <row r="106">
      <c r="J106" s="27" t="str">
        <f t="shared" si="2"/>
        <v/>
      </c>
    </row>
    <row r="107">
      <c r="J107" s="27" t="str">
        <f t="shared" si="2"/>
        <v/>
      </c>
    </row>
    <row r="108">
      <c r="J108" s="27" t="str">
        <f t="shared" si="2"/>
        <v/>
      </c>
    </row>
    <row r="109">
      <c r="J109" s="27" t="str">
        <f t="shared" si="2"/>
        <v/>
      </c>
    </row>
    <row r="110">
      <c r="J110" s="27" t="str">
        <f t="shared" si="2"/>
        <v/>
      </c>
    </row>
    <row r="111">
      <c r="J111" s="27" t="str">
        <f t="shared" si="2"/>
        <v/>
      </c>
    </row>
    <row r="112">
      <c r="J112" s="27" t="str">
        <f t="shared" si="2"/>
        <v/>
      </c>
    </row>
    <row r="113">
      <c r="J113" s="27" t="str">
        <f t="shared" si="2"/>
        <v/>
      </c>
    </row>
    <row r="114">
      <c r="J114" s="27" t="str">
        <f t="shared" si="2"/>
        <v/>
      </c>
    </row>
    <row r="115">
      <c r="J115" s="27" t="str">
        <f t="shared" si="2"/>
        <v/>
      </c>
    </row>
    <row r="116">
      <c r="J116" s="27" t="str">
        <f t="shared" si="2"/>
        <v/>
      </c>
    </row>
    <row r="117">
      <c r="J117" s="27" t="str">
        <f t="shared" si="2"/>
        <v/>
      </c>
    </row>
    <row r="118">
      <c r="J118" s="27" t="str">
        <f t="shared" si="2"/>
        <v/>
      </c>
    </row>
    <row r="119">
      <c r="J119" s="27" t="str">
        <f t="shared" si="2"/>
        <v/>
      </c>
    </row>
    <row r="120">
      <c r="J120" s="27" t="str">
        <f t="shared" si="2"/>
        <v/>
      </c>
    </row>
    <row r="121">
      <c r="J121" s="27" t="str">
        <f t="shared" si="2"/>
        <v/>
      </c>
    </row>
    <row r="122">
      <c r="J122" s="27" t="str">
        <f t="shared" si="2"/>
        <v/>
      </c>
    </row>
    <row r="123">
      <c r="J123" s="27" t="str">
        <f t="shared" si="2"/>
        <v/>
      </c>
    </row>
    <row r="124">
      <c r="J124" s="27" t="str">
        <f t="shared" si="2"/>
        <v/>
      </c>
    </row>
    <row r="125">
      <c r="J125" s="27" t="str">
        <f t="shared" si="2"/>
        <v/>
      </c>
    </row>
    <row r="126">
      <c r="J126" s="27" t="str">
        <f t="shared" si="2"/>
        <v/>
      </c>
    </row>
    <row r="127">
      <c r="J127" s="27" t="str">
        <f t="shared" si="2"/>
        <v/>
      </c>
    </row>
    <row r="128">
      <c r="J128" s="27" t="str">
        <f t="shared" si="2"/>
        <v/>
      </c>
    </row>
    <row r="129">
      <c r="J129" s="27" t="str">
        <f t="shared" si="2"/>
        <v/>
      </c>
    </row>
    <row r="130">
      <c r="J130" s="27" t="str">
        <f t="shared" si="2"/>
        <v/>
      </c>
    </row>
    <row r="131">
      <c r="J131" s="27" t="str">
        <f t="shared" si="2"/>
        <v/>
      </c>
    </row>
    <row r="132">
      <c r="J132" s="27" t="str">
        <f t="shared" si="2"/>
        <v/>
      </c>
    </row>
    <row r="133">
      <c r="J133" s="27" t="str">
        <f t="shared" si="2"/>
        <v/>
      </c>
    </row>
    <row r="134">
      <c r="J134" s="27" t="str">
        <f t="shared" si="2"/>
        <v/>
      </c>
    </row>
    <row r="135">
      <c r="J135" s="27" t="str">
        <f t="shared" si="2"/>
        <v/>
      </c>
    </row>
    <row r="136">
      <c r="J136" s="27" t="str">
        <f t="shared" si="2"/>
        <v/>
      </c>
    </row>
    <row r="137">
      <c r="J137" s="27" t="str">
        <f t="shared" si="2"/>
        <v/>
      </c>
    </row>
    <row r="138">
      <c r="J138" s="27" t="str">
        <f t="shared" si="2"/>
        <v/>
      </c>
    </row>
    <row r="139">
      <c r="J139" s="27" t="str">
        <f t="shared" si="2"/>
        <v/>
      </c>
    </row>
    <row r="140">
      <c r="J140" s="27" t="str">
        <f t="shared" si="2"/>
        <v/>
      </c>
    </row>
    <row r="141">
      <c r="J141" s="27" t="str">
        <f t="shared" si="2"/>
        <v/>
      </c>
    </row>
    <row r="142">
      <c r="J142" s="27" t="str">
        <f t="shared" si="2"/>
        <v/>
      </c>
    </row>
    <row r="143">
      <c r="J143" s="27" t="str">
        <f t="shared" si="2"/>
        <v/>
      </c>
    </row>
    <row r="144">
      <c r="J144" s="27" t="str">
        <f t="shared" si="2"/>
        <v/>
      </c>
    </row>
    <row r="145">
      <c r="J145" s="27" t="str">
        <f t="shared" si="2"/>
        <v/>
      </c>
    </row>
    <row r="146">
      <c r="J146" s="27" t="str">
        <f t="shared" si="2"/>
        <v/>
      </c>
    </row>
    <row r="147">
      <c r="J147" s="27" t="str">
        <f t="shared" si="2"/>
        <v/>
      </c>
    </row>
    <row r="148">
      <c r="J148" s="27" t="str">
        <f t="shared" si="2"/>
        <v/>
      </c>
    </row>
    <row r="149">
      <c r="J149" s="27" t="str">
        <f t="shared" si="2"/>
        <v/>
      </c>
    </row>
    <row r="150">
      <c r="J150" s="27" t="str">
        <f t="shared" si="2"/>
        <v/>
      </c>
    </row>
    <row r="151">
      <c r="J151" s="27" t="str">
        <f t="shared" si="2"/>
        <v/>
      </c>
    </row>
    <row r="152">
      <c r="J152" s="27" t="str">
        <f t="shared" si="2"/>
        <v/>
      </c>
    </row>
    <row r="153">
      <c r="J153" s="27" t="str">
        <f t="shared" si="2"/>
        <v/>
      </c>
    </row>
    <row r="154">
      <c r="J154" s="27" t="str">
        <f t="shared" si="2"/>
        <v/>
      </c>
    </row>
    <row r="155">
      <c r="J155" s="27" t="str">
        <f t="shared" si="2"/>
        <v/>
      </c>
    </row>
    <row r="156">
      <c r="J156" s="27" t="str">
        <f t="shared" si="2"/>
        <v/>
      </c>
    </row>
    <row r="157">
      <c r="J157" s="27" t="str">
        <f t="shared" si="2"/>
        <v/>
      </c>
    </row>
    <row r="158">
      <c r="J158" s="27" t="str">
        <f t="shared" si="2"/>
        <v/>
      </c>
    </row>
    <row r="159">
      <c r="J159" s="27" t="str">
        <f t="shared" si="2"/>
        <v/>
      </c>
    </row>
    <row r="160">
      <c r="J160" s="27" t="str">
        <f t="shared" si="2"/>
        <v/>
      </c>
    </row>
    <row r="161">
      <c r="J161" s="27" t="str">
        <f t="shared" si="2"/>
        <v/>
      </c>
    </row>
    <row r="162">
      <c r="J162" s="27" t="str">
        <f t="shared" si="2"/>
        <v/>
      </c>
    </row>
    <row r="163">
      <c r="J163" s="27" t="str">
        <f t="shared" si="2"/>
        <v/>
      </c>
    </row>
    <row r="164">
      <c r="J164" s="27" t="str">
        <f t="shared" si="2"/>
        <v/>
      </c>
    </row>
    <row r="165">
      <c r="J165" s="27" t="str">
        <f t="shared" si="2"/>
        <v/>
      </c>
    </row>
    <row r="166">
      <c r="J166" s="27" t="str">
        <f t="shared" si="2"/>
        <v/>
      </c>
    </row>
    <row r="167">
      <c r="J167" s="27" t="str">
        <f t="shared" si="2"/>
        <v/>
      </c>
    </row>
    <row r="168">
      <c r="J168" s="27" t="str">
        <f t="shared" si="2"/>
        <v/>
      </c>
    </row>
    <row r="169">
      <c r="J169" s="27" t="str">
        <f t="shared" si="2"/>
        <v/>
      </c>
    </row>
    <row r="170">
      <c r="J170" s="27" t="str">
        <f t="shared" si="2"/>
        <v/>
      </c>
    </row>
    <row r="171">
      <c r="J171" s="27" t="str">
        <f t="shared" si="2"/>
        <v/>
      </c>
    </row>
    <row r="172">
      <c r="J172" s="27" t="str">
        <f t="shared" si="2"/>
        <v/>
      </c>
    </row>
    <row r="173">
      <c r="J173" s="27" t="str">
        <f t="shared" si="2"/>
        <v/>
      </c>
    </row>
    <row r="174">
      <c r="J174" s="27" t="str">
        <f t="shared" si="2"/>
        <v/>
      </c>
    </row>
    <row r="175">
      <c r="J175" s="27" t="str">
        <f t="shared" si="2"/>
        <v/>
      </c>
    </row>
    <row r="176">
      <c r="J176" s="27" t="str">
        <f t="shared" si="2"/>
        <v/>
      </c>
    </row>
    <row r="177">
      <c r="J177" s="27" t="str">
        <f t="shared" si="2"/>
        <v/>
      </c>
    </row>
    <row r="178">
      <c r="J178" s="27" t="str">
        <f t="shared" si="2"/>
        <v/>
      </c>
    </row>
    <row r="179">
      <c r="J179" s="27" t="str">
        <f t="shared" si="2"/>
        <v/>
      </c>
    </row>
    <row r="180">
      <c r="J180" s="27" t="str">
        <f t="shared" si="2"/>
        <v/>
      </c>
    </row>
    <row r="181">
      <c r="J181" s="27" t="str">
        <f t="shared" si="2"/>
        <v/>
      </c>
    </row>
    <row r="182">
      <c r="J182" s="27" t="str">
        <f t="shared" si="2"/>
        <v/>
      </c>
    </row>
    <row r="183">
      <c r="J183" s="27" t="str">
        <f t="shared" si="2"/>
        <v/>
      </c>
    </row>
    <row r="184">
      <c r="J184" s="27" t="str">
        <f t="shared" si="2"/>
        <v/>
      </c>
    </row>
    <row r="185">
      <c r="J185" s="27" t="str">
        <f t="shared" si="2"/>
        <v/>
      </c>
    </row>
    <row r="186">
      <c r="J186" s="27" t="str">
        <f t="shared" si="2"/>
        <v/>
      </c>
    </row>
    <row r="187">
      <c r="J187" s="27" t="str">
        <f t="shared" si="2"/>
        <v/>
      </c>
    </row>
    <row r="188">
      <c r="J188" s="27" t="str">
        <f t="shared" si="2"/>
        <v/>
      </c>
    </row>
    <row r="189">
      <c r="J189" s="27" t="str">
        <f t="shared" si="2"/>
        <v/>
      </c>
    </row>
    <row r="190">
      <c r="J190" s="27" t="str">
        <f t="shared" si="2"/>
        <v/>
      </c>
    </row>
    <row r="191">
      <c r="J191" s="27" t="str">
        <f t="shared" si="2"/>
        <v/>
      </c>
    </row>
    <row r="192">
      <c r="J192" s="27" t="str">
        <f t="shared" si="2"/>
        <v/>
      </c>
    </row>
    <row r="193">
      <c r="J193" s="27" t="str">
        <f t="shared" si="2"/>
        <v/>
      </c>
    </row>
    <row r="194">
      <c r="J194" s="27" t="str">
        <f t="shared" si="2"/>
        <v/>
      </c>
    </row>
    <row r="195">
      <c r="J195" s="27" t="str">
        <f t="shared" si="2"/>
        <v/>
      </c>
    </row>
    <row r="196">
      <c r="J196" s="27" t="str">
        <f t="shared" si="2"/>
        <v/>
      </c>
    </row>
    <row r="197">
      <c r="J197" s="27" t="str">
        <f t="shared" si="2"/>
        <v/>
      </c>
    </row>
    <row r="198">
      <c r="J198" s="27" t="str">
        <f t="shared" si="2"/>
        <v/>
      </c>
    </row>
    <row r="199">
      <c r="J199" s="27" t="str">
        <f t="shared" si="2"/>
        <v/>
      </c>
    </row>
    <row r="200">
      <c r="J200" s="27" t="str">
        <f t="shared" si="2"/>
        <v/>
      </c>
    </row>
    <row r="201">
      <c r="J201" s="27" t="str">
        <f t="shared" si="2"/>
        <v/>
      </c>
    </row>
    <row r="202">
      <c r="J202" s="27" t="str">
        <f t="shared" si="2"/>
        <v/>
      </c>
    </row>
    <row r="203">
      <c r="J203" s="27" t="str">
        <f t="shared" si="2"/>
        <v/>
      </c>
    </row>
    <row r="204">
      <c r="J204" s="27" t="str">
        <f t="shared" si="2"/>
        <v/>
      </c>
    </row>
    <row r="205">
      <c r="J205" s="27" t="str">
        <f t="shared" si="2"/>
        <v/>
      </c>
    </row>
    <row r="206">
      <c r="J206" s="27" t="str">
        <f t="shared" si="2"/>
        <v/>
      </c>
    </row>
    <row r="207">
      <c r="J207" s="27" t="str">
        <f t="shared" si="2"/>
        <v/>
      </c>
    </row>
    <row r="208">
      <c r="J208" s="27" t="str">
        <f t="shared" si="2"/>
        <v/>
      </c>
    </row>
    <row r="209">
      <c r="J209" s="27" t="str">
        <f t="shared" si="2"/>
        <v/>
      </c>
    </row>
    <row r="210">
      <c r="J210" s="27" t="str">
        <f t="shared" si="2"/>
        <v/>
      </c>
    </row>
    <row r="211">
      <c r="J211" s="27" t="str">
        <f t="shared" si="2"/>
        <v/>
      </c>
    </row>
    <row r="212">
      <c r="J212" s="27" t="str">
        <f t="shared" si="2"/>
        <v/>
      </c>
    </row>
    <row r="213">
      <c r="J213" s="27" t="str">
        <f t="shared" si="2"/>
        <v/>
      </c>
    </row>
    <row r="214">
      <c r="J214" s="27" t="str">
        <f t="shared" si="2"/>
        <v/>
      </c>
    </row>
    <row r="215">
      <c r="J215" s="27" t="str">
        <f t="shared" si="2"/>
        <v/>
      </c>
    </row>
    <row r="216">
      <c r="J216" s="27" t="str">
        <f t="shared" si="2"/>
        <v/>
      </c>
    </row>
    <row r="217">
      <c r="J217" s="27" t="str">
        <f t="shared" si="2"/>
        <v/>
      </c>
    </row>
    <row r="218">
      <c r="J218" s="27" t="str">
        <f t="shared" si="2"/>
        <v/>
      </c>
    </row>
    <row r="219">
      <c r="J219" s="27" t="str">
        <f t="shared" si="2"/>
        <v/>
      </c>
    </row>
    <row r="220">
      <c r="J220" s="27" t="str">
        <f t="shared" si="2"/>
        <v/>
      </c>
    </row>
    <row r="221">
      <c r="J221" s="27" t="str">
        <f t="shared" si="2"/>
        <v/>
      </c>
    </row>
    <row r="222">
      <c r="J222" s="27" t="str">
        <f t="shared" si="2"/>
        <v/>
      </c>
    </row>
    <row r="223">
      <c r="J223" s="27" t="str">
        <f t="shared" si="2"/>
        <v/>
      </c>
    </row>
    <row r="224">
      <c r="J224" s="27" t="str">
        <f t="shared" si="2"/>
        <v/>
      </c>
    </row>
    <row r="225">
      <c r="J225" s="27" t="str">
        <f t="shared" si="2"/>
        <v/>
      </c>
    </row>
    <row r="226">
      <c r="J226" s="27" t="str">
        <f t="shared" si="2"/>
        <v/>
      </c>
    </row>
    <row r="227">
      <c r="J227" s="27" t="str">
        <f t="shared" si="2"/>
        <v/>
      </c>
    </row>
    <row r="228">
      <c r="J228" s="27" t="str">
        <f t="shared" si="2"/>
        <v/>
      </c>
    </row>
    <row r="229">
      <c r="J229" s="27" t="str">
        <f t="shared" si="2"/>
        <v/>
      </c>
    </row>
    <row r="230">
      <c r="J230" s="27" t="str">
        <f t="shared" si="2"/>
        <v/>
      </c>
    </row>
    <row r="231">
      <c r="J231" s="27" t="str">
        <f t="shared" si="2"/>
        <v/>
      </c>
    </row>
    <row r="232">
      <c r="J232" s="27" t="str">
        <f t="shared" si="2"/>
        <v/>
      </c>
    </row>
    <row r="233">
      <c r="J233" s="27" t="str">
        <f t="shared" si="2"/>
        <v/>
      </c>
    </row>
    <row r="234">
      <c r="J234" s="27" t="str">
        <f t="shared" si="2"/>
        <v/>
      </c>
    </row>
    <row r="235">
      <c r="J235" s="27" t="str">
        <f t="shared" si="2"/>
        <v/>
      </c>
    </row>
    <row r="236">
      <c r="J236" s="27" t="str">
        <f t="shared" si="2"/>
        <v/>
      </c>
    </row>
    <row r="237">
      <c r="J237" s="27" t="str">
        <f t="shared" si="2"/>
        <v/>
      </c>
    </row>
    <row r="238">
      <c r="J238" s="27" t="str">
        <f t="shared" si="2"/>
        <v/>
      </c>
    </row>
    <row r="239">
      <c r="J239" s="27" t="str">
        <f t="shared" si="2"/>
        <v/>
      </c>
    </row>
    <row r="240">
      <c r="J240" s="27" t="str">
        <f t="shared" si="2"/>
        <v/>
      </c>
    </row>
    <row r="241">
      <c r="J241" s="27" t="str">
        <f t="shared" si="2"/>
        <v/>
      </c>
    </row>
    <row r="242">
      <c r="J242" s="27" t="str">
        <f t="shared" si="2"/>
        <v/>
      </c>
    </row>
    <row r="243">
      <c r="J243" s="27" t="str">
        <f t="shared" si="2"/>
        <v/>
      </c>
    </row>
    <row r="244">
      <c r="J244" s="27" t="str">
        <f t="shared" si="2"/>
        <v/>
      </c>
    </row>
    <row r="245">
      <c r="J245" s="27" t="str">
        <f t="shared" si="2"/>
        <v/>
      </c>
    </row>
    <row r="246">
      <c r="J246" s="27" t="str">
        <f t="shared" si="2"/>
        <v/>
      </c>
    </row>
    <row r="247">
      <c r="J247" s="27" t="str">
        <f t="shared" si="2"/>
        <v/>
      </c>
    </row>
    <row r="248">
      <c r="J248" s="27" t="str">
        <f t="shared" si="2"/>
        <v/>
      </c>
    </row>
    <row r="249">
      <c r="J249" s="27" t="str">
        <f t="shared" si="2"/>
        <v/>
      </c>
    </row>
    <row r="250">
      <c r="J250" s="27" t="str">
        <f t="shared" si="2"/>
        <v/>
      </c>
    </row>
    <row r="251">
      <c r="J251" s="27" t="str">
        <f t="shared" si="2"/>
        <v/>
      </c>
    </row>
    <row r="252">
      <c r="J252" s="27" t="str">
        <f t="shared" si="2"/>
        <v/>
      </c>
    </row>
    <row r="253">
      <c r="J253" s="27" t="str">
        <f t="shared" si="2"/>
        <v/>
      </c>
    </row>
    <row r="254">
      <c r="J254" s="27" t="str">
        <f t="shared" si="2"/>
        <v/>
      </c>
    </row>
    <row r="255">
      <c r="J255" s="27" t="str">
        <f t="shared" si="2"/>
        <v/>
      </c>
    </row>
    <row r="256">
      <c r="J256" s="27" t="str">
        <f t="shared" si="2"/>
        <v/>
      </c>
    </row>
    <row r="257">
      <c r="J257" s="27" t="str">
        <f t="shared" si="2"/>
        <v/>
      </c>
    </row>
    <row r="258">
      <c r="J258" s="27" t="str">
        <f t="shared" si="2"/>
        <v/>
      </c>
    </row>
    <row r="259">
      <c r="J259" s="27" t="str">
        <f t="shared" si="2"/>
        <v/>
      </c>
    </row>
    <row r="260">
      <c r="J260" s="27" t="str">
        <f t="shared" si="2"/>
        <v/>
      </c>
    </row>
    <row r="261">
      <c r="J261" s="27" t="str">
        <f t="shared" si="2"/>
        <v/>
      </c>
    </row>
    <row r="262">
      <c r="J262" s="27" t="str">
        <f t="shared" si="2"/>
        <v/>
      </c>
    </row>
    <row r="263">
      <c r="J263" s="27" t="str">
        <f t="shared" si="2"/>
        <v/>
      </c>
    </row>
    <row r="264">
      <c r="J264" s="27" t="str">
        <f t="shared" si="2"/>
        <v/>
      </c>
    </row>
    <row r="265">
      <c r="J265" s="27" t="str">
        <f t="shared" si="2"/>
        <v/>
      </c>
    </row>
    <row r="266">
      <c r="J266" s="27" t="str">
        <f t="shared" si="2"/>
        <v/>
      </c>
    </row>
    <row r="267">
      <c r="J267" s="27" t="str">
        <f t="shared" si="2"/>
        <v/>
      </c>
    </row>
    <row r="268">
      <c r="J268" s="27" t="str">
        <f t="shared" si="2"/>
        <v/>
      </c>
    </row>
    <row r="269">
      <c r="J269" s="27" t="str">
        <f t="shared" si="2"/>
        <v/>
      </c>
    </row>
    <row r="270">
      <c r="J270" s="27" t="str">
        <f t="shared" si="2"/>
        <v/>
      </c>
    </row>
    <row r="271">
      <c r="J271" s="27" t="str">
        <f t="shared" si="2"/>
        <v/>
      </c>
    </row>
    <row r="272">
      <c r="J272" s="27" t="str">
        <f t="shared" si="2"/>
        <v/>
      </c>
    </row>
    <row r="273">
      <c r="J273" s="27" t="str">
        <f t="shared" si="2"/>
        <v/>
      </c>
    </row>
    <row r="274">
      <c r="J274" s="27" t="str">
        <f t="shared" si="2"/>
        <v/>
      </c>
    </row>
    <row r="275">
      <c r="J275" s="27" t="str">
        <f t="shared" si="2"/>
        <v/>
      </c>
    </row>
    <row r="276">
      <c r="J276" s="27" t="str">
        <f t="shared" si="2"/>
        <v/>
      </c>
    </row>
    <row r="277">
      <c r="J277" s="27" t="str">
        <f t="shared" si="2"/>
        <v/>
      </c>
    </row>
    <row r="278">
      <c r="J278" s="27" t="str">
        <f t="shared" si="2"/>
        <v/>
      </c>
    </row>
    <row r="279">
      <c r="J279" s="27" t="str">
        <f t="shared" si="2"/>
        <v/>
      </c>
    </row>
    <row r="280">
      <c r="J280" s="27" t="str">
        <f t="shared" si="2"/>
        <v/>
      </c>
    </row>
    <row r="281">
      <c r="J281" s="27" t="str">
        <f t="shared" si="2"/>
        <v/>
      </c>
    </row>
    <row r="282">
      <c r="J282" s="27" t="str">
        <f t="shared" si="2"/>
        <v/>
      </c>
    </row>
    <row r="283">
      <c r="J283" s="27" t="str">
        <f t="shared" si="2"/>
        <v/>
      </c>
    </row>
    <row r="284">
      <c r="J284" s="27" t="str">
        <f t="shared" si="2"/>
        <v/>
      </c>
    </row>
    <row r="285">
      <c r="J285" s="27" t="str">
        <f t="shared" si="2"/>
        <v/>
      </c>
    </row>
    <row r="286">
      <c r="J286" s="27" t="str">
        <f t="shared" si="2"/>
        <v/>
      </c>
    </row>
    <row r="287">
      <c r="J287" s="27" t="str">
        <f t="shared" si="2"/>
        <v/>
      </c>
    </row>
    <row r="288">
      <c r="J288" s="27" t="str">
        <f t="shared" si="2"/>
        <v/>
      </c>
    </row>
    <row r="289">
      <c r="J289" s="27" t="str">
        <f t="shared" si="2"/>
        <v/>
      </c>
    </row>
    <row r="290">
      <c r="J290" s="27" t="str">
        <f t="shared" si="2"/>
        <v/>
      </c>
    </row>
    <row r="291">
      <c r="J291" s="27" t="str">
        <f t="shared" si="2"/>
        <v/>
      </c>
    </row>
    <row r="292">
      <c r="J292" s="27" t="str">
        <f t="shared" si="2"/>
        <v/>
      </c>
    </row>
    <row r="293">
      <c r="J293" s="27" t="str">
        <f t="shared" si="2"/>
        <v/>
      </c>
    </row>
    <row r="294">
      <c r="J294" s="27" t="str">
        <f t="shared" si="2"/>
        <v/>
      </c>
    </row>
    <row r="295">
      <c r="J295" s="27" t="str">
        <f t="shared" si="2"/>
        <v/>
      </c>
    </row>
    <row r="296">
      <c r="J296" s="27" t="str">
        <f t="shared" si="2"/>
        <v/>
      </c>
    </row>
    <row r="297">
      <c r="J297" s="27" t="str">
        <f t="shared" si="2"/>
        <v/>
      </c>
    </row>
    <row r="298">
      <c r="J298" s="27" t="str">
        <f t="shared" si="2"/>
        <v/>
      </c>
    </row>
    <row r="299">
      <c r="J299" s="27" t="str">
        <f t="shared" si="2"/>
        <v/>
      </c>
    </row>
    <row r="300">
      <c r="J300" s="27" t="str">
        <f t="shared" si="2"/>
        <v/>
      </c>
    </row>
    <row r="301">
      <c r="J301" s="27" t="str">
        <f t="shared" si="2"/>
        <v/>
      </c>
    </row>
    <row r="302">
      <c r="J302" s="27" t="str">
        <f t="shared" si="2"/>
        <v/>
      </c>
    </row>
    <row r="303">
      <c r="J303" s="27" t="str">
        <f t="shared" si="2"/>
        <v/>
      </c>
    </row>
    <row r="304">
      <c r="J304" s="27" t="str">
        <f t="shared" si="2"/>
        <v/>
      </c>
    </row>
    <row r="305">
      <c r="J305" s="27" t="str">
        <f t="shared" si="2"/>
        <v/>
      </c>
    </row>
    <row r="306">
      <c r="J306" s="27" t="str">
        <f t="shared" si="2"/>
        <v/>
      </c>
    </row>
    <row r="307">
      <c r="J307" s="27" t="str">
        <f t="shared" si="2"/>
        <v/>
      </c>
    </row>
    <row r="308">
      <c r="J308" s="27" t="str">
        <f t="shared" si="2"/>
        <v/>
      </c>
    </row>
    <row r="309">
      <c r="J309" s="27" t="str">
        <f t="shared" si="2"/>
        <v/>
      </c>
    </row>
    <row r="310">
      <c r="J310" s="27" t="str">
        <f t="shared" si="2"/>
        <v/>
      </c>
    </row>
    <row r="311">
      <c r="J311" s="27" t="str">
        <f t="shared" si="2"/>
        <v/>
      </c>
    </row>
    <row r="312">
      <c r="J312" s="27" t="str">
        <f t="shared" si="2"/>
        <v/>
      </c>
    </row>
    <row r="313">
      <c r="J313" s="27" t="str">
        <f t="shared" si="2"/>
        <v/>
      </c>
    </row>
    <row r="314">
      <c r="J314" s="27" t="str">
        <f t="shared" si="2"/>
        <v/>
      </c>
    </row>
    <row r="315">
      <c r="J315" s="27" t="str">
        <f t="shared" si="2"/>
        <v/>
      </c>
    </row>
    <row r="316">
      <c r="J316" s="27" t="str">
        <f t="shared" si="2"/>
        <v/>
      </c>
    </row>
    <row r="317">
      <c r="J317" s="27" t="str">
        <f t="shared" si="2"/>
        <v/>
      </c>
    </row>
    <row r="318">
      <c r="J318" s="27" t="str">
        <f t="shared" si="2"/>
        <v/>
      </c>
    </row>
    <row r="319">
      <c r="J319" s="27" t="str">
        <f t="shared" si="2"/>
        <v/>
      </c>
    </row>
    <row r="320">
      <c r="J320" s="27" t="str">
        <f t="shared" si="2"/>
        <v/>
      </c>
    </row>
    <row r="321">
      <c r="J321" s="27" t="str">
        <f t="shared" si="2"/>
        <v/>
      </c>
    </row>
    <row r="322">
      <c r="J322" s="27" t="str">
        <f t="shared" si="2"/>
        <v/>
      </c>
    </row>
    <row r="323">
      <c r="J323" s="27" t="str">
        <f t="shared" si="2"/>
        <v/>
      </c>
    </row>
    <row r="324">
      <c r="J324" s="27" t="str">
        <f t="shared" si="2"/>
        <v/>
      </c>
    </row>
    <row r="325">
      <c r="J325" s="27" t="str">
        <f t="shared" si="2"/>
        <v/>
      </c>
    </row>
    <row r="326">
      <c r="J326" s="27" t="str">
        <f t="shared" si="2"/>
        <v/>
      </c>
    </row>
    <row r="327">
      <c r="J327" s="27" t="str">
        <f t="shared" si="2"/>
        <v/>
      </c>
    </row>
    <row r="328">
      <c r="J328" s="27" t="str">
        <f t="shared" si="2"/>
        <v/>
      </c>
    </row>
    <row r="329">
      <c r="J329" s="27" t="str">
        <f t="shared" si="2"/>
        <v/>
      </c>
    </row>
    <row r="330">
      <c r="J330" s="27" t="str">
        <f t="shared" si="2"/>
        <v/>
      </c>
    </row>
    <row r="331">
      <c r="J331" s="27" t="str">
        <f t="shared" si="2"/>
        <v/>
      </c>
    </row>
    <row r="332">
      <c r="J332" s="27" t="str">
        <f t="shared" si="2"/>
        <v/>
      </c>
    </row>
    <row r="333">
      <c r="J333" s="27" t="str">
        <f t="shared" si="2"/>
        <v/>
      </c>
    </row>
    <row r="334">
      <c r="J334" s="27" t="str">
        <f t="shared" si="2"/>
        <v/>
      </c>
    </row>
    <row r="335">
      <c r="J335" s="27" t="str">
        <f t="shared" si="2"/>
        <v/>
      </c>
    </row>
    <row r="336">
      <c r="J336" s="27" t="str">
        <f t="shared" si="2"/>
        <v/>
      </c>
    </row>
    <row r="337">
      <c r="J337" s="27" t="str">
        <f t="shared" si="2"/>
        <v/>
      </c>
    </row>
    <row r="338">
      <c r="J338" s="27" t="str">
        <f t="shared" si="2"/>
        <v/>
      </c>
    </row>
    <row r="339">
      <c r="J339" s="27" t="str">
        <f t="shared" si="2"/>
        <v/>
      </c>
    </row>
    <row r="340">
      <c r="J340" s="27" t="str">
        <f t="shared" si="2"/>
        <v/>
      </c>
    </row>
    <row r="341">
      <c r="J341" s="27" t="str">
        <f t="shared" si="2"/>
        <v/>
      </c>
    </row>
    <row r="342">
      <c r="J342" s="27" t="str">
        <f t="shared" si="2"/>
        <v/>
      </c>
    </row>
    <row r="343">
      <c r="J343" s="27" t="str">
        <f t="shared" si="2"/>
        <v/>
      </c>
    </row>
    <row r="344">
      <c r="J344" s="27" t="str">
        <f t="shared" si="2"/>
        <v/>
      </c>
    </row>
    <row r="345">
      <c r="J345" s="27" t="str">
        <f t="shared" si="2"/>
        <v/>
      </c>
    </row>
    <row r="346">
      <c r="J346" s="27" t="str">
        <f t="shared" si="2"/>
        <v/>
      </c>
    </row>
    <row r="347">
      <c r="J347" s="27" t="str">
        <f t="shared" si="2"/>
        <v/>
      </c>
    </row>
    <row r="348">
      <c r="J348" s="27" t="str">
        <f t="shared" si="2"/>
        <v/>
      </c>
    </row>
    <row r="349">
      <c r="J349" s="27" t="str">
        <f t="shared" si="2"/>
        <v/>
      </c>
    </row>
    <row r="350">
      <c r="J350" s="27" t="str">
        <f t="shared" si="2"/>
        <v/>
      </c>
    </row>
    <row r="351">
      <c r="J351" s="27" t="str">
        <f t="shared" si="2"/>
        <v/>
      </c>
    </row>
    <row r="352">
      <c r="J352" s="27" t="str">
        <f t="shared" si="2"/>
        <v/>
      </c>
    </row>
    <row r="353">
      <c r="J353" s="27" t="str">
        <f t="shared" si="2"/>
        <v/>
      </c>
    </row>
    <row r="354">
      <c r="J354" s="27" t="str">
        <f t="shared" si="2"/>
        <v/>
      </c>
    </row>
    <row r="355">
      <c r="J355" s="27" t="str">
        <f t="shared" si="2"/>
        <v/>
      </c>
    </row>
    <row r="356">
      <c r="J356" s="27" t="str">
        <f t="shared" si="2"/>
        <v/>
      </c>
    </row>
    <row r="357">
      <c r="J357" s="27" t="str">
        <f t="shared" si="2"/>
        <v/>
      </c>
    </row>
    <row r="358">
      <c r="J358" s="27" t="str">
        <f t="shared" si="2"/>
        <v/>
      </c>
    </row>
    <row r="359">
      <c r="J359" s="27" t="str">
        <f t="shared" si="2"/>
        <v/>
      </c>
    </row>
    <row r="360">
      <c r="J360" s="27" t="str">
        <f t="shared" si="2"/>
        <v/>
      </c>
    </row>
    <row r="361">
      <c r="J361" s="27" t="str">
        <f t="shared" si="2"/>
        <v/>
      </c>
    </row>
    <row r="362">
      <c r="J362" s="27" t="str">
        <f t="shared" si="2"/>
        <v/>
      </c>
    </row>
    <row r="363">
      <c r="J363" s="27" t="str">
        <f t="shared" si="2"/>
        <v/>
      </c>
    </row>
    <row r="364">
      <c r="J364" s="27" t="str">
        <f t="shared" si="2"/>
        <v/>
      </c>
    </row>
    <row r="365">
      <c r="J365" s="27" t="str">
        <f t="shared" si="2"/>
        <v/>
      </c>
    </row>
    <row r="366">
      <c r="J366" s="27" t="str">
        <f t="shared" si="2"/>
        <v/>
      </c>
    </row>
    <row r="367">
      <c r="J367" s="27" t="str">
        <f t="shared" si="2"/>
        <v/>
      </c>
    </row>
    <row r="368">
      <c r="J368" s="27" t="str">
        <f t="shared" si="2"/>
        <v/>
      </c>
    </row>
    <row r="369">
      <c r="J369" s="27" t="str">
        <f t="shared" si="2"/>
        <v/>
      </c>
    </row>
    <row r="370">
      <c r="J370" s="27" t="str">
        <f t="shared" si="2"/>
        <v/>
      </c>
    </row>
    <row r="371">
      <c r="J371" s="27" t="str">
        <f t="shared" si="2"/>
        <v/>
      </c>
    </row>
    <row r="372">
      <c r="J372" s="27" t="str">
        <f t="shared" si="2"/>
        <v/>
      </c>
    </row>
    <row r="373">
      <c r="J373" s="27" t="str">
        <f t="shared" si="2"/>
        <v/>
      </c>
    </row>
    <row r="374">
      <c r="J374" s="27" t="str">
        <f t="shared" si="2"/>
        <v/>
      </c>
    </row>
    <row r="375">
      <c r="J375" s="27" t="str">
        <f t="shared" si="2"/>
        <v/>
      </c>
    </row>
    <row r="376">
      <c r="J376" s="27" t="str">
        <f t="shared" si="2"/>
        <v/>
      </c>
    </row>
    <row r="377">
      <c r="J377" s="27" t="str">
        <f t="shared" si="2"/>
        <v/>
      </c>
    </row>
    <row r="378">
      <c r="J378" s="27" t="str">
        <f t="shared" si="2"/>
        <v/>
      </c>
    </row>
    <row r="379">
      <c r="J379" s="27" t="str">
        <f t="shared" si="2"/>
        <v/>
      </c>
    </row>
    <row r="380">
      <c r="J380" s="27" t="str">
        <f t="shared" si="2"/>
        <v/>
      </c>
    </row>
    <row r="381">
      <c r="J381" s="27" t="str">
        <f t="shared" si="2"/>
        <v/>
      </c>
    </row>
    <row r="382">
      <c r="J382" s="27" t="str">
        <f t="shared" si="2"/>
        <v/>
      </c>
    </row>
    <row r="383">
      <c r="J383" s="27" t="str">
        <f t="shared" si="2"/>
        <v/>
      </c>
    </row>
    <row r="384">
      <c r="J384" s="27" t="str">
        <f t="shared" si="2"/>
        <v/>
      </c>
    </row>
    <row r="385">
      <c r="J385" s="27" t="str">
        <f t="shared" si="2"/>
        <v/>
      </c>
    </row>
    <row r="386">
      <c r="J386" s="27" t="str">
        <f t="shared" si="2"/>
        <v/>
      </c>
    </row>
    <row r="387">
      <c r="J387" s="27" t="str">
        <f t="shared" si="2"/>
        <v/>
      </c>
    </row>
    <row r="388">
      <c r="J388" s="27" t="str">
        <f t="shared" si="2"/>
        <v/>
      </c>
    </row>
    <row r="389">
      <c r="J389" s="27" t="str">
        <f t="shared" si="2"/>
        <v/>
      </c>
    </row>
    <row r="390">
      <c r="J390" s="27" t="str">
        <f t="shared" si="2"/>
        <v/>
      </c>
    </row>
    <row r="391">
      <c r="J391" s="27" t="str">
        <f t="shared" si="2"/>
        <v/>
      </c>
    </row>
    <row r="392">
      <c r="J392" s="27" t="str">
        <f t="shared" si="2"/>
        <v/>
      </c>
    </row>
    <row r="393">
      <c r="J393" s="27" t="str">
        <f t="shared" si="2"/>
        <v/>
      </c>
    </row>
    <row r="394">
      <c r="J394" s="27" t="str">
        <f t="shared" si="2"/>
        <v/>
      </c>
    </row>
    <row r="395">
      <c r="J395" s="27" t="str">
        <f t="shared" si="2"/>
        <v/>
      </c>
    </row>
    <row r="396">
      <c r="J396" s="27" t="str">
        <f t="shared" si="2"/>
        <v/>
      </c>
    </row>
    <row r="397">
      <c r="J397" s="27" t="str">
        <f t="shared" si="2"/>
        <v/>
      </c>
    </row>
    <row r="398">
      <c r="J398" s="27" t="str">
        <f t="shared" si="2"/>
        <v/>
      </c>
    </row>
    <row r="399">
      <c r="J399" s="27" t="str">
        <f t="shared" si="2"/>
        <v/>
      </c>
    </row>
    <row r="400">
      <c r="J400" s="27" t="str">
        <f t="shared" si="2"/>
        <v/>
      </c>
    </row>
    <row r="401">
      <c r="J401" s="27" t="str">
        <f t="shared" si="2"/>
        <v/>
      </c>
    </row>
    <row r="402">
      <c r="J402" s="27" t="str">
        <f t="shared" si="2"/>
        <v/>
      </c>
    </row>
    <row r="403">
      <c r="J403" s="27" t="str">
        <f t="shared" si="2"/>
        <v/>
      </c>
    </row>
    <row r="404">
      <c r="J404" s="27" t="str">
        <f t="shared" si="2"/>
        <v/>
      </c>
    </row>
    <row r="405">
      <c r="J405" s="27" t="str">
        <f t="shared" si="2"/>
        <v/>
      </c>
    </row>
    <row r="406">
      <c r="J406" s="27" t="str">
        <f t="shared" si="2"/>
        <v/>
      </c>
    </row>
    <row r="407">
      <c r="J407" s="27" t="str">
        <f t="shared" si="2"/>
        <v/>
      </c>
    </row>
    <row r="408">
      <c r="J408" s="27" t="str">
        <f t="shared" si="2"/>
        <v/>
      </c>
    </row>
    <row r="409">
      <c r="J409" s="27" t="str">
        <f t="shared" si="2"/>
        <v/>
      </c>
    </row>
    <row r="410">
      <c r="J410" s="27" t="str">
        <f t="shared" si="2"/>
        <v/>
      </c>
    </row>
    <row r="411">
      <c r="J411" s="27" t="str">
        <f t="shared" si="2"/>
        <v/>
      </c>
    </row>
    <row r="412">
      <c r="J412" s="27" t="str">
        <f t="shared" si="2"/>
        <v/>
      </c>
    </row>
    <row r="413">
      <c r="J413" s="27" t="str">
        <f t="shared" si="2"/>
        <v/>
      </c>
    </row>
    <row r="414">
      <c r="J414" s="27" t="str">
        <f t="shared" si="2"/>
        <v/>
      </c>
    </row>
    <row r="415">
      <c r="J415" s="27" t="str">
        <f t="shared" si="2"/>
        <v/>
      </c>
    </row>
    <row r="416">
      <c r="J416" s="27" t="str">
        <f t="shared" si="2"/>
        <v/>
      </c>
    </row>
    <row r="417">
      <c r="J417" s="27" t="str">
        <f t="shared" si="2"/>
        <v/>
      </c>
    </row>
    <row r="418">
      <c r="J418" s="27" t="str">
        <f t="shared" si="2"/>
        <v/>
      </c>
    </row>
    <row r="419">
      <c r="J419" s="27" t="str">
        <f t="shared" si="2"/>
        <v/>
      </c>
    </row>
    <row r="420">
      <c r="J420" s="27" t="str">
        <f t="shared" si="2"/>
        <v/>
      </c>
    </row>
    <row r="421">
      <c r="J421" s="27" t="str">
        <f t="shared" si="2"/>
        <v/>
      </c>
    </row>
    <row r="422">
      <c r="J422" s="27" t="str">
        <f t="shared" si="2"/>
        <v/>
      </c>
    </row>
    <row r="423">
      <c r="J423" s="27" t="str">
        <f t="shared" si="2"/>
        <v/>
      </c>
    </row>
    <row r="424">
      <c r="J424" s="27" t="str">
        <f t="shared" si="2"/>
        <v/>
      </c>
    </row>
    <row r="425">
      <c r="J425" s="27" t="str">
        <f t="shared" si="2"/>
        <v/>
      </c>
    </row>
    <row r="426">
      <c r="J426" s="27" t="str">
        <f t="shared" si="2"/>
        <v/>
      </c>
    </row>
    <row r="427">
      <c r="J427" s="27" t="str">
        <f t="shared" si="2"/>
        <v/>
      </c>
    </row>
    <row r="428">
      <c r="J428" s="27" t="str">
        <f t="shared" si="2"/>
        <v/>
      </c>
    </row>
    <row r="429">
      <c r="J429" s="27" t="str">
        <f t="shared" si="2"/>
        <v/>
      </c>
    </row>
    <row r="430">
      <c r="J430" s="27" t="str">
        <f t="shared" si="2"/>
        <v/>
      </c>
    </row>
    <row r="431">
      <c r="J431" s="27" t="str">
        <f t="shared" si="2"/>
        <v/>
      </c>
    </row>
    <row r="432">
      <c r="J432" s="27" t="str">
        <f t="shared" si="2"/>
        <v/>
      </c>
    </row>
    <row r="433">
      <c r="J433" s="27" t="str">
        <f t="shared" si="2"/>
        <v/>
      </c>
    </row>
    <row r="434">
      <c r="J434" s="27" t="str">
        <f t="shared" si="2"/>
        <v/>
      </c>
    </row>
    <row r="435">
      <c r="J435" s="27" t="str">
        <f t="shared" si="2"/>
        <v/>
      </c>
    </row>
    <row r="436">
      <c r="J436" s="27" t="str">
        <f t="shared" si="2"/>
        <v/>
      </c>
    </row>
    <row r="437">
      <c r="J437" s="27" t="str">
        <f t="shared" si="2"/>
        <v/>
      </c>
    </row>
    <row r="438">
      <c r="J438" s="27" t="str">
        <f t="shared" si="2"/>
        <v/>
      </c>
    </row>
    <row r="439">
      <c r="J439" s="27" t="str">
        <f t="shared" si="2"/>
        <v/>
      </c>
    </row>
    <row r="440">
      <c r="J440" s="27" t="str">
        <f t="shared" si="2"/>
        <v/>
      </c>
    </row>
    <row r="441">
      <c r="J441" s="27" t="str">
        <f t="shared" si="2"/>
        <v/>
      </c>
    </row>
    <row r="442">
      <c r="J442" s="27" t="str">
        <f t="shared" si="2"/>
        <v/>
      </c>
    </row>
    <row r="443">
      <c r="J443" s="27" t="str">
        <f t="shared" si="2"/>
        <v/>
      </c>
    </row>
    <row r="444">
      <c r="J444" s="27" t="str">
        <f t="shared" si="2"/>
        <v/>
      </c>
    </row>
    <row r="445">
      <c r="J445" s="27" t="str">
        <f t="shared" si="2"/>
        <v/>
      </c>
    </row>
    <row r="446">
      <c r="J446" s="27" t="str">
        <f t="shared" si="2"/>
        <v/>
      </c>
    </row>
    <row r="447">
      <c r="J447" s="27" t="str">
        <f t="shared" si="2"/>
        <v/>
      </c>
    </row>
    <row r="448">
      <c r="J448" s="27" t="str">
        <f t="shared" si="2"/>
        <v/>
      </c>
    </row>
    <row r="449">
      <c r="J449" s="27" t="str">
        <f t="shared" si="2"/>
        <v/>
      </c>
    </row>
    <row r="450">
      <c r="J450" s="27" t="str">
        <f t="shared" si="2"/>
        <v/>
      </c>
    </row>
    <row r="451">
      <c r="J451" s="27" t="str">
        <f t="shared" si="2"/>
        <v/>
      </c>
    </row>
    <row r="452">
      <c r="J452" s="27" t="str">
        <f t="shared" si="2"/>
        <v/>
      </c>
    </row>
    <row r="453">
      <c r="J453" s="27" t="str">
        <f t="shared" si="2"/>
        <v/>
      </c>
    </row>
    <row r="454">
      <c r="J454" s="27" t="str">
        <f t="shared" si="2"/>
        <v/>
      </c>
    </row>
    <row r="455">
      <c r="J455" s="27" t="str">
        <f t="shared" si="2"/>
        <v/>
      </c>
    </row>
    <row r="456">
      <c r="J456" s="27" t="str">
        <f t="shared" si="2"/>
        <v/>
      </c>
    </row>
    <row r="457">
      <c r="J457" s="27" t="str">
        <f t="shared" si="2"/>
        <v/>
      </c>
    </row>
    <row r="458">
      <c r="J458" s="27" t="str">
        <f t="shared" si="2"/>
        <v/>
      </c>
    </row>
    <row r="459">
      <c r="J459" s="27" t="str">
        <f t="shared" si="2"/>
        <v/>
      </c>
    </row>
    <row r="460">
      <c r="J460" s="27" t="str">
        <f t="shared" si="2"/>
        <v/>
      </c>
    </row>
    <row r="461">
      <c r="J461" s="27" t="str">
        <f t="shared" si="2"/>
        <v/>
      </c>
    </row>
    <row r="462">
      <c r="J462" s="27" t="str">
        <f t="shared" si="2"/>
        <v/>
      </c>
    </row>
    <row r="463">
      <c r="J463" s="27" t="str">
        <f t="shared" si="2"/>
        <v/>
      </c>
    </row>
    <row r="464">
      <c r="J464" s="27" t="str">
        <f t="shared" si="2"/>
        <v/>
      </c>
    </row>
    <row r="465">
      <c r="J465" s="27" t="str">
        <f t="shared" si="2"/>
        <v/>
      </c>
    </row>
    <row r="466">
      <c r="J466" s="27" t="str">
        <f t="shared" si="2"/>
        <v/>
      </c>
    </row>
    <row r="467">
      <c r="J467" s="27" t="str">
        <f t="shared" si="2"/>
        <v/>
      </c>
    </row>
    <row r="468">
      <c r="J468" s="27" t="str">
        <f t="shared" si="2"/>
        <v/>
      </c>
    </row>
    <row r="469">
      <c r="J469" s="27" t="str">
        <f t="shared" si="2"/>
        <v/>
      </c>
    </row>
    <row r="470">
      <c r="J470" s="27" t="str">
        <f t="shared" si="2"/>
        <v/>
      </c>
    </row>
    <row r="471">
      <c r="J471" s="27" t="str">
        <f t="shared" si="2"/>
        <v/>
      </c>
    </row>
    <row r="472">
      <c r="J472" s="27" t="str">
        <f t="shared" si="2"/>
        <v/>
      </c>
    </row>
    <row r="473">
      <c r="J473" s="27" t="str">
        <f t="shared" si="2"/>
        <v/>
      </c>
    </row>
    <row r="474">
      <c r="J474" s="27" t="str">
        <f t="shared" si="2"/>
        <v/>
      </c>
    </row>
    <row r="475">
      <c r="J475" s="27" t="str">
        <f t="shared" si="2"/>
        <v/>
      </c>
    </row>
    <row r="476">
      <c r="J476" s="27" t="str">
        <f t="shared" si="2"/>
        <v/>
      </c>
    </row>
    <row r="477">
      <c r="J477" s="27" t="str">
        <f t="shared" si="2"/>
        <v/>
      </c>
    </row>
    <row r="478">
      <c r="J478" s="27" t="str">
        <f t="shared" si="2"/>
        <v/>
      </c>
    </row>
    <row r="479">
      <c r="J479" s="27" t="str">
        <f t="shared" si="2"/>
        <v/>
      </c>
    </row>
    <row r="480">
      <c r="J480" s="27" t="str">
        <f t="shared" si="2"/>
        <v/>
      </c>
    </row>
    <row r="481">
      <c r="J481" s="27" t="str">
        <f t="shared" si="2"/>
        <v/>
      </c>
    </row>
    <row r="482">
      <c r="J482" s="27" t="str">
        <f t="shared" si="2"/>
        <v/>
      </c>
    </row>
    <row r="483">
      <c r="J483" s="27" t="str">
        <f t="shared" si="2"/>
        <v/>
      </c>
    </row>
    <row r="484">
      <c r="J484" s="27" t="str">
        <f t="shared" si="2"/>
        <v/>
      </c>
    </row>
    <row r="485">
      <c r="J485" s="27" t="str">
        <f t="shared" si="2"/>
        <v/>
      </c>
    </row>
    <row r="486">
      <c r="J486" s="27" t="str">
        <f t="shared" si="2"/>
        <v/>
      </c>
    </row>
    <row r="487">
      <c r="J487" s="27" t="str">
        <f t="shared" si="2"/>
        <v/>
      </c>
    </row>
    <row r="488">
      <c r="J488" s="27" t="str">
        <f t="shared" si="2"/>
        <v/>
      </c>
    </row>
    <row r="489">
      <c r="J489" s="27" t="str">
        <f t="shared" si="2"/>
        <v/>
      </c>
    </row>
    <row r="490">
      <c r="J490" s="27" t="str">
        <f t="shared" si="2"/>
        <v/>
      </c>
    </row>
    <row r="491">
      <c r="J491" s="27" t="str">
        <f t="shared" si="2"/>
        <v/>
      </c>
    </row>
    <row r="492">
      <c r="J492" s="27" t="str">
        <f t="shared" si="2"/>
        <v/>
      </c>
    </row>
    <row r="493">
      <c r="J493" s="27" t="str">
        <f t="shared" si="2"/>
        <v/>
      </c>
    </row>
    <row r="494">
      <c r="J494" s="27" t="str">
        <f t="shared" si="2"/>
        <v/>
      </c>
    </row>
    <row r="495">
      <c r="J495" s="27" t="str">
        <f t="shared" si="2"/>
        <v/>
      </c>
    </row>
    <row r="496">
      <c r="J496" s="27" t="str">
        <f t="shared" si="2"/>
        <v/>
      </c>
    </row>
    <row r="497">
      <c r="J497" s="27" t="str">
        <f t="shared" si="2"/>
        <v/>
      </c>
    </row>
    <row r="498">
      <c r="J498" s="27" t="str">
        <f t="shared" si="2"/>
        <v/>
      </c>
    </row>
    <row r="499">
      <c r="J499" s="27" t="str">
        <f t="shared" si="2"/>
        <v/>
      </c>
    </row>
    <row r="500">
      <c r="J500" s="27" t="str">
        <f t="shared" si="2"/>
        <v/>
      </c>
    </row>
    <row r="501">
      <c r="J501" s="27" t="str">
        <f t="shared" si="2"/>
        <v/>
      </c>
    </row>
    <row r="502">
      <c r="J502" s="27" t="str">
        <f t="shared" si="2"/>
        <v/>
      </c>
    </row>
    <row r="503">
      <c r="J503" s="27" t="str">
        <f t="shared" si="2"/>
        <v/>
      </c>
    </row>
    <row r="504">
      <c r="J504" s="27" t="str">
        <f t="shared" si="2"/>
        <v/>
      </c>
    </row>
    <row r="505">
      <c r="J505" s="27" t="str">
        <f t="shared" si="2"/>
        <v/>
      </c>
    </row>
    <row r="506">
      <c r="J506" s="27" t="str">
        <f t="shared" si="2"/>
        <v/>
      </c>
    </row>
    <row r="507">
      <c r="J507" s="27" t="str">
        <f t="shared" si="2"/>
        <v/>
      </c>
    </row>
    <row r="508">
      <c r="J508" s="27" t="str">
        <f t="shared" si="2"/>
        <v/>
      </c>
    </row>
    <row r="509">
      <c r="J509" s="27" t="str">
        <f t="shared" si="2"/>
        <v/>
      </c>
    </row>
    <row r="510">
      <c r="J510" s="27" t="str">
        <f t="shared" si="2"/>
        <v/>
      </c>
    </row>
    <row r="511">
      <c r="J511" s="27" t="str">
        <f t="shared" si="2"/>
        <v/>
      </c>
    </row>
    <row r="512">
      <c r="J512" s="27" t="str">
        <f t="shared" si="2"/>
        <v/>
      </c>
    </row>
    <row r="513">
      <c r="J513" s="27" t="str">
        <f t="shared" si="2"/>
        <v/>
      </c>
    </row>
    <row r="514">
      <c r="J514" s="27" t="str">
        <f t="shared" si="2"/>
        <v/>
      </c>
    </row>
    <row r="515">
      <c r="J515" s="27" t="str">
        <f t="shared" si="2"/>
        <v/>
      </c>
    </row>
    <row r="516">
      <c r="J516" s="27" t="str">
        <f t="shared" si="2"/>
        <v/>
      </c>
    </row>
    <row r="517">
      <c r="J517" s="27" t="str">
        <f t="shared" si="2"/>
        <v/>
      </c>
    </row>
    <row r="518">
      <c r="J518" s="27" t="str">
        <f t="shared" si="2"/>
        <v/>
      </c>
    </row>
    <row r="519">
      <c r="J519" s="27" t="str">
        <f t="shared" si="2"/>
        <v/>
      </c>
    </row>
    <row r="520">
      <c r="J520" s="27" t="str">
        <f t="shared" si="2"/>
        <v/>
      </c>
    </row>
    <row r="521">
      <c r="J521" s="27" t="str">
        <f t="shared" si="2"/>
        <v/>
      </c>
    </row>
    <row r="522">
      <c r="J522" s="27" t="str">
        <f t="shared" si="2"/>
        <v/>
      </c>
    </row>
    <row r="523">
      <c r="J523" s="27" t="str">
        <f t="shared" si="2"/>
        <v/>
      </c>
    </row>
    <row r="524">
      <c r="J524" s="27" t="str">
        <f t="shared" si="2"/>
        <v/>
      </c>
    </row>
    <row r="525">
      <c r="J525" s="27" t="str">
        <f t="shared" si="2"/>
        <v/>
      </c>
    </row>
    <row r="526">
      <c r="J526" s="27" t="str">
        <f t="shared" si="2"/>
        <v/>
      </c>
    </row>
    <row r="527">
      <c r="J527" s="27" t="str">
        <f t="shared" si="2"/>
        <v/>
      </c>
    </row>
    <row r="528">
      <c r="J528" s="27" t="str">
        <f t="shared" si="2"/>
        <v/>
      </c>
    </row>
    <row r="529">
      <c r="J529" s="27" t="str">
        <f t="shared" si="2"/>
        <v/>
      </c>
    </row>
    <row r="530">
      <c r="J530" s="27" t="str">
        <f t="shared" si="2"/>
        <v/>
      </c>
    </row>
    <row r="531">
      <c r="J531" s="27" t="str">
        <f t="shared" si="2"/>
        <v/>
      </c>
    </row>
    <row r="532">
      <c r="J532" s="27" t="str">
        <f t="shared" si="2"/>
        <v/>
      </c>
    </row>
    <row r="533">
      <c r="J533" s="27" t="str">
        <f t="shared" si="2"/>
        <v/>
      </c>
    </row>
    <row r="534">
      <c r="J534" s="27" t="str">
        <f t="shared" si="2"/>
        <v/>
      </c>
    </row>
    <row r="535">
      <c r="J535" s="27" t="str">
        <f t="shared" si="2"/>
        <v/>
      </c>
    </row>
    <row r="536">
      <c r="J536" s="27" t="str">
        <f t="shared" si="2"/>
        <v/>
      </c>
    </row>
    <row r="537">
      <c r="J537" s="27" t="str">
        <f t="shared" si="2"/>
        <v/>
      </c>
    </row>
    <row r="538">
      <c r="J538" s="27" t="str">
        <f t="shared" si="2"/>
        <v/>
      </c>
    </row>
    <row r="539">
      <c r="J539" s="27" t="str">
        <f t="shared" si="2"/>
        <v/>
      </c>
    </row>
    <row r="540">
      <c r="J540" s="27" t="str">
        <f t="shared" si="2"/>
        <v/>
      </c>
    </row>
    <row r="541">
      <c r="J541" s="27" t="str">
        <f t="shared" si="2"/>
        <v/>
      </c>
    </row>
    <row r="542">
      <c r="J542" s="27" t="str">
        <f t="shared" si="2"/>
        <v/>
      </c>
    </row>
    <row r="543">
      <c r="J543" s="27" t="str">
        <f t="shared" si="2"/>
        <v/>
      </c>
    </row>
    <row r="544">
      <c r="J544" s="27" t="str">
        <f t="shared" si="2"/>
        <v/>
      </c>
    </row>
    <row r="545">
      <c r="J545" s="27" t="str">
        <f t="shared" si="2"/>
        <v/>
      </c>
    </row>
    <row r="546">
      <c r="J546" s="27" t="str">
        <f t="shared" si="2"/>
        <v/>
      </c>
    </row>
    <row r="547">
      <c r="J547" s="27" t="str">
        <f t="shared" si="2"/>
        <v/>
      </c>
    </row>
    <row r="548">
      <c r="J548" s="27" t="str">
        <f t="shared" si="2"/>
        <v/>
      </c>
    </row>
    <row r="549">
      <c r="J549" s="27" t="str">
        <f t="shared" si="2"/>
        <v/>
      </c>
    </row>
    <row r="550">
      <c r="J550" s="27" t="str">
        <f t="shared" si="2"/>
        <v/>
      </c>
    </row>
    <row r="551">
      <c r="J551" s="27" t="str">
        <f t="shared" si="2"/>
        <v/>
      </c>
    </row>
    <row r="552">
      <c r="J552" s="27" t="str">
        <f t="shared" si="2"/>
        <v/>
      </c>
    </row>
    <row r="553">
      <c r="J553" s="27" t="str">
        <f t="shared" si="2"/>
        <v/>
      </c>
    </row>
    <row r="554">
      <c r="J554" s="27" t="str">
        <f t="shared" si="2"/>
        <v/>
      </c>
    </row>
    <row r="555">
      <c r="J555" s="27" t="str">
        <f t="shared" si="2"/>
        <v/>
      </c>
    </row>
    <row r="556">
      <c r="J556" s="27" t="str">
        <f t="shared" si="2"/>
        <v/>
      </c>
    </row>
    <row r="557">
      <c r="J557" s="27" t="str">
        <f t="shared" si="2"/>
        <v/>
      </c>
    </row>
    <row r="558">
      <c r="J558" s="27" t="str">
        <f t="shared" si="2"/>
        <v/>
      </c>
    </row>
    <row r="559">
      <c r="J559" s="27" t="str">
        <f t="shared" si="2"/>
        <v/>
      </c>
    </row>
    <row r="560">
      <c r="J560" s="27" t="str">
        <f t="shared" si="2"/>
        <v/>
      </c>
    </row>
    <row r="561">
      <c r="J561" s="27" t="str">
        <f t="shared" si="2"/>
        <v/>
      </c>
    </row>
    <row r="562">
      <c r="J562" s="27" t="str">
        <f t="shared" si="2"/>
        <v/>
      </c>
    </row>
    <row r="563">
      <c r="J563" s="27" t="str">
        <f t="shared" si="2"/>
        <v/>
      </c>
    </row>
    <row r="564">
      <c r="J564" s="27" t="str">
        <f t="shared" si="2"/>
        <v/>
      </c>
    </row>
    <row r="565">
      <c r="J565" s="27" t="str">
        <f t="shared" si="2"/>
        <v/>
      </c>
    </row>
    <row r="566">
      <c r="J566" s="27" t="str">
        <f t="shared" si="2"/>
        <v/>
      </c>
    </row>
    <row r="567">
      <c r="J567" s="27" t="str">
        <f t="shared" si="2"/>
        <v/>
      </c>
    </row>
    <row r="568">
      <c r="J568" s="27" t="str">
        <f t="shared" si="2"/>
        <v/>
      </c>
    </row>
    <row r="569">
      <c r="J569" s="27" t="str">
        <f t="shared" si="2"/>
        <v/>
      </c>
    </row>
    <row r="570">
      <c r="J570" s="27" t="str">
        <f t="shared" si="2"/>
        <v/>
      </c>
    </row>
    <row r="571">
      <c r="J571" s="27" t="str">
        <f t="shared" si="2"/>
        <v/>
      </c>
    </row>
    <row r="572">
      <c r="J572" s="27" t="str">
        <f t="shared" si="2"/>
        <v/>
      </c>
    </row>
    <row r="573">
      <c r="J573" s="27" t="str">
        <f t="shared" si="2"/>
        <v/>
      </c>
    </row>
    <row r="574">
      <c r="J574" s="27" t="str">
        <f t="shared" si="2"/>
        <v/>
      </c>
    </row>
    <row r="575">
      <c r="J575" s="27" t="str">
        <f t="shared" si="2"/>
        <v/>
      </c>
    </row>
    <row r="576">
      <c r="J576" s="27" t="str">
        <f t="shared" si="2"/>
        <v/>
      </c>
    </row>
    <row r="577">
      <c r="J577" s="27" t="str">
        <f t="shared" si="2"/>
        <v/>
      </c>
    </row>
    <row r="578">
      <c r="J578" s="27" t="str">
        <f t="shared" si="2"/>
        <v/>
      </c>
    </row>
    <row r="579">
      <c r="J579" s="27" t="str">
        <f t="shared" si="2"/>
        <v/>
      </c>
    </row>
    <row r="580">
      <c r="J580" s="27" t="str">
        <f t="shared" si="2"/>
        <v/>
      </c>
    </row>
    <row r="581">
      <c r="J581" s="27" t="str">
        <f t="shared" si="2"/>
        <v/>
      </c>
    </row>
    <row r="582">
      <c r="J582" s="27" t="str">
        <f t="shared" si="2"/>
        <v/>
      </c>
    </row>
    <row r="583">
      <c r="J583" s="27" t="str">
        <f t="shared" si="2"/>
        <v/>
      </c>
    </row>
    <row r="584">
      <c r="J584" s="27" t="str">
        <f t="shared" si="2"/>
        <v/>
      </c>
    </row>
    <row r="585">
      <c r="J585" s="27" t="str">
        <f t="shared" si="2"/>
        <v/>
      </c>
    </row>
    <row r="586">
      <c r="J586" s="27" t="str">
        <f t="shared" si="2"/>
        <v/>
      </c>
    </row>
    <row r="587">
      <c r="J587" s="27" t="str">
        <f t="shared" si="2"/>
        <v/>
      </c>
    </row>
    <row r="588">
      <c r="J588" s="27" t="str">
        <f t="shared" si="2"/>
        <v/>
      </c>
    </row>
    <row r="589">
      <c r="J589" s="27" t="str">
        <f t="shared" si="2"/>
        <v/>
      </c>
    </row>
    <row r="590">
      <c r="J590" s="27" t="str">
        <f t="shared" si="2"/>
        <v/>
      </c>
    </row>
    <row r="591">
      <c r="J591" s="27" t="str">
        <f t="shared" si="2"/>
        <v/>
      </c>
    </row>
    <row r="592">
      <c r="J592" s="27" t="str">
        <f t="shared" si="2"/>
        <v/>
      </c>
    </row>
    <row r="593">
      <c r="J593" s="27" t="str">
        <f t="shared" si="2"/>
        <v/>
      </c>
    </row>
    <row r="594">
      <c r="J594" s="27" t="str">
        <f t="shared" si="2"/>
        <v/>
      </c>
    </row>
    <row r="595">
      <c r="J595" s="27" t="str">
        <f t="shared" si="2"/>
        <v/>
      </c>
    </row>
    <row r="596">
      <c r="J596" s="27" t="str">
        <f t="shared" si="2"/>
        <v/>
      </c>
    </row>
    <row r="597">
      <c r="J597" s="27" t="str">
        <f t="shared" si="2"/>
        <v/>
      </c>
    </row>
    <row r="598">
      <c r="J598" s="27" t="str">
        <f t="shared" si="2"/>
        <v/>
      </c>
    </row>
    <row r="599">
      <c r="J599" s="27" t="str">
        <f t="shared" si="2"/>
        <v/>
      </c>
    </row>
    <row r="600">
      <c r="J600" s="27" t="str">
        <f t="shared" si="2"/>
        <v/>
      </c>
    </row>
    <row r="601">
      <c r="J601" s="27" t="str">
        <f t="shared" si="2"/>
        <v/>
      </c>
    </row>
    <row r="602">
      <c r="J602" s="27" t="str">
        <f t="shared" si="2"/>
        <v/>
      </c>
    </row>
    <row r="603">
      <c r="J603" s="27" t="str">
        <f t="shared" si="2"/>
        <v/>
      </c>
    </row>
    <row r="604">
      <c r="J604" s="27" t="str">
        <f t="shared" si="2"/>
        <v/>
      </c>
    </row>
    <row r="605">
      <c r="J605" s="27" t="str">
        <f t="shared" si="2"/>
        <v/>
      </c>
    </row>
    <row r="606">
      <c r="J606" s="27" t="str">
        <f t="shared" si="2"/>
        <v/>
      </c>
    </row>
    <row r="607">
      <c r="J607" s="27" t="str">
        <f t="shared" si="2"/>
        <v/>
      </c>
    </row>
    <row r="608">
      <c r="J608" s="27" t="str">
        <f t="shared" si="2"/>
        <v/>
      </c>
    </row>
    <row r="609">
      <c r="J609" s="27" t="str">
        <f t="shared" si="2"/>
        <v/>
      </c>
    </row>
    <row r="610">
      <c r="J610" s="27" t="str">
        <f t="shared" si="2"/>
        <v/>
      </c>
    </row>
    <row r="611">
      <c r="J611" s="27" t="str">
        <f t="shared" si="2"/>
        <v/>
      </c>
    </row>
    <row r="612">
      <c r="J612" s="27" t="str">
        <f t="shared" si="2"/>
        <v/>
      </c>
    </row>
    <row r="613">
      <c r="J613" s="27" t="str">
        <f t="shared" si="2"/>
        <v/>
      </c>
    </row>
    <row r="614">
      <c r="J614" s="27" t="str">
        <f t="shared" si="2"/>
        <v/>
      </c>
    </row>
    <row r="615">
      <c r="J615" s="27" t="str">
        <f t="shared" si="2"/>
        <v/>
      </c>
    </row>
    <row r="616">
      <c r="J616" s="27" t="str">
        <f t="shared" si="2"/>
        <v/>
      </c>
    </row>
    <row r="617">
      <c r="J617" s="27" t="str">
        <f t="shared" si="2"/>
        <v/>
      </c>
    </row>
    <row r="618">
      <c r="J618" s="27" t="str">
        <f t="shared" si="2"/>
        <v/>
      </c>
    </row>
    <row r="619">
      <c r="J619" s="27" t="str">
        <f t="shared" si="2"/>
        <v/>
      </c>
    </row>
    <row r="620">
      <c r="J620" s="27" t="str">
        <f t="shared" si="2"/>
        <v/>
      </c>
    </row>
    <row r="621">
      <c r="J621" s="27" t="str">
        <f t="shared" si="2"/>
        <v/>
      </c>
    </row>
    <row r="622">
      <c r="J622" s="27" t="str">
        <f t="shared" si="2"/>
        <v/>
      </c>
    </row>
    <row r="623">
      <c r="J623" s="27" t="str">
        <f t="shared" si="2"/>
        <v/>
      </c>
    </row>
    <row r="624">
      <c r="J624" s="27" t="str">
        <f t="shared" si="2"/>
        <v/>
      </c>
    </row>
    <row r="625">
      <c r="J625" s="27" t="str">
        <f t="shared" si="2"/>
        <v/>
      </c>
    </row>
    <row r="626">
      <c r="J626" s="27" t="str">
        <f t="shared" si="2"/>
        <v/>
      </c>
    </row>
    <row r="627">
      <c r="J627" s="27" t="str">
        <f t="shared" si="2"/>
        <v/>
      </c>
    </row>
    <row r="628">
      <c r="J628" s="27" t="str">
        <f t="shared" si="2"/>
        <v/>
      </c>
    </row>
    <row r="629">
      <c r="J629" s="27" t="str">
        <f t="shared" si="2"/>
        <v/>
      </c>
    </row>
    <row r="630">
      <c r="J630" s="27" t="str">
        <f t="shared" si="2"/>
        <v/>
      </c>
    </row>
    <row r="631">
      <c r="J631" s="27" t="str">
        <f t="shared" si="2"/>
        <v/>
      </c>
    </row>
    <row r="632">
      <c r="J632" s="27" t="str">
        <f t="shared" si="2"/>
        <v/>
      </c>
    </row>
    <row r="633">
      <c r="J633" s="27" t="str">
        <f t="shared" si="2"/>
        <v/>
      </c>
    </row>
    <row r="634">
      <c r="J634" s="27" t="str">
        <f t="shared" si="2"/>
        <v/>
      </c>
    </row>
    <row r="635">
      <c r="J635" s="27" t="str">
        <f t="shared" si="2"/>
        <v/>
      </c>
    </row>
    <row r="636">
      <c r="J636" s="27" t="str">
        <f t="shared" si="2"/>
        <v/>
      </c>
    </row>
    <row r="637">
      <c r="J637" s="27" t="str">
        <f t="shared" si="2"/>
        <v/>
      </c>
    </row>
    <row r="638">
      <c r="J638" s="27" t="str">
        <f t="shared" si="2"/>
        <v/>
      </c>
    </row>
    <row r="639">
      <c r="J639" s="27" t="str">
        <f t="shared" si="2"/>
        <v/>
      </c>
    </row>
    <row r="640">
      <c r="J640" s="27" t="str">
        <f t="shared" si="2"/>
        <v/>
      </c>
    </row>
    <row r="641">
      <c r="J641" s="27" t="str">
        <f t="shared" si="2"/>
        <v/>
      </c>
    </row>
    <row r="642">
      <c r="J642" s="27" t="str">
        <f t="shared" si="2"/>
        <v/>
      </c>
    </row>
    <row r="643">
      <c r="J643" s="27" t="str">
        <f t="shared" si="2"/>
        <v/>
      </c>
    </row>
    <row r="644">
      <c r="J644" s="27" t="str">
        <f t="shared" si="2"/>
        <v/>
      </c>
    </row>
    <row r="645">
      <c r="J645" s="27" t="str">
        <f t="shared" si="2"/>
        <v/>
      </c>
    </row>
    <row r="646">
      <c r="J646" s="27" t="str">
        <f t="shared" si="2"/>
        <v/>
      </c>
    </row>
    <row r="647">
      <c r="J647" s="27" t="str">
        <f t="shared" si="2"/>
        <v/>
      </c>
    </row>
    <row r="648">
      <c r="J648" s="27" t="str">
        <f t="shared" si="2"/>
        <v/>
      </c>
    </row>
    <row r="649">
      <c r="J649" s="27" t="str">
        <f t="shared" si="2"/>
        <v/>
      </c>
    </row>
    <row r="650">
      <c r="J650" s="27" t="str">
        <f t="shared" si="2"/>
        <v/>
      </c>
    </row>
    <row r="651">
      <c r="J651" s="27" t="str">
        <f t="shared" si="2"/>
        <v/>
      </c>
    </row>
    <row r="652">
      <c r="J652" s="27" t="str">
        <f t="shared" si="2"/>
        <v/>
      </c>
    </row>
    <row r="653">
      <c r="J653" s="27" t="str">
        <f t="shared" si="2"/>
        <v/>
      </c>
    </row>
    <row r="654">
      <c r="J654" s="27" t="str">
        <f t="shared" si="2"/>
        <v/>
      </c>
    </row>
    <row r="655">
      <c r="J655" s="27" t="str">
        <f t="shared" si="2"/>
        <v/>
      </c>
    </row>
    <row r="656">
      <c r="J656" s="27" t="str">
        <f t="shared" si="2"/>
        <v/>
      </c>
    </row>
    <row r="657">
      <c r="J657" s="27" t="str">
        <f t="shared" si="2"/>
        <v/>
      </c>
    </row>
    <row r="658">
      <c r="J658" s="27" t="str">
        <f t="shared" si="2"/>
        <v/>
      </c>
    </row>
    <row r="659">
      <c r="J659" s="27" t="str">
        <f t="shared" si="2"/>
        <v/>
      </c>
    </row>
    <row r="660">
      <c r="J660" s="27" t="str">
        <f t="shared" si="2"/>
        <v/>
      </c>
    </row>
    <row r="661">
      <c r="J661" s="27" t="str">
        <f t="shared" si="2"/>
        <v/>
      </c>
    </row>
    <row r="662">
      <c r="J662" s="27" t="str">
        <f t="shared" si="2"/>
        <v/>
      </c>
    </row>
    <row r="663">
      <c r="J663" s="27" t="str">
        <f t="shared" si="2"/>
        <v/>
      </c>
    </row>
    <row r="664">
      <c r="J664" s="27" t="str">
        <f t="shared" si="2"/>
        <v/>
      </c>
    </row>
    <row r="665">
      <c r="J665" s="27" t="str">
        <f t="shared" si="2"/>
        <v/>
      </c>
    </row>
    <row r="666">
      <c r="J666" s="27" t="str">
        <f t="shared" si="2"/>
        <v/>
      </c>
    </row>
    <row r="667">
      <c r="J667" s="27" t="str">
        <f t="shared" si="2"/>
        <v/>
      </c>
    </row>
    <row r="668">
      <c r="J668" s="27" t="str">
        <f t="shared" si="2"/>
        <v/>
      </c>
    </row>
    <row r="669">
      <c r="J669" s="27" t="str">
        <f t="shared" si="2"/>
        <v/>
      </c>
    </row>
    <row r="670">
      <c r="J670" s="27" t="str">
        <f t="shared" si="2"/>
        <v/>
      </c>
    </row>
    <row r="671">
      <c r="J671" s="27" t="str">
        <f t="shared" si="2"/>
        <v/>
      </c>
    </row>
    <row r="672">
      <c r="J672" s="27" t="str">
        <f t="shared" si="2"/>
        <v/>
      </c>
    </row>
    <row r="673">
      <c r="J673" s="27" t="str">
        <f t="shared" si="2"/>
        <v/>
      </c>
    </row>
    <row r="674">
      <c r="J674" s="27" t="str">
        <f t="shared" si="2"/>
        <v/>
      </c>
    </row>
    <row r="675">
      <c r="J675" s="27" t="str">
        <f t="shared" si="2"/>
        <v/>
      </c>
    </row>
    <row r="676">
      <c r="J676" s="27" t="str">
        <f t="shared" si="2"/>
        <v/>
      </c>
    </row>
    <row r="677">
      <c r="J677" s="27" t="str">
        <f t="shared" si="2"/>
        <v/>
      </c>
    </row>
    <row r="678">
      <c r="J678" s="27" t="str">
        <f t="shared" si="2"/>
        <v/>
      </c>
    </row>
    <row r="679">
      <c r="J679" s="27" t="str">
        <f t="shared" si="2"/>
        <v/>
      </c>
    </row>
    <row r="680">
      <c r="J680" s="27" t="str">
        <f t="shared" si="2"/>
        <v/>
      </c>
    </row>
    <row r="681">
      <c r="J681" s="27" t="str">
        <f t="shared" si="2"/>
        <v/>
      </c>
    </row>
    <row r="682">
      <c r="J682" s="27" t="str">
        <f t="shared" si="2"/>
        <v/>
      </c>
    </row>
    <row r="683">
      <c r="J683" s="27" t="str">
        <f t="shared" si="2"/>
        <v/>
      </c>
    </row>
    <row r="684">
      <c r="J684" s="27" t="str">
        <f t="shared" si="2"/>
        <v/>
      </c>
    </row>
    <row r="685">
      <c r="J685" s="27" t="str">
        <f t="shared" si="2"/>
        <v/>
      </c>
    </row>
    <row r="686">
      <c r="J686" s="27" t="str">
        <f t="shared" si="2"/>
        <v/>
      </c>
    </row>
    <row r="687">
      <c r="J687" s="27" t="str">
        <f t="shared" si="2"/>
        <v/>
      </c>
    </row>
    <row r="688">
      <c r="J688" s="27" t="str">
        <f t="shared" si="2"/>
        <v/>
      </c>
    </row>
    <row r="689">
      <c r="J689" s="27" t="str">
        <f t="shared" si="2"/>
        <v/>
      </c>
    </row>
    <row r="690">
      <c r="J690" s="27" t="str">
        <f t="shared" si="2"/>
        <v/>
      </c>
    </row>
    <row r="691">
      <c r="J691" s="27" t="str">
        <f t="shared" si="2"/>
        <v/>
      </c>
    </row>
    <row r="692">
      <c r="J692" s="27" t="str">
        <f t="shared" si="2"/>
        <v/>
      </c>
    </row>
    <row r="693">
      <c r="J693" s="27" t="str">
        <f t="shared" si="2"/>
        <v/>
      </c>
    </row>
    <row r="694">
      <c r="J694" s="27" t="str">
        <f t="shared" si="2"/>
        <v/>
      </c>
    </row>
    <row r="695">
      <c r="J695" s="27" t="str">
        <f t="shared" si="2"/>
        <v/>
      </c>
    </row>
    <row r="696">
      <c r="J696" s="27" t="str">
        <f t="shared" si="2"/>
        <v/>
      </c>
    </row>
    <row r="697">
      <c r="J697" s="27" t="str">
        <f t="shared" si="2"/>
        <v/>
      </c>
    </row>
    <row r="698">
      <c r="J698" s="27" t="str">
        <f t="shared" si="2"/>
        <v/>
      </c>
    </row>
    <row r="699">
      <c r="J699" s="27" t="str">
        <f t="shared" si="2"/>
        <v/>
      </c>
    </row>
    <row r="700">
      <c r="J700" s="27" t="str">
        <f t="shared" si="2"/>
        <v/>
      </c>
    </row>
    <row r="701">
      <c r="J701" s="27" t="str">
        <f t="shared" si="2"/>
        <v/>
      </c>
    </row>
    <row r="702">
      <c r="J702" s="27" t="str">
        <f t="shared" si="2"/>
        <v/>
      </c>
    </row>
    <row r="703">
      <c r="J703" s="27" t="str">
        <f t="shared" si="2"/>
        <v/>
      </c>
    </row>
    <row r="704">
      <c r="J704" s="27" t="str">
        <f t="shared" si="2"/>
        <v/>
      </c>
    </row>
    <row r="705">
      <c r="J705" s="27" t="str">
        <f t="shared" si="2"/>
        <v/>
      </c>
    </row>
    <row r="706">
      <c r="J706" s="27" t="str">
        <f t="shared" si="2"/>
        <v/>
      </c>
    </row>
    <row r="707">
      <c r="J707" s="27" t="str">
        <f t="shared" si="2"/>
        <v/>
      </c>
    </row>
    <row r="708">
      <c r="J708" s="27" t="str">
        <f t="shared" si="2"/>
        <v/>
      </c>
    </row>
    <row r="709">
      <c r="J709" s="27" t="str">
        <f t="shared" si="2"/>
        <v/>
      </c>
    </row>
    <row r="710">
      <c r="J710" s="27" t="str">
        <f t="shared" si="2"/>
        <v/>
      </c>
    </row>
    <row r="711">
      <c r="J711" s="27" t="str">
        <f t="shared" si="2"/>
        <v/>
      </c>
    </row>
    <row r="712">
      <c r="J712" s="27" t="str">
        <f t="shared" si="2"/>
        <v/>
      </c>
    </row>
    <row r="713">
      <c r="J713" s="27" t="str">
        <f t="shared" si="2"/>
        <v/>
      </c>
    </row>
    <row r="714">
      <c r="J714" s="27" t="str">
        <f t="shared" si="2"/>
        <v/>
      </c>
    </row>
    <row r="715">
      <c r="J715" s="27" t="str">
        <f t="shared" si="2"/>
        <v/>
      </c>
    </row>
    <row r="716">
      <c r="J716" s="27" t="str">
        <f t="shared" si="2"/>
        <v/>
      </c>
    </row>
    <row r="717">
      <c r="J717" s="27" t="str">
        <f t="shared" si="2"/>
        <v/>
      </c>
    </row>
    <row r="718">
      <c r="J718" s="27" t="str">
        <f t="shared" si="2"/>
        <v/>
      </c>
    </row>
    <row r="719">
      <c r="J719" s="27" t="str">
        <f t="shared" si="2"/>
        <v/>
      </c>
    </row>
    <row r="720">
      <c r="J720" s="27" t="str">
        <f t="shared" si="2"/>
        <v/>
      </c>
    </row>
    <row r="721">
      <c r="J721" s="27" t="str">
        <f t="shared" si="2"/>
        <v/>
      </c>
    </row>
    <row r="722">
      <c r="J722" s="27" t="str">
        <f t="shared" si="2"/>
        <v/>
      </c>
    </row>
    <row r="723">
      <c r="J723" s="27" t="str">
        <f t="shared" si="2"/>
        <v/>
      </c>
    </row>
    <row r="724">
      <c r="J724" s="27" t="str">
        <f t="shared" si="2"/>
        <v/>
      </c>
    </row>
    <row r="725">
      <c r="J725" s="27" t="str">
        <f t="shared" si="2"/>
        <v/>
      </c>
    </row>
    <row r="726">
      <c r="J726" s="27" t="str">
        <f t="shared" si="2"/>
        <v/>
      </c>
    </row>
    <row r="727">
      <c r="J727" s="27" t="str">
        <f t="shared" si="2"/>
        <v/>
      </c>
    </row>
    <row r="728">
      <c r="J728" s="27" t="str">
        <f t="shared" si="2"/>
        <v/>
      </c>
    </row>
    <row r="729">
      <c r="J729" s="27" t="str">
        <f t="shared" si="2"/>
        <v/>
      </c>
    </row>
    <row r="730">
      <c r="J730" s="27" t="str">
        <f t="shared" si="2"/>
        <v/>
      </c>
    </row>
    <row r="731">
      <c r="J731" s="27" t="str">
        <f t="shared" si="2"/>
        <v/>
      </c>
    </row>
    <row r="732">
      <c r="J732" s="27" t="str">
        <f t="shared" si="2"/>
        <v/>
      </c>
    </row>
    <row r="733">
      <c r="J733" s="27" t="str">
        <f t="shared" si="2"/>
        <v/>
      </c>
    </row>
    <row r="734">
      <c r="J734" s="27" t="str">
        <f t="shared" si="2"/>
        <v/>
      </c>
    </row>
    <row r="735">
      <c r="J735" s="27" t="str">
        <f t="shared" si="2"/>
        <v/>
      </c>
    </row>
    <row r="736">
      <c r="J736" s="27" t="str">
        <f t="shared" si="2"/>
        <v/>
      </c>
    </row>
    <row r="737">
      <c r="J737" s="27" t="str">
        <f t="shared" si="2"/>
        <v/>
      </c>
    </row>
    <row r="738">
      <c r="J738" s="27" t="str">
        <f t="shared" si="2"/>
        <v/>
      </c>
    </row>
    <row r="739">
      <c r="J739" s="27" t="str">
        <f t="shared" si="2"/>
        <v/>
      </c>
    </row>
    <row r="740">
      <c r="J740" s="27" t="str">
        <f t="shared" si="2"/>
        <v/>
      </c>
    </row>
    <row r="741">
      <c r="J741" s="27" t="str">
        <f t="shared" si="2"/>
        <v/>
      </c>
    </row>
    <row r="742">
      <c r="J742" s="27" t="str">
        <f t="shared" si="2"/>
        <v/>
      </c>
    </row>
    <row r="743">
      <c r="J743" s="27" t="str">
        <f t="shared" si="2"/>
        <v/>
      </c>
    </row>
    <row r="744">
      <c r="J744" s="27" t="str">
        <f t="shared" si="2"/>
        <v/>
      </c>
    </row>
    <row r="745">
      <c r="J745" s="27" t="str">
        <f t="shared" si="2"/>
        <v/>
      </c>
    </row>
    <row r="746">
      <c r="J746" s="27" t="str">
        <f t="shared" si="2"/>
        <v/>
      </c>
    </row>
    <row r="747">
      <c r="J747" s="27" t="str">
        <f t="shared" si="2"/>
        <v/>
      </c>
    </row>
    <row r="748">
      <c r="J748" s="27" t="str">
        <f t="shared" si="2"/>
        <v/>
      </c>
    </row>
    <row r="749">
      <c r="J749" s="27" t="str">
        <f t="shared" si="2"/>
        <v/>
      </c>
    </row>
    <row r="750">
      <c r="J750" s="27" t="str">
        <f t="shared" si="2"/>
        <v/>
      </c>
    </row>
    <row r="751">
      <c r="J751" s="27" t="str">
        <f t="shared" si="2"/>
        <v/>
      </c>
    </row>
    <row r="752">
      <c r="J752" s="27" t="str">
        <f t="shared" si="2"/>
        <v/>
      </c>
    </row>
    <row r="753">
      <c r="J753" s="27" t="str">
        <f t="shared" si="2"/>
        <v/>
      </c>
    </row>
    <row r="754">
      <c r="J754" s="27" t="str">
        <f t="shared" si="2"/>
        <v/>
      </c>
    </row>
    <row r="755">
      <c r="J755" s="27" t="str">
        <f t="shared" si="2"/>
        <v/>
      </c>
    </row>
    <row r="756">
      <c r="J756" s="27" t="str">
        <f t="shared" si="2"/>
        <v/>
      </c>
    </row>
    <row r="757">
      <c r="J757" s="27" t="str">
        <f t="shared" si="2"/>
        <v/>
      </c>
    </row>
    <row r="758">
      <c r="J758" s="27" t="str">
        <f t="shared" si="2"/>
        <v/>
      </c>
    </row>
    <row r="759">
      <c r="J759" s="27" t="str">
        <f t="shared" si="2"/>
        <v/>
      </c>
    </row>
    <row r="760">
      <c r="J760" s="27" t="str">
        <f t="shared" si="2"/>
        <v/>
      </c>
    </row>
    <row r="761">
      <c r="J761" s="27" t="str">
        <f t="shared" si="2"/>
        <v/>
      </c>
    </row>
    <row r="762">
      <c r="J762" s="27" t="str">
        <f t="shared" si="2"/>
        <v/>
      </c>
    </row>
    <row r="763">
      <c r="J763" s="27" t="str">
        <f t="shared" si="2"/>
        <v/>
      </c>
    </row>
    <row r="764">
      <c r="J764" s="27" t="str">
        <f t="shared" si="2"/>
        <v/>
      </c>
    </row>
    <row r="765">
      <c r="J765" s="27" t="str">
        <f t="shared" si="2"/>
        <v/>
      </c>
    </row>
    <row r="766">
      <c r="J766" s="27" t="str">
        <f t="shared" si="2"/>
        <v/>
      </c>
    </row>
    <row r="767">
      <c r="J767" s="27" t="str">
        <f t="shared" si="2"/>
        <v/>
      </c>
    </row>
    <row r="768">
      <c r="J768" s="27" t="str">
        <f t="shared" si="2"/>
        <v/>
      </c>
    </row>
    <row r="769">
      <c r="J769" s="27" t="str">
        <f t="shared" si="2"/>
        <v/>
      </c>
    </row>
    <row r="770">
      <c r="J770" s="27" t="str">
        <f t="shared" si="2"/>
        <v/>
      </c>
    </row>
    <row r="771">
      <c r="J771" s="27" t="str">
        <f t="shared" si="2"/>
        <v/>
      </c>
    </row>
    <row r="772">
      <c r="J772" s="27" t="str">
        <f t="shared" si="2"/>
        <v/>
      </c>
    </row>
    <row r="773">
      <c r="J773" s="27" t="str">
        <f t="shared" si="2"/>
        <v/>
      </c>
    </row>
    <row r="774">
      <c r="J774" s="27" t="str">
        <f t="shared" si="2"/>
        <v/>
      </c>
    </row>
    <row r="775">
      <c r="J775" s="27" t="str">
        <f t="shared" si="2"/>
        <v/>
      </c>
    </row>
    <row r="776">
      <c r="J776" s="27" t="str">
        <f t="shared" si="2"/>
        <v/>
      </c>
    </row>
    <row r="777">
      <c r="J777" s="27" t="str">
        <f t="shared" si="2"/>
        <v/>
      </c>
    </row>
    <row r="778">
      <c r="J778" s="27" t="str">
        <f t="shared" si="2"/>
        <v/>
      </c>
    </row>
    <row r="779">
      <c r="J779" s="27" t="str">
        <f t="shared" si="2"/>
        <v/>
      </c>
    </row>
    <row r="780">
      <c r="J780" s="27" t="str">
        <f t="shared" si="2"/>
        <v/>
      </c>
    </row>
    <row r="781">
      <c r="J781" s="27" t="str">
        <f t="shared" si="2"/>
        <v/>
      </c>
    </row>
    <row r="782">
      <c r="J782" s="27" t="str">
        <f t="shared" si="2"/>
        <v/>
      </c>
    </row>
    <row r="783">
      <c r="J783" s="27" t="str">
        <f t="shared" si="2"/>
        <v/>
      </c>
    </row>
    <row r="784">
      <c r="J784" s="27" t="str">
        <f t="shared" si="2"/>
        <v/>
      </c>
    </row>
    <row r="785">
      <c r="J785" s="27" t="str">
        <f t="shared" si="2"/>
        <v/>
      </c>
    </row>
    <row r="786">
      <c r="J786" s="27" t="str">
        <f t="shared" si="2"/>
        <v/>
      </c>
    </row>
    <row r="787">
      <c r="J787" s="27" t="str">
        <f t="shared" si="2"/>
        <v/>
      </c>
    </row>
    <row r="788">
      <c r="J788" s="27" t="str">
        <f t="shared" si="2"/>
        <v/>
      </c>
    </row>
    <row r="789">
      <c r="J789" s="27" t="str">
        <f t="shared" si="2"/>
        <v/>
      </c>
    </row>
    <row r="790">
      <c r="J790" s="27" t="str">
        <f t="shared" si="2"/>
        <v/>
      </c>
    </row>
    <row r="791">
      <c r="J791" s="27" t="str">
        <f t="shared" si="2"/>
        <v/>
      </c>
    </row>
    <row r="792">
      <c r="J792" s="27" t="str">
        <f t="shared" si="2"/>
        <v/>
      </c>
    </row>
    <row r="793">
      <c r="J793" s="27" t="str">
        <f t="shared" si="2"/>
        <v/>
      </c>
    </row>
    <row r="794">
      <c r="J794" s="27" t="str">
        <f t="shared" si="2"/>
        <v/>
      </c>
    </row>
    <row r="795">
      <c r="J795" s="27" t="str">
        <f t="shared" si="2"/>
        <v/>
      </c>
    </row>
    <row r="796">
      <c r="J796" s="27" t="str">
        <f t="shared" si="2"/>
        <v/>
      </c>
    </row>
    <row r="797">
      <c r="J797" s="27" t="str">
        <f t="shared" si="2"/>
        <v/>
      </c>
    </row>
    <row r="798">
      <c r="J798" s="27" t="str">
        <f t="shared" si="2"/>
        <v/>
      </c>
    </row>
    <row r="799">
      <c r="J799" s="27" t="str">
        <f t="shared" si="2"/>
        <v/>
      </c>
    </row>
    <row r="800">
      <c r="J800" s="27" t="str">
        <f t="shared" si="2"/>
        <v/>
      </c>
    </row>
    <row r="801">
      <c r="J801" s="27" t="str">
        <f t="shared" si="2"/>
        <v/>
      </c>
    </row>
    <row r="802">
      <c r="J802" s="27" t="str">
        <f t="shared" si="2"/>
        <v/>
      </c>
    </row>
    <row r="803">
      <c r="J803" s="27" t="str">
        <f t="shared" si="2"/>
        <v/>
      </c>
    </row>
    <row r="804">
      <c r="J804" s="27" t="str">
        <f t="shared" si="2"/>
        <v/>
      </c>
    </row>
    <row r="805">
      <c r="J805" s="27" t="str">
        <f t="shared" si="2"/>
        <v/>
      </c>
    </row>
    <row r="806">
      <c r="J806" s="27" t="str">
        <f t="shared" si="2"/>
        <v/>
      </c>
    </row>
    <row r="807">
      <c r="J807" s="27" t="str">
        <f t="shared" si="2"/>
        <v/>
      </c>
    </row>
    <row r="808">
      <c r="J808" s="27" t="str">
        <f t="shared" si="2"/>
        <v/>
      </c>
    </row>
    <row r="809">
      <c r="J809" s="27" t="str">
        <f t="shared" si="2"/>
        <v/>
      </c>
    </row>
    <row r="810">
      <c r="J810" s="27" t="str">
        <f t="shared" si="2"/>
        <v/>
      </c>
    </row>
    <row r="811">
      <c r="J811" s="27" t="str">
        <f t="shared" si="2"/>
        <v/>
      </c>
    </row>
    <row r="812">
      <c r="J812" s="27" t="str">
        <f t="shared" si="2"/>
        <v/>
      </c>
    </row>
    <row r="813">
      <c r="J813" s="27" t="str">
        <f t="shared" si="2"/>
        <v/>
      </c>
    </row>
    <row r="814">
      <c r="J814" s="27" t="str">
        <f t="shared" si="2"/>
        <v/>
      </c>
    </row>
    <row r="815">
      <c r="J815" s="27" t="str">
        <f t="shared" si="2"/>
        <v/>
      </c>
    </row>
    <row r="816">
      <c r="J816" s="27" t="str">
        <f t="shared" si="2"/>
        <v/>
      </c>
    </row>
    <row r="817">
      <c r="J817" s="27" t="str">
        <f t="shared" si="2"/>
        <v/>
      </c>
    </row>
    <row r="818">
      <c r="J818" s="27" t="str">
        <f t="shared" si="2"/>
        <v/>
      </c>
    </row>
    <row r="819">
      <c r="J819" s="27" t="str">
        <f t="shared" si="2"/>
        <v/>
      </c>
    </row>
    <row r="820">
      <c r="J820" s="27" t="str">
        <f t="shared" si="2"/>
        <v/>
      </c>
    </row>
    <row r="821">
      <c r="J821" s="27" t="str">
        <f t="shared" si="2"/>
        <v/>
      </c>
    </row>
    <row r="822">
      <c r="J822" s="27" t="str">
        <f t="shared" si="2"/>
        <v/>
      </c>
    </row>
    <row r="823">
      <c r="J823" s="27" t="str">
        <f t="shared" si="2"/>
        <v/>
      </c>
    </row>
    <row r="824">
      <c r="J824" s="27" t="str">
        <f t="shared" si="2"/>
        <v/>
      </c>
    </row>
    <row r="825">
      <c r="J825" s="27" t="str">
        <f t="shared" si="2"/>
        <v/>
      </c>
    </row>
    <row r="826">
      <c r="J826" s="27" t="str">
        <f t="shared" si="2"/>
        <v/>
      </c>
    </row>
    <row r="827">
      <c r="J827" s="27" t="str">
        <f t="shared" si="2"/>
        <v/>
      </c>
    </row>
    <row r="828">
      <c r="J828" s="27" t="str">
        <f t="shared" si="2"/>
        <v/>
      </c>
    </row>
    <row r="829">
      <c r="J829" s="27" t="str">
        <f t="shared" si="2"/>
        <v/>
      </c>
    </row>
    <row r="830">
      <c r="J830" s="27" t="str">
        <f t="shared" si="2"/>
        <v/>
      </c>
    </row>
    <row r="831">
      <c r="J831" s="27" t="str">
        <f t="shared" si="2"/>
        <v/>
      </c>
    </row>
    <row r="832">
      <c r="J832" s="27" t="str">
        <f t="shared" si="2"/>
        <v/>
      </c>
    </row>
    <row r="833">
      <c r="J833" s="27" t="str">
        <f t="shared" si="2"/>
        <v/>
      </c>
    </row>
    <row r="834">
      <c r="J834" s="27" t="str">
        <f t="shared" si="2"/>
        <v/>
      </c>
    </row>
    <row r="835">
      <c r="J835" s="27" t="str">
        <f t="shared" si="2"/>
        <v/>
      </c>
    </row>
    <row r="836">
      <c r="J836" s="27" t="str">
        <f t="shared" si="2"/>
        <v/>
      </c>
    </row>
    <row r="837">
      <c r="J837" s="27" t="str">
        <f t="shared" si="2"/>
        <v/>
      </c>
    </row>
    <row r="838">
      <c r="J838" s="27" t="str">
        <f t="shared" si="2"/>
        <v/>
      </c>
    </row>
    <row r="839">
      <c r="J839" s="27" t="str">
        <f t="shared" si="2"/>
        <v/>
      </c>
    </row>
    <row r="840">
      <c r="J840" s="27" t="str">
        <f t="shared" si="2"/>
        <v/>
      </c>
    </row>
    <row r="841">
      <c r="J841" s="27" t="str">
        <f t="shared" si="2"/>
        <v/>
      </c>
    </row>
    <row r="842">
      <c r="J842" s="27" t="str">
        <f t="shared" si="2"/>
        <v/>
      </c>
    </row>
    <row r="843">
      <c r="J843" s="27" t="str">
        <f t="shared" si="2"/>
        <v/>
      </c>
    </row>
    <row r="844">
      <c r="J844" s="27" t="str">
        <f t="shared" si="2"/>
        <v/>
      </c>
    </row>
    <row r="845">
      <c r="J845" s="27" t="str">
        <f t="shared" si="2"/>
        <v/>
      </c>
    </row>
    <row r="846">
      <c r="J846" s="27" t="str">
        <f t="shared" si="2"/>
        <v/>
      </c>
    </row>
    <row r="847">
      <c r="J847" s="27" t="str">
        <f t="shared" si="2"/>
        <v/>
      </c>
    </row>
    <row r="848">
      <c r="J848" s="27" t="str">
        <f t="shared" si="2"/>
        <v/>
      </c>
    </row>
    <row r="849">
      <c r="J849" s="27" t="str">
        <f t="shared" si="2"/>
        <v/>
      </c>
    </row>
    <row r="850">
      <c r="J850" s="27" t="str">
        <f t="shared" si="2"/>
        <v/>
      </c>
    </row>
    <row r="851">
      <c r="J851" s="27" t="str">
        <f t="shared" si="2"/>
        <v/>
      </c>
    </row>
    <row r="852">
      <c r="J852" s="27" t="str">
        <f t="shared" si="2"/>
        <v/>
      </c>
    </row>
    <row r="853">
      <c r="J853" s="27" t="str">
        <f t="shared" si="2"/>
        <v/>
      </c>
    </row>
    <row r="854">
      <c r="J854" s="27" t="str">
        <f t="shared" si="2"/>
        <v/>
      </c>
    </row>
    <row r="855">
      <c r="J855" s="27" t="str">
        <f t="shared" si="2"/>
        <v/>
      </c>
    </row>
    <row r="856">
      <c r="J856" s="27" t="str">
        <f t="shared" si="2"/>
        <v/>
      </c>
    </row>
    <row r="857">
      <c r="J857" s="27" t="str">
        <f t="shared" si="2"/>
        <v/>
      </c>
    </row>
    <row r="858">
      <c r="J858" s="27" t="str">
        <f t="shared" si="2"/>
        <v/>
      </c>
    </row>
    <row r="859">
      <c r="J859" s="27" t="str">
        <f t="shared" si="2"/>
        <v/>
      </c>
    </row>
    <row r="860">
      <c r="J860" s="27" t="str">
        <f t="shared" si="2"/>
        <v/>
      </c>
    </row>
    <row r="861">
      <c r="J861" s="27" t="str">
        <f t="shared" si="2"/>
        <v/>
      </c>
    </row>
    <row r="862">
      <c r="J862" s="27" t="str">
        <f t="shared" si="2"/>
        <v/>
      </c>
    </row>
    <row r="863">
      <c r="J863" s="27" t="str">
        <f t="shared" si="2"/>
        <v/>
      </c>
    </row>
    <row r="864">
      <c r="J864" s="27" t="str">
        <f t="shared" si="2"/>
        <v/>
      </c>
    </row>
    <row r="865">
      <c r="J865" s="27" t="str">
        <f t="shared" si="2"/>
        <v/>
      </c>
    </row>
    <row r="866">
      <c r="J866" s="27" t="str">
        <f t="shared" si="2"/>
        <v/>
      </c>
    </row>
    <row r="867">
      <c r="J867" s="27" t="str">
        <f t="shared" si="2"/>
        <v/>
      </c>
    </row>
    <row r="868">
      <c r="J868" s="27" t="str">
        <f t="shared" si="2"/>
        <v/>
      </c>
    </row>
    <row r="869">
      <c r="J869" s="27" t="str">
        <f t="shared" si="2"/>
        <v/>
      </c>
    </row>
    <row r="870">
      <c r="J870" s="27" t="str">
        <f t="shared" si="2"/>
        <v/>
      </c>
    </row>
    <row r="871">
      <c r="J871" s="27" t="str">
        <f t="shared" si="2"/>
        <v/>
      </c>
    </row>
    <row r="872">
      <c r="J872" s="27" t="str">
        <f t="shared" si="2"/>
        <v/>
      </c>
    </row>
    <row r="873">
      <c r="J873" s="27" t="str">
        <f t="shared" si="2"/>
        <v/>
      </c>
    </row>
    <row r="874">
      <c r="J874" s="27" t="str">
        <f t="shared" si="2"/>
        <v/>
      </c>
    </row>
    <row r="875">
      <c r="J875" s="27" t="str">
        <f t="shared" si="2"/>
        <v/>
      </c>
    </row>
    <row r="876">
      <c r="J876" s="27" t="str">
        <f t="shared" si="2"/>
        <v/>
      </c>
    </row>
    <row r="877">
      <c r="J877" s="27" t="str">
        <f t="shared" si="2"/>
        <v/>
      </c>
    </row>
    <row r="878">
      <c r="J878" s="27" t="str">
        <f t="shared" si="2"/>
        <v/>
      </c>
    </row>
    <row r="879">
      <c r="J879" s="27" t="str">
        <f t="shared" si="2"/>
        <v/>
      </c>
    </row>
    <row r="880">
      <c r="J880" s="27" t="str">
        <f t="shared" si="2"/>
        <v/>
      </c>
    </row>
    <row r="881">
      <c r="J881" s="27" t="str">
        <f t="shared" si="2"/>
        <v/>
      </c>
    </row>
    <row r="882">
      <c r="J882" s="27" t="str">
        <f t="shared" si="2"/>
        <v/>
      </c>
    </row>
    <row r="883">
      <c r="J883" s="27" t="str">
        <f t="shared" si="2"/>
        <v/>
      </c>
    </row>
    <row r="884">
      <c r="J884" s="27" t="str">
        <f t="shared" si="2"/>
        <v/>
      </c>
    </row>
    <row r="885">
      <c r="J885" s="27" t="str">
        <f t="shared" si="2"/>
        <v/>
      </c>
    </row>
    <row r="886">
      <c r="J886" s="27" t="str">
        <f t="shared" si="2"/>
        <v/>
      </c>
    </row>
    <row r="887">
      <c r="J887" s="27" t="str">
        <f t="shared" si="2"/>
        <v/>
      </c>
    </row>
    <row r="888">
      <c r="J888" s="27" t="str">
        <f t="shared" si="2"/>
        <v/>
      </c>
    </row>
    <row r="889">
      <c r="J889" s="27" t="str">
        <f t="shared" si="2"/>
        <v/>
      </c>
    </row>
    <row r="890">
      <c r="J890" s="27" t="str">
        <f t="shared" si="2"/>
        <v/>
      </c>
    </row>
    <row r="891">
      <c r="J891" s="27" t="str">
        <f t="shared" si="2"/>
        <v/>
      </c>
    </row>
    <row r="892">
      <c r="J892" s="27" t="str">
        <f t="shared" si="2"/>
        <v/>
      </c>
    </row>
    <row r="893">
      <c r="J893" s="27" t="str">
        <f t="shared" si="2"/>
        <v/>
      </c>
    </row>
    <row r="894">
      <c r="J894" s="27" t="str">
        <f t="shared" si="2"/>
        <v/>
      </c>
    </row>
    <row r="895">
      <c r="J895" s="27" t="str">
        <f t="shared" si="2"/>
        <v/>
      </c>
    </row>
    <row r="896">
      <c r="J896" s="27" t="str">
        <f t="shared" si="2"/>
        <v/>
      </c>
    </row>
    <row r="897">
      <c r="J897" s="27" t="str">
        <f t="shared" si="2"/>
        <v/>
      </c>
    </row>
    <row r="898">
      <c r="J898" s="27" t="str">
        <f t="shared" si="2"/>
        <v/>
      </c>
    </row>
    <row r="899">
      <c r="J899" s="27" t="str">
        <f t="shared" si="2"/>
        <v/>
      </c>
    </row>
    <row r="900">
      <c r="J900" s="27" t="str">
        <f t="shared" si="2"/>
        <v/>
      </c>
    </row>
    <row r="901">
      <c r="J901" s="27" t="str">
        <f t="shared" si="2"/>
        <v/>
      </c>
    </row>
    <row r="902">
      <c r="J902" s="27" t="str">
        <f t="shared" si="2"/>
        <v/>
      </c>
    </row>
    <row r="903">
      <c r="J903" s="27" t="str">
        <f t="shared" si="2"/>
        <v/>
      </c>
    </row>
    <row r="904">
      <c r="J904" s="27" t="str">
        <f t="shared" si="2"/>
        <v/>
      </c>
    </row>
    <row r="905">
      <c r="J905" s="27" t="str">
        <f t="shared" si="2"/>
        <v/>
      </c>
    </row>
    <row r="906">
      <c r="J906" s="27" t="str">
        <f t="shared" si="2"/>
        <v/>
      </c>
    </row>
    <row r="907">
      <c r="J907" s="27" t="str">
        <f t="shared" si="2"/>
        <v/>
      </c>
    </row>
    <row r="908">
      <c r="J908" s="27" t="str">
        <f t="shared" si="2"/>
        <v/>
      </c>
    </row>
    <row r="909">
      <c r="J909" s="27" t="str">
        <f t="shared" si="2"/>
        <v/>
      </c>
    </row>
    <row r="910">
      <c r="J910" s="27" t="str">
        <f t="shared" si="2"/>
        <v/>
      </c>
    </row>
    <row r="911">
      <c r="J911" s="27" t="str">
        <f t="shared" si="2"/>
        <v/>
      </c>
    </row>
    <row r="912">
      <c r="J912" s="27" t="str">
        <f t="shared" si="2"/>
        <v/>
      </c>
    </row>
    <row r="913">
      <c r="J913" s="27" t="str">
        <f t="shared" si="2"/>
        <v/>
      </c>
    </row>
    <row r="914">
      <c r="J914" s="27" t="str">
        <f t="shared" si="2"/>
        <v/>
      </c>
    </row>
    <row r="915">
      <c r="J915" s="27" t="str">
        <f t="shared" si="2"/>
        <v/>
      </c>
    </row>
    <row r="916">
      <c r="J916" s="27" t="str">
        <f t="shared" si="2"/>
        <v/>
      </c>
    </row>
    <row r="917">
      <c r="J917" s="27" t="str">
        <f t="shared" si="2"/>
        <v/>
      </c>
    </row>
    <row r="918">
      <c r="J918" s="27" t="str">
        <f t="shared" si="2"/>
        <v/>
      </c>
    </row>
    <row r="919">
      <c r="J919" s="27" t="str">
        <f t="shared" si="2"/>
        <v/>
      </c>
    </row>
    <row r="920">
      <c r="J920" s="27" t="str">
        <f t="shared" si="2"/>
        <v/>
      </c>
    </row>
    <row r="921">
      <c r="J921" s="27" t="str">
        <f t="shared" si="2"/>
        <v/>
      </c>
    </row>
    <row r="922">
      <c r="J922" s="27" t="str">
        <f t="shared" si="2"/>
        <v/>
      </c>
    </row>
    <row r="923">
      <c r="J923" s="27" t="str">
        <f t="shared" si="2"/>
        <v/>
      </c>
    </row>
    <row r="924">
      <c r="J924" s="27" t="str">
        <f t="shared" si="2"/>
        <v/>
      </c>
    </row>
    <row r="925">
      <c r="J925" s="27" t="str">
        <f t="shared" si="2"/>
        <v/>
      </c>
    </row>
    <row r="926">
      <c r="J926" s="27" t="str">
        <f t="shared" si="2"/>
        <v/>
      </c>
    </row>
    <row r="927">
      <c r="J927" s="27" t="str">
        <f t="shared" si="2"/>
        <v/>
      </c>
    </row>
    <row r="928">
      <c r="J928" s="27" t="str">
        <f t="shared" si="2"/>
        <v/>
      </c>
    </row>
    <row r="929">
      <c r="J929" s="27" t="str">
        <f t="shared" si="2"/>
        <v/>
      </c>
    </row>
    <row r="930">
      <c r="J930" s="27" t="str">
        <f t="shared" si="2"/>
        <v/>
      </c>
    </row>
    <row r="931">
      <c r="J931" s="27" t="str">
        <f t="shared" si="2"/>
        <v/>
      </c>
    </row>
    <row r="932">
      <c r="J932" s="27" t="str">
        <f t="shared" si="2"/>
        <v/>
      </c>
    </row>
    <row r="933">
      <c r="J933" s="27" t="str">
        <f t="shared" si="2"/>
        <v/>
      </c>
    </row>
    <row r="934">
      <c r="J934" s="27" t="str">
        <f t="shared" si="2"/>
        <v/>
      </c>
    </row>
    <row r="935">
      <c r="J935" s="27" t="str">
        <f t="shared" si="2"/>
        <v/>
      </c>
    </row>
    <row r="936">
      <c r="J936" s="27" t="str">
        <f t="shared" si="2"/>
        <v/>
      </c>
    </row>
    <row r="937">
      <c r="J937" s="27" t="str">
        <f t="shared" si="2"/>
        <v/>
      </c>
    </row>
    <row r="938">
      <c r="J938" s="27" t="str">
        <f t="shared" si="2"/>
        <v/>
      </c>
    </row>
    <row r="939">
      <c r="J939" s="27" t="str">
        <f t="shared" si="2"/>
        <v/>
      </c>
    </row>
    <row r="940">
      <c r="J940" s="27" t="str">
        <f t="shared" si="2"/>
        <v/>
      </c>
    </row>
    <row r="941">
      <c r="J941" s="27" t="str">
        <f t="shared" si="2"/>
        <v/>
      </c>
    </row>
    <row r="942">
      <c r="J942" s="27" t="str">
        <f t="shared" si="2"/>
        <v/>
      </c>
    </row>
    <row r="943">
      <c r="J943" s="27" t="str">
        <f t="shared" si="2"/>
        <v/>
      </c>
    </row>
    <row r="944">
      <c r="J944" s="27" t="str">
        <f t="shared" si="2"/>
        <v/>
      </c>
    </row>
    <row r="945">
      <c r="J945" s="27" t="str">
        <f t="shared" si="2"/>
        <v/>
      </c>
    </row>
    <row r="946">
      <c r="J946" s="27" t="str">
        <f t="shared" si="2"/>
        <v/>
      </c>
    </row>
    <row r="947">
      <c r="J947" s="27" t="str">
        <f t="shared" si="2"/>
        <v/>
      </c>
    </row>
    <row r="948">
      <c r="J948" s="27" t="str">
        <f t="shared" si="2"/>
        <v/>
      </c>
    </row>
    <row r="949">
      <c r="J949" s="27" t="str">
        <f t="shared" si="2"/>
        <v/>
      </c>
    </row>
    <row r="950">
      <c r="J950" s="27" t="str">
        <f t="shared" si="2"/>
        <v/>
      </c>
    </row>
    <row r="951">
      <c r="J951" s="27" t="str">
        <f t="shared" si="2"/>
        <v/>
      </c>
    </row>
    <row r="952">
      <c r="J952" s="27" t="str">
        <f t="shared" si="2"/>
        <v/>
      </c>
    </row>
    <row r="953">
      <c r="J953" s="27" t="str">
        <f t="shared" si="2"/>
        <v/>
      </c>
    </row>
    <row r="954">
      <c r="J954" s="27" t="str">
        <f t="shared" si="2"/>
        <v/>
      </c>
    </row>
    <row r="955">
      <c r="J955" s="27" t="str">
        <f t="shared" si="2"/>
        <v/>
      </c>
    </row>
    <row r="956">
      <c r="J956" s="27" t="str">
        <f t="shared" si="2"/>
        <v/>
      </c>
    </row>
    <row r="957">
      <c r="J957" s="27" t="str">
        <f t="shared" si="2"/>
        <v/>
      </c>
    </row>
    <row r="958">
      <c r="J958" s="27" t="str">
        <f t="shared" si="2"/>
        <v/>
      </c>
    </row>
    <row r="959">
      <c r="J959" s="27" t="str">
        <f t="shared" si="2"/>
        <v/>
      </c>
    </row>
    <row r="960">
      <c r="J960" s="27" t="str">
        <f t="shared" si="2"/>
        <v/>
      </c>
    </row>
    <row r="961">
      <c r="J961" s="27" t="str">
        <f t="shared" si="2"/>
        <v/>
      </c>
    </row>
    <row r="962">
      <c r="J962" s="27" t="str">
        <f t="shared" si="2"/>
        <v/>
      </c>
    </row>
    <row r="963">
      <c r="J963" s="27" t="str">
        <f t="shared" si="2"/>
        <v/>
      </c>
    </row>
    <row r="964">
      <c r="J964" s="27" t="str">
        <f t="shared" si="2"/>
        <v/>
      </c>
    </row>
    <row r="965">
      <c r="J965" s="27" t="str">
        <f t="shared" si="2"/>
        <v/>
      </c>
    </row>
    <row r="966">
      <c r="J966" s="27" t="str">
        <f t="shared" si="2"/>
        <v/>
      </c>
    </row>
    <row r="967">
      <c r="J967" s="27" t="str">
        <f t="shared" si="2"/>
        <v/>
      </c>
    </row>
    <row r="968">
      <c r="J968" s="27" t="str">
        <f t="shared" si="2"/>
        <v/>
      </c>
    </row>
    <row r="969">
      <c r="J969" s="27" t="str">
        <f t="shared" si="2"/>
        <v/>
      </c>
    </row>
    <row r="970">
      <c r="J970" s="27" t="str">
        <f t="shared" si="2"/>
        <v/>
      </c>
    </row>
    <row r="971">
      <c r="J971" s="27" t="str">
        <f t="shared" si="2"/>
        <v/>
      </c>
    </row>
    <row r="972">
      <c r="J972" s="27" t="str">
        <f t="shared" si="2"/>
        <v/>
      </c>
    </row>
    <row r="973">
      <c r="J973" s="27" t="str">
        <f t="shared" si="2"/>
        <v/>
      </c>
    </row>
    <row r="974">
      <c r="J974" s="27" t="str">
        <f t="shared" si="2"/>
        <v/>
      </c>
    </row>
    <row r="975">
      <c r="J975" s="27" t="str">
        <f t="shared" si="2"/>
        <v/>
      </c>
    </row>
    <row r="976">
      <c r="J976" s="27" t="str">
        <f t="shared" si="2"/>
        <v/>
      </c>
    </row>
    <row r="977">
      <c r="J977" s="27" t="str">
        <f t="shared" si="2"/>
        <v/>
      </c>
    </row>
    <row r="978">
      <c r="J978" s="27" t="str">
        <f t="shared" si="2"/>
        <v/>
      </c>
    </row>
    <row r="979">
      <c r="J979" s="27" t="str">
        <f t="shared" si="2"/>
        <v/>
      </c>
    </row>
    <row r="980">
      <c r="J980" s="27" t="str">
        <f t="shared" si="2"/>
        <v/>
      </c>
    </row>
    <row r="981">
      <c r="J981" s="27" t="str">
        <f t="shared" si="2"/>
        <v/>
      </c>
    </row>
    <row r="982">
      <c r="J982" s="27" t="str">
        <f t="shared" si="2"/>
        <v/>
      </c>
    </row>
    <row r="983">
      <c r="J983" s="27" t="str">
        <f t="shared" si="2"/>
        <v/>
      </c>
    </row>
    <row r="984">
      <c r="J984" s="27" t="str">
        <f t="shared" si="2"/>
        <v/>
      </c>
    </row>
    <row r="985">
      <c r="J985" s="27" t="str">
        <f t="shared" si="2"/>
        <v/>
      </c>
    </row>
    <row r="986">
      <c r="J986" s="27" t="str">
        <f t="shared" si="2"/>
        <v/>
      </c>
    </row>
    <row r="987">
      <c r="J987" s="27" t="str">
        <f t="shared" si="2"/>
        <v/>
      </c>
    </row>
    <row r="988">
      <c r="J988" s="27" t="str">
        <f t="shared" si="2"/>
        <v/>
      </c>
    </row>
    <row r="989">
      <c r="J989" s="27" t="str">
        <f t="shared" si="2"/>
        <v/>
      </c>
    </row>
    <row r="990">
      <c r="J990" s="27" t="str">
        <f t="shared" si="2"/>
        <v/>
      </c>
    </row>
    <row r="991">
      <c r="J991" s="27" t="str">
        <f t="shared" si="2"/>
        <v/>
      </c>
    </row>
    <row r="992">
      <c r="J992" s="27" t="str">
        <f t="shared" si="2"/>
        <v/>
      </c>
    </row>
    <row r="993">
      <c r="J993" s="27" t="str">
        <f t="shared" si="2"/>
        <v/>
      </c>
    </row>
    <row r="994">
      <c r="J994" s="27" t="str">
        <f t="shared" si="2"/>
        <v/>
      </c>
    </row>
    <row r="995">
      <c r="J995" s="27" t="str">
        <f t="shared" si="2"/>
        <v/>
      </c>
    </row>
    <row r="996">
      <c r="J996" s="27" t="str">
        <f t="shared" si="2"/>
        <v/>
      </c>
    </row>
    <row r="997">
      <c r="J997" s="27" t="str">
        <f t="shared" si="2"/>
        <v/>
      </c>
    </row>
    <row r="998">
      <c r="J998" s="27" t="str">
        <f t="shared" si="2"/>
        <v/>
      </c>
    </row>
    <row r="999">
      <c r="J999" s="27" t="str">
        <f t="shared" si="2"/>
        <v/>
      </c>
    </row>
    <row r="1000">
      <c r="J1000" s="27" t="str">
        <f t="shared" si="2"/>
        <v/>
      </c>
    </row>
  </sheetData>
  <mergeCells count="1">
    <mergeCell ref="I1:I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  <col customWidth="1" hidden="1" min="2" max="5" width="8.57"/>
    <col customWidth="1" min="6" max="6" width="49.14"/>
    <col customWidth="1" min="7" max="7" width="3.71"/>
    <col customWidth="1" min="8" max="8" width="35.14"/>
    <col customWidth="1" hidden="1" min="9" max="12" width="8.57"/>
    <col customWidth="1" min="13" max="13" width="49.14"/>
  </cols>
  <sheetData>
    <row r="1" ht="39.75" customHeight="1">
      <c r="A1" s="110" t="s">
        <v>215</v>
      </c>
      <c r="B1" s="108" t="s">
        <v>216</v>
      </c>
      <c r="C1" s="108" t="s">
        <v>217</v>
      </c>
      <c r="D1" s="108" t="s">
        <v>218</v>
      </c>
      <c r="E1" s="108" t="s">
        <v>219</v>
      </c>
      <c r="F1" s="108" t="s">
        <v>220</v>
      </c>
      <c r="G1" s="111"/>
      <c r="H1" s="110" t="s">
        <v>221</v>
      </c>
      <c r="I1" s="108" t="s">
        <v>216</v>
      </c>
      <c r="J1" s="108" t="s">
        <v>217</v>
      </c>
      <c r="K1" s="108" t="s">
        <v>218</v>
      </c>
      <c r="L1" s="108" t="s">
        <v>219</v>
      </c>
      <c r="M1" s="108" t="s">
        <v>222</v>
      </c>
    </row>
    <row r="2" ht="22.5" customHeight="1">
      <c r="A2" s="3" t="s">
        <v>223</v>
      </c>
      <c r="B2" s="3">
        <f>IFERROR(__xludf.DUMMYFUNCTION("if( A2&lt;&gt;"""",SPLIT(A2,"".""),"""")"),1000001.0)</f>
        <v>1000001</v>
      </c>
      <c r="C2" s="3">
        <f>IFERROR(__xludf.DUMMYFUNCTION("""COMPUTED_VALUE"""),1000001.0)</f>
        <v>1000001</v>
      </c>
      <c r="D2" s="3">
        <f>IFERROR(__xludf.DUMMYFUNCTION("""COMPUTED_VALUE"""),1000001.0)</f>
        <v>1000001</v>
      </c>
      <c r="E2" s="3">
        <f>IFERROR(__xludf.DUMMYFUNCTION("""COMPUTED_VALUE"""),1000001.0)</f>
        <v>1000001</v>
      </c>
      <c r="F2" s="112" t="str">
        <f t="shared" ref="F2:F1000" si="1">if(B2&lt;&gt;"", Concatenate(BIN2DEC(B2),".",BIN2DEC(C2),".",BIN2DEC(D2),".",BIN2DEC(E2)),"")</f>
        <v>65.65.65.65</v>
      </c>
      <c r="G2" s="111"/>
      <c r="H2" s="2" t="s">
        <v>224</v>
      </c>
      <c r="I2" s="3">
        <f>IFERROR(__xludf.DUMMYFUNCTION("if( H2&lt;&gt;"""",SPLIT(H2,"".""),"""")"),10.0)</f>
        <v>10</v>
      </c>
      <c r="J2" s="3">
        <f>IFERROR(__xludf.DUMMYFUNCTION("""COMPUTED_VALUE"""),65.0)</f>
        <v>65</v>
      </c>
      <c r="K2" s="3">
        <f>IFERROR(__xludf.DUMMYFUNCTION("""COMPUTED_VALUE"""),65.0)</f>
        <v>65</v>
      </c>
      <c r="L2" s="3">
        <f>IFERROR(__xludf.DUMMYFUNCTION("""COMPUTED_VALUE"""),65.0)</f>
        <v>65</v>
      </c>
      <c r="M2" s="112" t="str">
        <f t="shared" ref="M2:M1000" si="2">if(I2&lt;&gt;"", Concatenate(DEC2BIN(I2,8),".",DEC2BIN(J2,8),".",DEC2BIN(K2,8),".",DEC2BIN(L2,8)),"")</f>
        <v>00001010.01000001.01000001.01000001</v>
      </c>
    </row>
    <row r="3" ht="22.5" customHeight="1">
      <c r="A3" s="2" t="s">
        <v>225</v>
      </c>
      <c r="B3" s="3">
        <f>IFERROR(__xludf.DUMMYFUNCTION("if( A3&lt;&gt;"""",SPLIT(A3,"".""),"""")"),1.1111111E7)</f>
        <v>11111111</v>
      </c>
      <c r="C3" s="3">
        <f>IFERROR(__xludf.DUMMYFUNCTION("""COMPUTED_VALUE"""),1.1111111E7)</f>
        <v>11111111</v>
      </c>
      <c r="D3" s="3">
        <f>IFERROR(__xludf.DUMMYFUNCTION("""COMPUTED_VALUE"""),1.1111111E7)</f>
        <v>11111111</v>
      </c>
      <c r="E3" s="3">
        <f>IFERROR(__xludf.DUMMYFUNCTION("""COMPUTED_VALUE"""),1.1111111E7)</f>
        <v>11111111</v>
      </c>
      <c r="F3" s="112" t="str">
        <f t="shared" si="1"/>
        <v>255.255.255.255</v>
      </c>
      <c r="G3" s="111"/>
      <c r="H3" s="2" t="s">
        <v>226</v>
      </c>
      <c r="I3" s="3">
        <f>IFERROR(__xludf.DUMMYFUNCTION("if( H3&lt;&gt;"""",SPLIT(H3,"".""),"""")"),255.0)</f>
        <v>255</v>
      </c>
      <c r="J3" s="3">
        <f>IFERROR(__xludf.DUMMYFUNCTION("""COMPUTED_VALUE"""),255.0)</f>
        <v>255</v>
      </c>
      <c r="K3" s="3">
        <f>IFERROR(__xludf.DUMMYFUNCTION("""COMPUTED_VALUE"""),255.0)</f>
        <v>255</v>
      </c>
      <c r="L3" s="3">
        <f>IFERROR(__xludf.DUMMYFUNCTION("""COMPUTED_VALUE"""),0.0)</f>
        <v>0</v>
      </c>
      <c r="M3" s="112" t="str">
        <f t="shared" si="2"/>
        <v>11111111.11111111.11111111.00000000</v>
      </c>
    </row>
    <row r="4" ht="22.5" customHeight="1">
      <c r="A4" s="2" t="s">
        <v>227</v>
      </c>
      <c r="B4" s="3">
        <f>IFERROR(__xludf.DUMMYFUNCTION("if( A4&lt;&gt;"""",SPLIT(A4,"".""),"""")"),1001000.0)</f>
        <v>1001000</v>
      </c>
      <c r="C4" s="3">
        <f>IFERROR(__xludf.DUMMYFUNCTION("""COMPUTED_VALUE"""),1.111001E7)</f>
        <v>11110010</v>
      </c>
      <c r="D4" s="3">
        <f>IFERROR(__xludf.DUMMYFUNCTION("""COMPUTED_VALUE"""),1.1101111E7)</f>
        <v>11101111</v>
      </c>
      <c r="E4" s="3">
        <f>IFERROR(__xludf.DUMMYFUNCTION("""COMPUTED_VALUE"""),1.11111E7)</f>
        <v>11111100</v>
      </c>
      <c r="F4" s="112" t="str">
        <f t="shared" si="1"/>
        <v>72.242.239.252</v>
      </c>
      <c r="G4" s="111"/>
      <c r="H4" s="113" t="s">
        <v>228</v>
      </c>
      <c r="I4" s="3">
        <f>IFERROR(__xludf.DUMMYFUNCTION("if( H4&lt;&gt;"""",SPLIT(H4,"".""),"""")"),72.0)</f>
        <v>72</v>
      </c>
      <c r="J4" s="3">
        <f>IFERROR(__xludf.DUMMYFUNCTION("""COMPUTED_VALUE"""),242.0)</f>
        <v>242</v>
      </c>
      <c r="K4" s="3">
        <f>IFERROR(__xludf.DUMMYFUNCTION("""COMPUTED_VALUE"""),239.0)</f>
        <v>239</v>
      </c>
      <c r="L4" s="3">
        <f>IFERROR(__xludf.DUMMYFUNCTION("""COMPUTED_VALUE"""),252.0)</f>
        <v>252</v>
      </c>
      <c r="M4" s="112" t="str">
        <f t="shared" si="2"/>
        <v>01001000.11110010.11101111.11111100</v>
      </c>
    </row>
    <row r="5" ht="22.5" customHeight="1">
      <c r="A5" s="114" t="s">
        <v>229</v>
      </c>
      <c r="B5" s="3">
        <f>IFERROR(__xludf.DUMMYFUNCTION("if( A5&lt;&gt;"""",SPLIT(A5,"".""),"""")"),1.1111111E7)</f>
        <v>11111111</v>
      </c>
      <c r="C5" s="3">
        <f>IFERROR(__xludf.DUMMYFUNCTION("""COMPUTED_VALUE"""),1.1111111E7)</f>
        <v>11111111</v>
      </c>
      <c r="D5" s="3">
        <f>IFERROR(__xludf.DUMMYFUNCTION("""COMPUTED_VALUE"""),1.1111111E7)</f>
        <v>11111111</v>
      </c>
      <c r="E5" s="3">
        <f>IFERROR(__xludf.DUMMYFUNCTION("""COMPUTED_VALUE"""),1.11111E7)</f>
        <v>11111100</v>
      </c>
      <c r="F5" s="112" t="str">
        <f t="shared" si="1"/>
        <v>255.255.255.252</v>
      </c>
      <c r="G5" s="111"/>
      <c r="H5" s="115" t="s">
        <v>230</v>
      </c>
      <c r="I5" s="3">
        <f>IFERROR(__xludf.DUMMYFUNCTION("if( H5&lt;&gt;"""",SPLIT(H5,"".""),"""")"),255.0)</f>
        <v>255</v>
      </c>
      <c r="J5" s="3">
        <f>IFERROR(__xludf.DUMMYFUNCTION("""COMPUTED_VALUE"""),255.0)</f>
        <v>255</v>
      </c>
      <c r="K5" s="3">
        <f>IFERROR(__xludf.DUMMYFUNCTION("""COMPUTED_VALUE"""),255.0)</f>
        <v>255</v>
      </c>
      <c r="L5" s="3">
        <f>IFERROR(__xludf.DUMMYFUNCTION("""COMPUTED_VALUE"""),252.0)</f>
        <v>252</v>
      </c>
      <c r="M5" s="112" t="str">
        <f t="shared" si="2"/>
        <v>11111111.11111111.11111111.11111100</v>
      </c>
    </row>
    <row r="6" ht="22.5" customHeight="1">
      <c r="A6" s="116" t="s">
        <v>231</v>
      </c>
      <c r="B6" s="3">
        <f>IFERROR(__xludf.DUMMYFUNCTION("if( A6&lt;&gt;"""",SPLIT(A6,"".""),"""")"),1.1001011E7)</f>
        <v>11001011</v>
      </c>
      <c r="C6" s="3">
        <f>IFERROR(__xludf.DUMMYFUNCTION("""COMPUTED_VALUE"""),0.0)</f>
        <v>0</v>
      </c>
      <c r="D6" s="3">
        <f>IFERROR(__xludf.DUMMYFUNCTION("""COMPUTED_VALUE"""),1110001.0)</f>
        <v>1110001</v>
      </c>
      <c r="E6" s="3">
        <f>IFERROR(__xludf.DUMMYFUNCTION("""COMPUTED_VALUE"""),1.1010011E7)</f>
        <v>11010011</v>
      </c>
      <c r="F6" s="112" t="str">
        <f t="shared" si="1"/>
        <v>203.0.113.211</v>
      </c>
      <c r="G6" s="111"/>
      <c r="H6" s="117" t="s">
        <v>232</v>
      </c>
      <c r="I6" s="3">
        <f>IFERROR(__xludf.DUMMYFUNCTION("if( H6&lt;&gt;"""",SPLIT(H6,"".""),"""")"),172.0)</f>
        <v>172</v>
      </c>
      <c r="J6" s="3">
        <f>IFERROR(__xludf.DUMMYFUNCTION("""COMPUTED_VALUE"""),16.0)</f>
        <v>16</v>
      </c>
      <c r="K6" s="3">
        <f>IFERROR(__xludf.DUMMYFUNCTION("""COMPUTED_VALUE"""),8.0)</f>
        <v>8</v>
      </c>
      <c r="L6" s="3">
        <f>IFERROR(__xludf.DUMMYFUNCTION("""COMPUTED_VALUE"""),9.0)</f>
        <v>9</v>
      </c>
      <c r="M6" s="112" t="str">
        <f t="shared" si="2"/>
        <v>10101100.00010000.00001000.00001001</v>
      </c>
    </row>
    <row r="7" ht="22.5" customHeight="1">
      <c r="A7" s="118" t="s">
        <v>233</v>
      </c>
      <c r="B7" s="3">
        <f>IFERROR(__xludf.DUMMYFUNCTION("if( A7&lt;&gt;"""",SPLIT(A7,"".""),"""")"),1.1111111E7)</f>
        <v>11111111</v>
      </c>
      <c r="C7" s="3">
        <f>IFERROR(__xludf.DUMMYFUNCTION("""COMPUTED_VALUE"""),1.1111111E7)</f>
        <v>11111111</v>
      </c>
      <c r="D7" s="3">
        <f>IFERROR(__xludf.DUMMYFUNCTION("""COMPUTED_VALUE"""),1.11111E7)</f>
        <v>11111100</v>
      </c>
      <c r="E7" s="3">
        <f>IFERROR(__xludf.DUMMYFUNCTION("""COMPUTED_VALUE"""),0.0)</f>
        <v>0</v>
      </c>
      <c r="F7" s="112" t="str">
        <f t="shared" si="1"/>
        <v>255.255.252.0</v>
      </c>
      <c r="G7" s="111"/>
      <c r="H7" s="117" t="s">
        <v>234</v>
      </c>
      <c r="I7" s="3">
        <f>IFERROR(__xludf.DUMMYFUNCTION("if( H7&lt;&gt;"""",SPLIT(H7,"".""),"""")"),172.0)</f>
        <v>172</v>
      </c>
      <c r="J7" s="3">
        <f>IFERROR(__xludf.DUMMYFUNCTION("""COMPUTED_VALUE"""),16.0)</f>
        <v>16</v>
      </c>
      <c r="K7" s="3">
        <f>IFERROR(__xludf.DUMMYFUNCTION("""COMPUTED_VALUE"""),11.0)</f>
        <v>11</v>
      </c>
      <c r="L7" s="3">
        <f>IFERROR(__xludf.DUMMYFUNCTION("""COMPUTED_VALUE"""),255.0)</f>
        <v>255</v>
      </c>
      <c r="M7" s="112" t="str">
        <f t="shared" si="2"/>
        <v>10101100.00010000.00001011.11111111</v>
      </c>
    </row>
    <row r="8" ht="22.5" customHeight="1">
      <c r="A8" s="117" t="s">
        <v>235</v>
      </c>
      <c r="B8" s="3">
        <f>IFERROR(__xludf.DUMMYFUNCTION("if( A8&lt;&gt;"""",SPLIT(A8,"".""),"""")"),1.1111111E7)</f>
        <v>11111111</v>
      </c>
      <c r="C8" s="3">
        <f>IFERROR(__xludf.DUMMYFUNCTION("""COMPUTED_VALUE"""),1.1111111E7)</f>
        <v>11111111</v>
      </c>
      <c r="D8" s="3">
        <f>IFERROR(__xludf.DUMMYFUNCTION("""COMPUTED_VALUE"""),1.1111111E7)</f>
        <v>11111111</v>
      </c>
      <c r="E8" s="3">
        <f>IFERROR(__xludf.DUMMYFUNCTION("""COMPUTED_VALUE"""),1.111E7)</f>
        <v>11110000</v>
      </c>
      <c r="F8" s="112" t="str">
        <f t="shared" si="1"/>
        <v>255.255.255.240</v>
      </c>
      <c r="G8" s="111"/>
      <c r="H8" s="117" t="s">
        <v>236</v>
      </c>
      <c r="I8" s="3">
        <f>IFERROR(__xludf.DUMMYFUNCTION("if( H8&lt;&gt;"""",SPLIT(H8,"".""),"""")"),255.0)</f>
        <v>255</v>
      </c>
      <c r="J8" s="3">
        <f>IFERROR(__xludf.DUMMYFUNCTION("""COMPUTED_VALUE"""),255.0)</f>
        <v>255</v>
      </c>
      <c r="K8" s="3">
        <f>IFERROR(__xludf.DUMMYFUNCTION("""COMPUTED_VALUE"""),240.0)</f>
        <v>240</v>
      </c>
      <c r="L8" s="3">
        <f>IFERROR(__xludf.DUMMYFUNCTION("""COMPUTED_VALUE"""),0.0)</f>
        <v>0</v>
      </c>
      <c r="M8" s="112" t="str">
        <f t="shared" si="2"/>
        <v>11111111.11111111.11110000.00000000</v>
      </c>
    </row>
    <row r="9" ht="22.5" customHeight="1">
      <c r="A9" s="118"/>
      <c r="B9" s="3" t="str">
        <f>IFERROR(__xludf.DUMMYFUNCTION("if( A9&lt;&gt;"""",SPLIT(A9,"".""),"""")"),"")</f>
        <v/>
      </c>
      <c r="C9" s="3"/>
      <c r="D9" s="3"/>
      <c r="E9" s="3"/>
      <c r="F9" s="112" t="str">
        <f t="shared" si="1"/>
        <v/>
      </c>
      <c r="G9" s="111"/>
      <c r="H9" s="119" t="s">
        <v>237</v>
      </c>
      <c r="I9" s="3">
        <f>IFERROR(__xludf.DUMMYFUNCTION("if( H9&lt;&gt;"""",SPLIT(H9,"".""),"""")"),255.0)</f>
        <v>255</v>
      </c>
      <c r="J9" s="3">
        <f>IFERROR(__xludf.DUMMYFUNCTION("""COMPUTED_VALUE"""),255.0)</f>
        <v>255</v>
      </c>
      <c r="K9" s="3">
        <f>IFERROR(__xludf.DUMMYFUNCTION("""COMPUTED_VALUE"""),255.0)</f>
        <v>255</v>
      </c>
      <c r="L9" s="3">
        <f>IFERROR(__xludf.DUMMYFUNCTION("""COMPUTED_VALUE"""),224.0)</f>
        <v>224</v>
      </c>
      <c r="M9" s="112" t="str">
        <f t="shared" si="2"/>
        <v>11111111.11111111.11111111.11100000</v>
      </c>
    </row>
    <row r="10" ht="22.5" customHeight="1">
      <c r="A10" s="3"/>
      <c r="B10" s="3" t="str">
        <f>IFERROR(__xludf.DUMMYFUNCTION("if( A10&lt;&gt;"""",SPLIT(A10,"".""),"""")"),"")</f>
        <v/>
      </c>
      <c r="C10" s="3"/>
      <c r="D10" s="3"/>
      <c r="E10" s="3"/>
      <c r="F10" s="112" t="str">
        <f t="shared" si="1"/>
        <v/>
      </c>
      <c r="G10" s="111"/>
      <c r="H10" s="119" t="s">
        <v>238</v>
      </c>
      <c r="I10" s="3">
        <f>IFERROR(__xludf.DUMMYFUNCTION("if( H10&lt;&gt;"""",SPLIT(H10,"".""),"""")"),255.0)</f>
        <v>255</v>
      </c>
      <c r="J10" s="3">
        <f>IFERROR(__xludf.DUMMYFUNCTION("""COMPUTED_VALUE"""),255.0)</f>
        <v>255</v>
      </c>
      <c r="K10" s="3">
        <f>IFERROR(__xludf.DUMMYFUNCTION("""COMPUTED_VALUE"""),255.0)</f>
        <v>255</v>
      </c>
      <c r="L10" s="3">
        <f>IFERROR(__xludf.DUMMYFUNCTION("""COMPUTED_VALUE"""),192.0)</f>
        <v>192</v>
      </c>
      <c r="M10" s="112" t="str">
        <f t="shared" si="2"/>
        <v>11111111.11111111.11111111.11000000</v>
      </c>
    </row>
    <row r="11" ht="22.5" customHeight="1">
      <c r="A11" s="3"/>
      <c r="B11" s="3" t="str">
        <f>IFERROR(__xludf.DUMMYFUNCTION("if( A11&lt;&gt;"""",SPLIT(A11,"".""),"""")"),"")</f>
        <v/>
      </c>
      <c r="C11" s="3"/>
      <c r="D11" s="3"/>
      <c r="E11" s="3"/>
      <c r="F11" s="112" t="str">
        <f t="shared" si="1"/>
        <v/>
      </c>
      <c r="G11" s="111"/>
      <c r="H11" s="2" t="s">
        <v>239</v>
      </c>
      <c r="I11" s="3">
        <f>IFERROR(__xludf.DUMMYFUNCTION("if( H11&lt;&gt;"""",SPLIT(H11,"".""),"""")"),192.0)</f>
        <v>192</v>
      </c>
      <c r="J11" s="3">
        <f>IFERROR(__xludf.DUMMYFUNCTION("""COMPUTED_VALUE"""),168.0)</f>
        <v>168</v>
      </c>
      <c r="K11" s="3">
        <f>IFERROR(__xludf.DUMMYFUNCTION("""COMPUTED_VALUE"""),8.0)</f>
        <v>8</v>
      </c>
      <c r="L11" s="3">
        <f>IFERROR(__xludf.DUMMYFUNCTION("""COMPUTED_VALUE"""),0.0)</f>
        <v>0</v>
      </c>
      <c r="M11" s="112" t="str">
        <f t="shared" si="2"/>
        <v>11000000.10101000.00001000.00000000</v>
      </c>
    </row>
    <row r="12" ht="22.5" customHeight="1">
      <c r="A12" s="3"/>
      <c r="B12" s="3" t="str">
        <f>IFERROR(__xludf.DUMMYFUNCTION("if( A12&lt;&gt;"""",SPLIT(A12,"".""),"""")"),"")</f>
        <v/>
      </c>
      <c r="C12" s="3"/>
      <c r="D12" s="3"/>
      <c r="E12" s="3"/>
      <c r="F12" s="112" t="str">
        <f t="shared" si="1"/>
        <v/>
      </c>
      <c r="G12" s="111"/>
      <c r="H12" s="120" t="s">
        <v>238</v>
      </c>
      <c r="I12" s="3">
        <f>IFERROR(__xludf.DUMMYFUNCTION("if( H12&lt;&gt;"""",SPLIT(H12,"".""),"""")"),255.0)</f>
        <v>255</v>
      </c>
      <c r="J12" s="3">
        <f>IFERROR(__xludf.DUMMYFUNCTION("""COMPUTED_VALUE"""),255.0)</f>
        <v>255</v>
      </c>
      <c r="K12" s="3">
        <f>IFERROR(__xludf.DUMMYFUNCTION("""COMPUTED_VALUE"""),255.0)</f>
        <v>255</v>
      </c>
      <c r="L12" s="3">
        <f>IFERROR(__xludf.DUMMYFUNCTION("""COMPUTED_VALUE"""),192.0)</f>
        <v>192</v>
      </c>
      <c r="M12" s="112" t="str">
        <f t="shared" si="2"/>
        <v>11111111.11111111.11111111.11000000</v>
      </c>
    </row>
    <row r="13" ht="22.5" customHeight="1">
      <c r="A13" s="3"/>
      <c r="B13" s="3" t="str">
        <f>IFERROR(__xludf.DUMMYFUNCTION("if( A13&lt;&gt;"""",SPLIT(A13,"".""),"""")"),"")</f>
        <v/>
      </c>
      <c r="C13" s="3"/>
      <c r="D13" s="3"/>
      <c r="E13" s="3"/>
      <c r="F13" s="112" t="str">
        <f t="shared" si="1"/>
        <v/>
      </c>
      <c r="G13" s="111"/>
      <c r="H13" s="3"/>
      <c r="I13" s="3" t="str">
        <f>IFERROR(__xludf.DUMMYFUNCTION("if( H13&lt;&gt;"""",SPLIT(H13,"".""),"""")"),"")</f>
        <v/>
      </c>
      <c r="J13" s="3"/>
      <c r="K13" s="3"/>
      <c r="L13" s="3"/>
      <c r="M13" s="112" t="str">
        <f t="shared" si="2"/>
        <v/>
      </c>
    </row>
    <row r="14" ht="22.5" customHeight="1">
      <c r="A14" s="3"/>
      <c r="B14" s="3" t="str">
        <f>IFERROR(__xludf.DUMMYFUNCTION("if( A14&lt;&gt;"""",SPLIT(A14,"".""),"""")"),"")</f>
        <v/>
      </c>
      <c r="C14" s="3"/>
      <c r="D14" s="3"/>
      <c r="E14" s="3"/>
      <c r="F14" s="112" t="str">
        <f t="shared" si="1"/>
        <v/>
      </c>
      <c r="G14" s="111"/>
      <c r="H14" s="3"/>
      <c r="I14" s="3" t="str">
        <f>IFERROR(__xludf.DUMMYFUNCTION("if( H14&lt;&gt;"""",SPLIT(H14,"".""),"""")"),"")</f>
        <v/>
      </c>
      <c r="J14" s="3"/>
      <c r="K14" s="3"/>
      <c r="L14" s="3"/>
      <c r="M14" s="112" t="str">
        <f t="shared" si="2"/>
        <v/>
      </c>
    </row>
    <row r="15" ht="22.5" customHeight="1">
      <c r="A15" s="3"/>
      <c r="B15" s="3" t="str">
        <f>IFERROR(__xludf.DUMMYFUNCTION("if( A15&lt;&gt;"""",SPLIT(A15,"".""),"""")"),"")</f>
        <v/>
      </c>
      <c r="C15" s="3"/>
      <c r="D15" s="3"/>
      <c r="E15" s="3"/>
      <c r="F15" s="112" t="str">
        <f t="shared" si="1"/>
        <v/>
      </c>
      <c r="G15" s="111"/>
      <c r="H15" s="3"/>
      <c r="I15" s="3" t="str">
        <f>IFERROR(__xludf.DUMMYFUNCTION("if( H15&lt;&gt;"""",SPLIT(H15,"".""),"""")"),"")</f>
        <v/>
      </c>
      <c r="J15" s="3"/>
      <c r="K15" s="3"/>
      <c r="L15" s="3"/>
      <c r="M15" s="112" t="str">
        <f t="shared" si="2"/>
        <v/>
      </c>
    </row>
    <row r="16" ht="22.5" customHeight="1">
      <c r="A16" s="3"/>
      <c r="B16" s="3" t="str">
        <f>IFERROR(__xludf.DUMMYFUNCTION("if( A16&lt;&gt;"""",SPLIT(A16,"".""),"""")"),"")</f>
        <v/>
      </c>
      <c r="C16" s="3"/>
      <c r="D16" s="3"/>
      <c r="E16" s="3"/>
      <c r="F16" s="112" t="str">
        <f t="shared" si="1"/>
        <v/>
      </c>
      <c r="G16" s="111"/>
      <c r="H16" s="3"/>
      <c r="I16" s="3" t="str">
        <f>IFERROR(__xludf.DUMMYFUNCTION("if( H16&lt;&gt;"""",SPLIT(H16,"".""),"""")"),"")</f>
        <v/>
      </c>
      <c r="J16" s="3"/>
      <c r="K16" s="3"/>
      <c r="L16" s="3"/>
      <c r="M16" s="112" t="str">
        <f t="shared" si="2"/>
        <v/>
      </c>
    </row>
    <row r="17" ht="22.5" customHeight="1">
      <c r="A17" s="3"/>
      <c r="B17" s="3" t="str">
        <f>IFERROR(__xludf.DUMMYFUNCTION("if( A17&lt;&gt;"""",SPLIT(A17,"".""),"""")"),"")</f>
        <v/>
      </c>
      <c r="C17" s="3"/>
      <c r="D17" s="3"/>
      <c r="E17" s="3"/>
      <c r="F17" s="112" t="str">
        <f t="shared" si="1"/>
        <v/>
      </c>
      <c r="G17" s="111"/>
      <c r="H17" s="3"/>
      <c r="I17" s="3" t="str">
        <f>IFERROR(__xludf.DUMMYFUNCTION("if( H17&lt;&gt;"""",SPLIT(H17,"".""),"""")"),"")</f>
        <v/>
      </c>
      <c r="J17" s="3"/>
      <c r="K17" s="3"/>
      <c r="L17" s="3"/>
      <c r="M17" s="112" t="str">
        <f t="shared" si="2"/>
        <v/>
      </c>
    </row>
    <row r="18" ht="22.5" customHeight="1">
      <c r="A18" s="3"/>
      <c r="B18" s="3" t="str">
        <f>IFERROR(__xludf.DUMMYFUNCTION("if( A18&lt;&gt;"""",SPLIT(A18,"".""),"""")"),"")</f>
        <v/>
      </c>
      <c r="C18" s="3"/>
      <c r="D18" s="3"/>
      <c r="E18" s="3"/>
      <c r="F18" s="112" t="str">
        <f t="shared" si="1"/>
        <v/>
      </c>
      <c r="G18" s="111"/>
      <c r="H18" s="3"/>
      <c r="I18" s="3" t="str">
        <f>IFERROR(__xludf.DUMMYFUNCTION("if( H18&lt;&gt;"""",SPLIT(H18,"".""),"""")"),"")</f>
        <v/>
      </c>
      <c r="J18" s="3"/>
      <c r="K18" s="3"/>
      <c r="L18" s="3"/>
      <c r="M18" s="112" t="str">
        <f t="shared" si="2"/>
        <v/>
      </c>
    </row>
    <row r="19" ht="22.5" customHeight="1">
      <c r="A19" s="3"/>
      <c r="B19" s="3" t="str">
        <f>IFERROR(__xludf.DUMMYFUNCTION("if( A19&lt;&gt;"""",SPLIT(A19,"".""),"""")"),"")</f>
        <v/>
      </c>
      <c r="C19" s="3"/>
      <c r="D19" s="3"/>
      <c r="E19" s="3"/>
      <c r="F19" s="112" t="str">
        <f t="shared" si="1"/>
        <v/>
      </c>
      <c r="G19" s="111"/>
      <c r="H19" s="3"/>
      <c r="I19" s="3" t="str">
        <f>IFERROR(__xludf.DUMMYFUNCTION("if( H19&lt;&gt;"""",SPLIT(H19,"".""),"""")"),"")</f>
        <v/>
      </c>
      <c r="J19" s="3"/>
      <c r="K19" s="3"/>
      <c r="L19" s="3"/>
      <c r="M19" s="112" t="str">
        <f t="shared" si="2"/>
        <v/>
      </c>
    </row>
    <row r="20" ht="22.5" customHeight="1">
      <c r="A20" s="3"/>
      <c r="B20" s="3" t="str">
        <f>IFERROR(__xludf.DUMMYFUNCTION("if( A20&lt;&gt;"""",SPLIT(A20,"".""),"""")"),"")</f>
        <v/>
      </c>
      <c r="C20" s="3"/>
      <c r="D20" s="3"/>
      <c r="E20" s="3"/>
      <c r="F20" s="112" t="str">
        <f t="shared" si="1"/>
        <v/>
      </c>
      <c r="G20" s="111"/>
      <c r="H20" s="3"/>
      <c r="I20" s="3" t="str">
        <f>IFERROR(__xludf.DUMMYFUNCTION("if( H20&lt;&gt;"""",SPLIT(H20,"".""),"""")"),"")</f>
        <v/>
      </c>
      <c r="J20" s="3"/>
      <c r="K20" s="3"/>
      <c r="L20" s="3"/>
      <c r="M20" s="112" t="str">
        <f t="shared" si="2"/>
        <v/>
      </c>
    </row>
    <row r="21" ht="22.5" customHeight="1">
      <c r="A21" s="3"/>
      <c r="B21" s="3" t="str">
        <f>IFERROR(__xludf.DUMMYFUNCTION("if( A21&lt;&gt;"""",SPLIT(A21,"".""),"""")"),"")</f>
        <v/>
      </c>
      <c r="C21" s="3"/>
      <c r="D21" s="3"/>
      <c r="E21" s="3"/>
      <c r="F21" s="112" t="str">
        <f t="shared" si="1"/>
        <v/>
      </c>
      <c r="G21" s="111"/>
      <c r="H21" s="3"/>
      <c r="I21" s="3" t="str">
        <f>IFERROR(__xludf.DUMMYFUNCTION("if( H21&lt;&gt;"""",SPLIT(H21,"".""),"""")"),"")</f>
        <v/>
      </c>
      <c r="J21" s="3"/>
      <c r="K21" s="3"/>
      <c r="L21" s="3"/>
      <c r="M21" s="112" t="str">
        <f t="shared" si="2"/>
        <v/>
      </c>
    </row>
    <row r="22" ht="22.5" customHeight="1">
      <c r="A22" s="3"/>
      <c r="B22" s="3" t="str">
        <f>IFERROR(__xludf.DUMMYFUNCTION("if( A22&lt;&gt;"""",SPLIT(A22,"".""),"""")"),"")</f>
        <v/>
      </c>
      <c r="C22" s="3"/>
      <c r="D22" s="3"/>
      <c r="E22" s="3"/>
      <c r="F22" s="112" t="str">
        <f t="shared" si="1"/>
        <v/>
      </c>
      <c r="G22" s="111"/>
      <c r="H22" s="3"/>
      <c r="I22" s="3" t="str">
        <f>IFERROR(__xludf.DUMMYFUNCTION("if( H22&lt;&gt;"""",SPLIT(H22,"".""),"""")"),"")</f>
        <v/>
      </c>
      <c r="J22" s="3"/>
      <c r="K22" s="3"/>
      <c r="L22" s="3"/>
      <c r="M22" s="112" t="str">
        <f t="shared" si="2"/>
        <v/>
      </c>
    </row>
    <row r="23" ht="22.5" customHeight="1">
      <c r="A23" s="3"/>
      <c r="B23" s="3" t="str">
        <f>IFERROR(__xludf.DUMMYFUNCTION("if( A23&lt;&gt;"""",SPLIT(A23,"".""),"""")"),"")</f>
        <v/>
      </c>
      <c r="C23" s="3"/>
      <c r="D23" s="3"/>
      <c r="E23" s="3"/>
      <c r="F23" s="112" t="str">
        <f t="shared" si="1"/>
        <v/>
      </c>
      <c r="G23" s="111"/>
      <c r="H23" s="3"/>
      <c r="I23" s="3" t="str">
        <f>IFERROR(__xludf.DUMMYFUNCTION("if( H23&lt;&gt;"""",SPLIT(H23,"".""),"""")"),"")</f>
        <v/>
      </c>
      <c r="J23" s="3"/>
      <c r="K23" s="3"/>
      <c r="L23" s="3"/>
      <c r="M23" s="112" t="str">
        <f t="shared" si="2"/>
        <v/>
      </c>
    </row>
    <row r="24" ht="22.5" customHeight="1">
      <c r="A24" s="3"/>
      <c r="B24" s="3" t="str">
        <f>IFERROR(__xludf.DUMMYFUNCTION("if( A24&lt;&gt;"""",SPLIT(A24,"".""),"""")"),"")</f>
        <v/>
      </c>
      <c r="C24" s="3"/>
      <c r="D24" s="3"/>
      <c r="E24" s="3"/>
      <c r="F24" s="112" t="str">
        <f t="shared" si="1"/>
        <v/>
      </c>
      <c r="G24" s="111"/>
      <c r="H24" s="3"/>
      <c r="I24" s="3" t="str">
        <f>IFERROR(__xludf.DUMMYFUNCTION("if( H24&lt;&gt;"""",SPLIT(H24,"".""),"""")"),"")</f>
        <v/>
      </c>
      <c r="J24" s="3"/>
      <c r="K24" s="3"/>
      <c r="L24" s="3"/>
      <c r="M24" s="112" t="str">
        <f t="shared" si="2"/>
        <v/>
      </c>
    </row>
    <row r="25" ht="22.5" customHeight="1">
      <c r="A25" s="3"/>
      <c r="B25" s="3" t="str">
        <f>IFERROR(__xludf.DUMMYFUNCTION("if( A25&lt;&gt;"""",SPLIT(A25,"".""),"""")"),"")</f>
        <v/>
      </c>
      <c r="C25" s="3"/>
      <c r="D25" s="3"/>
      <c r="E25" s="3"/>
      <c r="F25" s="112" t="str">
        <f t="shared" si="1"/>
        <v/>
      </c>
      <c r="G25" s="111"/>
      <c r="H25" s="3"/>
      <c r="I25" s="3" t="str">
        <f>IFERROR(__xludf.DUMMYFUNCTION("if( H25&lt;&gt;"""",SPLIT(H25,"".""),"""")"),"")</f>
        <v/>
      </c>
      <c r="J25" s="3"/>
      <c r="K25" s="3"/>
      <c r="L25" s="3"/>
      <c r="M25" s="112" t="str">
        <f t="shared" si="2"/>
        <v/>
      </c>
    </row>
    <row r="26" ht="22.5" customHeight="1">
      <c r="A26" s="3"/>
      <c r="B26" s="3" t="str">
        <f>IFERROR(__xludf.DUMMYFUNCTION("if( A26&lt;&gt;"""",SPLIT(A26,"".""),"""")"),"")</f>
        <v/>
      </c>
      <c r="C26" s="3"/>
      <c r="D26" s="3"/>
      <c r="E26" s="3"/>
      <c r="F26" s="112" t="str">
        <f t="shared" si="1"/>
        <v/>
      </c>
      <c r="G26" s="111"/>
      <c r="H26" s="3"/>
      <c r="I26" s="3" t="str">
        <f>IFERROR(__xludf.DUMMYFUNCTION("if( H26&lt;&gt;"""",SPLIT(H26,"".""),"""")"),"")</f>
        <v/>
      </c>
      <c r="J26" s="3"/>
      <c r="K26" s="3"/>
      <c r="L26" s="3"/>
      <c r="M26" s="112" t="str">
        <f t="shared" si="2"/>
        <v/>
      </c>
    </row>
    <row r="27" ht="22.5" customHeight="1">
      <c r="A27" s="3"/>
      <c r="B27" s="3" t="str">
        <f>IFERROR(__xludf.DUMMYFUNCTION("if( A27&lt;&gt;"""",SPLIT(A27,"".""),"""")"),"")</f>
        <v/>
      </c>
      <c r="C27" s="3"/>
      <c r="D27" s="3"/>
      <c r="E27" s="3"/>
      <c r="F27" s="112" t="str">
        <f t="shared" si="1"/>
        <v/>
      </c>
      <c r="G27" s="111"/>
      <c r="H27" s="3"/>
      <c r="I27" s="3" t="str">
        <f>IFERROR(__xludf.DUMMYFUNCTION("if( H27&lt;&gt;"""",SPLIT(H27,"".""),"""")"),"")</f>
        <v/>
      </c>
      <c r="J27" s="3"/>
      <c r="K27" s="3"/>
      <c r="L27" s="3"/>
      <c r="M27" s="112" t="str">
        <f t="shared" si="2"/>
        <v/>
      </c>
    </row>
    <row r="28" ht="22.5" customHeight="1">
      <c r="A28" s="3"/>
      <c r="B28" s="3" t="str">
        <f>IFERROR(__xludf.DUMMYFUNCTION("if( A28&lt;&gt;"""",SPLIT(A28,"".""),"""")"),"")</f>
        <v/>
      </c>
      <c r="C28" s="3"/>
      <c r="D28" s="3"/>
      <c r="E28" s="3"/>
      <c r="F28" s="112" t="str">
        <f t="shared" si="1"/>
        <v/>
      </c>
      <c r="G28" s="111"/>
      <c r="H28" s="3"/>
      <c r="I28" s="3" t="str">
        <f>IFERROR(__xludf.DUMMYFUNCTION("if( H28&lt;&gt;"""",SPLIT(H28,"".""),"""")"),"")</f>
        <v/>
      </c>
      <c r="J28" s="3"/>
      <c r="K28" s="3"/>
      <c r="L28" s="3"/>
      <c r="M28" s="112" t="str">
        <f t="shared" si="2"/>
        <v/>
      </c>
    </row>
    <row r="29" ht="22.5" customHeight="1">
      <c r="A29" s="3"/>
      <c r="B29" s="3" t="str">
        <f>IFERROR(__xludf.DUMMYFUNCTION("if( A29&lt;&gt;"""",SPLIT(A29,"".""),"""")"),"")</f>
        <v/>
      </c>
      <c r="C29" s="3"/>
      <c r="D29" s="3"/>
      <c r="E29" s="3"/>
      <c r="F29" s="112" t="str">
        <f t="shared" si="1"/>
        <v/>
      </c>
      <c r="G29" s="111"/>
      <c r="H29" s="3"/>
      <c r="I29" s="3" t="str">
        <f>IFERROR(__xludf.DUMMYFUNCTION("if( H29&lt;&gt;"""",SPLIT(H29,"".""),"""")"),"")</f>
        <v/>
      </c>
      <c r="J29" s="3"/>
      <c r="K29" s="3"/>
      <c r="L29" s="3"/>
      <c r="M29" s="112" t="str">
        <f t="shared" si="2"/>
        <v/>
      </c>
    </row>
    <row r="30" ht="22.5" customHeight="1">
      <c r="A30" s="3"/>
      <c r="B30" s="3" t="str">
        <f>IFERROR(__xludf.DUMMYFUNCTION("if( A30&lt;&gt;"""",SPLIT(A30,"".""),"""")"),"")</f>
        <v/>
      </c>
      <c r="C30" s="3"/>
      <c r="D30" s="3"/>
      <c r="E30" s="3"/>
      <c r="F30" s="112" t="str">
        <f t="shared" si="1"/>
        <v/>
      </c>
      <c r="G30" s="111"/>
      <c r="H30" s="3"/>
      <c r="I30" s="3" t="str">
        <f>IFERROR(__xludf.DUMMYFUNCTION("if( H30&lt;&gt;"""",SPLIT(H30,"".""),"""")"),"")</f>
        <v/>
      </c>
      <c r="J30" s="3"/>
      <c r="K30" s="3"/>
      <c r="L30" s="3"/>
      <c r="M30" s="112" t="str">
        <f t="shared" si="2"/>
        <v/>
      </c>
    </row>
    <row r="31" ht="22.5" customHeight="1">
      <c r="A31" s="3"/>
      <c r="B31" s="3" t="str">
        <f>IFERROR(__xludf.DUMMYFUNCTION("if( A31&lt;&gt;"""",SPLIT(A31,"".""),"""")"),"")</f>
        <v/>
      </c>
      <c r="C31" s="3"/>
      <c r="D31" s="3"/>
      <c r="E31" s="3"/>
      <c r="F31" s="112" t="str">
        <f t="shared" si="1"/>
        <v/>
      </c>
      <c r="G31" s="111"/>
      <c r="H31" s="3"/>
      <c r="I31" s="3" t="str">
        <f>IFERROR(__xludf.DUMMYFUNCTION("if( H31&lt;&gt;"""",SPLIT(H31,"".""),"""")"),"")</f>
        <v/>
      </c>
      <c r="J31" s="3"/>
      <c r="K31" s="3"/>
      <c r="L31" s="3"/>
      <c r="M31" s="112" t="str">
        <f t="shared" si="2"/>
        <v/>
      </c>
    </row>
    <row r="32" ht="22.5" customHeight="1">
      <c r="A32" s="3"/>
      <c r="B32" s="3" t="str">
        <f>IFERROR(__xludf.DUMMYFUNCTION("if( A32&lt;&gt;"""",SPLIT(A32,"".""),"""")"),"")</f>
        <v/>
      </c>
      <c r="C32" s="3"/>
      <c r="D32" s="3"/>
      <c r="E32" s="3"/>
      <c r="F32" s="112" t="str">
        <f t="shared" si="1"/>
        <v/>
      </c>
      <c r="G32" s="111"/>
      <c r="H32" s="3"/>
      <c r="I32" s="3" t="str">
        <f>IFERROR(__xludf.DUMMYFUNCTION("if( H32&lt;&gt;"""",SPLIT(H32,"".""),"""")"),"")</f>
        <v/>
      </c>
      <c r="J32" s="3"/>
      <c r="K32" s="3"/>
      <c r="L32" s="3"/>
      <c r="M32" s="112" t="str">
        <f t="shared" si="2"/>
        <v/>
      </c>
    </row>
    <row r="33" ht="22.5" customHeight="1">
      <c r="A33" s="3"/>
      <c r="B33" s="3" t="str">
        <f>IFERROR(__xludf.DUMMYFUNCTION("if( A33&lt;&gt;"""",SPLIT(A33,"".""),"""")"),"")</f>
        <v/>
      </c>
      <c r="C33" s="3"/>
      <c r="D33" s="3"/>
      <c r="E33" s="3"/>
      <c r="F33" s="112" t="str">
        <f t="shared" si="1"/>
        <v/>
      </c>
      <c r="G33" s="111"/>
      <c r="H33" s="3"/>
      <c r="I33" s="3" t="str">
        <f>IFERROR(__xludf.DUMMYFUNCTION("if( H33&lt;&gt;"""",SPLIT(H33,"".""),"""")"),"")</f>
        <v/>
      </c>
      <c r="J33" s="3"/>
      <c r="K33" s="3"/>
      <c r="L33" s="3"/>
      <c r="M33" s="112" t="str">
        <f t="shared" si="2"/>
        <v/>
      </c>
    </row>
    <row r="34" ht="22.5" customHeight="1">
      <c r="A34" s="3"/>
      <c r="B34" s="3" t="str">
        <f>IFERROR(__xludf.DUMMYFUNCTION("if( A34&lt;&gt;"""",SPLIT(A34,"".""),"""")"),"")</f>
        <v/>
      </c>
      <c r="C34" s="3"/>
      <c r="D34" s="3"/>
      <c r="E34" s="3"/>
      <c r="F34" s="112" t="str">
        <f t="shared" si="1"/>
        <v/>
      </c>
      <c r="G34" s="111"/>
      <c r="H34" s="3"/>
      <c r="I34" s="3" t="str">
        <f>IFERROR(__xludf.DUMMYFUNCTION("if( H34&lt;&gt;"""",SPLIT(H34,"".""),"""")"),"")</f>
        <v/>
      </c>
      <c r="J34" s="3"/>
      <c r="K34" s="3"/>
      <c r="L34" s="3"/>
      <c r="M34" s="112" t="str">
        <f t="shared" si="2"/>
        <v/>
      </c>
    </row>
    <row r="35" ht="22.5" customHeight="1">
      <c r="A35" s="3"/>
      <c r="B35" s="3" t="str">
        <f>IFERROR(__xludf.DUMMYFUNCTION("if( A35&lt;&gt;"""",SPLIT(A35,"".""),"""")"),"")</f>
        <v/>
      </c>
      <c r="C35" s="3"/>
      <c r="D35" s="3"/>
      <c r="E35" s="3"/>
      <c r="F35" s="112" t="str">
        <f t="shared" si="1"/>
        <v/>
      </c>
      <c r="G35" s="111"/>
      <c r="H35" s="3"/>
      <c r="I35" s="3" t="str">
        <f>IFERROR(__xludf.DUMMYFUNCTION("if( H35&lt;&gt;"""",SPLIT(H35,"".""),"""")"),"")</f>
        <v/>
      </c>
      <c r="J35" s="3"/>
      <c r="K35" s="3"/>
      <c r="L35" s="3"/>
      <c r="M35" s="112" t="str">
        <f t="shared" si="2"/>
        <v/>
      </c>
    </row>
    <row r="36" ht="22.5" customHeight="1">
      <c r="A36" s="3"/>
      <c r="B36" s="3" t="str">
        <f>IFERROR(__xludf.DUMMYFUNCTION("if( A36&lt;&gt;"""",SPLIT(A36,"".""),"""")"),"")</f>
        <v/>
      </c>
      <c r="C36" s="3"/>
      <c r="D36" s="3"/>
      <c r="E36" s="3"/>
      <c r="F36" s="112" t="str">
        <f t="shared" si="1"/>
        <v/>
      </c>
      <c r="G36" s="111"/>
      <c r="H36" s="3"/>
      <c r="I36" s="3" t="str">
        <f>IFERROR(__xludf.DUMMYFUNCTION("if( H36&lt;&gt;"""",SPLIT(H36,"".""),"""")"),"")</f>
        <v/>
      </c>
      <c r="J36" s="3"/>
      <c r="K36" s="3"/>
      <c r="L36" s="3"/>
      <c r="M36" s="112" t="str">
        <f t="shared" si="2"/>
        <v/>
      </c>
    </row>
    <row r="37" ht="22.5" customHeight="1">
      <c r="A37" s="3"/>
      <c r="B37" s="3" t="str">
        <f>IFERROR(__xludf.DUMMYFUNCTION("if( A37&lt;&gt;"""",SPLIT(A37,"".""),"""")"),"")</f>
        <v/>
      </c>
      <c r="C37" s="3"/>
      <c r="D37" s="3"/>
      <c r="E37" s="3"/>
      <c r="F37" s="112" t="str">
        <f t="shared" si="1"/>
        <v/>
      </c>
      <c r="G37" s="111"/>
      <c r="H37" s="3"/>
      <c r="I37" s="3" t="str">
        <f>IFERROR(__xludf.DUMMYFUNCTION("if( H37&lt;&gt;"""",SPLIT(H37,"".""),"""")"),"")</f>
        <v/>
      </c>
      <c r="J37" s="3"/>
      <c r="K37" s="3"/>
      <c r="L37" s="3"/>
      <c r="M37" s="112" t="str">
        <f t="shared" si="2"/>
        <v/>
      </c>
    </row>
    <row r="38" ht="22.5" customHeight="1">
      <c r="A38" s="3"/>
      <c r="B38" s="3" t="str">
        <f>IFERROR(__xludf.DUMMYFUNCTION("if( A38&lt;&gt;"""",SPLIT(A38,"".""),"""")"),"")</f>
        <v/>
      </c>
      <c r="C38" s="3"/>
      <c r="D38" s="3"/>
      <c r="E38" s="3"/>
      <c r="F38" s="112" t="str">
        <f t="shared" si="1"/>
        <v/>
      </c>
      <c r="G38" s="111"/>
      <c r="H38" s="3"/>
      <c r="I38" s="3" t="str">
        <f>IFERROR(__xludf.DUMMYFUNCTION("if( H38&lt;&gt;"""",SPLIT(H38,"".""),"""")"),"")</f>
        <v/>
      </c>
      <c r="J38" s="3"/>
      <c r="K38" s="3"/>
      <c r="L38" s="3"/>
      <c r="M38" s="112" t="str">
        <f t="shared" si="2"/>
        <v/>
      </c>
    </row>
    <row r="39" ht="22.5" customHeight="1">
      <c r="A39" s="3"/>
      <c r="B39" s="3" t="str">
        <f>IFERROR(__xludf.DUMMYFUNCTION("if( A39&lt;&gt;"""",SPLIT(A39,"".""),"""")"),"")</f>
        <v/>
      </c>
      <c r="C39" s="3"/>
      <c r="D39" s="3"/>
      <c r="E39" s="3"/>
      <c r="F39" s="112" t="str">
        <f t="shared" si="1"/>
        <v/>
      </c>
      <c r="G39" s="111"/>
      <c r="H39" s="3"/>
      <c r="I39" s="3" t="str">
        <f>IFERROR(__xludf.DUMMYFUNCTION("if( H39&lt;&gt;"""",SPLIT(H39,"".""),"""")"),"")</f>
        <v/>
      </c>
      <c r="J39" s="3"/>
      <c r="K39" s="3"/>
      <c r="L39" s="3"/>
      <c r="M39" s="112" t="str">
        <f t="shared" si="2"/>
        <v/>
      </c>
    </row>
    <row r="40" ht="22.5" customHeight="1">
      <c r="A40" s="3"/>
      <c r="B40" s="3" t="str">
        <f>IFERROR(__xludf.DUMMYFUNCTION("if( A40&lt;&gt;"""",SPLIT(A40,"".""),"""")"),"")</f>
        <v/>
      </c>
      <c r="C40" s="3"/>
      <c r="D40" s="3"/>
      <c r="E40" s="3"/>
      <c r="F40" s="112" t="str">
        <f t="shared" si="1"/>
        <v/>
      </c>
      <c r="G40" s="111"/>
      <c r="H40" s="3"/>
      <c r="I40" s="3" t="str">
        <f>IFERROR(__xludf.DUMMYFUNCTION("if( H40&lt;&gt;"""",SPLIT(H40,"".""),"""")"),"")</f>
        <v/>
      </c>
      <c r="J40" s="3"/>
      <c r="K40" s="3"/>
      <c r="L40" s="3"/>
      <c r="M40" s="112" t="str">
        <f t="shared" si="2"/>
        <v/>
      </c>
    </row>
    <row r="41" ht="22.5" customHeight="1">
      <c r="A41" s="3"/>
      <c r="B41" s="3" t="str">
        <f>IFERROR(__xludf.DUMMYFUNCTION("if( A41&lt;&gt;"""",SPLIT(A41,"".""),"""")"),"")</f>
        <v/>
      </c>
      <c r="C41" s="3"/>
      <c r="D41" s="3"/>
      <c r="E41" s="3"/>
      <c r="F41" s="112" t="str">
        <f t="shared" si="1"/>
        <v/>
      </c>
      <c r="G41" s="111"/>
      <c r="H41" s="3"/>
      <c r="I41" s="3" t="str">
        <f>IFERROR(__xludf.DUMMYFUNCTION("if( H41&lt;&gt;"""",SPLIT(H41,"".""),"""")"),"")</f>
        <v/>
      </c>
      <c r="J41" s="3"/>
      <c r="K41" s="3"/>
      <c r="L41" s="3"/>
      <c r="M41" s="112" t="str">
        <f t="shared" si="2"/>
        <v/>
      </c>
    </row>
    <row r="42" ht="22.5" customHeight="1">
      <c r="A42" s="3"/>
      <c r="B42" s="3" t="str">
        <f>IFERROR(__xludf.DUMMYFUNCTION("if( A42&lt;&gt;"""",SPLIT(A42,"".""),"""")"),"")</f>
        <v/>
      </c>
      <c r="C42" s="3"/>
      <c r="D42" s="3"/>
      <c r="E42" s="3"/>
      <c r="F42" s="112" t="str">
        <f t="shared" si="1"/>
        <v/>
      </c>
      <c r="G42" s="111"/>
      <c r="H42" s="3"/>
      <c r="I42" s="3" t="str">
        <f>IFERROR(__xludf.DUMMYFUNCTION("if( H42&lt;&gt;"""",SPLIT(H42,"".""),"""")"),"")</f>
        <v/>
      </c>
      <c r="J42" s="3"/>
      <c r="K42" s="3"/>
      <c r="L42" s="3"/>
      <c r="M42" s="112" t="str">
        <f t="shared" si="2"/>
        <v/>
      </c>
    </row>
    <row r="43" ht="22.5" customHeight="1">
      <c r="A43" s="3"/>
      <c r="B43" s="3" t="str">
        <f>IFERROR(__xludf.DUMMYFUNCTION("if( A43&lt;&gt;"""",SPLIT(A43,"".""),"""")"),"")</f>
        <v/>
      </c>
      <c r="C43" s="3"/>
      <c r="D43" s="3"/>
      <c r="E43" s="3"/>
      <c r="F43" s="112" t="str">
        <f t="shared" si="1"/>
        <v/>
      </c>
      <c r="G43" s="111"/>
      <c r="H43" s="3"/>
      <c r="I43" s="3" t="str">
        <f>IFERROR(__xludf.DUMMYFUNCTION("if( H43&lt;&gt;"""",SPLIT(H43,"".""),"""")"),"")</f>
        <v/>
      </c>
      <c r="J43" s="3"/>
      <c r="K43" s="3"/>
      <c r="L43" s="3"/>
      <c r="M43" s="112" t="str">
        <f t="shared" si="2"/>
        <v/>
      </c>
    </row>
    <row r="44" ht="22.5" customHeight="1">
      <c r="A44" s="3"/>
      <c r="B44" s="3" t="str">
        <f>IFERROR(__xludf.DUMMYFUNCTION("if( A44&lt;&gt;"""",SPLIT(A44,"".""),"""")"),"")</f>
        <v/>
      </c>
      <c r="C44" s="3"/>
      <c r="D44" s="3"/>
      <c r="E44" s="3"/>
      <c r="F44" s="112" t="str">
        <f t="shared" si="1"/>
        <v/>
      </c>
      <c r="G44" s="111"/>
      <c r="H44" s="3"/>
      <c r="I44" s="3" t="str">
        <f>IFERROR(__xludf.DUMMYFUNCTION("if( H44&lt;&gt;"""",SPLIT(H44,"".""),"""")"),"")</f>
        <v/>
      </c>
      <c r="J44" s="3"/>
      <c r="K44" s="3"/>
      <c r="L44" s="3"/>
      <c r="M44" s="112" t="str">
        <f t="shared" si="2"/>
        <v/>
      </c>
    </row>
    <row r="45" ht="22.5" customHeight="1">
      <c r="A45" s="3"/>
      <c r="B45" s="3" t="str">
        <f>IFERROR(__xludf.DUMMYFUNCTION("if( A45&lt;&gt;"""",SPLIT(A45,"".""),"""")"),"")</f>
        <v/>
      </c>
      <c r="C45" s="3"/>
      <c r="D45" s="3"/>
      <c r="E45" s="3"/>
      <c r="F45" s="112" t="str">
        <f t="shared" si="1"/>
        <v/>
      </c>
      <c r="G45" s="111"/>
      <c r="H45" s="3"/>
      <c r="I45" s="3" t="str">
        <f>IFERROR(__xludf.DUMMYFUNCTION("if( H45&lt;&gt;"""",SPLIT(H45,"".""),"""")"),"")</f>
        <v/>
      </c>
      <c r="J45" s="3"/>
      <c r="K45" s="3"/>
      <c r="L45" s="3"/>
      <c r="M45" s="112" t="str">
        <f t="shared" si="2"/>
        <v/>
      </c>
    </row>
    <row r="46" ht="22.5" customHeight="1">
      <c r="A46" s="3"/>
      <c r="B46" s="3" t="str">
        <f>IFERROR(__xludf.DUMMYFUNCTION("if( A46&lt;&gt;"""",SPLIT(A46,"".""),"""")"),"")</f>
        <v/>
      </c>
      <c r="C46" s="3"/>
      <c r="D46" s="3"/>
      <c r="E46" s="3"/>
      <c r="F46" s="112" t="str">
        <f t="shared" si="1"/>
        <v/>
      </c>
      <c r="G46" s="111"/>
      <c r="H46" s="3"/>
      <c r="I46" s="3" t="str">
        <f>IFERROR(__xludf.DUMMYFUNCTION("if( H46&lt;&gt;"""",SPLIT(H46,"".""),"""")"),"")</f>
        <v/>
      </c>
      <c r="J46" s="3"/>
      <c r="K46" s="3"/>
      <c r="L46" s="3"/>
      <c r="M46" s="112" t="str">
        <f t="shared" si="2"/>
        <v/>
      </c>
    </row>
    <row r="47" ht="22.5" customHeight="1">
      <c r="A47" s="3"/>
      <c r="B47" s="3" t="str">
        <f>IFERROR(__xludf.DUMMYFUNCTION("if( A47&lt;&gt;"""",SPLIT(A47,"".""),"""")"),"")</f>
        <v/>
      </c>
      <c r="C47" s="3"/>
      <c r="D47" s="3"/>
      <c r="E47" s="3"/>
      <c r="F47" s="112" t="str">
        <f t="shared" si="1"/>
        <v/>
      </c>
      <c r="G47" s="111"/>
      <c r="H47" s="3"/>
      <c r="I47" s="3" t="str">
        <f>IFERROR(__xludf.DUMMYFUNCTION("if( H47&lt;&gt;"""",SPLIT(H47,"".""),"""")"),"")</f>
        <v/>
      </c>
      <c r="J47" s="3"/>
      <c r="K47" s="3"/>
      <c r="L47" s="3"/>
      <c r="M47" s="112" t="str">
        <f t="shared" si="2"/>
        <v/>
      </c>
    </row>
    <row r="48" ht="22.5" customHeight="1">
      <c r="A48" s="3"/>
      <c r="B48" s="3" t="str">
        <f>IFERROR(__xludf.DUMMYFUNCTION("if( A48&lt;&gt;"""",SPLIT(A48,"".""),"""")"),"")</f>
        <v/>
      </c>
      <c r="C48" s="3"/>
      <c r="D48" s="3"/>
      <c r="E48" s="3"/>
      <c r="F48" s="112" t="str">
        <f t="shared" si="1"/>
        <v/>
      </c>
      <c r="G48" s="111"/>
      <c r="H48" s="3"/>
      <c r="I48" s="3" t="str">
        <f>IFERROR(__xludf.DUMMYFUNCTION("if( H48&lt;&gt;"""",SPLIT(H48,"".""),"""")"),"")</f>
        <v/>
      </c>
      <c r="J48" s="3"/>
      <c r="K48" s="3"/>
      <c r="L48" s="3"/>
      <c r="M48" s="112" t="str">
        <f t="shared" si="2"/>
        <v/>
      </c>
    </row>
    <row r="49" ht="22.5" customHeight="1">
      <c r="A49" s="3"/>
      <c r="B49" s="3" t="str">
        <f>IFERROR(__xludf.DUMMYFUNCTION("if( A49&lt;&gt;"""",SPLIT(A49,"".""),"""")"),"")</f>
        <v/>
      </c>
      <c r="C49" s="3"/>
      <c r="D49" s="3"/>
      <c r="E49" s="3"/>
      <c r="F49" s="112" t="str">
        <f t="shared" si="1"/>
        <v/>
      </c>
      <c r="G49" s="111"/>
      <c r="H49" s="3"/>
      <c r="I49" s="3" t="str">
        <f>IFERROR(__xludf.DUMMYFUNCTION("if( H49&lt;&gt;"""",SPLIT(H49,"".""),"""")"),"")</f>
        <v/>
      </c>
      <c r="J49" s="3"/>
      <c r="K49" s="3"/>
      <c r="L49" s="3"/>
      <c r="M49" s="112" t="str">
        <f t="shared" si="2"/>
        <v/>
      </c>
    </row>
    <row r="50" ht="22.5" customHeight="1">
      <c r="A50" s="3"/>
      <c r="B50" s="3" t="str">
        <f>IFERROR(__xludf.DUMMYFUNCTION("if( A50&lt;&gt;"""",SPLIT(A50,"".""),"""")"),"")</f>
        <v/>
      </c>
      <c r="C50" s="3"/>
      <c r="D50" s="3"/>
      <c r="E50" s="3"/>
      <c r="F50" s="112" t="str">
        <f t="shared" si="1"/>
        <v/>
      </c>
      <c r="G50" s="111"/>
      <c r="H50" s="3"/>
      <c r="I50" s="3" t="str">
        <f>IFERROR(__xludf.DUMMYFUNCTION("if( H50&lt;&gt;"""",SPLIT(H50,"".""),"""")"),"")</f>
        <v/>
      </c>
      <c r="J50" s="3"/>
      <c r="K50" s="3"/>
      <c r="L50" s="3"/>
      <c r="M50" s="112" t="str">
        <f t="shared" si="2"/>
        <v/>
      </c>
    </row>
    <row r="51" ht="22.5" customHeight="1">
      <c r="A51" s="3"/>
      <c r="B51" s="3" t="str">
        <f>IFERROR(__xludf.DUMMYFUNCTION("if( A51&lt;&gt;"""",SPLIT(A51,"".""),"""")"),"")</f>
        <v/>
      </c>
      <c r="C51" s="3"/>
      <c r="D51" s="3"/>
      <c r="E51" s="3"/>
      <c r="F51" s="112" t="str">
        <f t="shared" si="1"/>
        <v/>
      </c>
      <c r="G51" s="111"/>
      <c r="H51" s="3"/>
      <c r="I51" s="3" t="str">
        <f>IFERROR(__xludf.DUMMYFUNCTION("if( H51&lt;&gt;"""",SPLIT(H51,"".""),"""")"),"")</f>
        <v/>
      </c>
      <c r="J51" s="3"/>
      <c r="K51" s="3"/>
      <c r="L51" s="3"/>
      <c r="M51" s="112" t="str">
        <f t="shared" si="2"/>
        <v/>
      </c>
    </row>
    <row r="52" ht="22.5" customHeight="1">
      <c r="A52" s="3"/>
      <c r="B52" s="3" t="str">
        <f>IFERROR(__xludf.DUMMYFUNCTION("if( A52&lt;&gt;"""",SPLIT(A52,"".""),"""")"),"")</f>
        <v/>
      </c>
      <c r="C52" s="3"/>
      <c r="D52" s="3"/>
      <c r="E52" s="3"/>
      <c r="F52" s="112" t="str">
        <f t="shared" si="1"/>
        <v/>
      </c>
      <c r="G52" s="111"/>
      <c r="H52" s="3"/>
      <c r="I52" s="3" t="str">
        <f>IFERROR(__xludf.DUMMYFUNCTION("if( H52&lt;&gt;"""",SPLIT(H52,"".""),"""")"),"")</f>
        <v/>
      </c>
      <c r="J52" s="3"/>
      <c r="K52" s="3"/>
      <c r="L52" s="3"/>
      <c r="M52" s="112" t="str">
        <f t="shared" si="2"/>
        <v/>
      </c>
    </row>
    <row r="53" ht="22.5" customHeight="1">
      <c r="A53" s="3"/>
      <c r="B53" s="3" t="str">
        <f>IFERROR(__xludf.DUMMYFUNCTION("if( A53&lt;&gt;"""",SPLIT(A53,"".""),"""")"),"")</f>
        <v/>
      </c>
      <c r="C53" s="3"/>
      <c r="D53" s="3"/>
      <c r="E53" s="3"/>
      <c r="F53" s="112" t="str">
        <f t="shared" si="1"/>
        <v/>
      </c>
      <c r="G53" s="111"/>
      <c r="H53" s="3"/>
      <c r="I53" s="3" t="str">
        <f>IFERROR(__xludf.DUMMYFUNCTION("if( H53&lt;&gt;"""",SPLIT(H53,"".""),"""")"),"")</f>
        <v/>
      </c>
      <c r="J53" s="3"/>
      <c r="K53" s="3"/>
      <c r="L53" s="3"/>
      <c r="M53" s="112" t="str">
        <f t="shared" si="2"/>
        <v/>
      </c>
    </row>
    <row r="54" ht="22.5" customHeight="1">
      <c r="A54" s="3"/>
      <c r="B54" s="3" t="str">
        <f>IFERROR(__xludf.DUMMYFUNCTION("if( A54&lt;&gt;"""",SPLIT(A54,"".""),"""")"),"")</f>
        <v/>
      </c>
      <c r="C54" s="3"/>
      <c r="D54" s="3"/>
      <c r="E54" s="3"/>
      <c r="F54" s="112" t="str">
        <f t="shared" si="1"/>
        <v/>
      </c>
      <c r="G54" s="111"/>
      <c r="H54" s="3"/>
      <c r="I54" s="3" t="str">
        <f>IFERROR(__xludf.DUMMYFUNCTION("if( H54&lt;&gt;"""",SPLIT(H54,"".""),"""")"),"")</f>
        <v/>
      </c>
      <c r="J54" s="3"/>
      <c r="K54" s="3"/>
      <c r="L54" s="3"/>
      <c r="M54" s="112" t="str">
        <f t="shared" si="2"/>
        <v/>
      </c>
    </row>
    <row r="55" ht="22.5" customHeight="1">
      <c r="A55" s="3"/>
      <c r="B55" s="3" t="str">
        <f>IFERROR(__xludf.DUMMYFUNCTION("if( A55&lt;&gt;"""",SPLIT(A55,"".""),"""")"),"")</f>
        <v/>
      </c>
      <c r="C55" s="3"/>
      <c r="D55" s="3"/>
      <c r="E55" s="3"/>
      <c r="F55" s="112" t="str">
        <f t="shared" si="1"/>
        <v/>
      </c>
      <c r="G55" s="111"/>
      <c r="H55" s="3"/>
      <c r="I55" s="3" t="str">
        <f>IFERROR(__xludf.DUMMYFUNCTION("if( H55&lt;&gt;"""",SPLIT(H55,"".""),"""")"),"")</f>
        <v/>
      </c>
      <c r="J55" s="3"/>
      <c r="K55" s="3"/>
      <c r="L55" s="3"/>
      <c r="M55" s="112" t="str">
        <f t="shared" si="2"/>
        <v/>
      </c>
    </row>
    <row r="56" ht="22.5" customHeight="1">
      <c r="A56" s="3"/>
      <c r="B56" s="3" t="str">
        <f>IFERROR(__xludf.DUMMYFUNCTION("if( A56&lt;&gt;"""",SPLIT(A56,"".""),"""")"),"")</f>
        <v/>
      </c>
      <c r="C56" s="3"/>
      <c r="D56" s="3"/>
      <c r="E56" s="3"/>
      <c r="F56" s="112" t="str">
        <f t="shared" si="1"/>
        <v/>
      </c>
      <c r="G56" s="111"/>
      <c r="H56" s="3"/>
      <c r="I56" s="3" t="str">
        <f>IFERROR(__xludf.DUMMYFUNCTION("if( H56&lt;&gt;"""",SPLIT(H56,"".""),"""")"),"")</f>
        <v/>
      </c>
      <c r="J56" s="3"/>
      <c r="K56" s="3"/>
      <c r="L56" s="3"/>
      <c r="M56" s="112" t="str">
        <f t="shared" si="2"/>
        <v/>
      </c>
    </row>
    <row r="57" ht="22.5" customHeight="1">
      <c r="A57" s="3"/>
      <c r="B57" s="3" t="str">
        <f>IFERROR(__xludf.DUMMYFUNCTION("if( A57&lt;&gt;"""",SPLIT(A57,"".""),"""")"),"")</f>
        <v/>
      </c>
      <c r="C57" s="3"/>
      <c r="D57" s="3"/>
      <c r="E57" s="3"/>
      <c r="F57" s="112" t="str">
        <f t="shared" si="1"/>
        <v/>
      </c>
      <c r="G57" s="111"/>
      <c r="H57" s="3"/>
      <c r="I57" s="3" t="str">
        <f>IFERROR(__xludf.DUMMYFUNCTION("if( H57&lt;&gt;"""",SPLIT(H57,"".""),"""")"),"")</f>
        <v/>
      </c>
      <c r="J57" s="3"/>
      <c r="K57" s="3"/>
      <c r="L57" s="3"/>
      <c r="M57" s="112" t="str">
        <f t="shared" si="2"/>
        <v/>
      </c>
    </row>
    <row r="58" ht="22.5" customHeight="1">
      <c r="A58" s="3"/>
      <c r="B58" s="3" t="str">
        <f>IFERROR(__xludf.DUMMYFUNCTION("if( A58&lt;&gt;"""",SPLIT(A58,"".""),"""")"),"")</f>
        <v/>
      </c>
      <c r="C58" s="3"/>
      <c r="D58" s="3"/>
      <c r="E58" s="3"/>
      <c r="F58" s="112" t="str">
        <f t="shared" si="1"/>
        <v/>
      </c>
      <c r="G58" s="111"/>
      <c r="H58" s="3"/>
      <c r="I58" s="3" t="str">
        <f>IFERROR(__xludf.DUMMYFUNCTION("if( H58&lt;&gt;"""",SPLIT(H58,"".""),"""")"),"")</f>
        <v/>
      </c>
      <c r="J58" s="3"/>
      <c r="K58" s="3"/>
      <c r="L58" s="3"/>
      <c r="M58" s="112" t="str">
        <f t="shared" si="2"/>
        <v/>
      </c>
    </row>
    <row r="59" ht="22.5" customHeight="1">
      <c r="A59" s="3"/>
      <c r="B59" s="3" t="str">
        <f>IFERROR(__xludf.DUMMYFUNCTION("if( A59&lt;&gt;"""",SPLIT(A59,"".""),"""")"),"")</f>
        <v/>
      </c>
      <c r="C59" s="3"/>
      <c r="D59" s="3"/>
      <c r="E59" s="3"/>
      <c r="F59" s="112" t="str">
        <f t="shared" si="1"/>
        <v/>
      </c>
      <c r="G59" s="111"/>
      <c r="H59" s="3"/>
      <c r="I59" s="3" t="str">
        <f>IFERROR(__xludf.DUMMYFUNCTION("if( H59&lt;&gt;"""",SPLIT(H59,"".""),"""")"),"")</f>
        <v/>
      </c>
      <c r="J59" s="3"/>
      <c r="K59" s="3"/>
      <c r="L59" s="3"/>
      <c r="M59" s="112" t="str">
        <f t="shared" si="2"/>
        <v/>
      </c>
    </row>
    <row r="60" ht="22.5" customHeight="1">
      <c r="A60" s="3"/>
      <c r="B60" s="3" t="str">
        <f>IFERROR(__xludf.DUMMYFUNCTION("if( A60&lt;&gt;"""",SPLIT(A60,"".""),"""")"),"")</f>
        <v/>
      </c>
      <c r="C60" s="3"/>
      <c r="D60" s="3"/>
      <c r="E60" s="3"/>
      <c r="F60" s="112" t="str">
        <f t="shared" si="1"/>
        <v/>
      </c>
      <c r="G60" s="111"/>
      <c r="H60" s="3"/>
      <c r="I60" s="3" t="str">
        <f>IFERROR(__xludf.DUMMYFUNCTION("if( H60&lt;&gt;"""",SPLIT(H60,"".""),"""")"),"")</f>
        <v/>
      </c>
      <c r="J60" s="3"/>
      <c r="K60" s="3"/>
      <c r="L60" s="3"/>
      <c r="M60" s="112" t="str">
        <f t="shared" si="2"/>
        <v/>
      </c>
    </row>
    <row r="61" ht="22.5" customHeight="1">
      <c r="A61" s="3"/>
      <c r="B61" s="3" t="str">
        <f>IFERROR(__xludf.DUMMYFUNCTION("if( A61&lt;&gt;"""",SPLIT(A61,"".""),"""")"),"")</f>
        <v/>
      </c>
      <c r="C61" s="3"/>
      <c r="D61" s="3"/>
      <c r="E61" s="3"/>
      <c r="F61" s="112" t="str">
        <f t="shared" si="1"/>
        <v/>
      </c>
      <c r="G61" s="111"/>
      <c r="H61" s="3"/>
      <c r="I61" s="3" t="str">
        <f>IFERROR(__xludf.DUMMYFUNCTION("if( H61&lt;&gt;"""",SPLIT(H61,"".""),"""")"),"")</f>
        <v/>
      </c>
      <c r="J61" s="3"/>
      <c r="K61" s="3"/>
      <c r="L61" s="3"/>
      <c r="M61" s="112" t="str">
        <f t="shared" si="2"/>
        <v/>
      </c>
    </row>
    <row r="62" ht="22.5" customHeight="1">
      <c r="A62" s="3"/>
      <c r="B62" s="3" t="str">
        <f>IFERROR(__xludf.DUMMYFUNCTION("if( A62&lt;&gt;"""",SPLIT(A62,"".""),"""")"),"")</f>
        <v/>
      </c>
      <c r="C62" s="3"/>
      <c r="D62" s="3"/>
      <c r="E62" s="3"/>
      <c r="F62" s="112" t="str">
        <f t="shared" si="1"/>
        <v/>
      </c>
      <c r="G62" s="111"/>
      <c r="H62" s="3"/>
      <c r="I62" s="3" t="str">
        <f>IFERROR(__xludf.DUMMYFUNCTION("if( H62&lt;&gt;"""",SPLIT(H62,"".""),"""")"),"")</f>
        <v/>
      </c>
      <c r="J62" s="3"/>
      <c r="K62" s="3"/>
      <c r="L62" s="3"/>
      <c r="M62" s="112" t="str">
        <f t="shared" si="2"/>
        <v/>
      </c>
    </row>
    <row r="63" ht="22.5" customHeight="1">
      <c r="A63" s="3"/>
      <c r="B63" s="3" t="str">
        <f>IFERROR(__xludf.DUMMYFUNCTION("if( A63&lt;&gt;"""",SPLIT(A63,"".""),"""")"),"")</f>
        <v/>
      </c>
      <c r="C63" s="3"/>
      <c r="D63" s="3"/>
      <c r="E63" s="3"/>
      <c r="F63" s="112" t="str">
        <f t="shared" si="1"/>
        <v/>
      </c>
      <c r="G63" s="111"/>
      <c r="H63" s="3"/>
      <c r="I63" s="3" t="str">
        <f>IFERROR(__xludf.DUMMYFUNCTION("if( H63&lt;&gt;"""",SPLIT(H63,"".""),"""")"),"")</f>
        <v/>
      </c>
      <c r="J63" s="3"/>
      <c r="K63" s="3"/>
      <c r="L63" s="3"/>
      <c r="M63" s="112" t="str">
        <f t="shared" si="2"/>
        <v/>
      </c>
    </row>
    <row r="64" ht="22.5" customHeight="1">
      <c r="A64" s="3"/>
      <c r="B64" s="3" t="str">
        <f>IFERROR(__xludf.DUMMYFUNCTION("if( A64&lt;&gt;"""",SPLIT(A64,"".""),"""")"),"")</f>
        <v/>
      </c>
      <c r="C64" s="3"/>
      <c r="D64" s="3"/>
      <c r="E64" s="3"/>
      <c r="F64" s="112" t="str">
        <f t="shared" si="1"/>
        <v/>
      </c>
      <c r="G64" s="111"/>
      <c r="H64" s="3"/>
      <c r="I64" s="3" t="str">
        <f>IFERROR(__xludf.DUMMYFUNCTION("if( H64&lt;&gt;"""",SPLIT(H64,"".""),"""")"),"")</f>
        <v/>
      </c>
      <c r="J64" s="3"/>
      <c r="K64" s="3"/>
      <c r="L64" s="3"/>
      <c r="M64" s="112" t="str">
        <f t="shared" si="2"/>
        <v/>
      </c>
    </row>
    <row r="65" ht="22.5" customHeight="1">
      <c r="A65" s="3"/>
      <c r="B65" s="3" t="str">
        <f>IFERROR(__xludf.DUMMYFUNCTION("if( A65&lt;&gt;"""",SPLIT(A65,"".""),"""")"),"")</f>
        <v/>
      </c>
      <c r="C65" s="3"/>
      <c r="D65" s="3"/>
      <c r="E65" s="3"/>
      <c r="F65" s="112" t="str">
        <f t="shared" si="1"/>
        <v/>
      </c>
      <c r="G65" s="111"/>
      <c r="H65" s="3"/>
      <c r="I65" s="3" t="str">
        <f>IFERROR(__xludf.DUMMYFUNCTION("if( H65&lt;&gt;"""",SPLIT(H65,"".""),"""")"),"")</f>
        <v/>
      </c>
      <c r="J65" s="3"/>
      <c r="K65" s="3"/>
      <c r="L65" s="3"/>
      <c r="M65" s="112" t="str">
        <f t="shared" si="2"/>
        <v/>
      </c>
    </row>
    <row r="66" ht="22.5" customHeight="1">
      <c r="A66" s="3"/>
      <c r="B66" s="3" t="str">
        <f>IFERROR(__xludf.DUMMYFUNCTION("if( A66&lt;&gt;"""",SPLIT(A66,"".""),"""")"),"")</f>
        <v/>
      </c>
      <c r="C66" s="3"/>
      <c r="D66" s="3"/>
      <c r="E66" s="3"/>
      <c r="F66" s="112" t="str">
        <f t="shared" si="1"/>
        <v/>
      </c>
      <c r="G66" s="111"/>
      <c r="H66" s="3"/>
      <c r="I66" s="3" t="str">
        <f>IFERROR(__xludf.DUMMYFUNCTION("if( H66&lt;&gt;"""",SPLIT(H66,"".""),"""")"),"")</f>
        <v/>
      </c>
      <c r="J66" s="3"/>
      <c r="K66" s="3"/>
      <c r="L66" s="3"/>
      <c r="M66" s="112" t="str">
        <f t="shared" si="2"/>
        <v/>
      </c>
    </row>
    <row r="67" ht="22.5" customHeight="1">
      <c r="A67" s="3"/>
      <c r="B67" s="3" t="str">
        <f>IFERROR(__xludf.DUMMYFUNCTION("if( A67&lt;&gt;"""",SPLIT(A67,"".""),"""")"),"")</f>
        <v/>
      </c>
      <c r="C67" s="3"/>
      <c r="D67" s="3"/>
      <c r="E67" s="3"/>
      <c r="F67" s="112" t="str">
        <f t="shared" si="1"/>
        <v/>
      </c>
      <c r="G67" s="111"/>
      <c r="H67" s="3"/>
      <c r="I67" s="3" t="str">
        <f>IFERROR(__xludf.DUMMYFUNCTION("if( H67&lt;&gt;"""",SPLIT(H67,"".""),"""")"),"")</f>
        <v/>
      </c>
      <c r="J67" s="3"/>
      <c r="K67" s="3"/>
      <c r="L67" s="3"/>
      <c r="M67" s="112" t="str">
        <f t="shared" si="2"/>
        <v/>
      </c>
    </row>
    <row r="68" ht="22.5" customHeight="1">
      <c r="A68" s="3"/>
      <c r="B68" s="3" t="str">
        <f>IFERROR(__xludf.DUMMYFUNCTION("if( A68&lt;&gt;"""",SPLIT(A68,"".""),"""")"),"")</f>
        <v/>
      </c>
      <c r="C68" s="3"/>
      <c r="D68" s="3"/>
      <c r="E68" s="3"/>
      <c r="F68" s="112" t="str">
        <f t="shared" si="1"/>
        <v/>
      </c>
      <c r="G68" s="111"/>
      <c r="H68" s="3"/>
      <c r="I68" s="3" t="str">
        <f>IFERROR(__xludf.DUMMYFUNCTION("if( H68&lt;&gt;"""",SPLIT(H68,"".""),"""")"),"")</f>
        <v/>
      </c>
      <c r="J68" s="3"/>
      <c r="K68" s="3"/>
      <c r="L68" s="3"/>
      <c r="M68" s="112" t="str">
        <f t="shared" si="2"/>
        <v/>
      </c>
    </row>
    <row r="69" ht="22.5" customHeight="1">
      <c r="A69" s="3"/>
      <c r="B69" s="3" t="str">
        <f>IFERROR(__xludf.DUMMYFUNCTION("if( A69&lt;&gt;"""",SPLIT(A69,"".""),"""")"),"")</f>
        <v/>
      </c>
      <c r="C69" s="3"/>
      <c r="D69" s="3"/>
      <c r="E69" s="3"/>
      <c r="F69" s="112" t="str">
        <f t="shared" si="1"/>
        <v/>
      </c>
      <c r="G69" s="111"/>
      <c r="H69" s="3"/>
      <c r="I69" s="3" t="str">
        <f>IFERROR(__xludf.DUMMYFUNCTION("if( H69&lt;&gt;"""",SPLIT(H69,"".""),"""")"),"")</f>
        <v/>
      </c>
      <c r="J69" s="3"/>
      <c r="K69" s="3"/>
      <c r="L69" s="3"/>
      <c r="M69" s="112" t="str">
        <f t="shared" si="2"/>
        <v/>
      </c>
    </row>
    <row r="70" ht="22.5" customHeight="1">
      <c r="A70" s="3"/>
      <c r="B70" s="3" t="str">
        <f>IFERROR(__xludf.DUMMYFUNCTION("if( A70&lt;&gt;"""",SPLIT(A70,"".""),"""")"),"")</f>
        <v/>
      </c>
      <c r="C70" s="3"/>
      <c r="D70" s="3"/>
      <c r="E70" s="3"/>
      <c r="F70" s="112" t="str">
        <f t="shared" si="1"/>
        <v/>
      </c>
      <c r="G70" s="111"/>
      <c r="H70" s="3"/>
      <c r="I70" s="3" t="str">
        <f>IFERROR(__xludf.DUMMYFUNCTION("if( H70&lt;&gt;"""",SPLIT(H70,"".""),"""")"),"")</f>
        <v/>
      </c>
      <c r="J70" s="3"/>
      <c r="K70" s="3"/>
      <c r="L70" s="3"/>
      <c r="M70" s="112" t="str">
        <f t="shared" si="2"/>
        <v/>
      </c>
    </row>
    <row r="71" ht="22.5" customHeight="1">
      <c r="A71" s="3"/>
      <c r="B71" s="3" t="str">
        <f>IFERROR(__xludf.DUMMYFUNCTION("if( A71&lt;&gt;"""",SPLIT(A71,"".""),"""")"),"")</f>
        <v/>
      </c>
      <c r="C71" s="3"/>
      <c r="D71" s="3"/>
      <c r="E71" s="3"/>
      <c r="F71" s="112" t="str">
        <f t="shared" si="1"/>
        <v/>
      </c>
      <c r="G71" s="111"/>
      <c r="H71" s="3"/>
      <c r="I71" s="3" t="str">
        <f>IFERROR(__xludf.DUMMYFUNCTION("if( H71&lt;&gt;"""",SPLIT(H71,"".""),"""")"),"")</f>
        <v/>
      </c>
      <c r="J71" s="3"/>
      <c r="K71" s="3"/>
      <c r="L71" s="3"/>
      <c r="M71" s="112" t="str">
        <f t="shared" si="2"/>
        <v/>
      </c>
    </row>
    <row r="72" ht="22.5" customHeight="1">
      <c r="A72" s="3"/>
      <c r="B72" s="3" t="str">
        <f>IFERROR(__xludf.DUMMYFUNCTION("if( A72&lt;&gt;"""",SPLIT(A72,"".""),"""")"),"")</f>
        <v/>
      </c>
      <c r="C72" s="3"/>
      <c r="D72" s="3"/>
      <c r="E72" s="3"/>
      <c r="F72" s="112" t="str">
        <f t="shared" si="1"/>
        <v/>
      </c>
      <c r="G72" s="111"/>
      <c r="H72" s="3"/>
      <c r="I72" s="3" t="str">
        <f>IFERROR(__xludf.DUMMYFUNCTION("if( H72&lt;&gt;"""",SPLIT(H72,"".""),"""")"),"")</f>
        <v/>
      </c>
      <c r="J72" s="3"/>
      <c r="K72" s="3"/>
      <c r="L72" s="3"/>
      <c r="M72" s="112" t="str">
        <f t="shared" si="2"/>
        <v/>
      </c>
    </row>
    <row r="73" ht="22.5" customHeight="1">
      <c r="A73" s="3"/>
      <c r="B73" s="3" t="str">
        <f>IFERROR(__xludf.DUMMYFUNCTION("if( A73&lt;&gt;"""",SPLIT(A73,"".""),"""")"),"")</f>
        <v/>
      </c>
      <c r="C73" s="3"/>
      <c r="D73" s="3"/>
      <c r="E73" s="3"/>
      <c r="F73" s="112" t="str">
        <f t="shared" si="1"/>
        <v/>
      </c>
      <c r="G73" s="111"/>
      <c r="H73" s="3"/>
      <c r="I73" s="3" t="str">
        <f>IFERROR(__xludf.DUMMYFUNCTION("if( H73&lt;&gt;"""",SPLIT(H73,"".""),"""")"),"")</f>
        <v/>
      </c>
      <c r="J73" s="3"/>
      <c r="K73" s="3"/>
      <c r="L73" s="3"/>
      <c r="M73" s="112" t="str">
        <f t="shared" si="2"/>
        <v/>
      </c>
    </row>
    <row r="74" ht="22.5" customHeight="1">
      <c r="A74" s="3"/>
      <c r="B74" s="3" t="str">
        <f>IFERROR(__xludf.DUMMYFUNCTION("if( A74&lt;&gt;"""",SPLIT(A74,"".""),"""")"),"")</f>
        <v/>
      </c>
      <c r="C74" s="3"/>
      <c r="D74" s="3"/>
      <c r="E74" s="3"/>
      <c r="F74" s="112" t="str">
        <f t="shared" si="1"/>
        <v/>
      </c>
      <c r="G74" s="111"/>
      <c r="H74" s="3"/>
      <c r="I74" s="3" t="str">
        <f>IFERROR(__xludf.DUMMYFUNCTION("if( H74&lt;&gt;"""",SPLIT(H74,"".""),"""")"),"")</f>
        <v/>
      </c>
      <c r="J74" s="3"/>
      <c r="K74" s="3"/>
      <c r="L74" s="3"/>
      <c r="M74" s="112" t="str">
        <f t="shared" si="2"/>
        <v/>
      </c>
    </row>
    <row r="75" ht="22.5" customHeight="1">
      <c r="A75" s="3"/>
      <c r="B75" s="3" t="str">
        <f>IFERROR(__xludf.DUMMYFUNCTION("if( A75&lt;&gt;"""",SPLIT(A75,"".""),"""")"),"")</f>
        <v/>
      </c>
      <c r="C75" s="3"/>
      <c r="D75" s="3"/>
      <c r="E75" s="3"/>
      <c r="F75" s="112" t="str">
        <f t="shared" si="1"/>
        <v/>
      </c>
      <c r="G75" s="111"/>
      <c r="H75" s="3"/>
      <c r="I75" s="3" t="str">
        <f>IFERROR(__xludf.DUMMYFUNCTION("if( H75&lt;&gt;"""",SPLIT(H75,"".""),"""")"),"")</f>
        <v/>
      </c>
      <c r="J75" s="3"/>
      <c r="K75" s="3"/>
      <c r="L75" s="3"/>
      <c r="M75" s="112" t="str">
        <f t="shared" si="2"/>
        <v/>
      </c>
    </row>
    <row r="76" ht="22.5" customHeight="1">
      <c r="A76" s="3"/>
      <c r="B76" s="3" t="str">
        <f>IFERROR(__xludf.DUMMYFUNCTION("if( A76&lt;&gt;"""",SPLIT(A76,"".""),"""")"),"")</f>
        <v/>
      </c>
      <c r="C76" s="3"/>
      <c r="D76" s="3"/>
      <c r="E76" s="3"/>
      <c r="F76" s="112" t="str">
        <f t="shared" si="1"/>
        <v/>
      </c>
      <c r="G76" s="111"/>
      <c r="H76" s="3"/>
      <c r="I76" s="3" t="str">
        <f>IFERROR(__xludf.DUMMYFUNCTION("if( H76&lt;&gt;"""",SPLIT(H76,"".""),"""")"),"")</f>
        <v/>
      </c>
      <c r="J76" s="3"/>
      <c r="K76" s="3"/>
      <c r="L76" s="3"/>
      <c r="M76" s="112" t="str">
        <f t="shared" si="2"/>
        <v/>
      </c>
    </row>
    <row r="77" ht="22.5" customHeight="1">
      <c r="A77" s="3"/>
      <c r="B77" s="3" t="str">
        <f>IFERROR(__xludf.DUMMYFUNCTION("if( A77&lt;&gt;"""",SPLIT(A77,"".""),"""")"),"")</f>
        <v/>
      </c>
      <c r="C77" s="3"/>
      <c r="D77" s="3"/>
      <c r="E77" s="3"/>
      <c r="F77" s="112" t="str">
        <f t="shared" si="1"/>
        <v/>
      </c>
      <c r="G77" s="111"/>
      <c r="H77" s="3"/>
      <c r="I77" s="3" t="str">
        <f>IFERROR(__xludf.DUMMYFUNCTION("if( H77&lt;&gt;"""",SPLIT(H77,"".""),"""")"),"")</f>
        <v/>
      </c>
      <c r="J77" s="3"/>
      <c r="K77" s="3"/>
      <c r="L77" s="3"/>
      <c r="M77" s="112" t="str">
        <f t="shared" si="2"/>
        <v/>
      </c>
    </row>
    <row r="78" ht="22.5" customHeight="1">
      <c r="A78" s="3"/>
      <c r="B78" s="3" t="str">
        <f>IFERROR(__xludf.DUMMYFUNCTION("if( A78&lt;&gt;"""",SPLIT(A78,"".""),"""")"),"")</f>
        <v/>
      </c>
      <c r="C78" s="3"/>
      <c r="D78" s="3"/>
      <c r="E78" s="3"/>
      <c r="F78" s="112" t="str">
        <f t="shared" si="1"/>
        <v/>
      </c>
      <c r="G78" s="111"/>
      <c r="H78" s="3"/>
      <c r="I78" s="3" t="str">
        <f>IFERROR(__xludf.DUMMYFUNCTION("if( H78&lt;&gt;"""",SPLIT(H78,"".""),"""")"),"")</f>
        <v/>
      </c>
      <c r="J78" s="3"/>
      <c r="K78" s="3"/>
      <c r="L78" s="3"/>
      <c r="M78" s="112" t="str">
        <f t="shared" si="2"/>
        <v/>
      </c>
    </row>
    <row r="79" ht="22.5" customHeight="1">
      <c r="A79" s="3"/>
      <c r="B79" s="3" t="str">
        <f>IFERROR(__xludf.DUMMYFUNCTION("if( A79&lt;&gt;"""",SPLIT(A79,"".""),"""")"),"")</f>
        <v/>
      </c>
      <c r="C79" s="3"/>
      <c r="D79" s="3"/>
      <c r="E79" s="3"/>
      <c r="F79" s="112" t="str">
        <f t="shared" si="1"/>
        <v/>
      </c>
      <c r="G79" s="111"/>
      <c r="H79" s="3"/>
      <c r="I79" s="3" t="str">
        <f>IFERROR(__xludf.DUMMYFUNCTION("if( H79&lt;&gt;"""",SPLIT(H79,"".""),"""")"),"")</f>
        <v/>
      </c>
      <c r="J79" s="3"/>
      <c r="K79" s="3"/>
      <c r="L79" s="3"/>
      <c r="M79" s="112" t="str">
        <f t="shared" si="2"/>
        <v/>
      </c>
    </row>
    <row r="80" ht="22.5" customHeight="1">
      <c r="A80" s="3"/>
      <c r="B80" s="3" t="str">
        <f>IFERROR(__xludf.DUMMYFUNCTION("if( A80&lt;&gt;"""",SPLIT(A80,"".""),"""")"),"")</f>
        <v/>
      </c>
      <c r="C80" s="3"/>
      <c r="D80" s="3"/>
      <c r="E80" s="3"/>
      <c r="F80" s="112" t="str">
        <f t="shared" si="1"/>
        <v/>
      </c>
      <c r="G80" s="111"/>
      <c r="H80" s="3"/>
      <c r="I80" s="3" t="str">
        <f>IFERROR(__xludf.DUMMYFUNCTION("if( H80&lt;&gt;"""",SPLIT(H80,"".""),"""")"),"")</f>
        <v/>
      </c>
      <c r="J80" s="3"/>
      <c r="K80" s="3"/>
      <c r="L80" s="3"/>
      <c r="M80" s="112" t="str">
        <f t="shared" si="2"/>
        <v/>
      </c>
    </row>
    <row r="81" ht="22.5" customHeight="1">
      <c r="A81" s="3"/>
      <c r="B81" s="3" t="str">
        <f>IFERROR(__xludf.DUMMYFUNCTION("if( A81&lt;&gt;"""",SPLIT(A81,"".""),"""")"),"")</f>
        <v/>
      </c>
      <c r="C81" s="3"/>
      <c r="D81" s="3"/>
      <c r="E81" s="3"/>
      <c r="F81" s="112" t="str">
        <f t="shared" si="1"/>
        <v/>
      </c>
      <c r="G81" s="111"/>
      <c r="H81" s="3"/>
      <c r="I81" s="3" t="str">
        <f>IFERROR(__xludf.DUMMYFUNCTION("if( H81&lt;&gt;"""",SPLIT(H81,"".""),"""")"),"")</f>
        <v/>
      </c>
      <c r="J81" s="3"/>
      <c r="K81" s="3"/>
      <c r="L81" s="3"/>
      <c r="M81" s="112" t="str">
        <f t="shared" si="2"/>
        <v/>
      </c>
    </row>
    <row r="82" ht="22.5" customHeight="1">
      <c r="A82" s="3"/>
      <c r="B82" s="3" t="str">
        <f>IFERROR(__xludf.DUMMYFUNCTION("if( A82&lt;&gt;"""",SPLIT(A82,"".""),"""")"),"")</f>
        <v/>
      </c>
      <c r="C82" s="3"/>
      <c r="D82" s="3"/>
      <c r="E82" s="3"/>
      <c r="F82" s="112" t="str">
        <f t="shared" si="1"/>
        <v/>
      </c>
      <c r="G82" s="111"/>
      <c r="H82" s="3"/>
      <c r="I82" s="3" t="str">
        <f>IFERROR(__xludf.DUMMYFUNCTION("if( H82&lt;&gt;"""",SPLIT(H82,"".""),"""")"),"")</f>
        <v/>
      </c>
      <c r="J82" s="3"/>
      <c r="K82" s="3"/>
      <c r="L82" s="3"/>
      <c r="M82" s="112" t="str">
        <f t="shared" si="2"/>
        <v/>
      </c>
    </row>
    <row r="83" ht="22.5" customHeight="1">
      <c r="A83" s="3"/>
      <c r="B83" s="3" t="str">
        <f>IFERROR(__xludf.DUMMYFUNCTION("if( A83&lt;&gt;"""",SPLIT(A83,"".""),"""")"),"")</f>
        <v/>
      </c>
      <c r="C83" s="3"/>
      <c r="D83" s="3"/>
      <c r="E83" s="3"/>
      <c r="F83" s="112" t="str">
        <f t="shared" si="1"/>
        <v/>
      </c>
      <c r="G83" s="111"/>
      <c r="H83" s="3"/>
      <c r="I83" s="3" t="str">
        <f>IFERROR(__xludf.DUMMYFUNCTION("if( H83&lt;&gt;"""",SPLIT(H83,"".""),"""")"),"")</f>
        <v/>
      </c>
      <c r="J83" s="3"/>
      <c r="K83" s="3"/>
      <c r="L83" s="3"/>
      <c r="M83" s="112" t="str">
        <f t="shared" si="2"/>
        <v/>
      </c>
    </row>
    <row r="84" ht="22.5" customHeight="1">
      <c r="A84" s="3"/>
      <c r="B84" s="3" t="str">
        <f>IFERROR(__xludf.DUMMYFUNCTION("if( A84&lt;&gt;"""",SPLIT(A84,"".""),"""")"),"")</f>
        <v/>
      </c>
      <c r="C84" s="3"/>
      <c r="D84" s="3"/>
      <c r="E84" s="3"/>
      <c r="F84" s="112" t="str">
        <f t="shared" si="1"/>
        <v/>
      </c>
      <c r="G84" s="111"/>
      <c r="H84" s="3"/>
      <c r="I84" s="3" t="str">
        <f>IFERROR(__xludf.DUMMYFUNCTION("if( H84&lt;&gt;"""",SPLIT(H84,"".""),"""")"),"")</f>
        <v/>
      </c>
      <c r="J84" s="3"/>
      <c r="K84" s="3"/>
      <c r="L84" s="3"/>
      <c r="M84" s="112" t="str">
        <f t="shared" si="2"/>
        <v/>
      </c>
    </row>
    <row r="85" ht="22.5" customHeight="1">
      <c r="A85" s="3"/>
      <c r="B85" s="3" t="str">
        <f>IFERROR(__xludf.DUMMYFUNCTION("if( A85&lt;&gt;"""",SPLIT(A85,"".""),"""")"),"")</f>
        <v/>
      </c>
      <c r="C85" s="3"/>
      <c r="D85" s="3"/>
      <c r="E85" s="3"/>
      <c r="F85" s="112" t="str">
        <f t="shared" si="1"/>
        <v/>
      </c>
      <c r="G85" s="111"/>
      <c r="H85" s="3"/>
      <c r="I85" s="3" t="str">
        <f>IFERROR(__xludf.DUMMYFUNCTION("if( H85&lt;&gt;"""",SPLIT(H85,"".""),"""")"),"")</f>
        <v/>
      </c>
      <c r="J85" s="3"/>
      <c r="K85" s="3"/>
      <c r="L85" s="3"/>
      <c r="M85" s="112" t="str">
        <f t="shared" si="2"/>
        <v/>
      </c>
    </row>
    <row r="86" ht="22.5" customHeight="1">
      <c r="A86" s="3"/>
      <c r="B86" s="3" t="str">
        <f>IFERROR(__xludf.DUMMYFUNCTION("if( A86&lt;&gt;"""",SPLIT(A86,"".""),"""")"),"")</f>
        <v/>
      </c>
      <c r="C86" s="3"/>
      <c r="D86" s="3"/>
      <c r="E86" s="3"/>
      <c r="F86" s="112" t="str">
        <f t="shared" si="1"/>
        <v/>
      </c>
      <c r="G86" s="111"/>
      <c r="H86" s="3"/>
      <c r="I86" s="3" t="str">
        <f>IFERROR(__xludf.DUMMYFUNCTION("if( H86&lt;&gt;"""",SPLIT(H86,"".""),"""")"),"")</f>
        <v/>
      </c>
      <c r="J86" s="3"/>
      <c r="K86" s="3"/>
      <c r="L86" s="3"/>
      <c r="M86" s="112" t="str">
        <f t="shared" si="2"/>
        <v/>
      </c>
    </row>
    <row r="87" ht="22.5" customHeight="1">
      <c r="A87" s="3"/>
      <c r="B87" s="3" t="str">
        <f>IFERROR(__xludf.DUMMYFUNCTION("if( A87&lt;&gt;"""",SPLIT(A87,"".""),"""")"),"")</f>
        <v/>
      </c>
      <c r="C87" s="3"/>
      <c r="D87" s="3"/>
      <c r="E87" s="3"/>
      <c r="F87" s="112" t="str">
        <f t="shared" si="1"/>
        <v/>
      </c>
      <c r="G87" s="111"/>
      <c r="H87" s="3"/>
      <c r="I87" s="3" t="str">
        <f>IFERROR(__xludf.DUMMYFUNCTION("if( H87&lt;&gt;"""",SPLIT(H87,"".""),"""")"),"")</f>
        <v/>
      </c>
      <c r="J87" s="3"/>
      <c r="K87" s="3"/>
      <c r="L87" s="3"/>
      <c r="M87" s="112" t="str">
        <f t="shared" si="2"/>
        <v/>
      </c>
    </row>
    <row r="88" ht="22.5" customHeight="1">
      <c r="A88" s="3"/>
      <c r="B88" s="3" t="str">
        <f>IFERROR(__xludf.DUMMYFUNCTION("if( A88&lt;&gt;"""",SPLIT(A88,"".""),"""")"),"")</f>
        <v/>
      </c>
      <c r="C88" s="3"/>
      <c r="D88" s="3"/>
      <c r="E88" s="3"/>
      <c r="F88" s="112" t="str">
        <f t="shared" si="1"/>
        <v/>
      </c>
      <c r="G88" s="111"/>
      <c r="H88" s="3"/>
      <c r="I88" s="3" t="str">
        <f>IFERROR(__xludf.DUMMYFUNCTION("if( H88&lt;&gt;"""",SPLIT(H88,"".""),"""")"),"")</f>
        <v/>
      </c>
      <c r="J88" s="3"/>
      <c r="K88" s="3"/>
      <c r="L88" s="3"/>
      <c r="M88" s="112" t="str">
        <f t="shared" si="2"/>
        <v/>
      </c>
    </row>
    <row r="89" ht="22.5" customHeight="1">
      <c r="A89" s="3"/>
      <c r="B89" s="3" t="str">
        <f>IFERROR(__xludf.DUMMYFUNCTION("if( A89&lt;&gt;"""",SPLIT(A89,"".""),"""")"),"")</f>
        <v/>
      </c>
      <c r="C89" s="3"/>
      <c r="D89" s="3"/>
      <c r="E89" s="3"/>
      <c r="F89" s="112" t="str">
        <f t="shared" si="1"/>
        <v/>
      </c>
      <c r="G89" s="111"/>
      <c r="H89" s="3"/>
      <c r="I89" s="3" t="str">
        <f>IFERROR(__xludf.DUMMYFUNCTION("if( H89&lt;&gt;"""",SPLIT(H89,"".""),"""")"),"")</f>
        <v/>
      </c>
      <c r="J89" s="3"/>
      <c r="K89" s="3"/>
      <c r="L89" s="3"/>
      <c r="M89" s="112" t="str">
        <f t="shared" si="2"/>
        <v/>
      </c>
    </row>
    <row r="90" ht="22.5" customHeight="1">
      <c r="A90" s="3"/>
      <c r="B90" s="3" t="str">
        <f>IFERROR(__xludf.DUMMYFUNCTION("if( A90&lt;&gt;"""",SPLIT(A90,"".""),"""")"),"")</f>
        <v/>
      </c>
      <c r="C90" s="3"/>
      <c r="D90" s="3"/>
      <c r="E90" s="3"/>
      <c r="F90" s="112" t="str">
        <f t="shared" si="1"/>
        <v/>
      </c>
      <c r="G90" s="111"/>
      <c r="H90" s="3"/>
      <c r="I90" s="3" t="str">
        <f>IFERROR(__xludf.DUMMYFUNCTION("if( H90&lt;&gt;"""",SPLIT(H90,"".""),"""")"),"")</f>
        <v/>
      </c>
      <c r="J90" s="3"/>
      <c r="K90" s="3"/>
      <c r="L90" s="3"/>
      <c r="M90" s="112" t="str">
        <f t="shared" si="2"/>
        <v/>
      </c>
    </row>
    <row r="91" ht="22.5" customHeight="1">
      <c r="A91" s="3"/>
      <c r="B91" s="3" t="str">
        <f>IFERROR(__xludf.DUMMYFUNCTION("if( A91&lt;&gt;"""",SPLIT(A91,"".""),"""")"),"")</f>
        <v/>
      </c>
      <c r="C91" s="3"/>
      <c r="D91" s="3"/>
      <c r="E91" s="3"/>
      <c r="F91" s="112" t="str">
        <f t="shared" si="1"/>
        <v/>
      </c>
      <c r="G91" s="111"/>
      <c r="H91" s="3"/>
      <c r="I91" s="3" t="str">
        <f>IFERROR(__xludf.DUMMYFUNCTION("if( H91&lt;&gt;"""",SPLIT(H91,"".""),"""")"),"")</f>
        <v/>
      </c>
      <c r="J91" s="3"/>
      <c r="K91" s="3"/>
      <c r="L91" s="3"/>
      <c r="M91" s="112" t="str">
        <f t="shared" si="2"/>
        <v/>
      </c>
    </row>
    <row r="92" ht="22.5" customHeight="1">
      <c r="A92" s="3"/>
      <c r="B92" s="3" t="str">
        <f>IFERROR(__xludf.DUMMYFUNCTION("if( A92&lt;&gt;"""",SPLIT(A92,"".""),"""")"),"")</f>
        <v/>
      </c>
      <c r="C92" s="3"/>
      <c r="D92" s="3"/>
      <c r="E92" s="3"/>
      <c r="F92" s="112" t="str">
        <f t="shared" si="1"/>
        <v/>
      </c>
      <c r="G92" s="111"/>
      <c r="H92" s="3"/>
      <c r="I92" s="3" t="str">
        <f>IFERROR(__xludf.DUMMYFUNCTION("if( H92&lt;&gt;"""",SPLIT(H92,"".""),"""")"),"")</f>
        <v/>
      </c>
      <c r="J92" s="3"/>
      <c r="K92" s="3"/>
      <c r="L92" s="3"/>
      <c r="M92" s="112" t="str">
        <f t="shared" si="2"/>
        <v/>
      </c>
    </row>
    <row r="93" ht="22.5" customHeight="1">
      <c r="A93" s="3"/>
      <c r="B93" s="3" t="str">
        <f>IFERROR(__xludf.DUMMYFUNCTION("if( A93&lt;&gt;"""",SPLIT(A93,"".""),"""")"),"")</f>
        <v/>
      </c>
      <c r="C93" s="3"/>
      <c r="D93" s="3"/>
      <c r="E93" s="3"/>
      <c r="F93" s="112" t="str">
        <f t="shared" si="1"/>
        <v/>
      </c>
      <c r="G93" s="111"/>
      <c r="H93" s="3"/>
      <c r="I93" s="3" t="str">
        <f>IFERROR(__xludf.DUMMYFUNCTION("if( H93&lt;&gt;"""",SPLIT(H93,"".""),"""")"),"")</f>
        <v/>
      </c>
      <c r="J93" s="3"/>
      <c r="K93" s="3"/>
      <c r="L93" s="3"/>
      <c r="M93" s="112" t="str">
        <f t="shared" si="2"/>
        <v/>
      </c>
    </row>
    <row r="94" ht="22.5" customHeight="1">
      <c r="A94" s="3"/>
      <c r="B94" s="3" t="str">
        <f>IFERROR(__xludf.DUMMYFUNCTION("if( A94&lt;&gt;"""",SPLIT(A94,"".""),"""")"),"")</f>
        <v/>
      </c>
      <c r="C94" s="3"/>
      <c r="D94" s="3"/>
      <c r="E94" s="3"/>
      <c r="F94" s="112" t="str">
        <f t="shared" si="1"/>
        <v/>
      </c>
      <c r="G94" s="111"/>
      <c r="H94" s="3"/>
      <c r="I94" s="3" t="str">
        <f>IFERROR(__xludf.DUMMYFUNCTION("if( H94&lt;&gt;"""",SPLIT(H94,"".""),"""")"),"")</f>
        <v/>
      </c>
      <c r="J94" s="3"/>
      <c r="K94" s="3"/>
      <c r="L94" s="3"/>
      <c r="M94" s="112" t="str">
        <f t="shared" si="2"/>
        <v/>
      </c>
    </row>
    <row r="95" ht="22.5" customHeight="1">
      <c r="A95" s="3"/>
      <c r="B95" s="3" t="str">
        <f>IFERROR(__xludf.DUMMYFUNCTION("if( A95&lt;&gt;"""",SPLIT(A95,"".""),"""")"),"")</f>
        <v/>
      </c>
      <c r="C95" s="3"/>
      <c r="D95" s="3"/>
      <c r="E95" s="3"/>
      <c r="F95" s="112" t="str">
        <f t="shared" si="1"/>
        <v/>
      </c>
      <c r="G95" s="111"/>
      <c r="H95" s="3"/>
      <c r="I95" s="3" t="str">
        <f>IFERROR(__xludf.DUMMYFUNCTION("if( H95&lt;&gt;"""",SPLIT(H95,"".""),"""")"),"")</f>
        <v/>
      </c>
      <c r="J95" s="3"/>
      <c r="K95" s="3"/>
      <c r="L95" s="3"/>
      <c r="M95" s="112" t="str">
        <f t="shared" si="2"/>
        <v/>
      </c>
    </row>
    <row r="96" ht="22.5" customHeight="1">
      <c r="A96" s="3"/>
      <c r="B96" s="3" t="str">
        <f>IFERROR(__xludf.DUMMYFUNCTION("if( A96&lt;&gt;"""",SPLIT(A96,"".""),"""")"),"")</f>
        <v/>
      </c>
      <c r="C96" s="3"/>
      <c r="D96" s="3"/>
      <c r="E96" s="3"/>
      <c r="F96" s="112" t="str">
        <f t="shared" si="1"/>
        <v/>
      </c>
      <c r="G96" s="111"/>
      <c r="H96" s="3"/>
      <c r="I96" s="3" t="str">
        <f>IFERROR(__xludf.DUMMYFUNCTION("if( H96&lt;&gt;"""",SPLIT(H96,"".""),"""")"),"")</f>
        <v/>
      </c>
      <c r="J96" s="3"/>
      <c r="K96" s="3"/>
      <c r="L96" s="3"/>
      <c r="M96" s="112" t="str">
        <f t="shared" si="2"/>
        <v/>
      </c>
    </row>
    <row r="97" ht="22.5" customHeight="1">
      <c r="A97" s="3"/>
      <c r="B97" s="3" t="str">
        <f>IFERROR(__xludf.DUMMYFUNCTION("if( A97&lt;&gt;"""",SPLIT(A97,"".""),"""")"),"")</f>
        <v/>
      </c>
      <c r="C97" s="3"/>
      <c r="D97" s="3"/>
      <c r="E97" s="3"/>
      <c r="F97" s="112" t="str">
        <f t="shared" si="1"/>
        <v/>
      </c>
      <c r="G97" s="111"/>
      <c r="H97" s="3"/>
      <c r="I97" s="3" t="str">
        <f>IFERROR(__xludf.DUMMYFUNCTION("if( H97&lt;&gt;"""",SPLIT(H97,"".""),"""")"),"")</f>
        <v/>
      </c>
      <c r="J97" s="3"/>
      <c r="K97" s="3"/>
      <c r="L97" s="3"/>
      <c r="M97" s="112" t="str">
        <f t="shared" si="2"/>
        <v/>
      </c>
    </row>
    <row r="98" ht="22.5" customHeight="1">
      <c r="A98" s="3"/>
      <c r="B98" s="3" t="str">
        <f>IFERROR(__xludf.DUMMYFUNCTION("if( A98&lt;&gt;"""",SPLIT(A98,"".""),"""")"),"")</f>
        <v/>
      </c>
      <c r="C98" s="3"/>
      <c r="D98" s="3"/>
      <c r="E98" s="3"/>
      <c r="F98" s="112" t="str">
        <f t="shared" si="1"/>
        <v/>
      </c>
      <c r="G98" s="111"/>
      <c r="H98" s="3"/>
      <c r="I98" s="3" t="str">
        <f>IFERROR(__xludf.DUMMYFUNCTION("if( H98&lt;&gt;"""",SPLIT(H98,"".""),"""")"),"")</f>
        <v/>
      </c>
      <c r="J98" s="3"/>
      <c r="K98" s="3"/>
      <c r="L98" s="3"/>
      <c r="M98" s="112" t="str">
        <f t="shared" si="2"/>
        <v/>
      </c>
    </row>
    <row r="99" ht="22.5" customHeight="1">
      <c r="A99" s="3"/>
      <c r="B99" s="3" t="str">
        <f>IFERROR(__xludf.DUMMYFUNCTION("if( A99&lt;&gt;"""",SPLIT(A99,"".""),"""")"),"")</f>
        <v/>
      </c>
      <c r="C99" s="3"/>
      <c r="D99" s="3"/>
      <c r="E99" s="3"/>
      <c r="F99" s="112" t="str">
        <f t="shared" si="1"/>
        <v/>
      </c>
      <c r="G99" s="111"/>
      <c r="H99" s="3"/>
      <c r="I99" s="3" t="str">
        <f>IFERROR(__xludf.DUMMYFUNCTION("if( H99&lt;&gt;"""",SPLIT(H99,"".""),"""")"),"")</f>
        <v/>
      </c>
      <c r="J99" s="3"/>
      <c r="K99" s="3"/>
      <c r="L99" s="3"/>
      <c r="M99" s="112" t="str">
        <f t="shared" si="2"/>
        <v/>
      </c>
    </row>
    <row r="100" ht="22.5" customHeight="1">
      <c r="A100" s="3"/>
      <c r="B100" s="3" t="str">
        <f>IFERROR(__xludf.DUMMYFUNCTION("if( A100&lt;&gt;"""",SPLIT(A100,"".""),"""")"),"")</f>
        <v/>
      </c>
      <c r="C100" s="3"/>
      <c r="D100" s="3"/>
      <c r="E100" s="3"/>
      <c r="F100" s="112" t="str">
        <f t="shared" si="1"/>
        <v/>
      </c>
      <c r="G100" s="111"/>
      <c r="H100" s="3"/>
      <c r="I100" s="3" t="str">
        <f>IFERROR(__xludf.DUMMYFUNCTION("if( H100&lt;&gt;"""",SPLIT(H100,"".""),"""")"),"")</f>
        <v/>
      </c>
      <c r="J100" s="3"/>
      <c r="K100" s="3"/>
      <c r="L100" s="3"/>
      <c r="M100" s="112" t="str">
        <f t="shared" si="2"/>
        <v/>
      </c>
    </row>
    <row r="101" ht="22.5" customHeight="1">
      <c r="A101" s="3"/>
      <c r="B101" s="3" t="str">
        <f>IFERROR(__xludf.DUMMYFUNCTION("if( A101&lt;&gt;"""",SPLIT(A101,"".""),"""")"),"")</f>
        <v/>
      </c>
      <c r="C101" s="3"/>
      <c r="D101" s="3"/>
      <c r="E101" s="3"/>
      <c r="F101" s="112" t="str">
        <f t="shared" si="1"/>
        <v/>
      </c>
      <c r="G101" s="111"/>
      <c r="H101" s="3"/>
      <c r="I101" s="3" t="str">
        <f>IFERROR(__xludf.DUMMYFUNCTION("if( H101&lt;&gt;"""",SPLIT(H101,"".""),"""")"),"")</f>
        <v/>
      </c>
      <c r="J101" s="3"/>
      <c r="K101" s="3"/>
      <c r="L101" s="3"/>
      <c r="M101" s="112" t="str">
        <f t="shared" si="2"/>
        <v/>
      </c>
    </row>
    <row r="102" ht="22.5" customHeight="1">
      <c r="A102" s="3"/>
      <c r="B102" s="3" t="str">
        <f>IFERROR(__xludf.DUMMYFUNCTION("if( A102&lt;&gt;"""",SPLIT(A102,"".""),"""")"),"")</f>
        <v/>
      </c>
      <c r="C102" s="3"/>
      <c r="D102" s="3"/>
      <c r="E102" s="3"/>
      <c r="F102" s="112" t="str">
        <f t="shared" si="1"/>
        <v/>
      </c>
      <c r="G102" s="111"/>
      <c r="H102" s="3"/>
      <c r="I102" s="3" t="str">
        <f>IFERROR(__xludf.DUMMYFUNCTION("if( H102&lt;&gt;"""",SPLIT(H102,"".""),"""")"),"")</f>
        <v/>
      </c>
      <c r="J102" s="3"/>
      <c r="K102" s="3"/>
      <c r="L102" s="3"/>
      <c r="M102" s="112" t="str">
        <f t="shared" si="2"/>
        <v/>
      </c>
    </row>
    <row r="103" ht="22.5" customHeight="1">
      <c r="A103" s="3"/>
      <c r="B103" s="3" t="str">
        <f>IFERROR(__xludf.DUMMYFUNCTION("if( A103&lt;&gt;"""",SPLIT(A103,"".""),"""")"),"")</f>
        <v/>
      </c>
      <c r="C103" s="3"/>
      <c r="D103" s="3"/>
      <c r="E103" s="3"/>
      <c r="F103" s="112" t="str">
        <f t="shared" si="1"/>
        <v/>
      </c>
      <c r="G103" s="111"/>
      <c r="H103" s="3"/>
      <c r="I103" s="3" t="str">
        <f>IFERROR(__xludf.DUMMYFUNCTION("if( H103&lt;&gt;"""",SPLIT(H103,"".""),"""")"),"")</f>
        <v/>
      </c>
      <c r="J103" s="3"/>
      <c r="K103" s="3"/>
      <c r="L103" s="3"/>
      <c r="M103" s="112" t="str">
        <f t="shared" si="2"/>
        <v/>
      </c>
    </row>
    <row r="104" ht="22.5" customHeight="1">
      <c r="A104" s="3"/>
      <c r="B104" s="3" t="str">
        <f>IFERROR(__xludf.DUMMYFUNCTION("if( A104&lt;&gt;"""",SPLIT(A104,"".""),"""")"),"")</f>
        <v/>
      </c>
      <c r="C104" s="3"/>
      <c r="D104" s="3"/>
      <c r="E104" s="3"/>
      <c r="F104" s="112" t="str">
        <f t="shared" si="1"/>
        <v/>
      </c>
      <c r="G104" s="111"/>
      <c r="H104" s="3"/>
      <c r="I104" s="3" t="str">
        <f>IFERROR(__xludf.DUMMYFUNCTION("if( H104&lt;&gt;"""",SPLIT(H104,"".""),"""")"),"")</f>
        <v/>
      </c>
      <c r="J104" s="3"/>
      <c r="K104" s="3"/>
      <c r="L104" s="3"/>
      <c r="M104" s="112" t="str">
        <f t="shared" si="2"/>
        <v/>
      </c>
    </row>
    <row r="105" ht="22.5" customHeight="1">
      <c r="A105" s="3"/>
      <c r="B105" s="3" t="str">
        <f>IFERROR(__xludf.DUMMYFUNCTION("if( A105&lt;&gt;"""",SPLIT(A105,"".""),"""")"),"")</f>
        <v/>
      </c>
      <c r="C105" s="3"/>
      <c r="D105" s="3"/>
      <c r="E105" s="3"/>
      <c r="F105" s="112" t="str">
        <f t="shared" si="1"/>
        <v/>
      </c>
      <c r="G105" s="111"/>
      <c r="H105" s="3"/>
      <c r="I105" s="3" t="str">
        <f>IFERROR(__xludf.DUMMYFUNCTION("if( H105&lt;&gt;"""",SPLIT(H105,"".""),"""")"),"")</f>
        <v/>
      </c>
      <c r="J105" s="3"/>
      <c r="K105" s="3"/>
      <c r="L105" s="3"/>
      <c r="M105" s="112" t="str">
        <f t="shared" si="2"/>
        <v/>
      </c>
    </row>
    <row r="106" ht="22.5" customHeight="1">
      <c r="A106" s="3"/>
      <c r="B106" s="3" t="str">
        <f>IFERROR(__xludf.DUMMYFUNCTION("if( A106&lt;&gt;"""",SPLIT(A106,"".""),"""")"),"")</f>
        <v/>
      </c>
      <c r="C106" s="3"/>
      <c r="D106" s="3"/>
      <c r="E106" s="3"/>
      <c r="F106" s="112" t="str">
        <f t="shared" si="1"/>
        <v/>
      </c>
      <c r="G106" s="111"/>
      <c r="H106" s="3"/>
      <c r="I106" s="3" t="str">
        <f>IFERROR(__xludf.DUMMYFUNCTION("if( H106&lt;&gt;"""",SPLIT(H106,"".""),"""")"),"")</f>
        <v/>
      </c>
      <c r="J106" s="3"/>
      <c r="K106" s="3"/>
      <c r="L106" s="3"/>
      <c r="M106" s="112" t="str">
        <f t="shared" si="2"/>
        <v/>
      </c>
    </row>
    <row r="107" ht="22.5" customHeight="1">
      <c r="A107" s="3"/>
      <c r="B107" s="3" t="str">
        <f>IFERROR(__xludf.DUMMYFUNCTION("if( A107&lt;&gt;"""",SPLIT(A107,"".""),"""")"),"")</f>
        <v/>
      </c>
      <c r="C107" s="3"/>
      <c r="D107" s="3"/>
      <c r="E107" s="3"/>
      <c r="F107" s="112" t="str">
        <f t="shared" si="1"/>
        <v/>
      </c>
      <c r="G107" s="111"/>
      <c r="H107" s="3"/>
      <c r="I107" s="3" t="str">
        <f>IFERROR(__xludf.DUMMYFUNCTION("if( H107&lt;&gt;"""",SPLIT(H107,"".""),"""")"),"")</f>
        <v/>
      </c>
      <c r="J107" s="3"/>
      <c r="K107" s="3"/>
      <c r="L107" s="3"/>
      <c r="M107" s="112" t="str">
        <f t="shared" si="2"/>
        <v/>
      </c>
    </row>
    <row r="108" ht="22.5" customHeight="1">
      <c r="A108" s="3"/>
      <c r="B108" s="3" t="str">
        <f>IFERROR(__xludf.DUMMYFUNCTION("if( A108&lt;&gt;"""",SPLIT(A108,"".""),"""")"),"")</f>
        <v/>
      </c>
      <c r="C108" s="3"/>
      <c r="D108" s="3"/>
      <c r="E108" s="3"/>
      <c r="F108" s="112" t="str">
        <f t="shared" si="1"/>
        <v/>
      </c>
      <c r="G108" s="111"/>
      <c r="H108" s="3"/>
      <c r="I108" s="3" t="str">
        <f>IFERROR(__xludf.DUMMYFUNCTION("if( H108&lt;&gt;"""",SPLIT(H108,"".""),"""")"),"")</f>
        <v/>
      </c>
      <c r="J108" s="3"/>
      <c r="K108" s="3"/>
      <c r="L108" s="3"/>
      <c r="M108" s="112" t="str">
        <f t="shared" si="2"/>
        <v/>
      </c>
    </row>
    <row r="109" ht="22.5" customHeight="1">
      <c r="A109" s="3"/>
      <c r="B109" s="3" t="str">
        <f>IFERROR(__xludf.DUMMYFUNCTION("if( A109&lt;&gt;"""",SPLIT(A109,"".""),"""")"),"")</f>
        <v/>
      </c>
      <c r="C109" s="3"/>
      <c r="D109" s="3"/>
      <c r="E109" s="3"/>
      <c r="F109" s="112" t="str">
        <f t="shared" si="1"/>
        <v/>
      </c>
      <c r="G109" s="111"/>
      <c r="H109" s="3"/>
      <c r="I109" s="3" t="str">
        <f>IFERROR(__xludf.DUMMYFUNCTION("if( H109&lt;&gt;"""",SPLIT(H109,"".""),"""")"),"")</f>
        <v/>
      </c>
      <c r="J109" s="3"/>
      <c r="K109" s="3"/>
      <c r="L109" s="3"/>
      <c r="M109" s="112" t="str">
        <f t="shared" si="2"/>
        <v/>
      </c>
    </row>
    <row r="110" ht="22.5" customHeight="1">
      <c r="A110" s="3"/>
      <c r="B110" s="3" t="str">
        <f>IFERROR(__xludf.DUMMYFUNCTION("if( A110&lt;&gt;"""",SPLIT(A110,"".""),"""")"),"")</f>
        <v/>
      </c>
      <c r="C110" s="3"/>
      <c r="D110" s="3"/>
      <c r="E110" s="3"/>
      <c r="F110" s="112" t="str">
        <f t="shared" si="1"/>
        <v/>
      </c>
      <c r="G110" s="111"/>
      <c r="H110" s="3"/>
      <c r="I110" s="3" t="str">
        <f>IFERROR(__xludf.DUMMYFUNCTION("if( H110&lt;&gt;"""",SPLIT(H110,"".""),"""")"),"")</f>
        <v/>
      </c>
      <c r="J110" s="3"/>
      <c r="K110" s="3"/>
      <c r="L110" s="3"/>
      <c r="M110" s="112" t="str">
        <f t="shared" si="2"/>
        <v/>
      </c>
    </row>
    <row r="111" ht="22.5" customHeight="1">
      <c r="A111" s="3"/>
      <c r="B111" s="3" t="str">
        <f>IFERROR(__xludf.DUMMYFUNCTION("if( A111&lt;&gt;"""",SPLIT(A111,"".""),"""")"),"")</f>
        <v/>
      </c>
      <c r="C111" s="3"/>
      <c r="D111" s="3"/>
      <c r="E111" s="3"/>
      <c r="F111" s="112" t="str">
        <f t="shared" si="1"/>
        <v/>
      </c>
      <c r="G111" s="111"/>
      <c r="H111" s="3"/>
      <c r="I111" s="3" t="str">
        <f>IFERROR(__xludf.DUMMYFUNCTION("if( H111&lt;&gt;"""",SPLIT(H111,"".""),"""")"),"")</f>
        <v/>
      </c>
      <c r="J111" s="3"/>
      <c r="K111" s="3"/>
      <c r="L111" s="3"/>
      <c r="M111" s="112" t="str">
        <f t="shared" si="2"/>
        <v/>
      </c>
    </row>
    <row r="112" ht="22.5" customHeight="1">
      <c r="A112" s="3"/>
      <c r="B112" s="3" t="str">
        <f>IFERROR(__xludf.DUMMYFUNCTION("if( A112&lt;&gt;"""",SPLIT(A112,"".""),"""")"),"")</f>
        <v/>
      </c>
      <c r="C112" s="3"/>
      <c r="D112" s="3"/>
      <c r="E112" s="3"/>
      <c r="F112" s="112" t="str">
        <f t="shared" si="1"/>
        <v/>
      </c>
      <c r="G112" s="111"/>
      <c r="H112" s="3"/>
      <c r="I112" s="3" t="str">
        <f>IFERROR(__xludf.DUMMYFUNCTION("if( H112&lt;&gt;"""",SPLIT(H112,"".""),"""")"),"")</f>
        <v/>
      </c>
      <c r="J112" s="3"/>
      <c r="K112" s="3"/>
      <c r="L112" s="3"/>
      <c r="M112" s="112" t="str">
        <f t="shared" si="2"/>
        <v/>
      </c>
    </row>
    <row r="113" ht="22.5" customHeight="1">
      <c r="A113" s="3"/>
      <c r="B113" s="3" t="str">
        <f>IFERROR(__xludf.DUMMYFUNCTION("if( A113&lt;&gt;"""",SPLIT(A113,"".""),"""")"),"")</f>
        <v/>
      </c>
      <c r="C113" s="3"/>
      <c r="D113" s="3"/>
      <c r="E113" s="3"/>
      <c r="F113" s="112" t="str">
        <f t="shared" si="1"/>
        <v/>
      </c>
      <c r="G113" s="111"/>
      <c r="H113" s="3"/>
      <c r="I113" s="3" t="str">
        <f>IFERROR(__xludf.DUMMYFUNCTION("if( H113&lt;&gt;"""",SPLIT(H113,"".""),"""")"),"")</f>
        <v/>
      </c>
      <c r="J113" s="3"/>
      <c r="K113" s="3"/>
      <c r="L113" s="3"/>
      <c r="M113" s="112" t="str">
        <f t="shared" si="2"/>
        <v/>
      </c>
    </row>
    <row r="114" ht="22.5" customHeight="1">
      <c r="A114" s="3"/>
      <c r="B114" s="3" t="str">
        <f>IFERROR(__xludf.DUMMYFUNCTION("if( A114&lt;&gt;"""",SPLIT(A114,"".""),"""")"),"")</f>
        <v/>
      </c>
      <c r="C114" s="3"/>
      <c r="D114" s="3"/>
      <c r="E114" s="3"/>
      <c r="F114" s="112" t="str">
        <f t="shared" si="1"/>
        <v/>
      </c>
      <c r="G114" s="111"/>
      <c r="H114" s="3"/>
      <c r="I114" s="3" t="str">
        <f>IFERROR(__xludf.DUMMYFUNCTION("if( H114&lt;&gt;"""",SPLIT(H114,"".""),"""")"),"")</f>
        <v/>
      </c>
      <c r="J114" s="3"/>
      <c r="K114" s="3"/>
      <c r="L114" s="3"/>
      <c r="M114" s="112" t="str">
        <f t="shared" si="2"/>
        <v/>
      </c>
    </row>
    <row r="115" ht="22.5" customHeight="1">
      <c r="A115" s="3"/>
      <c r="B115" s="3" t="str">
        <f>IFERROR(__xludf.DUMMYFUNCTION("if( A115&lt;&gt;"""",SPLIT(A115,"".""),"""")"),"")</f>
        <v/>
      </c>
      <c r="C115" s="3"/>
      <c r="D115" s="3"/>
      <c r="E115" s="3"/>
      <c r="F115" s="112" t="str">
        <f t="shared" si="1"/>
        <v/>
      </c>
      <c r="G115" s="111"/>
      <c r="H115" s="3"/>
      <c r="I115" s="3" t="str">
        <f>IFERROR(__xludf.DUMMYFUNCTION("if( H115&lt;&gt;"""",SPLIT(H115,"".""),"""")"),"")</f>
        <v/>
      </c>
      <c r="J115" s="3"/>
      <c r="K115" s="3"/>
      <c r="L115" s="3"/>
      <c r="M115" s="112" t="str">
        <f t="shared" si="2"/>
        <v/>
      </c>
    </row>
    <row r="116" ht="22.5" customHeight="1">
      <c r="A116" s="3"/>
      <c r="B116" s="3" t="str">
        <f>IFERROR(__xludf.DUMMYFUNCTION("if( A116&lt;&gt;"""",SPLIT(A116,"".""),"""")"),"")</f>
        <v/>
      </c>
      <c r="C116" s="3"/>
      <c r="D116" s="3"/>
      <c r="E116" s="3"/>
      <c r="F116" s="112" t="str">
        <f t="shared" si="1"/>
        <v/>
      </c>
      <c r="G116" s="111"/>
      <c r="H116" s="3"/>
      <c r="I116" s="3" t="str">
        <f>IFERROR(__xludf.DUMMYFUNCTION("if( H116&lt;&gt;"""",SPLIT(H116,"".""),"""")"),"")</f>
        <v/>
      </c>
      <c r="J116" s="3"/>
      <c r="K116" s="3"/>
      <c r="L116" s="3"/>
      <c r="M116" s="112" t="str">
        <f t="shared" si="2"/>
        <v/>
      </c>
    </row>
    <row r="117" ht="22.5" customHeight="1">
      <c r="A117" s="3"/>
      <c r="B117" s="3" t="str">
        <f>IFERROR(__xludf.DUMMYFUNCTION("if( A117&lt;&gt;"""",SPLIT(A117,"".""),"""")"),"")</f>
        <v/>
      </c>
      <c r="C117" s="3"/>
      <c r="D117" s="3"/>
      <c r="E117" s="3"/>
      <c r="F117" s="112" t="str">
        <f t="shared" si="1"/>
        <v/>
      </c>
      <c r="G117" s="111"/>
      <c r="H117" s="3"/>
      <c r="I117" s="3" t="str">
        <f>IFERROR(__xludf.DUMMYFUNCTION("if( H117&lt;&gt;"""",SPLIT(H117,"".""),"""")"),"")</f>
        <v/>
      </c>
      <c r="J117" s="3"/>
      <c r="K117" s="3"/>
      <c r="L117" s="3"/>
      <c r="M117" s="112" t="str">
        <f t="shared" si="2"/>
        <v/>
      </c>
    </row>
    <row r="118" ht="22.5" customHeight="1">
      <c r="A118" s="3"/>
      <c r="B118" s="3" t="str">
        <f>IFERROR(__xludf.DUMMYFUNCTION("if( A118&lt;&gt;"""",SPLIT(A118,"".""),"""")"),"")</f>
        <v/>
      </c>
      <c r="C118" s="3"/>
      <c r="D118" s="3"/>
      <c r="E118" s="3"/>
      <c r="F118" s="112" t="str">
        <f t="shared" si="1"/>
        <v/>
      </c>
      <c r="G118" s="111"/>
      <c r="H118" s="3"/>
      <c r="I118" s="3" t="str">
        <f>IFERROR(__xludf.DUMMYFUNCTION("if( H118&lt;&gt;"""",SPLIT(H118,"".""),"""")"),"")</f>
        <v/>
      </c>
      <c r="J118" s="3"/>
      <c r="K118" s="3"/>
      <c r="L118" s="3"/>
      <c r="M118" s="112" t="str">
        <f t="shared" si="2"/>
        <v/>
      </c>
    </row>
    <row r="119" ht="22.5" customHeight="1">
      <c r="A119" s="3"/>
      <c r="B119" s="3" t="str">
        <f>IFERROR(__xludf.DUMMYFUNCTION("if( A119&lt;&gt;"""",SPLIT(A119,"".""),"""")"),"")</f>
        <v/>
      </c>
      <c r="C119" s="3"/>
      <c r="D119" s="3"/>
      <c r="E119" s="3"/>
      <c r="F119" s="112" t="str">
        <f t="shared" si="1"/>
        <v/>
      </c>
      <c r="G119" s="111"/>
      <c r="H119" s="3"/>
      <c r="I119" s="3" t="str">
        <f>IFERROR(__xludf.DUMMYFUNCTION("if( H119&lt;&gt;"""",SPLIT(H119,"".""),"""")"),"")</f>
        <v/>
      </c>
      <c r="J119" s="3"/>
      <c r="K119" s="3"/>
      <c r="L119" s="3"/>
      <c r="M119" s="112" t="str">
        <f t="shared" si="2"/>
        <v/>
      </c>
    </row>
    <row r="120" ht="22.5" customHeight="1">
      <c r="A120" s="3"/>
      <c r="B120" s="3" t="str">
        <f>IFERROR(__xludf.DUMMYFUNCTION("if( A120&lt;&gt;"""",SPLIT(A120,"".""),"""")"),"")</f>
        <v/>
      </c>
      <c r="C120" s="3"/>
      <c r="D120" s="3"/>
      <c r="E120" s="3"/>
      <c r="F120" s="112" t="str">
        <f t="shared" si="1"/>
        <v/>
      </c>
      <c r="G120" s="111"/>
      <c r="H120" s="3"/>
      <c r="I120" s="3" t="str">
        <f>IFERROR(__xludf.DUMMYFUNCTION("if( H120&lt;&gt;"""",SPLIT(H120,"".""),"""")"),"")</f>
        <v/>
      </c>
      <c r="J120" s="3"/>
      <c r="K120" s="3"/>
      <c r="L120" s="3"/>
      <c r="M120" s="112" t="str">
        <f t="shared" si="2"/>
        <v/>
      </c>
    </row>
    <row r="121" ht="22.5" customHeight="1">
      <c r="A121" s="3"/>
      <c r="B121" s="3" t="str">
        <f>IFERROR(__xludf.DUMMYFUNCTION("if( A121&lt;&gt;"""",SPLIT(A121,"".""),"""")"),"")</f>
        <v/>
      </c>
      <c r="C121" s="3"/>
      <c r="D121" s="3"/>
      <c r="E121" s="3"/>
      <c r="F121" s="112" t="str">
        <f t="shared" si="1"/>
        <v/>
      </c>
      <c r="G121" s="111"/>
      <c r="H121" s="3"/>
      <c r="I121" s="3" t="str">
        <f>IFERROR(__xludf.DUMMYFUNCTION("if( H121&lt;&gt;"""",SPLIT(H121,"".""),"""")"),"")</f>
        <v/>
      </c>
      <c r="J121" s="3"/>
      <c r="K121" s="3"/>
      <c r="L121" s="3"/>
      <c r="M121" s="112" t="str">
        <f t="shared" si="2"/>
        <v/>
      </c>
    </row>
    <row r="122" ht="22.5" customHeight="1">
      <c r="A122" s="3"/>
      <c r="B122" s="3" t="str">
        <f>IFERROR(__xludf.DUMMYFUNCTION("if( A122&lt;&gt;"""",SPLIT(A122,"".""),"""")"),"")</f>
        <v/>
      </c>
      <c r="C122" s="3"/>
      <c r="D122" s="3"/>
      <c r="E122" s="3"/>
      <c r="F122" s="112" t="str">
        <f t="shared" si="1"/>
        <v/>
      </c>
      <c r="G122" s="111"/>
      <c r="H122" s="3"/>
      <c r="I122" s="3" t="str">
        <f>IFERROR(__xludf.DUMMYFUNCTION("if( H122&lt;&gt;"""",SPLIT(H122,"".""),"""")"),"")</f>
        <v/>
      </c>
      <c r="J122" s="3"/>
      <c r="K122" s="3"/>
      <c r="L122" s="3"/>
      <c r="M122" s="112" t="str">
        <f t="shared" si="2"/>
        <v/>
      </c>
    </row>
    <row r="123" ht="22.5" customHeight="1">
      <c r="A123" s="3"/>
      <c r="B123" s="3" t="str">
        <f>IFERROR(__xludf.DUMMYFUNCTION("if( A123&lt;&gt;"""",SPLIT(A123,"".""),"""")"),"")</f>
        <v/>
      </c>
      <c r="C123" s="3"/>
      <c r="D123" s="3"/>
      <c r="E123" s="3"/>
      <c r="F123" s="112" t="str">
        <f t="shared" si="1"/>
        <v/>
      </c>
      <c r="G123" s="111"/>
      <c r="H123" s="3"/>
      <c r="I123" s="3" t="str">
        <f>IFERROR(__xludf.DUMMYFUNCTION("if( H123&lt;&gt;"""",SPLIT(H123,"".""),"""")"),"")</f>
        <v/>
      </c>
      <c r="J123" s="3"/>
      <c r="K123" s="3"/>
      <c r="L123" s="3"/>
      <c r="M123" s="112" t="str">
        <f t="shared" si="2"/>
        <v/>
      </c>
    </row>
    <row r="124" ht="22.5" customHeight="1">
      <c r="A124" s="3"/>
      <c r="B124" s="3" t="str">
        <f>IFERROR(__xludf.DUMMYFUNCTION("if( A124&lt;&gt;"""",SPLIT(A124,"".""),"""")"),"")</f>
        <v/>
      </c>
      <c r="C124" s="3"/>
      <c r="D124" s="3"/>
      <c r="E124" s="3"/>
      <c r="F124" s="112" t="str">
        <f t="shared" si="1"/>
        <v/>
      </c>
      <c r="G124" s="111"/>
      <c r="H124" s="3"/>
      <c r="I124" s="3" t="str">
        <f>IFERROR(__xludf.DUMMYFUNCTION("if( H124&lt;&gt;"""",SPLIT(H124,"".""),"""")"),"")</f>
        <v/>
      </c>
      <c r="J124" s="3"/>
      <c r="K124" s="3"/>
      <c r="L124" s="3"/>
      <c r="M124" s="112" t="str">
        <f t="shared" si="2"/>
        <v/>
      </c>
    </row>
    <row r="125" ht="22.5" customHeight="1">
      <c r="A125" s="3"/>
      <c r="B125" s="3" t="str">
        <f>IFERROR(__xludf.DUMMYFUNCTION("if( A125&lt;&gt;"""",SPLIT(A125,"".""),"""")"),"")</f>
        <v/>
      </c>
      <c r="C125" s="3"/>
      <c r="D125" s="3"/>
      <c r="E125" s="3"/>
      <c r="F125" s="112" t="str">
        <f t="shared" si="1"/>
        <v/>
      </c>
      <c r="G125" s="111"/>
      <c r="H125" s="3"/>
      <c r="I125" s="3" t="str">
        <f>IFERROR(__xludf.DUMMYFUNCTION("if( H125&lt;&gt;"""",SPLIT(H125,"".""),"""")"),"")</f>
        <v/>
      </c>
      <c r="J125" s="3"/>
      <c r="K125" s="3"/>
      <c r="L125" s="3"/>
      <c r="M125" s="112" t="str">
        <f t="shared" si="2"/>
        <v/>
      </c>
    </row>
    <row r="126" ht="22.5" customHeight="1">
      <c r="A126" s="3"/>
      <c r="B126" s="3" t="str">
        <f>IFERROR(__xludf.DUMMYFUNCTION("if( A126&lt;&gt;"""",SPLIT(A126,"".""),"""")"),"")</f>
        <v/>
      </c>
      <c r="C126" s="3"/>
      <c r="D126" s="3"/>
      <c r="E126" s="3"/>
      <c r="F126" s="112" t="str">
        <f t="shared" si="1"/>
        <v/>
      </c>
      <c r="G126" s="111"/>
      <c r="H126" s="3"/>
      <c r="I126" s="3" t="str">
        <f>IFERROR(__xludf.DUMMYFUNCTION("if( H126&lt;&gt;"""",SPLIT(H126,"".""),"""")"),"")</f>
        <v/>
      </c>
      <c r="J126" s="3"/>
      <c r="K126" s="3"/>
      <c r="L126" s="3"/>
      <c r="M126" s="112" t="str">
        <f t="shared" si="2"/>
        <v/>
      </c>
    </row>
    <row r="127" ht="22.5" customHeight="1">
      <c r="A127" s="3"/>
      <c r="B127" s="3" t="str">
        <f>IFERROR(__xludf.DUMMYFUNCTION("if( A127&lt;&gt;"""",SPLIT(A127,"".""),"""")"),"")</f>
        <v/>
      </c>
      <c r="C127" s="3"/>
      <c r="D127" s="3"/>
      <c r="E127" s="3"/>
      <c r="F127" s="112" t="str">
        <f t="shared" si="1"/>
        <v/>
      </c>
      <c r="G127" s="111"/>
      <c r="H127" s="3"/>
      <c r="I127" s="3" t="str">
        <f>IFERROR(__xludf.DUMMYFUNCTION("if( H127&lt;&gt;"""",SPLIT(H127,"".""),"""")"),"")</f>
        <v/>
      </c>
      <c r="J127" s="3"/>
      <c r="K127" s="3"/>
      <c r="L127" s="3"/>
      <c r="M127" s="112" t="str">
        <f t="shared" si="2"/>
        <v/>
      </c>
    </row>
    <row r="128" ht="22.5" customHeight="1">
      <c r="A128" s="3"/>
      <c r="B128" s="3" t="str">
        <f>IFERROR(__xludf.DUMMYFUNCTION("if( A128&lt;&gt;"""",SPLIT(A128,"".""),"""")"),"")</f>
        <v/>
      </c>
      <c r="C128" s="3"/>
      <c r="D128" s="3"/>
      <c r="E128" s="3"/>
      <c r="F128" s="112" t="str">
        <f t="shared" si="1"/>
        <v/>
      </c>
      <c r="G128" s="111"/>
      <c r="H128" s="3"/>
      <c r="I128" s="3" t="str">
        <f>IFERROR(__xludf.DUMMYFUNCTION("if( H128&lt;&gt;"""",SPLIT(H128,"".""),"""")"),"")</f>
        <v/>
      </c>
      <c r="J128" s="3"/>
      <c r="K128" s="3"/>
      <c r="L128" s="3"/>
      <c r="M128" s="112" t="str">
        <f t="shared" si="2"/>
        <v/>
      </c>
    </row>
    <row r="129" ht="22.5" customHeight="1">
      <c r="A129" s="3"/>
      <c r="B129" s="3" t="str">
        <f>IFERROR(__xludf.DUMMYFUNCTION("if( A129&lt;&gt;"""",SPLIT(A129,"".""),"""")"),"")</f>
        <v/>
      </c>
      <c r="C129" s="3"/>
      <c r="D129" s="3"/>
      <c r="E129" s="3"/>
      <c r="F129" s="112" t="str">
        <f t="shared" si="1"/>
        <v/>
      </c>
      <c r="G129" s="111"/>
      <c r="H129" s="3"/>
      <c r="I129" s="3" t="str">
        <f>IFERROR(__xludf.DUMMYFUNCTION("if( H129&lt;&gt;"""",SPLIT(H129,"".""),"""")"),"")</f>
        <v/>
      </c>
      <c r="J129" s="3"/>
      <c r="K129" s="3"/>
      <c r="L129" s="3"/>
      <c r="M129" s="112" t="str">
        <f t="shared" si="2"/>
        <v/>
      </c>
    </row>
    <row r="130" ht="22.5" customHeight="1">
      <c r="A130" s="3"/>
      <c r="B130" s="3" t="str">
        <f>IFERROR(__xludf.DUMMYFUNCTION("if( A130&lt;&gt;"""",SPLIT(A130,"".""),"""")"),"")</f>
        <v/>
      </c>
      <c r="C130" s="3"/>
      <c r="D130" s="3"/>
      <c r="E130" s="3"/>
      <c r="F130" s="112" t="str">
        <f t="shared" si="1"/>
        <v/>
      </c>
      <c r="G130" s="111"/>
      <c r="H130" s="3"/>
      <c r="I130" s="3" t="str">
        <f>IFERROR(__xludf.DUMMYFUNCTION("if( H130&lt;&gt;"""",SPLIT(H130,"".""),"""")"),"")</f>
        <v/>
      </c>
      <c r="J130" s="3"/>
      <c r="K130" s="3"/>
      <c r="L130" s="3"/>
      <c r="M130" s="112" t="str">
        <f t="shared" si="2"/>
        <v/>
      </c>
    </row>
    <row r="131" ht="22.5" customHeight="1">
      <c r="A131" s="3"/>
      <c r="B131" s="3" t="str">
        <f>IFERROR(__xludf.DUMMYFUNCTION("if( A131&lt;&gt;"""",SPLIT(A131,"".""),"""")"),"")</f>
        <v/>
      </c>
      <c r="C131" s="3"/>
      <c r="D131" s="3"/>
      <c r="E131" s="3"/>
      <c r="F131" s="112" t="str">
        <f t="shared" si="1"/>
        <v/>
      </c>
      <c r="G131" s="111"/>
      <c r="H131" s="3"/>
      <c r="I131" s="3" t="str">
        <f>IFERROR(__xludf.DUMMYFUNCTION("if( H131&lt;&gt;"""",SPLIT(H131,"".""),"""")"),"")</f>
        <v/>
      </c>
      <c r="J131" s="3"/>
      <c r="K131" s="3"/>
      <c r="L131" s="3"/>
      <c r="M131" s="112" t="str">
        <f t="shared" si="2"/>
        <v/>
      </c>
    </row>
    <row r="132" ht="22.5" customHeight="1">
      <c r="A132" s="3"/>
      <c r="B132" s="3" t="str">
        <f>IFERROR(__xludf.DUMMYFUNCTION("if( A132&lt;&gt;"""",SPLIT(A132,"".""),"""")"),"")</f>
        <v/>
      </c>
      <c r="C132" s="3"/>
      <c r="D132" s="3"/>
      <c r="E132" s="3"/>
      <c r="F132" s="112" t="str">
        <f t="shared" si="1"/>
        <v/>
      </c>
      <c r="G132" s="111"/>
      <c r="H132" s="3"/>
      <c r="I132" s="3" t="str">
        <f>IFERROR(__xludf.DUMMYFUNCTION("if( H132&lt;&gt;"""",SPLIT(H132,"".""),"""")"),"")</f>
        <v/>
      </c>
      <c r="J132" s="3"/>
      <c r="K132" s="3"/>
      <c r="L132" s="3"/>
      <c r="M132" s="112" t="str">
        <f t="shared" si="2"/>
        <v/>
      </c>
    </row>
    <row r="133" ht="22.5" customHeight="1">
      <c r="A133" s="3"/>
      <c r="B133" s="3" t="str">
        <f>IFERROR(__xludf.DUMMYFUNCTION("if( A133&lt;&gt;"""",SPLIT(A133,"".""),"""")"),"")</f>
        <v/>
      </c>
      <c r="C133" s="3"/>
      <c r="D133" s="3"/>
      <c r="E133" s="3"/>
      <c r="F133" s="112" t="str">
        <f t="shared" si="1"/>
        <v/>
      </c>
      <c r="G133" s="111"/>
      <c r="H133" s="3"/>
      <c r="I133" s="3" t="str">
        <f>IFERROR(__xludf.DUMMYFUNCTION("if( H133&lt;&gt;"""",SPLIT(H133,"".""),"""")"),"")</f>
        <v/>
      </c>
      <c r="J133" s="3"/>
      <c r="K133" s="3"/>
      <c r="L133" s="3"/>
      <c r="M133" s="112" t="str">
        <f t="shared" si="2"/>
        <v/>
      </c>
    </row>
    <row r="134" ht="22.5" customHeight="1">
      <c r="A134" s="3"/>
      <c r="B134" s="3" t="str">
        <f>IFERROR(__xludf.DUMMYFUNCTION("if( A134&lt;&gt;"""",SPLIT(A134,"".""),"""")"),"")</f>
        <v/>
      </c>
      <c r="C134" s="3"/>
      <c r="D134" s="3"/>
      <c r="E134" s="3"/>
      <c r="F134" s="112" t="str">
        <f t="shared" si="1"/>
        <v/>
      </c>
      <c r="G134" s="111"/>
      <c r="H134" s="3"/>
      <c r="I134" s="3" t="str">
        <f>IFERROR(__xludf.DUMMYFUNCTION("if( H134&lt;&gt;"""",SPLIT(H134,"".""),"""")"),"")</f>
        <v/>
      </c>
      <c r="J134" s="3"/>
      <c r="K134" s="3"/>
      <c r="L134" s="3"/>
      <c r="M134" s="112" t="str">
        <f t="shared" si="2"/>
        <v/>
      </c>
    </row>
    <row r="135" ht="22.5" customHeight="1">
      <c r="A135" s="3"/>
      <c r="B135" s="3" t="str">
        <f>IFERROR(__xludf.DUMMYFUNCTION("if( A135&lt;&gt;"""",SPLIT(A135,"".""),"""")"),"")</f>
        <v/>
      </c>
      <c r="C135" s="3"/>
      <c r="D135" s="3"/>
      <c r="E135" s="3"/>
      <c r="F135" s="112" t="str">
        <f t="shared" si="1"/>
        <v/>
      </c>
      <c r="G135" s="111"/>
      <c r="H135" s="3"/>
      <c r="I135" s="3" t="str">
        <f>IFERROR(__xludf.DUMMYFUNCTION("if( H135&lt;&gt;"""",SPLIT(H135,"".""),"""")"),"")</f>
        <v/>
      </c>
      <c r="J135" s="3"/>
      <c r="K135" s="3"/>
      <c r="L135" s="3"/>
      <c r="M135" s="112" t="str">
        <f t="shared" si="2"/>
        <v/>
      </c>
    </row>
    <row r="136" ht="22.5" customHeight="1">
      <c r="A136" s="3"/>
      <c r="B136" s="3" t="str">
        <f>IFERROR(__xludf.DUMMYFUNCTION("if( A136&lt;&gt;"""",SPLIT(A136,"".""),"""")"),"")</f>
        <v/>
      </c>
      <c r="C136" s="3"/>
      <c r="D136" s="3"/>
      <c r="E136" s="3"/>
      <c r="F136" s="112" t="str">
        <f t="shared" si="1"/>
        <v/>
      </c>
      <c r="G136" s="111"/>
      <c r="H136" s="3"/>
      <c r="I136" s="3" t="str">
        <f>IFERROR(__xludf.DUMMYFUNCTION("if( H136&lt;&gt;"""",SPLIT(H136,"".""),"""")"),"")</f>
        <v/>
      </c>
      <c r="J136" s="3"/>
      <c r="K136" s="3"/>
      <c r="L136" s="3"/>
      <c r="M136" s="112" t="str">
        <f t="shared" si="2"/>
        <v/>
      </c>
    </row>
    <row r="137" ht="22.5" customHeight="1">
      <c r="A137" s="3"/>
      <c r="B137" s="3" t="str">
        <f>IFERROR(__xludf.DUMMYFUNCTION("if( A137&lt;&gt;"""",SPLIT(A137,"".""),"""")"),"")</f>
        <v/>
      </c>
      <c r="C137" s="3"/>
      <c r="D137" s="3"/>
      <c r="E137" s="3"/>
      <c r="F137" s="112" t="str">
        <f t="shared" si="1"/>
        <v/>
      </c>
      <c r="G137" s="111"/>
      <c r="H137" s="3"/>
      <c r="I137" s="3" t="str">
        <f>IFERROR(__xludf.DUMMYFUNCTION("if( H137&lt;&gt;"""",SPLIT(H137,"".""),"""")"),"")</f>
        <v/>
      </c>
      <c r="J137" s="3"/>
      <c r="K137" s="3"/>
      <c r="L137" s="3"/>
      <c r="M137" s="112" t="str">
        <f t="shared" si="2"/>
        <v/>
      </c>
    </row>
    <row r="138" ht="22.5" customHeight="1">
      <c r="A138" s="3"/>
      <c r="B138" s="3" t="str">
        <f>IFERROR(__xludf.DUMMYFUNCTION("if( A138&lt;&gt;"""",SPLIT(A138,"".""),"""")"),"")</f>
        <v/>
      </c>
      <c r="C138" s="3"/>
      <c r="D138" s="3"/>
      <c r="E138" s="3"/>
      <c r="F138" s="112" t="str">
        <f t="shared" si="1"/>
        <v/>
      </c>
      <c r="G138" s="111"/>
      <c r="H138" s="3"/>
      <c r="I138" s="3" t="str">
        <f>IFERROR(__xludf.DUMMYFUNCTION("if( H138&lt;&gt;"""",SPLIT(H138,"".""),"""")"),"")</f>
        <v/>
      </c>
      <c r="J138" s="3"/>
      <c r="K138" s="3"/>
      <c r="L138" s="3"/>
      <c r="M138" s="112" t="str">
        <f t="shared" si="2"/>
        <v/>
      </c>
    </row>
    <row r="139" ht="22.5" customHeight="1">
      <c r="A139" s="3"/>
      <c r="B139" s="3" t="str">
        <f>IFERROR(__xludf.DUMMYFUNCTION("if( A139&lt;&gt;"""",SPLIT(A139,"".""),"""")"),"")</f>
        <v/>
      </c>
      <c r="C139" s="3"/>
      <c r="D139" s="3"/>
      <c r="E139" s="3"/>
      <c r="F139" s="112" t="str">
        <f t="shared" si="1"/>
        <v/>
      </c>
      <c r="G139" s="111"/>
      <c r="H139" s="3"/>
      <c r="I139" s="3" t="str">
        <f>IFERROR(__xludf.DUMMYFUNCTION("if( H139&lt;&gt;"""",SPLIT(H139,"".""),"""")"),"")</f>
        <v/>
      </c>
      <c r="J139" s="3"/>
      <c r="K139" s="3"/>
      <c r="L139" s="3"/>
      <c r="M139" s="112" t="str">
        <f t="shared" si="2"/>
        <v/>
      </c>
    </row>
    <row r="140" ht="22.5" customHeight="1">
      <c r="A140" s="3"/>
      <c r="B140" s="3" t="str">
        <f>IFERROR(__xludf.DUMMYFUNCTION("if( A140&lt;&gt;"""",SPLIT(A140,"".""),"""")"),"")</f>
        <v/>
      </c>
      <c r="C140" s="3"/>
      <c r="D140" s="3"/>
      <c r="E140" s="3"/>
      <c r="F140" s="112" t="str">
        <f t="shared" si="1"/>
        <v/>
      </c>
      <c r="G140" s="111"/>
      <c r="H140" s="3"/>
      <c r="I140" s="3" t="str">
        <f>IFERROR(__xludf.DUMMYFUNCTION("if( H140&lt;&gt;"""",SPLIT(H140,"".""),"""")"),"")</f>
        <v/>
      </c>
      <c r="J140" s="3"/>
      <c r="K140" s="3"/>
      <c r="L140" s="3"/>
      <c r="M140" s="112" t="str">
        <f t="shared" si="2"/>
        <v/>
      </c>
    </row>
    <row r="141" ht="22.5" customHeight="1">
      <c r="A141" s="3"/>
      <c r="B141" s="3" t="str">
        <f>IFERROR(__xludf.DUMMYFUNCTION("if( A141&lt;&gt;"""",SPLIT(A141,"".""),"""")"),"")</f>
        <v/>
      </c>
      <c r="C141" s="3"/>
      <c r="D141" s="3"/>
      <c r="E141" s="3"/>
      <c r="F141" s="112" t="str">
        <f t="shared" si="1"/>
        <v/>
      </c>
      <c r="G141" s="111"/>
      <c r="H141" s="3"/>
      <c r="I141" s="3" t="str">
        <f>IFERROR(__xludf.DUMMYFUNCTION("if( H141&lt;&gt;"""",SPLIT(H141,"".""),"""")"),"")</f>
        <v/>
      </c>
      <c r="J141" s="3"/>
      <c r="K141" s="3"/>
      <c r="L141" s="3"/>
      <c r="M141" s="112" t="str">
        <f t="shared" si="2"/>
        <v/>
      </c>
    </row>
    <row r="142" ht="22.5" customHeight="1">
      <c r="A142" s="3"/>
      <c r="B142" s="3" t="str">
        <f>IFERROR(__xludf.DUMMYFUNCTION("if( A142&lt;&gt;"""",SPLIT(A142,"".""),"""")"),"")</f>
        <v/>
      </c>
      <c r="C142" s="3"/>
      <c r="D142" s="3"/>
      <c r="E142" s="3"/>
      <c r="F142" s="112" t="str">
        <f t="shared" si="1"/>
        <v/>
      </c>
      <c r="G142" s="111"/>
      <c r="H142" s="3"/>
      <c r="I142" s="3" t="str">
        <f>IFERROR(__xludf.DUMMYFUNCTION("if( H142&lt;&gt;"""",SPLIT(H142,"".""),"""")"),"")</f>
        <v/>
      </c>
      <c r="J142" s="3"/>
      <c r="K142" s="3"/>
      <c r="L142" s="3"/>
      <c r="M142" s="112" t="str">
        <f t="shared" si="2"/>
        <v/>
      </c>
    </row>
    <row r="143" ht="22.5" customHeight="1">
      <c r="A143" s="3"/>
      <c r="B143" s="3" t="str">
        <f>IFERROR(__xludf.DUMMYFUNCTION("if( A143&lt;&gt;"""",SPLIT(A143,"".""),"""")"),"")</f>
        <v/>
      </c>
      <c r="C143" s="3"/>
      <c r="D143" s="3"/>
      <c r="E143" s="3"/>
      <c r="F143" s="112" t="str">
        <f t="shared" si="1"/>
        <v/>
      </c>
      <c r="G143" s="111"/>
      <c r="H143" s="3"/>
      <c r="I143" s="3" t="str">
        <f>IFERROR(__xludf.DUMMYFUNCTION("if( H143&lt;&gt;"""",SPLIT(H143,"".""),"""")"),"")</f>
        <v/>
      </c>
      <c r="J143" s="3"/>
      <c r="K143" s="3"/>
      <c r="L143" s="3"/>
      <c r="M143" s="112" t="str">
        <f t="shared" si="2"/>
        <v/>
      </c>
    </row>
    <row r="144" ht="22.5" customHeight="1">
      <c r="A144" s="3"/>
      <c r="B144" s="3" t="str">
        <f>IFERROR(__xludf.DUMMYFUNCTION("if( A144&lt;&gt;"""",SPLIT(A144,"".""),"""")"),"")</f>
        <v/>
      </c>
      <c r="C144" s="3"/>
      <c r="D144" s="3"/>
      <c r="E144" s="3"/>
      <c r="F144" s="112" t="str">
        <f t="shared" si="1"/>
        <v/>
      </c>
      <c r="G144" s="111"/>
      <c r="H144" s="3"/>
      <c r="I144" s="3" t="str">
        <f>IFERROR(__xludf.DUMMYFUNCTION("if( H144&lt;&gt;"""",SPLIT(H144,"".""),"""")"),"")</f>
        <v/>
      </c>
      <c r="J144" s="3"/>
      <c r="K144" s="3"/>
      <c r="L144" s="3"/>
      <c r="M144" s="112" t="str">
        <f t="shared" si="2"/>
        <v/>
      </c>
    </row>
    <row r="145" ht="22.5" customHeight="1">
      <c r="A145" s="3"/>
      <c r="B145" s="3" t="str">
        <f>IFERROR(__xludf.DUMMYFUNCTION("if( A145&lt;&gt;"""",SPLIT(A145,"".""),"""")"),"")</f>
        <v/>
      </c>
      <c r="C145" s="3"/>
      <c r="D145" s="3"/>
      <c r="E145" s="3"/>
      <c r="F145" s="112" t="str">
        <f t="shared" si="1"/>
        <v/>
      </c>
      <c r="G145" s="111"/>
      <c r="H145" s="3"/>
      <c r="I145" s="3" t="str">
        <f>IFERROR(__xludf.DUMMYFUNCTION("if( H145&lt;&gt;"""",SPLIT(H145,"".""),"""")"),"")</f>
        <v/>
      </c>
      <c r="J145" s="3"/>
      <c r="K145" s="3"/>
      <c r="L145" s="3"/>
      <c r="M145" s="112" t="str">
        <f t="shared" si="2"/>
        <v/>
      </c>
    </row>
    <row r="146" ht="22.5" customHeight="1">
      <c r="A146" s="3"/>
      <c r="B146" s="3" t="str">
        <f>IFERROR(__xludf.DUMMYFUNCTION("if( A146&lt;&gt;"""",SPLIT(A146,"".""),"""")"),"")</f>
        <v/>
      </c>
      <c r="C146" s="3"/>
      <c r="D146" s="3"/>
      <c r="E146" s="3"/>
      <c r="F146" s="112" t="str">
        <f t="shared" si="1"/>
        <v/>
      </c>
      <c r="G146" s="111"/>
      <c r="H146" s="3"/>
      <c r="I146" s="3" t="str">
        <f>IFERROR(__xludf.DUMMYFUNCTION("if( H146&lt;&gt;"""",SPLIT(H146,"".""),"""")"),"")</f>
        <v/>
      </c>
      <c r="J146" s="3"/>
      <c r="K146" s="3"/>
      <c r="L146" s="3"/>
      <c r="M146" s="112" t="str">
        <f t="shared" si="2"/>
        <v/>
      </c>
    </row>
    <row r="147" ht="22.5" customHeight="1">
      <c r="A147" s="3"/>
      <c r="B147" s="3" t="str">
        <f>IFERROR(__xludf.DUMMYFUNCTION("if( A147&lt;&gt;"""",SPLIT(A147,"".""),"""")"),"")</f>
        <v/>
      </c>
      <c r="C147" s="3"/>
      <c r="D147" s="3"/>
      <c r="E147" s="3"/>
      <c r="F147" s="112" t="str">
        <f t="shared" si="1"/>
        <v/>
      </c>
      <c r="G147" s="111"/>
      <c r="H147" s="3"/>
      <c r="I147" s="3" t="str">
        <f>IFERROR(__xludf.DUMMYFUNCTION("if( H147&lt;&gt;"""",SPLIT(H147,"".""),"""")"),"")</f>
        <v/>
      </c>
      <c r="J147" s="3"/>
      <c r="K147" s="3"/>
      <c r="L147" s="3"/>
      <c r="M147" s="112" t="str">
        <f t="shared" si="2"/>
        <v/>
      </c>
    </row>
    <row r="148" ht="22.5" customHeight="1">
      <c r="A148" s="3"/>
      <c r="B148" s="3" t="str">
        <f>IFERROR(__xludf.DUMMYFUNCTION("if( A148&lt;&gt;"""",SPLIT(A148,"".""),"""")"),"")</f>
        <v/>
      </c>
      <c r="C148" s="3"/>
      <c r="D148" s="3"/>
      <c r="E148" s="3"/>
      <c r="F148" s="112" t="str">
        <f t="shared" si="1"/>
        <v/>
      </c>
      <c r="G148" s="111"/>
      <c r="H148" s="3"/>
      <c r="I148" s="3" t="str">
        <f>IFERROR(__xludf.DUMMYFUNCTION("if( H148&lt;&gt;"""",SPLIT(H148,"".""),"""")"),"")</f>
        <v/>
      </c>
      <c r="J148" s="3"/>
      <c r="K148" s="3"/>
      <c r="L148" s="3"/>
      <c r="M148" s="112" t="str">
        <f t="shared" si="2"/>
        <v/>
      </c>
    </row>
    <row r="149" ht="22.5" customHeight="1">
      <c r="A149" s="3"/>
      <c r="B149" s="3" t="str">
        <f>IFERROR(__xludf.DUMMYFUNCTION("if( A149&lt;&gt;"""",SPLIT(A149,"".""),"""")"),"")</f>
        <v/>
      </c>
      <c r="C149" s="3"/>
      <c r="D149" s="3"/>
      <c r="E149" s="3"/>
      <c r="F149" s="112" t="str">
        <f t="shared" si="1"/>
        <v/>
      </c>
      <c r="G149" s="111"/>
      <c r="H149" s="3"/>
      <c r="I149" s="3" t="str">
        <f>IFERROR(__xludf.DUMMYFUNCTION("if( H149&lt;&gt;"""",SPLIT(H149,"".""),"""")"),"")</f>
        <v/>
      </c>
      <c r="J149" s="3"/>
      <c r="K149" s="3"/>
      <c r="L149" s="3"/>
      <c r="M149" s="112" t="str">
        <f t="shared" si="2"/>
        <v/>
      </c>
    </row>
    <row r="150" ht="22.5" customHeight="1">
      <c r="A150" s="3"/>
      <c r="B150" s="3" t="str">
        <f>IFERROR(__xludf.DUMMYFUNCTION("if( A150&lt;&gt;"""",SPLIT(A150,"".""),"""")"),"")</f>
        <v/>
      </c>
      <c r="C150" s="3"/>
      <c r="D150" s="3"/>
      <c r="E150" s="3"/>
      <c r="F150" s="112" t="str">
        <f t="shared" si="1"/>
        <v/>
      </c>
      <c r="G150" s="111"/>
      <c r="H150" s="3"/>
      <c r="I150" s="3" t="str">
        <f>IFERROR(__xludf.DUMMYFUNCTION("if( H150&lt;&gt;"""",SPLIT(H150,"".""),"""")"),"")</f>
        <v/>
      </c>
      <c r="J150" s="3"/>
      <c r="K150" s="3"/>
      <c r="L150" s="3"/>
      <c r="M150" s="112" t="str">
        <f t="shared" si="2"/>
        <v/>
      </c>
    </row>
    <row r="151" ht="22.5" customHeight="1">
      <c r="A151" s="3"/>
      <c r="B151" s="3" t="str">
        <f>IFERROR(__xludf.DUMMYFUNCTION("if( A151&lt;&gt;"""",SPLIT(A151,"".""),"""")"),"")</f>
        <v/>
      </c>
      <c r="C151" s="3"/>
      <c r="D151" s="3"/>
      <c r="E151" s="3"/>
      <c r="F151" s="112" t="str">
        <f t="shared" si="1"/>
        <v/>
      </c>
      <c r="G151" s="111"/>
      <c r="H151" s="3"/>
      <c r="I151" s="3" t="str">
        <f>IFERROR(__xludf.DUMMYFUNCTION("if( H151&lt;&gt;"""",SPLIT(H151,"".""),"""")"),"")</f>
        <v/>
      </c>
      <c r="J151" s="3"/>
      <c r="K151" s="3"/>
      <c r="L151" s="3"/>
      <c r="M151" s="112" t="str">
        <f t="shared" si="2"/>
        <v/>
      </c>
    </row>
    <row r="152" ht="22.5" customHeight="1">
      <c r="A152" s="3"/>
      <c r="B152" s="3" t="str">
        <f>IFERROR(__xludf.DUMMYFUNCTION("if( A152&lt;&gt;"""",SPLIT(A152,"".""),"""")"),"")</f>
        <v/>
      </c>
      <c r="C152" s="3"/>
      <c r="D152" s="3"/>
      <c r="E152" s="3"/>
      <c r="F152" s="112" t="str">
        <f t="shared" si="1"/>
        <v/>
      </c>
      <c r="G152" s="111"/>
      <c r="H152" s="3"/>
      <c r="I152" s="3" t="str">
        <f>IFERROR(__xludf.DUMMYFUNCTION("if( H152&lt;&gt;"""",SPLIT(H152,"".""),"""")"),"")</f>
        <v/>
      </c>
      <c r="J152" s="3"/>
      <c r="K152" s="3"/>
      <c r="L152" s="3"/>
      <c r="M152" s="112" t="str">
        <f t="shared" si="2"/>
        <v/>
      </c>
    </row>
    <row r="153" ht="22.5" customHeight="1">
      <c r="A153" s="3"/>
      <c r="B153" s="3" t="str">
        <f>IFERROR(__xludf.DUMMYFUNCTION("if( A153&lt;&gt;"""",SPLIT(A153,"".""),"""")"),"")</f>
        <v/>
      </c>
      <c r="C153" s="3"/>
      <c r="D153" s="3"/>
      <c r="E153" s="3"/>
      <c r="F153" s="112" t="str">
        <f t="shared" si="1"/>
        <v/>
      </c>
      <c r="G153" s="111"/>
      <c r="H153" s="3"/>
      <c r="I153" s="3" t="str">
        <f>IFERROR(__xludf.DUMMYFUNCTION("if( H153&lt;&gt;"""",SPLIT(H153,"".""),"""")"),"")</f>
        <v/>
      </c>
      <c r="J153" s="3"/>
      <c r="K153" s="3"/>
      <c r="L153" s="3"/>
      <c r="M153" s="112" t="str">
        <f t="shared" si="2"/>
        <v/>
      </c>
    </row>
    <row r="154" ht="22.5" customHeight="1">
      <c r="A154" s="3"/>
      <c r="B154" s="3" t="str">
        <f>IFERROR(__xludf.DUMMYFUNCTION("if( A154&lt;&gt;"""",SPLIT(A154,"".""),"""")"),"")</f>
        <v/>
      </c>
      <c r="C154" s="3"/>
      <c r="D154" s="3"/>
      <c r="E154" s="3"/>
      <c r="F154" s="112" t="str">
        <f t="shared" si="1"/>
        <v/>
      </c>
      <c r="G154" s="111"/>
      <c r="H154" s="3"/>
      <c r="I154" s="3" t="str">
        <f>IFERROR(__xludf.DUMMYFUNCTION("if( H154&lt;&gt;"""",SPLIT(H154,"".""),"""")"),"")</f>
        <v/>
      </c>
      <c r="J154" s="3"/>
      <c r="K154" s="3"/>
      <c r="L154" s="3"/>
      <c r="M154" s="112" t="str">
        <f t="shared" si="2"/>
        <v/>
      </c>
    </row>
    <row r="155" ht="22.5" customHeight="1">
      <c r="A155" s="3"/>
      <c r="B155" s="3" t="str">
        <f>IFERROR(__xludf.DUMMYFUNCTION("if( A155&lt;&gt;"""",SPLIT(A155,"".""),"""")"),"")</f>
        <v/>
      </c>
      <c r="C155" s="3"/>
      <c r="D155" s="3"/>
      <c r="E155" s="3"/>
      <c r="F155" s="112" t="str">
        <f t="shared" si="1"/>
        <v/>
      </c>
      <c r="G155" s="111"/>
      <c r="H155" s="3"/>
      <c r="I155" s="3" t="str">
        <f>IFERROR(__xludf.DUMMYFUNCTION("if( H155&lt;&gt;"""",SPLIT(H155,"".""),"""")"),"")</f>
        <v/>
      </c>
      <c r="J155" s="3"/>
      <c r="K155" s="3"/>
      <c r="L155" s="3"/>
      <c r="M155" s="112" t="str">
        <f t="shared" si="2"/>
        <v/>
      </c>
    </row>
    <row r="156" ht="22.5" customHeight="1">
      <c r="A156" s="3"/>
      <c r="B156" s="3" t="str">
        <f>IFERROR(__xludf.DUMMYFUNCTION("if( A156&lt;&gt;"""",SPLIT(A156,"".""),"""")"),"")</f>
        <v/>
      </c>
      <c r="C156" s="3"/>
      <c r="D156" s="3"/>
      <c r="E156" s="3"/>
      <c r="F156" s="112" t="str">
        <f t="shared" si="1"/>
        <v/>
      </c>
      <c r="G156" s="111"/>
      <c r="H156" s="3"/>
      <c r="I156" s="3" t="str">
        <f>IFERROR(__xludf.DUMMYFUNCTION("if( H156&lt;&gt;"""",SPLIT(H156,"".""),"""")"),"")</f>
        <v/>
      </c>
      <c r="J156" s="3"/>
      <c r="K156" s="3"/>
      <c r="L156" s="3"/>
      <c r="M156" s="112" t="str">
        <f t="shared" si="2"/>
        <v/>
      </c>
    </row>
    <row r="157" ht="22.5" customHeight="1">
      <c r="A157" s="3"/>
      <c r="B157" s="3" t="str">
        <f>IFERROR(__xludf.DUMMYFUNCTION("if( A157&lt;&gt;"""",SPLIT(A157,"".""),"""")"),"")</f>
        <v/>
      </c>
      <c r="C157" s="3"/>
      <c r="D157" s="3"/>
      <c r="E157" s="3"/>
      <c r="F157" s="112" t="str">
        <f t="shared" si="1"/>
        <v/>
      </c>
      <c r="G157" s="111"/>
      <c r="H157" s="3"/>
      <c r="I157" s="3" t="str">
        <f>IFERROR(__xludf.DUMMYFUNCTION("if( H157&lt;&gt;"""",SPLIT(H157,"".""),"""")"),"")</f>
        <v/>
      </c>
      <c r="J157" s="3"/>
      <c r="K157" s="3"/>
      <c r="L157" s="3"/>
      <c r="M157" s="112" t="str">
        <f t="shared" si="2"/>
        <v/>
      </c>
    </row>
    <row r="158" ht="22.5" customHeight="1">
      <c r="A158" s="3"/>
      <c r="B158" s="3" t="str">
        <f>IFERROR(__xludf.DUMMYFUNCTION("if( A158&lt;&gt;"""",SPLIT(A158,"".""),"""")"),"")</f>
        <v/>
      </c>
      <c r="C158" s="3"/>
      <c r="D158" s="3"/>
      <c r="E158" s="3"/>
      <c r="F158" s="112" t="str">
        <f t="shared" si="1"/>
        <v/>
      </c>
      <c r="G158" s="111"/>
      <c r="H158" s="3"/>
      <c r="I158" s="3" t="str">
        <f>IFERROR(__xludf.DUMMYFUNCTION("if( H158&lt;&gt;"""",SPLIT(H158,"".""),"""")"),"")</f>
        <v/>
      </c>
      <c r="J158" s="3"/>
      <c r="K158" s="3"/>
      <c r="L158" s="3"/>
      <c r="M158" s="112" t="str">
        <f t="shared" si="2"/>
        <v/>
      </c>
    </row>
    <row r="159" ht="22.5" customHeight="1">
      <c r="A159" s="3"/>
      <c r="B159" s="3" t="str">
        <f>IFERROR(__xludf.DUMMYFUNCTION("if( A159&lt;&gt;"""",SPLIT(A159,"".""),"""")"),"")</f>
        <v/>
      </c>
      <c r="C159" s="3"/>
      <c r="D159" s="3"/>
      <c r="E159" s="3"/>
      <c r="F159" s="112" t="str">
        <f t="shared" si="1"/>
        <v/>
      </c>
      <c r="G159" s="111"/>
      <c r="H159" s="3"/>
      <c r="I159" s="3" t="str">
        <f>IFERROR(__xludf.DUMMYFUNCTION("if( H159&lt;&gt;"""",SPLIT(H159,"".""),"""")"),"")</f>
        <v/>
      </c>
      <c r="J159" s="3"/>
      <c r="K159" s="3"/>
      <c r="L159" s="3"/>
      <c r="M159" s="112" t="str">
        <f t="shared" si="2"/>
        <v/>
      </c>
    </row>
    <row r="160" ht="22.5" customHeight="1">
      <c r="A160" s="3"/>
      <c r="B160" s="3" t="str">
        <f>IFERROR(__xludf.DUMMYFUNCTION("if( A160&lt;&gt;"""",SPLIT(A160,"".""),"""")"),"")</f>
        <v/>
      </c>
      <c r="C160" s="3"/>
      <c r="D160" s="3"/>
      <c r="E160" s="3"/>
      <c r="F160" s="112" t="str">
        <f t="shared" si="1"/>
        <v/>
      </c>
      <c r="G160" s="111"/>
      <c r="H160" s="3"/>
      <c r="I160" s="3" t="str">
        <f>IFERROR(__xludf.DUMMYFUNCTION("if( H160&lt;&gt;"""",SPLIT(H160,"".""),"""")"),"")</f>
        <v/>
      </c>
      <c r="J160" s="3"/>
      <c r="K160" s="3"/>
      <c r="L160" s="3"/>
      <c r="M160" s="112" t="str">
        <f t="shared" si="2"/>
        <v/>
      </c>
    </row>
    <row r="161" ht="22.5" customHeight="1">
      <c r="A161" s="3"/>
      <c r="B161" s="3" t="str">
        <f>IFERROR(__xludf.DUMMYFUNCTION("if( A161&lt;&gt;"""",SPLIT(A161,"".""),"""")"),"")</f>
        <v/>
      </c>
      <c r="C161" s="3"/>
      <c r="D161" s="3"/>
      <c r="E161" s="3"/>
      <c r="F161" s="112" t="str">
        <f t="shared" si="1"/>
        <v/>
      </c>
      <c r="G161" s="111"/>
      <c r="H161" s="3"/>
      <c r="I161" s="3" t="str">
        <f>IFERROR(__xludf.DUMMYFUNCTION("if( H161&lt;&gt;"""",SPLIT(H161,"".""),"""")"),"")</f>
        <v/>
      </c>
      <c r="J161" s="3"/>
      <c r="K161" s="3"/>
      <c r="L161" s="3"/>
      <c r="M161" s="112" t="str">
        <f t="shared" si="2"/>
        <v/>
      </c>
    </row>
    <row r="162" ht="22.5" customHeight="1">
      <c r="A162" s="3"/>
      <c r="B162" s="3" t="str">
        <f>IFERROR(__xludf.DUMMYFUNCTION("if( A162&lt;&gt;"""",SPLIT(A162,"".""),"""")"),"")</f>
        <v/>
      </c>
      <c r="C162" s="3"/>
      <c r="D162" s="3"/>
      <c r="E162" s="3"/>
      <c r="F162" s="112" t="str">
        <f t="shared" si="1"/>
        <v/>
      </c>
      <c r="G162" s="111"/>
      <c r="H162" s="3"/>
      <c r="I162" s="3" t="str">
        <f>IFERROR(__xludf.DUMMYFUNCTION("if( H162&lt;&gt;"""",SPLIT(H162,"".""),"""")"),"")</f>
        <v/>
      </c>
      <c r="J162" s="3"/>
      <c r="K162" s="3"/>
      <c r="L162" s="3"/>
      <c r="M162" s="112" t="str">
        <f t="shared" si="2"/>
        <v/>
      </c>
    </row>
    <row r="163" ht="22.5" customHeight="1">
      <c r="A163" s="3"/>
      <c r="B163" s="3" t="str">
        <f>IFERROR(__xludf.DUMMYFUNCTION("if( A163&lt;&gt;"""",SPLIT(A163,"".""),"""")"),"")</f>
        <v/>
      </c>
      <c r="C163" s="3"/>
      <c r="D163" s="3"/>
      <c r="E163" s="3"/>
      <c r="F163" s="112" t="str">
        <f t="shared" si="1"/>
        <v/>
      </c>
      <c r="G163" s="111"/>
      <c r="H163" s="3"/>
      <c r="I163" s="3" t="str">
        <f>IFERROR(__xludf.DUMMYFUNCTION("if( H163&lt;&gt;"""",SPLIT(H163,"".""),"""")"),"")</f>
        <v/>
      </c>
      <c r="J163" s="3"/>
      <c r="K163" s="3"/>
      <c r="L163" s="3"/>
      <c r="M163" s="112" t="str">
        <f t="shared" si="2"/>
        <v/>
      </c>
    </row>
    <row r="164" ht="22.5" customHeight="1">
      <c r="A164" s="3"/>
      <c r="B164" s="3" t="str">
        <f>IFERROR(__xludf.DUMMYFUNCTION("if( A164&lt;&gt;"""",SPLIT(A164,"".""),"""")"),"")</f>
        <v/>
      </c>
      <c r="C164" s="3"/>
      <c r="D164" s="3"/>
      <c r="E164" s="3"/>
      <c r="F164" s="112" t="str">
        <f t="shared" si="1"/>
        <v/>
      </c>
      <c r="G164" s="111"/>
      <c r="H164" s="3"/>
      <c r="I164" s="3" t="str">
        <f>IFERROR(__xludf.DUMMYFUNCTION("if( H164&lt;&gt;"""",SPLIT(H164,"".""),"""")"),"")</f>
        <v/>
      </c>
      <c r="J164" s="3"/>
      <c r="K164" s="3"/>
      <c r="L164" s="3"/>
      <c r="M164" s="112" t="str">
        <f t="shared" si="2"/>
        <v/>
      </c>
    </row>
    <row r="165" ht="22.5" customHeight="1">
      <c r="A165" s="3"/>
      <c r="B165" s="3" t="str">
        <f>IFERROR(__xludf.DUMMYFUNCTION("if( A165&lt;&gt;"""",SPLIT(A165,"".""),"""")"),"")</f>
        <v/>
      </c>
      <c r="C165" s="3"/>
      <c r="D165" s="3"/>
      <c r="E165" s="3"/>
      <c r="F165" s="112" t="str">
        <f t="shared" si="1"/>
        <v/>
      </c>
      <c r="G165" s="111"/>
      <c r="H165" s="3"/>
      <c r="I165" s="3" t="str">
        <f>IFERROR(__xludf.DUMMYFUNCTION("if( H165&lt;&gt;"""",SPLIT(H165,"".""),"""")"),"")</f>
        <v/>
      </c>
      <c r="J165" s="3"/>
      <c r="K165" s="3"/>
      <c r="L165" s="3"/>
      <c r="M165" s="112" t="str">
        <f t="shared" si="2"/>
        <v/>
      </c>
    </row>
    <row r="166" ht="22.5" customHeight="1">
      <c r="A166" s="3"/>
      <c r="B166" s="3" t="str">
        <f>IFERROR(__xludf.DUMMYFUNCTION("if( A166&lt;&gt;"""",SPLIT(A166,"".""),"""")"),"")</f>
        <v/>
      </c>
      <c r="C166" s="3"/>
      <c r="D166" s="3"/>
      <c r="E166" s="3"/>
      <c r="F166" s="112" t="str">
        <f t="shared" si="1"/>
        <v/>
      </c>
      <c r="G166" s="111"/>
      <c r="H166" s="3"/>
      <c r="I166" s="3" t="str">
        <f>IFERROR(__xludf.DUMMYFUNCTION("if( H166&lt;&gt;"""",SPLIT(H166,"".""),"""")"),"")</f>
        <v/>
      </c>
      <c r="J166" s="3"/>
      <c r="K166" s="3"/>
      <c r="L166" s="3"/>
      <c r="M166" s="112" t="str">
        <f t="shared" si="2"/>
        <v/>
      </c>
    </row>
    <row r="167" ht="22.5" customHeight="1">
      <c r="A167" s="3"/>
      <c r="B167" s="3" t="str">
        <f>IFERROR(__xludf.DUMMYFUNCTION("if( A167&lt;&gt;"""",SPLIT(A167,"".""),"""")"),"")</f>
        <v/>
      </c>
      <c r="C167" s="3"/>
      <c r="D167" s="3"/>
      <c r="E167" s="3"/>
      <c r="F167" s="112" t="str">
        <f t="shared" si="1"/>
        <v/>
      </c>
      <c r="G167" s="111"/>
      <c r="H167" s="3"/>
      <c r="I167" s="3" t="str">
        <f>IFERROR(__xludf.DUMMYFUNCTION("if( H167&lt;&gt;"""",SPLIT(H167,"".""),"""")"),"")</f>
        <v/>
      </c>
      <c r="J167" s="3"/>
      <c r="K167" s="3"/>
      <c r="L167" s="3"/>
      <c r="M167" s="112" t="str">
        <f t="shared" si="2"/>
        <v/>
      </c>
    </row>
    <row r="168" ht="22.5" customHeight="1">
      <c r="A168" s="3"/>
      <c r="B168" s="3" t="str">
        <f>IFERROR(__xludf.DUMMYFUNCTION("if( A168&lt;&gt;"""",SPLIT(A168,"".""),"""")"),"")</f>
        <v/>
      </c>
      <c r="C168" s="3"/>
      <c r="D168" s="3"/>
      <c r="E168" s="3"/>
      <c r="F168" s="112" t="str">
        <f t="shared" si="1"/>
        <v/>
      </c>
      <c r="G168" s="111"/>
      <c r="H168" s="3"/>
      <c r="I168" s="3" t="str">
        <f>IFERROR(__xludf.DUMMYFUNCTION("if( H168&lt;&gt;"""",SPLIT(H168,"".""),"""")"),"")</f>
        <v/>
      </c>
      <c r="J168" s="3"/>
      <c r="K168" s="3"/>
      <c r="L168" s="3"/>
      <c r="M168" s="112" t="str">
        <f t="shared" si="2"/>
        <v/>
      </c>
    </row>
    <row r="169" ht="22.5" customHeight="1">
      <c r="A169" s="3"/>
      <c r="B169" s="3" t="str">
        <f>IFERROR(__xludf.DUMMYFUNCTION("if( A169&lt;&gt;"""",SPLIT(A169,"".""),"""")"),"")</f>
        <v/>
      </c>
      <c r="C169" s="3"/>
      <c r="D169" s="3"/>
      <c r="E169" s="3"/>
      <c r="F169" s="112" t="str">
        <f t="shared" si="1"/>
        <v/>
      </c>
      <c r="G169" s="111"/>
      <c r="H169" s="3"/>
      <c r="I169" s="3" t="str">
        <f>IFERROR(__xludf.DUMMYFUNCTION("if( H169&lt;&gt;"""",SPLIT(H169,"".""),"""")"),"")</f>
        <v/>
      </c>
      <c r="J169" s="3"/>
      <c r="K169" s="3"/>
      <c r="L169" s="3"/>
      <c r="M169" s="112" t="str">
        <f t="shared" si="2"/>
        <v/>
      </c>
    </row>
    <row r="170" ht="22.5" customHeight="1">
      <c r="A170" s="3"/>
      <c r="B170" s="3" t="str">
        <f>IFERROR(__xludf.DUMMYFUNCTION("if( A170&lt;&gt;"""",SPLIT(A170,"".""),"""")"),"")</f>
        <v/>
      </c>
      <c r="C170" s="3"/>
      <c r="D170" s="3"/>
      <c r="E170" s="3"/>
      <c r="F170" s="112" t="str">
        <f t="shared" si="1"/>
        <v/>
      </c>
      <c r="G170" s="111"/>
      <c r="H170" s="3"/>
      <c r="I170" s="3" t="str">
        <f>IFERROR(__xludf.DUMMYFUNCTION("if( H170&lt;&gt;"""",SPLIT(H170,"".""),"""")"),"")</f>
        <v/>
      </c>
      <c r="J170" s="3"/>
      <c r="K170" s="3"/>
      <c r="L170" s="3"/>
      <c r="M170" s="112" t="str">
        <f t="shared" si="2"/>
        <v/>
      </c>
    </row>
    <row r="171" ht="22.5" customHeight="1">
      <c r="A171" s="3"/>
      <c r="B171" s="3" t="str">
        <f>IFERROR(__xludf.DUMMYFUNCTION("if( A171&lt;&gt;"""",SPLIT(A171,"".""),"""")"),"")</f>
        <v/>
      </c>
      <c r="C171" s="3"/>
      <c r="D171" s="3"/>
      <c r="E171" s="3"/>
      <c r="F171" s="112" t="str">
        <f t="shared" si="1"/>
        <v/>
      </c>
      <c r="G171" s="111"/>
      <c r="H171" s="3"/>
      <c r="I171" s="3" t="str">
        <f>IFERROR(__xludf.DUMMYFUNCTION("if( H171&lt;&gt;"""",SPLIT(H171,"".""),"""")"),"")</f>
        <v/>
      </c>
      <c r="J171" s="3"/>
      <c r="K171" s="3"/>
      <c r="L171" s="3"/>
      <c r="M171" s="112" t="str">
        <f t="shared" si="2"/>
        <v/>
      </c>
    </row>
    <row r="172" ht="22.5" customHeight="1">
      <c r="A172" s="3"/>
      <c r="B172" s="3" t="str">
        <f>IFERROR(__xludf.DUMMYFUNCTION("if( A172&lt;&gt;"""",SPLIT(A172,"".""),"""")"),"")</f>
        <v/>
      </c>
      <c r="C172" s="3"/>
      <c r="D172" s="3"/>
      <c r="E172" s="3"/>
      <c r="F172" s="112" t="str">
        <f t="shared" si="1"/>
        <v/>
      </c>
      <c r="G172" s="111"/>
      <c r="H172" s="3"/>
      <c r="I172" s="3" t="str">
        <f>IFERROR(__xludf.DUMMYFUNCTION("if( H172&lt;&gt;"""",SPLIT(H172,"".""),"""")"),"")</f>
        <v/>
      </c>
      <c r="J172" s="3"/>
      <c r="K172" s="3"/>
      <c r="L172" s="3"/>
      <c r="M172" s="112" t="str">
        <f t="shared" si="2"/>
        <v/>
      </c>
    </row>
    <row r="173" ht="22.5" customHeight="1">
      <c r="A173" s="3"/>
      <c r="B173" s="3" t="str">
        <f>IFERROR(__xludf.DUMMYFUNCTION("if( A173&lt;&gt;"""",SPLIT(A173,"".""),"""")"),"")</f>
        <v/>
      </c>
      <c r="C173" s="3"/>
      <c r="D173" s="3"/>
      <c r="E173" s="3"/>
      <c r="F173" s="112" t="str">
        <f t="shared" si="1"/>
        <v/>
      </c>
      <c r="G173" s="111"/>
      <c r="H173" s="3"/>
      <c r="I173" s="3" t="str">
        <f>IFERROR(__xludf.DUMMYFUNCTION("if( H173&lt;&gt;"""",SPLIT(H173,"".""),"""")"),"")</f>
        <v/>
      </c>
      <c r="J173" s="3"/>
      <c r="K173" s="3"/>
      <c r="L173" s="3"/>
      <c r="M173" s="112" t="str">
        <f t="shared" si="2"/>
        <v/>
      </c>
    </row>
    <row r="174" ht="22.5" customHeight="1">
      <c r="A174" s="3"/>
      <c r="B174" s="3" t="str">
        <f>IFERROR(__xludf.DUMMYFUNCTION("if( A174&lt;&gt;"""",SPLIT(A174,"".""),"""")"),"")</f>
        <v/>
      </c>
      <c r="C174" s="3"/>
      <c r="D174" s="3"/>
      <c r="E174" s="3"/>
      <c r="F174" s="112" t="str">
        <f t="shared" si="1"/>
        <v/>
      </c>
      <c r="G174" s="111"/>
      <c r="H174" s="3"/>
      <c r="I174" s="3" t="str">
        <f>IFERROR(__xludf.DUMMYFUNCTION("if( H174&lt;&gt;"""",SPLIT(H174,"".""),"""")"),"")</f>
        <v/>
      </c>
      <c r="J174" s="3"/>
      <c r="K174" s="3"/>
      <c r="L174" s="3"/>
      <c r="M174" s="112" t="str">
        <f t="shared" si="2"/>
        <v/>
      </c>
    </row>
    <row r="175" ht="22.5" customHeight="1">
      <c r="A175" s="3"/>
      <c r="B175" s="3" t="str">
        <f>IFERROR(__xludf.DUMMYFUNCTION("if( A175&lt;&gt;"""",SPLIT(A175,"".""),"""")"),"")</f>
        <v/>
      </c>
      <c r="C175" s="3"/>
      <c r="D175" s="3"/>
      <c r="E175" s="3"/>
      <c r="F175" s="112" t="str">
        <f t="shared" si="1"/>
        <v/>
      </c>
      <c r="G175" s="111"/>
      <c r="H175" s="3"/>
      <c r="I175" s="3" t="str">
        <f>IFERROR(__xludf.DUMMYFUNCTION("if( H175&lt;&gt;"""",SPLIT(H175,"".""),"""")"),"")</f>
        <v/>
      </c>
      <c r="J175" s="3"/>
      <c r="K175" s="3"/>
      <c r="L175" s="3"/>
      <c r="M175" s="112" t="str">
        <f t="shared" si="2"/>
        <v/>
      </c>
    </row>
    <row r="176" ht="22.5" customHeight="1">
      <c r="A176" s="3"/>
      <c r="B176" s="3" t="str">
        <f>IFERROR(__xludf.DUMMYFUNCTION("if( A176&lt;&gt;"""",SPLIT(A176,"".""),"""")"),"")</f>
        <v/>
      </c>
      <c r="C176" s="3"/>
      <c r="D176" s="3"/>
      <c r="E176" s="3"/>
      <c r="F176" s="112" t="str">
        <f t="shared" si="1"/>
        <v/>
      </c>
      <c r="G176" s="111"/>
      <c r="H176" s="3"/>
      <c r="I176" s="3" t="str">
        <f>IFERROR(__xludf.DUMMYFUNCTION("if( H176&lt;&gt;"""",SPLIT(H176,"".""),"""")"),"")</f>
        <v/>
      </c>
      <c r="J176" s="3"/>
      <c r="K176" s="3"/>
      <c r="L176" s="3"/>
      <c r="M176" s="112" t="str">
        <f t="shared" si="2"/>
        <v/>
      </c>
    </row>
    <row r="177" ht="22.5" customHeight="1">
      <c r="A177" s="3"/>
      <c r="B177" s="3" t="str">
        <f>IFERROR(__xludf.DUMMYFUNCTION("if( A177&lt;&gt;"""",SPLIT(A177,"".""),"""")"),"")</f>
        <v/>
      </c>
      <c r="C177" s="3"/>
      <c r="D177" s="3"/>
      <c r="E177" s="3"/>
      <c r="F177" s="112" t="str">
        <f t="shared" si="1"/>
        <v/>
      </c>
      <c r="G177" s="111"/>
      <c r="H177" s="3"/>
      <c r="I177" s="3" t="str">
        <f>IFERROR(__xludf.DUMMYFUNCTION("if( H177&lt;&gt;"""",SPLIT(H177,"".""),"""")"),"")</f>
        <v/>
      </c>
      <c r="J177" s="3"/>
      <c r="K177" s="3"/>
      <c r="L177" s="3"/>
      <c r="M177" s="112" t="str">
        <f t="shared" si="2"/>
        <v/>
      </c>
    </row>
    <row r="178" ht="22.5" customHeight="1">
      <c r="A178" s="3"/>
      <c r="B178" s="3" t="str">
        <f>IFERROR(__xludf.DUMMYFUNCTION("if( A178&lt;&gt;"""",SPLIT(A178,"".""),"""")"),"")</f>
        <v/>
      </c>
      <c r="C178" s="3"/>
      <c r="D178" s="3"/>
      <c r="E178" s="3"/>
      <c r="F178" s="112" t="str">
        <f t="shared" si="1"/>
        <v/>
      </c>
      <c r="G178" s="111"/>
      <c r="H178" s="3"/>
      <c r="I178" s="3" t="str">
        <f>IFERROR(__xludf.DUMMYFUNCTION("if( H178&lt;&gt;"""",SPLIT(H178,"".""),"""")"),"")</f>
        <v/>
      </c>
      <c r="J178" s="3"/>
      <c r="K178" s="3"/>
      <c r="L178" s="3"/>
      <c r="M178" s="112" t="str">
        <f t="shared" si="2"/>
        <v/>
      </c>
    </row>
    <row r="179" ht="22.5" customHeight="1">
      <c r="A179" s="3"/>
      <c r="B179" s="3" t="str">
        <f>IFERROR(__xludf.DUMMYFUNCTION("if( A179&lt;&gt;"""",SPLIT(A179,"".""),"""")"),"")</f>
        <v/>
      </c>
      <c r="C179" s="3"/>
      <c r="D179" s="3"/>
      <c r="E179" s="3"/>
      <c r="F179" s="112" t="str">
        <f t="shared" si="1"/>
        <v/>
      </c>
      <c r="G179" s="111"/>
      <c r="H179" s="3"/>
      <c r="I179" s="3" t="str">
        <f>IFERROR(__xludf.DUMMYFUNCTION("if( H179&lt;&gt;"""",SPLIT(H179,"".""),"""")"),"")</f>
        <v/>
      </c>
      <c r="J179" s="3"/>
      <c r="K179" s="3"/>
      <c r="L179" s="3"/>
      <c r="M179" s="112" t="str">
        <f t="shared" si="2"/>
        <v/>
      </c>
    </row>
    <row r="180" ht="22.5" customHeight="1">
      <c r="A180" s="3"/>
      <c r="B180" s="3" t="str">
        <f>IFERROR(__xludf.DUMMYFUNCTION("if( A180&lt;&gt;"""",SPLIT(A180,"".""),"""")"),"")</f>
        <v/>
      </c>
      <c r="C180" s="3"/>
      <c r="D180" s="3"/>
      <c r="E180" s="3"/>
      <c r="F180" s="112" t="str">
        <f t="shared" si="1"/>
        <v/>
      </c>
      <c r="G180" s="111"/>
      <c r="H180" s="3"/>
      <c r="I180" s="3" t="str">
        <f>IFERROR(__xludf.DUMMYFUNCTION("if( H180&lt;&gt;"""",SPLIT(H180,"".""),"""")"),"")</f>
        <v/>
      </c>
      <c r="J180" s="3"/>
      <c r="K180" s="3"/>
      <c r="L180" s="3"/>
      <c r="M180" s="112" t="str">
        <f t="shared" si="2"/>
        <v/>
      </c>
    </row>
    <row r="181" ht="22.5" customHeight="1">
      <c r="A181" s="3"/>
      <c r="B181" s="3" t="str">
        <f>IFERROR(__xludf.DUMMYFUNCTION("if( A181&lt;&gt;"""",SPLIT(A181,"".""),"""")"),"")</f>
        <v/>
      </c>
      <c r="C181" s="3"/>
      <c r="D181" s="3"/>
      <c r="E181" s="3"/>
      <c r="F181" s="112" t="str">
        <f t="shared" si="1"/>
        <v/>
      </c>
      <c r="G181" s="111"/>
      <c r="H181" s="3"/>
      <c r="I181" s="3" t="str">
        <f>IFERROR(__xludf.DUMMYFUNCTION("if( H181&lt;&gt;"""",SPLIT(H181,"".""),"""")"),"")</f>
        <v/>
      </c>
      <c r="J181" s="3"/>
      <c r="K181" s="3"/>
      <c r="L181" s="3"/>
      <c r="M181" s="112" t="str">
        <f t="shared" si="2"/>
        <v/>
      </c>
    </row>
    <row r="182" ht="22.5" customHeight="1">
      <c r="A182" s="3"/>
      <c r="B182" s="3" t="str">
        <f>IFERROR(__xludf.DUMMYFUNCTION("if( A182&lt;&gt;"""",SPLIT(A182,"".""),"""")"),"")</f>
        <v/>
      </c>
      <c r="C182" s="3"/>
      <c r="D182" s="3"/>
      <c r="E182" s="3"/>
      <c r="F182" s="112" t="str">
        <f t="shared" si="1"/>
        <v/>
      </c>
      <c r="G182" s="111"/>
      <c r="H182" s="3"/>
      <c r="I182" s="3" t="str">
        <f>IFERROR(__xludf.DUMMYFUNCTION("if( H182&lt;&gt;"""",SPLIT(H182,"".""),"""")"),"")</f>
        <v/>
      </c>
      <c r="J182" s="3"/>
      <c r="K182" s="3"/>
      <c r="L182" s="3"/>
      <c r="M182" s="112" t="str">
        <f t="shared" si="2"/>
        <v/>
      </c>
    </row>
    <row r="183" ht="22.5" customHeight="1">
      <c r="A183" s="3"/>
      <c r="B183" s="3" t="str">
        <f>IFERROR(__xludf.DUMMYFUNCTION("if( A183&lt;&gt;"""",SPLIT(A183,"".""),"""")"),"")</f>
        <v/>
      </c>
      <c r="C183" s="3"/>
      <c r="D183" s="3"/>
      <c r="E183" s="3"/>
      <c r="F183" s="112" t="str">
        <f t="shared" si="1"/>
        <v/>
      </c>
      <c r="G183" s="111"/>
      <c r="H183" s="3"/>
      <c r="I183" s="3" t="str">
        <f>IFERROR(__xludf.DUMMYFUNCTION("if( H183&lt;&gt;"""",SPLIT(H183,"".""),"""")"),"")</f>
        <v/>
      </c>
      <c r="J183" s="3"/>
      <c r="K183" s="3"/>
      <c r="L183" s="3"/>
      <c r="M183" s="112" t="str">
        <f t="shared" si="2"/>
        <v/>
      </c>
    </row>
    <row r="184" ht="22.5" customHeight="1">
      <c r="A184" s="3"/>
      <c r="B184" s="3" t="str">
        <f>IFERROR(__xludf.DUMMYFUNCTION("if( A184&lt;&gt;"""",SPLIT(A184,"".""),"""")"),"")</f>
        <v/>
      </c>
      <c r="C184" s="3"/>
      <c r="D184" s="3"/>
      <c r="E184" s="3"/>
      <c r="F184" s="112" t="str">
        <f t="shared" si="1"/>
        <v/>
      </c>
      <c r="G184" s="111"/>
      <c r="H184" s="3"/>
      <c r="I184" s="3" t="str">
        <f>IFERROR(__xludf.DUMMYFUNCTION("if( H184&lt;&gt;"""",SPLIT(H184,"".""),"""")"),"")</f>
        <v/>
      </c>
      <c r="J184" s="3"/>
      <c r="K184" s="3"/>
      <c r="L184" s="3"/>
      <c r="M184" s="112" t="str">
        <f t="shared" si="2"/>
        <v/>
      </c>
    </row>
    <row r="185" ht="22.5" customHeight="1">
      <c r="A185" s="3"/>
      <c r="B185" s="3" t="str">
        <f>IFERROR(__xludf.DUMMYFUNCTION("if( A185&lt;&gt;"""",SPLIT(A185,"".""),"""")"),"")</f>
        <v/>
      </c>
      <c r="C185" s="3"/>
      <c r="D185" s="3"/>
      <c r="E185" s="3"/>
      <c r="F185" s="112" t="str">
        <f t="shared" si="1"/>
        <v/>
      </c>
      <c r="G185" s="111"/>
      <c r="H185" s="3"/>
      <c r="I185" s="3" t="str">
        <f>IFERROR(__xludf.DUMMYFUNCTION("if( H185&lt;&gt;"""",SPLIT(H185,"".""),"""")"),"")</f>
        <v/>
      </c>
      <c r="J185" s="3"/>
      <c r="K185" s="3"/>
      <c r="L185" s="3"/>
      <c r="M185" s="112" t="str">
        <f t="shared" si="2"/>
        <v/>
      </c>
    </row>
    <row r="186" ht="22.5" customHeight="1">
      <c r="A186" s="3"/>
      <c r="B186" s="3" t="str">
        <f>IFERROR(__xludf.DUMMYFUNCTION("if( A186&lt;&gt;"""",SPLIT(A186,"".""),"""")"),"")</f>
        <v/>
      </c>
      <c r="C186" s="3"/>
      <c r="D186" s="3"/>
      <c r="E186" s="3"/>
      <c r="F186" s="112" t="str">
        <f t="shared" si="1"/>
        <v/>
      </c>
      <c r="G186" s="111"/>
      <c r="H186" s="3"/>
      <c r="I186" s="3" t="str">
        <f>IFERROR(__xludf.DUMMYFUNCTION("if( H186&lt;&gt;"""",SPLIT(H186,"".""),"""")"),"")</f>
        <v/>
      </c>
      <c r="J186" s="3"/>
      <c r="K186" s="3"/>
      <c r="L186" s="3"/>
      <c r="M186" s="112" t="str">
        <f t="shared" si="2"/>
        <v/>
      </c>
    </row>
    <row r="187" ht="22.5" customHeight="1">
      <c r="A187" s="3"/>
      <c r="B187" s="3" t="str">
        <f>IFERROR(__xludf.DUMMYFUNCTION("if( A187&lt;&gt;"""",SPLIT(A187,"".""),"""")"),"")</f>
        <v/>
      </c>
      <c r="C187" s="3"/>
      <c r="D187" s="3"/>
      <c r="E187" s="3"/>
      <c r="F187" s="112" t="str">
        <f t="shared" si="1"/>
        <v/>
      </c>
      <c r="G187" s="111"/>
      <c r="H187" s="3"/>
      <c r="I187" s="3" t="str">
        <f>IFERROR(__xludf.DUMMYFUNCTION("if( H187&lt;&gt;"""",SPLIT(H187,"".""),"""")"),"")</f>
        <v/>
      </c>
      <c r="J187" s="3"/>
      <c r="K187" s="3"/>
      <c r="L187" s="3"/>
      <c r="M187" s="112" t="str">
        <f t="shared" si="2"/>
        <v/>
      </c>
    </row>
    <row r="188" ht="22.5" customHeight="1">
      <c r="A188" s="3"/>
      <c r="B188" s="3" t="str">
        <f>IFERROR(__xludf.DUMMYFUNCTION("if( A188&lt;&gt;"""",SPLIT(A188,"".""),"""")"),"")</f>
        <v/>
      </c>
      <c r="C188" s="3"/>
      <c r="D188" s="3"/>
      <c r="E188" s="3"/>
      <c r="F188" s="112" t="str">
        <f t="shared" si="1"/>
        <v/>
      </c>
      <c r="G188" s="111"/>
      <c r="H188" s="3"/>
      <c r="I188" s="3" t="str">
        <f>IFERROR(__xludf.DUMMYFUNCTION("if( H188&lt;&gt;"""",SPLIT(H188,"".""),"""")"),"")</f>
        <v/>
      </c>
      <c r="J188" s="3"/>
      <c r="K188" s="3"/>
      <c r="L188" s="3"/>
      <c r="M188" s="112" t="str">
        <f t="shared" si="2"/>
        <v/>
      </c>
    </row>
    <row r="189" ht="22.5" customHeight="1">
      <c r="A189" s="3"/>
      <c r="B189" s="3" t="str">
        <f>IFERROR(__xludf.DUMMYFUNCTION("if( A189&lt;&gt;"""",SPLIT(A189,"".""),"""")"),"")</f>
        <v/>
      </c>
      <c r="C189" s="3"/>
      <c r="D189" s="3"/>
      <c r="E189" s="3"/>
      <c r="F189" s="112" t="str">
        <f t="shared" si="1"/>
        <v/>
      </c>
      <c r="G189" s="111"/>
      <c r="H189" s="3"/>
      <c r="I189" s="3" t="str">
        <f>IFERROR(__xludf.DUMMYFUNCTION("if( H189&lt;&gt;"""",SPLIT(H189,"".""),"""")"),"")</f>
        <v/>
      </c>
      <c r="J189" s="3"/>
      <c r="K189" s="3"/>
      <c r="L189" s="3"/>
      <c r="M189" s="112" t="str">
        <f t="shared" si="2"/>
        <v/>
      </c>
    </row>
    <row r="190" ht="22.5" customHeight="1">
      <c r="A190" s="3"/>
      <c r="B190" s="3" t="str">
        <f>IFERROR(__xludf.DUMMYFUNCTION("if( A190&lt;&gt;"""",SPLIT(A190,"".""),"""")"),"")</f>
        <v/>
      </c>
      <c r="C190" s="3"/>
      <c r="D190" s="3"/>
      <c r="E190" s="3"/>
      <c r="F190" s="112" t="str">
        <f t="shared" si="1"/>
        <v/>
      </c>
      <c r="G190" s="111"/>
      <c r="H190" s="3"/>
      <c r="I190" s="3" t="str">
        <f>IFERROR(__xludf.DUMMYFUNCTION("if( H190&lt;&gt;"""",SPLIT(H190,"".""),"""")"),"")</f>
        <v/>
      </c>
      <c r="J190" s="3"/>
      <c r="K190" s="3"/>
      <c r="L190" s="3"/>
      <c r="M190" s="112" t="str">
        <f t="shared" si="2"/>
        <v/>
      </c>
    </row>
    <row r="191" ht="22.5" customHeight="1">
      <c r="A191" s="3"/>
      <c r="B191" s="3" t="str">
        <f>IFERROR(__xludf.DUMMYFUNCTION("if( A191&lt;&gt;"""",SPLIT(A191,"".""),"""")"),"")</f>
        <v/>
      </c>
      <c r="C191" s="3"/>
      <c r="D191" s="3"/>
      <c r="E191" s="3"/>
      <c r="F191" s="112" t="str">
        <f t="shared" si="1"/>
        <v/>
      </c>
      <c r="G191" s="111"/>
      <c r="H191" s="3"/>
      <c r="I191" s="3" t="str">
        <f>IFERROR(__xludf.DUMMYFUNCTION("if( H191&lt;&gt;"""",SPLIT(H191,"".""),"""")"),"")</f>
        <v/>
      </c>
      <c r="J191" s="3"/>
      <c r="K191" s="3"/>
      <c r="L191" s="3"/>
      <c r="M191" s="112" t="str">
        <f t="shared" si="2"/>
        <v/>
      </c>
    </row>
    <row r="192" ht="22.5" customHeight="1">
      <c r="A192" s="3"/>
      <c r="B192" s="3" t="str">
        <f>IFERROR(__xludf.DUMMYFUNCTION("if( A192&lt;&gt;"""",SPLIT(A192,"".""),"""")"),"")</f>
        <v/>
      </c>
      <c r="C192" s="3"/>
      <c r="D192" s="3"/>
      <c r="E192" s="3"/>
      <c r="F192" s="112" t="str">
        <f t="shared" si="1"/>
        <v/>
      </c>
      <c r="G192" s="111"/>
      <c r="H192" s="3"/>
      <c r="I192" s="3" t="str">
        <f>IFERROR(__xludf.DUMMYFUNCTION("if( H192&lt;&gt;"""",SPLIT(H192,"".""),"""")"),"")</f>
        <v/>
      </c>
      <c r="J192" s="3"/>
      <c r="K192" s="3"/>
      <c r="L192" s="3"/>
      <c r="M192" s="112" t="str">
        <f t="shared" si="2"/>
        <v/>
      </c>
    </row>
    <row r="193" ht="22.5" customHeight="1">
      <c r="A193" s="3"/>
      <c r="B193" s="3" t="str">
        <f>IFERROR(__xludf.DUMMYFUNCTION("if( A193&lt;&gt;"""",SPLIT(A193,"".""),"""")"),"")</f>
        <v/>
      </c>
      <c r="C193" s="3"/>
      <c r="D193" s="3"/>
      <c r="E193" s="3"/>
      <c r="F193" s="112" t="str">
        <f t="shared" si="1"/>
        <v/>
      </c>
      <c r="G193" s="111"/>
      <c r="H193" s="3"/>
      <c r="I193" s="3" t="str">
        <f>IFERROR(__xludf.DUMMYFUNCTION("if( H193&lt;&gt;"""",SPLIT(H193,"".""),"""")"),"")</f>
        <v/>
      </c>
      <c r="J193" s="3"/>
      <c r="K193" s="3"/>
      <c r="L193" s="3"/>
      <c r="M193" s="112" t="str">
        <f t="shared" si="2"/>
        <v/>
      </c>
    </row>
    <row r="194" ht="22.5" customHeight="1">
      <c r="A194" s="3"/>
      <c r="B194" s="3" t="str">
        <f>IFERROR(__xludf.DUMMYFUNCTION("if( A194&lt;&gt;"""",SPLIT(A194,"".""),"""")"),"")</f>
        <v/>
      </c>
      <c r="C194" s="3"/>
      <c r="D194" s="3"/>
      <c r="E194" s="3"/>
      <c r="F194" s="112" t="str">
        <f t="shared" si="1"/>
        <v/>
      </c>
      <c r="G194" s="111"/>
      <c r="H194" s="3"/>
      <c r="I194" s="3" t="str">
        <f>IFERROR(__xludf.DUMMYFUNCTION("if( H194&lt;&gt;"""",SPLIT(H194,"".""),"""")"),"")</f>
        <v/>
      </c>
      <c r="J194" s="3"/>
      <c r="K194" s="3"/>
      <c r="L194" s="3"/>
      <c r="M194" s="112" t="str">
        <f t="shared" si="2"/>
        <v/>
      </c>
    </row>
    <row r="195" ht="22.5" customHeight="1">
      <c r="A195" s="3"/>
      <c r="B195" s="3" t="str">
        <f>IFERROR(__xludf.DUMMYFUNCTION("if( A195&lt;&gt;"""",SPLIT(A195,"".""),"""")"),"")</f>
        <v/>
      </c>
      <c r="C195" s="3"/>
      <c r="D195" s="3"/>
      <c r="E195" s="3"/>
      <c r="F195" s="112" t="str">
        <f t="shared" si="1"/>
        <v/>
      </c>
      <c r="G195" s="111"/>
      <c r="H195" s="3"/>
      <c r="I195" s="3" t="str">
        <f>IFERROR(__xludf.DUMMYFUNCTION("if( H195&lt;&gt;"""",SPLIT(H195,"".""),"""")"),"")</f>
        <v/>
      </c>
      <c r="J195" s="3"/>
      <c r="K195" s="3"/>
      <c r="L195" s="3"/>
      <c r="M195" s="112" t="str">
        <f t="shared" si="2"/>
        <v/>
      </c>
    </row>
    <row r="196" ht="22.5" customHeight="1">
      <c r="A196" s="3"/>
      <c r="B196" s="3" t="str">
        <f>IFERROR(__xludf.DUMMYFUNCTION("if( A196&lt;&gt;"""",SPLIT(A196,"".""),"""")"),"")</f>
        <v/>
      </c>
      <c r="C196" s="3"/>
      <c r="D196" s="3"/>
      <c r="E196" s="3"/>
      <c r="F196" s="112" t="str">
        <f t="shared" si="1"/>
        <v/>
      </c>
      <c r="G196" s="111"/>
      <c r="H196" s="3"/>
      <c r="I196" s="3" t="str">
        <f>IFERROR(__xludf.DUMMYFUNCTION("if( H196&lt;&gt;"""",SPLIT(H196,"".""),"""")"),"")</f>
        <v/>
      </c>
      <c r="J196" s="3"/>
      <c r="K196" s="3"/>
      <c r="L196" s="3"/>
      <c r="M196" s="112" t="str">
        <f t="shared" si="2"/>
        <v/>
      </c>
    </row>
    <row r="197" ht="22.5" customHeight="1">
      <c r="A197" s="3"/>
      <c r="B197" s="3" t="str">
        <f>IFERROR(__xludf.DUMMYFUNCTION("if( A197&lt;&gt;"""",SPLIT(A197,"".""),"""")"),"")</f>
        <v/>
      </c>
      <c r="C197" s="3"/>
      <c r="D197" s="3"/>
      <c r="E197" s="3"/>
      <c r="F197" s="112" t="str">
        <f t="shared" si="1"/>
        <v/>
      </c>
      <c r="G197" s="111"/>
      <c r="H197" s="3"/>
      <c r="I197" s="3" t="str">
        <f>IFERROR(__xludf.DUMMYFUNCTION("if( H197&lt;&gt;"""",SPLIT(H197,"".""),"""")"),"")</f>
        <v/>
      </c>
      <c r="J197" s="3"/>
      <c r="K197" s="3"/>
      <c r="L197" s="3"/>
      <c r="M197" s="112" t="str">
        <f t="shared" si="2"/>
        <v/>
      </c>
    </row>
    <row r="198" ht="22.5" customHeight="1">
      <c r="A198" s="3"/>
      <c r="B198" s="3" t="str">
        <f>IFERROR(__xludf.DUMMYFUNCTION("if( A198&lt;&gt;"""",SPLIT(A198,"".""),"""")"),"")</f>
        <v/>
      </c>
      <c r="C198" s="3"/>
      <c r="D198" s="3"/>
      <c r="E198" s="3"/>
      <c r="F198" s="112" t="str">
        <f t="shared" si="1"/>
        <v/>
      </c>
      <c r="G198" s="111"/>
      <c r="H198" s="3"/>
      <c r="I198" s="3" t="str">
        <f>IFERROR(__xludf.DUMMYFUNCTION("if( H198&lt;&gt;"""",SPLIT(H198,"".""),"""")"),"")</f>
        <v/>
      </c>
      <c r="J198" s="3"/>
      <c r="K198" s="3"/>
      <c r="L198" s="3"/>
      <c r="M198" s="112" t="str">
        <f t="shared" si="2"/>
        <v/>
      </c>
    </row>
    <row r="199" ht="22.5" customHeight="1">
      <c r="A199" s="3"/>
      <c r="B199" s="3" t="str">
        <f>IFERROR(__xludf.DUMMYFUNCTION("if( A199&lt;&gt;"""",SPLIT(A199,"".""),"""")"),"")</f>
        <v/>
      </c>
      <c r="C199" s="3"/>
      <c r="D199" s="3"/>
      <c r="E199" s="3"/>
      <c r="F199" s="112" t="str">
        <f t="shared" si="1"/>
        <v/>
      </c>
      <c r="G199" s="111"/>
      <c r="H199" s="3"/>
      <c r="I199" s="3" t="str">
        <f>IFERROR(__xludf.DUMMYFUNCTION("if( H199&lt;&gt;"""",SPLIT(H199,"".""),"""")"),"")</f>
        <v/>
      </c>
      <c r="J199" s="3"/>
      <c r="K199" s="3"/>
      <c r="L199" s="3"/>
      <c r="M199" s="112" t="str">
        <f t="shared" si="2"/>
        <v/>
      </c>
    </row>
    <row r="200" ht="22.5" customHeight="1">
      <c r="A200" s="3"/>
      <c r="B200" s="3" t="str">
        <f>IFERROR(__xludf.DUMMYFUNCTION("if( A200&lt;&gt;"""",SPLIT(A200,"".""),"""")"),"")</f>
        <v/>
      </c>
      <c r="C200" s="3"/>
      <c r="D200" s="3"/>
      <c r="E200" s="3"/>
      <c r="F200" s="112" t="str">
        <f t="shared" si="1"/>
        <v/>
      </c>
      <c r="G200" s="111"/>
      <c r="H200" s="3"/>
      <c r="I200" s="3" t="str">
        <f>IFERROR(__xludf.DUMMYFUNCTION("if( H200&lt;&gt;"""",SPLIT(H200,"".""),"""")"),"")</f>
        <v/>
      </c>
      <c r="J200" s="3"/>
      <c r="K200" s="3"/>
      <c r="L200" s="3"/>
      <c r="M200" s="112" t="str">
        <f t="shared" si="2"/>
        <v/>
      </c>
    </row>
    <row r="201" ht="22.5" customHeight="1">
      <c r="A201" s="3"/>
      <c r="B201" s="3" t="str">
        <f>IFERROR(__xludf.DUMMYFUNCTION("if( A201&lt;&gt;"""",SPLIT(A201,"".""),"""")"),"")</f>
        <v/>
      </c>
      <c r="C201" s="3"/>
      <c r="D201" s="3"/>
      <c r="E201" s="3"/>
      <c r="F201" s="112" t="str">
        <f t="shared" si="1"/>
        <v/>
      </c>
      <c r="G201" s="111"/>
      <c r="H201" s="3"/>
      <c r="I201" s="3" t="str">
        <f>IFERROR(__xludf.DUMMYFUNCTION("if( H201&lt;&gt;"""",SPLIT(H201,"".""),"""")"),"")</f>
        <v/>
      </c>
      <c r="J201" s="3"/>
      <c r="K201" s="3"/>
      <c r="L201" s="3"/>
      <c r="M201" s="112" t="str">
        <f t="shared" si="2"/>
        <v/>
      </c>
    </row>
    <row r="202" ht="22.5" customHeight="1">
      <c r="A202" s="3"/>
      <c r="B202" s="3" t="str">
        <f>IFERROR(__xludf.DUMMYFUNCTION("if( A202&lt;&gt;"""",SPLIT(A202,"".""),"""")"),"")</f>
        <v/>
      </c>
      <c r="C202" s="3"/>
      <c r="D202" s="3"/>
      <c r="E202" s="3"/>
      <c r="F202" s="112" t="str">
        <f t="shared" si="1"/>
        <v/>
      </c>
      <c r="G202" s="111"/>
      <c r="H202" s="3"/>
      <c r="I202" s="3" t="str">
        <f>IFERROR(__xludf.DUMMYFUNCTION("if( H202&lt;&gt;"""",SPLIT(H202,"".""),"""")"),"")</f>
        <v/>
      </c>
      <c r="J202" s="3"/>
      <c r="K202" s="3"/>
      <c r="L202" s="3"/>
      <c r="M202" s="112" t="str">
        <f t="shared" si="2"/>
        <v/>
      </c>
    </row>
    <row r="203" ht="22.5" customHeight="1">
      <c r="A203" s="3"/>
      <c r="B203" s="3" t="str">
        <f>IFERROR(__xludf.DUMMYFUNCTION("if( A203&lt;&gt;"""",SPLIT(A203,"".""),"""")"),"")</f>
        <v/>
      </c>
      <c r="C203" s="3"/>
      <c r="D203" s="3"/>
      <c r="E203" s="3"/>
      <c r="F203" s="112" t="str">
        <f t="shared" si="1"/>
        <v/>
      </c>
      <c r="G203" s="111"/>
      <c r="H203" s="3"/>
      <c r="I203" s="3" t="str">
        <f>IFERROR(__xludf.DUMMYFUNCTION("if( H203&lt;&gt;"""",SPLIT(H203,"".""),"""")"),"")</f>
        <v/>
      </c>
      <c r="J203" s="3"/>
      <c r="K203" s="3"/>
      <c r="L203" s="3"/>
      <c r="M203" s="112" t="str">
        <f t="shared" si="2"/>
        <v/>
      </c>
    </row>
    <row r="204" ht="22.5" customHeight="1">
      <c r="A204" s="3"/>
      <c r="B204" s="3" t="str">
        <f>IFERROR(__xludf.DUMMYFUNCTION("if( A204&lt;&gt;"""",SPLIT(A204,"".""),"""")"),"")</f>
        <v/>
      </c>
      <c r="C204" s="3"/>
      <c r="D204" s="3"/>
      <c r="E204" s="3"/>
      <c r="F204" s="112" t="str">
        <f t="shared" si="1"/>
        <v/>
      </c>
      <c r="G204" s="111"/>
      <c r="H204" s="3"/>
      <c r="I204" s="3" t="str">
        <f>IFERROR(__xludf.DUMMYFUNCTION("if( H204&lt;&gt;"""",SPLIT(H204,"".""),"""")"),"")</f>
        <v/>
      </c>
      <c r="J204" s="3"/>
      <c r="K204" s="3"/>
      <c r="L204" s="3"/>
      <c r="M204" s="112" t="str">
        <f t="shared" si="2"/>
        <v/>
      </c>
    </row>
    <row r="205" ht="22.5" customHeight="1">
      <c r="A205" s="3"/>
      <c r="B205" s="3" t="str">
        <f>IFERROR(__xludf.DUMMYFUNCTION("if( A205&lt;&gt;"""",SPLIT(A205,"".""),"""")"),"")</f>
        <v/>
      </c>
      <c r="C205" s="3"/>
      <c r="D205" s="3"/>
      <c r="E205" s="3"/>
      <c r="F205" s="112" t="str">
        <f t="shared" si="1"/>
        <v/>
      </c>
      <c r="G205" s="111"/>
      <c r="H205" s="3"/>
      <c r="I205" s="3" t="str">
        <f>IFERROR(__xludf.DUMMYFUNCTION("if( H205&lt;&gt;"""",SPLIT(H205,"".""),"""")"),"")</f>
        <v/>
      </c>
      <c r="J205" s="3"/>
      <c r="K205" s="3"/>
      <c r="L205" s="3"/>
      <c r="M205" s="112" t="str">
        <f t="shared" si="2"/>
        <v/>
      </c>
    </row>
    <row r="206" ht="22.5" customHeight="1">
      <c r="A206" s="3"/>
      <c r="B206" s="3" t="str">
        <f>IFERROR(__xludf.DUMMYFUNCTION("if( A206&lt;&gt;"""",SPLIT(A206,"".""),"""")"),"")</f>
        <v/>
      </c>
      <c r="C206" s="3"/>
      <c r="D206" s="3"/>
      <c r="E206" s="3"/>
      <c r="F206" s="112" t="str">
        <f t="shared" si="1"/>
        <v/>
      </c>
      <c r="G206" s="111"/>
      <c r="H206" s="3"/>
      <c r="I206" s="3" t="str">
        <f>IFERROR(__xludf.DUMMYFUNCTION("if( H206&lt;&gt;"""",SPLIT(H206,"".""),"""")"),"")</f>
        <v/>
      </c>
      <c r="J206" s="3"/>
      <c r="K206" s="3"/>
      <c r="L206" s="3"/>
      <c r="M206" s="112" t="str">
        <f t="shared" si="2"/>
        <v/>
      </c>
    </row>
    <row r="207" ht="22.5" customHeight="1">
      <c r="A207" s="3"/>
      <c r="B207" s="3" t="str">
        <f>IFERROR(__xludf.DUMMYFUNCTION("if( A207&lt;&gt;"""",SPLIT(A207,"".""),"""")"),"")</f>
        <v/>
      </c>
      <c r="C207" s="3"/>
      <c r="D207" s="3"/>
      <c r="E207" s="3"/>
      <c r="F207" s="112" t="str">
        <f t="shared" si="1"/>
        <v/>
      </c>
      <c r="G207" s="111"/>
      <c r="H207" s="3"/>
      <c r="I207" s="3" t="str">
        <f>IFERROR(__xludf.DUMMYFUNCTION("if( H207&lt;&gt;"""",SPLIT(H207,"".""),"""")"),"")</f>
        <v/>
      </c>
      <c r="J207" s="3"/>
      <c r="K207" s="3"/>
      <c r="L207" s="3"/>
      <c r="M207" s="112" t="str">
        <f t="shared" si="2"/>
        <v/>
      </c>
    </row>
    <row r="208" ht="22.5" customHeight="1">
      <c r="A208" s="3"/>
      <c r="B208" s="3" t="str">
        <f>IFERROR(__xludf.DUMMYFUNCTION("if( A208&lt;&gt;"""",SPLIT(A208,"".""),"""")"),"")</f>
        <v/>
      </c>
      <c r="C208" s="3"/>
      <c r="D208" s="3"/>
      <c r="E208" s="3"/>
      <c r="F208" s="112" t="str">
        <f t="shared" si="1"/>
        <v/>
      </c>
      <c r="G208" s="111"/>
      <c r="H208" s="3"/>
      <c r="I208" s="3" t="str">
        <f>IFERROR(__xludf.DUMMYFUNCTION("if( H208&lt;&gt;"""",SPLIT(H208,"".""),"""")"),"")</f>
        <v/>
      </c>
      <c r="J208" s="3"/>
      <c r="K208" s="3"/>
      <c r="L208" s="3"/>
      <c r="M208" s="112" t="str">
        <f t="shared" si="2"/>
        <v/>
      </c>
    </row>
    <row r="209" ht="22.5" customHeight="1">
      <c r="A209" s="3"/>
      <c r="B209" s="3" t="str">
        <f>IFERROR(__xludf.DUMMYFUNCTION("if( A209&lt;&gt;"""",SPLIT(A209,"".""),"""")"),"")</f>
        <v/>
      </c>
      <c r="C209" s="3"/>
      <c r="D209" s="3"/>
      <c r="E209" s="3"/>
      <c r="F209" s="112" t="str">
        <f t="shared" si="1"/>
        <v/>
      </c>
      <c r="G209" s="111"/>
      <c r="H209" s="3"/>
      <c r="I209" s="3" t="str">
        <f>IFERROR(__xludf.DUMMYFUNCTION("if( H209&lt;&gt;"""",SPLIT(H209,"".""),"""")"),"")</f>
        <v/>
      </c>
      <c r="J209" s="3"/>
      <c r="K209" s="3"/>
      <c r="L209" s="3"/>
      <c r="M209" s="112" t="str">
        <f t="shared" si="2"/>
        <v/>
      </c>
    </row>
    <row r="210" ht="22.5" customHeight="1">
      <c r="A210" s="3"/>
      <c r="B210" s="3" t="str">
        <f>IFERROR(__xludf.DUMMYFUNCTION("if( A210&lt;&gt;"""",SPLIT(A210,"".""),"""")"),"")</f>
        <v/>
      </c>
      <c r="C210" s="3"/>
      <c r="D210" s="3"/>
      <c r="E210" s="3"/>
      <c r="F210" s="112" t="str">
        <f t="shared" si="1"/>
        <v/>
      </c>
      <c r="G210" s="111"/>
      <c r="H210" s="3"/>
      <c r="I210" s="3" t="str">
        <f>IFERROR(__xludf.DUMMYFUNCTION("if( H210&lt;&gt;"""",SPLIT(H210,"".""),"""")"),"")</f>
        <v/>
      </c>
      <c r="J210" s="3"/>
      <c r="K210" s="3"/>
      <c r="L210" s="3"/>
      <c r="M210" s="112" t="str">
        <f t="shared" si="2"/>
        <v/>
      </c>
    </row>
    <row r="211" ht="22.5" customHeight="1">
      <c r="A211" s="3"/>
      <c r="B211" s="3" t="str">
        <f>IFERROR(__xludf.DUMMYFUNCTION("if( A211&lt;&gt;"""",SPLIT(A211,"".""),"""")"),"")</f>
        <v/>
      </c>
      <c r="C211" s="3"/>
      <c r="D211" s="3"/>
      <c r="E211" s="3"/>
      <c r="F211" s="112" t="str">
        <f t="shared" si="1"/>
        <v/>
      </c>
      <c r="G211" s="111"/>
      <c r="H211" s="3"/>
      <c r="I211" s="3" t="str">
        <f>IFERROR(__xludf.DUMMYFUNCTION("if( H211&lt;&gt;"""",SPLIT(H211,"".""),"""")"),"")</f>
        <v/>
      </c>
      <c r="J211" s="3"/>
      <c r="K211" s="3"/>
      <c r="L211" s="3"/>
      <c r="M211" s="112" t="str">
        <f t="shared" si="2"/>
        <v/>
      </c>
    </row>
    <row r="212" ht="22.5" customHeight="1">
      <c r="A212" s="3"/>
      <c r="B212" s="3" t="str">
        <f>IFERROR(__xludf.DUMMYFUNCTION("if( A212&lt;&gt;"""",SPLIT(A212,"".""),"""")"),"")</f>
        <v/>
      </c>
      <c r="C212" s="3"/>
      <c r="D212" s="3"/>
      <c r="E212" s="3"/>
      <c r="F212" s="112" t="str">
        <f t="shared" si="1"/>
        <v/>
      </c>
      <c r="G212" s="111"/>
      <c r="H212" s="3"/>
      <c r="I212" s="3" t="str">
        <f>IFERROR(__xludf.DUMMYFUNCTION("if( H212&lt;&gt;"""",SPLIT(H212,"".""),"""")"),"")</f>
        <v/>
      </c>
      <c r="J212" s="3"/>
      <c r="K212" s="3"/>
      <c r="L212" s="3"/>
      <c r="M212" s="112" t="str">
        <f t="shared" si="2"/>
        <v/>
      </c>
    </row>
    <row r="213" ht="22.5" customHeight="1">
      <c r="A213" s="3"/>
      <c r="B213" s="3" t="str">
        <f>IFERROR(__xludf.DUMMYFUNCTION("if( A213&lt;&gt;"""",SPLIT(A213,"".""),"""")"),"")</f>
        <v/>
      </c>
      <c r="C213" s="3"/>
      <c r="D213" s="3"/>
      <c r="E213" s="3"/>
      <c r="F213" s="112" t="str">
        <f t="shared" si="1"/>
        <v/>
      </c>
      <c r="G213" s="111"/>
      <c r="H213" s="3"/>
      <c r="I213" s="3" t="str">
        <f>IFERROR(__xludf.DUMMYFUNCTION("if( H213&lt;&gt;"""",SPLIT(H213,"".""),"""")"),"")</f>
        <v/>
      </c>
      <c r="J213" s="3"/>
      <c r="K213" s="3"/>
      <c r="L213" s="3"/>
      <c r="M213" s="112" t="str">
        <f t="shared" si="2"/>
        <v/>
      </c>
    </row>
    <row r="214" ht="22.5" customHeight="1">
      <c r="A214" s="3"/>
      <c r="B214" s="3" t="str">
        <f>IFERROR(__xludf.DUMMYFUNCTION("if( A214&lt;&gt;"""",SPLIT(A214,"".""),"""")"),"")</f>
        <v/>
      </c>
      <c r="C214" s="3"/>
      <c r="D214" s="3"/>
      <c r="E214" s="3"/>
      <c r="F214" s="112" t="str">
        <f t="shared" si="1"/>
        <v/>
      </c>
      <c r="G214" s="111"/>
      <c r="H214" s="3"/>
      <c r="I214" s="3" t="str">
        <f>IFERROR(__xludf.DUMMYFUNCTION("if( H214&lt;&gt;"""",SPLIT(H214,"".""),"""")"),"")</f>
        <v/>
      </c>
      <c r="J214" s="3"/>
      <c r="K214" s="3"/>
      <c r="L214" s="3"/>
      <c r="M214" s="112" t="str">
        <f t="shared" si="2"/>
        <v/>
      </c>
    </row>
    <row r="215" ht="22.5" customHeight="1">
      <c r="A215" s="3"/>
      <c r="B215" s="3" t="str">
        <f>IFERROR(__xludf.DUMMYFUNCTION("if( A215&lt;&gt;"""",SPLIT(A215,"".""),"""")"),"")</f>
        <v/>
      </c>
      <c r="C215" s="3"/>
      <c r="D215" s="3"/>
      <c r="E215" s="3"/>
      <c r="F215" s="112" t="str">
        <f t="shared" si="1"/>
        <v/>
      </c>
      <c r="G215" s="111"/>
      <c r="H215" s="3"/>
      <c r="I215" s="3" t="str">
        <f>IFERROR(__xludf.DUMMYFUNCTION("if( H215&lt;&gt;"""",SPLIT(H215,"".""),"""")"),"")</f>
        <v/>
      </c>
      <c r="J215" s="3"/>
      <c r="K215" s="3"/>
      <c r="L215" s="3"/>
      <c r="M215" s="112" t="str">
        <f t="shared" si="2"/>
        <v/>
      </c>
    </row>
    <row r="216" ht="22.5" customHeight="1">
      <c r="A216" s="3"/>
      <c r="B216" s="3" t="str">
        <f>IFERROR(__xludf.DUMMYFUNCTION("if( A216&lt;&gt;"""",SPLIT(A216,"".""),"""")"),"")</f>
        <v/>
      </c>
      <c r="C216" s="3"/>
      <c r="D216" s="3"/>
      <c r="E216" s="3"/>
      <c r="F216" s="112" t="str">
        <f t="shared" si="1"/>
        <v/>
      </c>
      <c r="G216" s="111"/>
      <c r="H216" s="3"/>
      <c r="I216" s="3" t="str">
        <f>IFERROR(__xludf.DUMMYFUNCTION("if( H216&lt;&gt;"""",SPLIT(H216,"".""),"""")"),"")</f>
        <v/>
      </c>
      <c r="J216" s="3"/>
      <c r="K216" s="3"/>
      <c r="L216" s="3"/>
      <c r="M216" s="112" t="str">
        <f t="shared" si="2"/>
        <v/>
      </c>
    </row>
    <row r="217" ht="22.5" customHeight="1">
      <c r="A217" s="3"/>
      <c r="B217" s="3" t="str">
        <f>IFERROR(__xludf.DUMMYFUNCTION("if( A217&lt;&gt;"""",SPLIT(A217,"".""),"""")"),"")</f>
        <v/>
      </c>
      <c r="C217" s="3"/>
      <c r="D217" s="3"/>
      <c r="E217" s="3"/>
      <c r="F217" s="112" t="str">
        <f t="shared" si="1"/>
        <v/>
      </c>
      <c r="G217" s="111"/>
      <c r="H217" s="3"/>
      <c r="I217" s="3" t="str">
        <f>IFERROR(__xludf.DUMMYFUNCTION("if( H217&lt;&gt;"""",SPLIT(H217,"".""),"""")"),"")</f>
        <v/>
      </c>
      <c r="J217" s="3"/>
      <c r="K217" s="3"/>
      <c r="L217" s="3"/>
      <c r="M217" s="112" t="str">
        <f t="shared" si="2"/>
        <v/>
      </c>
    </row>
    <row r="218" ht="22.5" customHeight="1">
      <c r="A218" s="3"/>
      <c r="B218" s="3" t="str">
        <f>IFERROR(__xludf.DUMMYFUNCTION("if( A218&lt;&gt;"""",SPLIT(A218,"".""),"""")"),"")</f>
        <v/>
      </c>
      <c r="C218" s="3"/>
      <c r="D218" s="3"/>
      <c r="E218" s="3"/>
      <c r="F218" s="112" t="str">
        <f t="shared" si="1"/>
        <v/>
      </c>
      <c r="G218" s="111"/>
      <c r="H218" s="3"/>
      <c r="I218" s="3" t="str">
        <f>IFERROR(__xludf.DUMMYFUNCTION("if( H218&lt;&gt;"""",SPLIT(H218,"".""),"""")"),"")</f>
        <v/>
      </c>
      <c r="J218" s="3"/>
      <c r="K218" s="3"/>
      <c r="L218" s="3"/>
      <c r="M218" s="112" t="str">
        <f t="shared" si="2"/>
        <v/>
      </c>
    </row>
    <row r="219" ht="22.5" customHeight="1">
      <c r="A219" s="3"/>
      <c r="B219" s="3" t="str">
        <f>IFERROR(__xludf.DUMMYFUNCTION("if( A219&lt;&gt;"""",SPLIT(A219,"".""),"""")"),"")</f>
        <v/>
      </c>
      <c r="C219" s="3"/>
      <c r="D219" s="3"/>
      <c r="E219" s="3"/>
      <c r="F219" s="112" t="str">
        <f t="shared" si="1"/>
        <v/>
      </c>
      <c r="G219" s="111"/>
      <c r="H219" s="3"/>
      <c r="I219" s="3" t="str">
        <f>IFERROR(__xludf.DUMMYFUNCTION("if( H219&lt;&gt;"""",SPLIT(H219,"".""),"""")"),"")</f>
        <v/>
      </c>
      <c r="J219" s="3"/>
      <c r="K219" s="3"/>
      <c r="L219" s="3"/>
      <c r="M219" s="112" t="str">
        <f t="shared" si="2"/>
        <v/>
      </c>
    </row>
    <row r="220" ht="22.5" customHeight="1">
      <c r="A220" s="3"/>
      <c r="B220" s="3" t="str">
        <f>IFERROR(__xludf.DUMMYFUNCTION("if( A220&lt;&gt;"""",SPLIT(A220,"".""),"""")"),"")</f>
        <v/>
      </c>
      <c r="C220" s="3"/>
      <c r="D220" s="3"/>
      <c r="E220" s="3"/>
      <c r="F220" s="112" t="str">
        <f t="shared" si="1"/>
        <v/>
      </c>
      <c r="G220" s="111"/>
      <c r="H220" s="3"/>
      <c r="I220" s="3" t="str">
        <f>IFERROR(__xludf.DUMMYFUNCTION("if( H220&lt;&gt;"""",SPLIT(H220,"".""),"""")"),"")</f>
        <v/>
      </c>
      <c r="J220" s="3"/>
      <c r="K220" s="3"/>
      <c r="L220" s="3"/>
      <c r="M220" s="112" t="str">
        <f t="shared" si="2"/>
        <v/>
      </c>
    </row>
    <row r="221" ht="22.5" customHeight="1">
      <c r="A221" s="3"/>
      <c r="B221" s="3" t="str">
        <f>IFERROR(__xludf.DUMMYFUNCTION("if( A221&lt;&gt;"""",SPLIT(A221,"".""),"""")"),"")</f>
        <v/>
      </c>
      <c r="C221" s="3"/>
      <c r="D221" s="3"/>
      <c r="E221" s="3"/>
      <c r="F221" s="112" t="str">
        <f t="shared" si="1"/>
        <v/>
      </c>
      <c r="G221" s="111"/>
      <c r="H221" s="3"/>
      <c r="I221" s="3" t="str">
        <f>IFERROR(__xludf.DUMMYFUNCTION("if( H221&lt;&gt;"""",SPLIT(H221,"".""),"""")"),"")</f>
        <v/>
      </c>
      <c r="J221" s="3"/>
      <c r="K221" s="3"/>
      <c r="L221" s="3"/>
      <c r="M221" s="112" t="str">
        <f t="shared" si="2"/>
        <v/>
      </c>
    </row>
    <row r="222" ht="22.5" customHeight="1">
      <c r="A222" s="3"/>
      <c r="B222" s="3" t="str">
        <f>IFERROR(__xludf.DUMMYFUNCTION("if( A222&lt;&gt;"""",SPLIT(A222,"".""),"""")"),"")</f>
        <v/>
      </c>
      <c r="C222" s="3"/>
      <c r="D222" s="3"/>
      <c r="E222" s="3"/>
      <c r="F222" s="112" t="str">
        <f t="shared" si="1"/>
        <v/>
      </c>
      <c r="G222" s="111"/>
      <c r="H222" s="3"/>
      <c r="I222" s="3" t="str">
        <f>IFERROR(__xludf.DUMMYFUNCTION("if( H222&lt;&gt;"""",SPLIT(H222,"".""),"""")"),"")</f>
        <v/>
      </c>
      <c r="J222" s="3"/>
      <c r="K222" s="3"/>
      <c r="L222" s="3"/>
      <c r="M222" s="112" t="str">
        <f t="shared" si="2"/>
        <v/>
      </c>
    </row>
    <row r="223" ht="22.5" customHeight="1">
      <c r="A223" s="3"/>
      <c r="B223" s="3" t="str">
        <f>IFERROR(__xludf.DUMMYFUNCTION("if( A223&lt;&gt;"""",SPLIT(A223,"".""),"""")"),"")</f>
        <v/>
      </c>
      <c r="C223" s="3"/>
      <c r="D223" s="3"/>
      <c r="E223" s="3"/>
      <c r="F223" s="112" t="str">
        <f t="shared" si="1"/>
        <v/>
      </c>
      <c r="G223" s="111"/>
      <c r="H223" s="3"/>
      <c r="I223" s="3" t="str">
        <f>IFERROR(__xludf.DUMMYFUNCTION("if( H223&lt;&gt;"""",SPLIT(H223,"".""),"""")"),"")</f>
        <v/>
      </c>
      <c r="J223" s="3"/>
      <c r="K223" s="3"/>
      <c r="L223" s="3"/>
      <c r="M223" s="112" t="str">
        <f t="shared" si="2"/>
        <v/>
      </c>
    </row>
    <row r="224" ht="22.5" customHeight="1">
      <c r="A224" s="3"/>
      <c r="B224" s="3" t="str">
        <f>IFERROR(__xludf.DUMMYFUNCTION("if( A224&lt;&gt;"""",SPLIT(A224,"".""),"""")"),"")</f>
        <v/>
      </c>
      <c r="C224" s="3"/>
      <c r="D224" s="3"/>
      <c r="E224" s="3"/>
      <c r="F224" s="112" t="str">
        <f t="shared" si="1"/>
        <v/>
      </c>
      <c r="G224" s="111"/>
      <c r="H224" s="3"/>
      <c r="I224" s="3" t="str">
        <f>IFERROR(__xludf.DUMMYFUNCTION("if( H224&lt;&gt;"""",SPLIT(H224,"".""),"""")"),"")</f>
        <v/>
      </c>
      <c r="J224" s="3"/>
      <c r="K224" s="3"/>
      <c r="L224" s="3"/>
      <c r="M224" s="112" t="str">
        <f t="shared" si="2"/>
        <v/>
      </c>
    </row>
    <row r="225" ht="22.5" customHeight="1">
      <c r="A225" s="3"/>
      <c r="B225" s="3" t="str">
        <f>IFERROR(__xludf.DUMMYFUNCTION("if( A225&lt;&gt;"""",SPLIT(A225,"".""),"""")"),"")</f>
        <v/>
      </c>
      <c r="C225" s="3"/>
      <c r="D225" s="3"/>
      <c r="E225" s="3"/>
      <c r="F225" s="112" t="str">
        <f t="shared" si="1"/>
        <v/>
      </c>
      <c r="G225" s="111"/>
      <c r="H225" s="3"/>
      <c r="I225" s="3" t="str">
        <f>IFERROR(__xludf.DUMMYFUNCTION("if( H225&lt;&gt;"""",SPLIT(H225,"".""),"""")"),"")</f>
        <v/>
      </c>
      <c r="J225" s="3"/>
      <c r="K225" s="3"/>
      <c r="L225" s="3"/>
      <c r="M225" s="112" t="str">
        <f t="shared" si="2"/>
        <v/>
      </c>
    </row>
    <row r="226" ht="22.5" customHeight="1">
      <c r="A226" s="3"/>
      <c r="B226" s="3" t="str">
        <f>IFERROR(__xludf.DUMMYFUNCTION("if( A226&lt;&gt;"""",SPLIT(A226,"".""),"""")"),"")</f>
        <v/>
      </c>
      <c r="C226" s="3"/>
      <c r="D226" s="3"/>
      <c r="E226" s="3"/>
      <c r="F226" s="112" t="str">
        <f t="shared" si="1"/>
        <v/>
      </c>
      <c r="G226" s="111"/>
      <c r="H226" s="3"/>
      <c r="I226" s="3" t="str">
        <f>IFERROR(__xludf.DUMMYFUNCTION("if( H226&lt;&gt;"""",SPLIT(H226,"".""),"""")"),"")</f>
        <v/>
      </c>
      <c r="J226" s="3"/>
      <c r="K226" s="3"/>
      <c r="L226" s="3"/>
      <c r="M226" s="112" t="str">
        <f t="shared" si="2"/>
        <v/>
      </c>
    </row>
    <row r="227" ht="22.5" customHeight="1">
      <c r="A227" s="3"/>
      <c r="B227" s="3" t="str">
        <f>IFERROR(__xludf.DUMMYFUNCTION("if( A227&lt;&gt;"""",SPLIT(A227,"".""),"""")"),"")</f>
        <v/>
      </c>
      <c r="C227" s="3"/>
      <c r="D227" s="3"/>
      <c r="E227" s="3"/>
      <c r="F227" s="112" t="str">
        <f t="shared" si="1"/>
        <v/>
      </c>
      <c r="G227" s="111"/>
      <c r="H227" s="3"/>
      <c r="I227" s="3" t="str">
        <f>IFERROR(__xludf.DUMMYFUNCTION("if( H227&lt;&gt;"""",SPLIT(H227,"".""),"""")"),"")</f>
        <v/>
      </c>
      <c r="J227" s="3"/>
      <c r="K227" s="3"/>
      <c r="L227" s="3"/>
      <c r="M227" s="112" t="str">
        <f t="shared" si="2"/>
        <v/>
      </c>
    </row>
    <row r="228" ht="22.5" customHeight="1">
      <c r="A228" s="3"/>
      <c r="B228" s="3" t="str">
        <f>IFERROR(__xludf.DUMMYFUNCTION("if( A228&lt;&gt;"""",SPLIT(A228,"".""),"""")"),"")</f>
        <v/>
      </c>
      <c r="C228" s="3"/>
      <c r="D228" s="3"/>
      <c r="E228" s="3"/>
      <c r="F228" s="112" t="str">
        <f t="shared" si="1"/>
        <v/>
      </c>
      <c r="G228" s="111"/>
      <c r="H228" s="3"/>
      <c r="I228" s="3" t="str">
        <f>IFERROR(__xludf.DUMMYFUNCTION("if( H228&lt;&gt;"""",SPLIT(H228,"".""),"""")"),"")</f>
        <v/>
      </c>
      <c r="J228" s="3"/>
      <c r="K228" s="3"/>
      <c r="L228" s="3"/>
      <c r="M228" s="112" t="str">
        <f t="shared" si="2"/>
        <v/>
      </c>
    </row>
    <row r="229" ht="22.5" customHeight="1">
      <c r="A229" s="3"/>
      <c r="B229" s="3" t="str">
        <f>IFERROR(__xludf.DUMMYFUNCTION("if( A229&lt;&gt;"""",SPLIT(A229,"".""),"""")"),"")</f>
        <v/>
      </c>
      <c r="C229" s="3"/>
      <c r="D229" s="3"/>
      <c r="E229" s="3"/>
      <c r="F229" s="112" t="str">
        <f t="shared" si="1"/>
        <v/>
      </c>
      <c r="G229" s="111"/>
      <c r="H229" s="3"/>
      <c r="I229" s="3" t="str">
        <f>IFERROR(__xludf.DUMMYFUNCTION("if( H229&lt;&gt;"""",SPLIT(H229,"".""),"""")"),"")</f>
        <v/>
      </c>
      <c r="J229" s="3"/>
      <c r="K229" s="3"/>
      <c r="L229" s="3"/>
      <c r="M229" s="112" t="str">
        <f t="shared" si="2"/>
        <v/>
      </c>
    </row>
    <row r="230" ht="22.5" customHeight="1">
      <c r="A230" s="3"/>
      <c r="B230" s="3" t="str">
        <f>IFERROR(__xludf.DUMMYFUNCTION("if( A230&lt;&gt;"""",SPLIT(A230,"".""),"""")"),"")</f>
        <v/>
      </c>
      <c r="C230" s="3"/>
      <c r="D230" s="3"/>
      <c r="E230" s="3"/>
      <c r="F230" s="112" t="str">
        <f t="shared" si="1"/>
        <v/>
      </c>
      <c r="G230" s="111"/>
      <c r="H230" s="3"/>
      <c r="I230" s="3" t="str">
        <f>IFERROR(__xludf.DUMMYFUNCTION("if( H230&lt;&gt;"""",SPLIT(H230,"".""),"""")"),"")</f>
        <v/>
      </c>
      <c r="J230" s="3"/>
      <c r="K230" s="3"/>
      <c r="L230" s="3"/>
      <c r="M230" s="112" t="str">
        <f t="shared" si="2"/>
        <v/>
      </c>
    </row>
    <row r="231" ht="22.5" customHeight="1">
      <c r="A231" s="3"/>
      <c r="B231" s="3" t="str">
        <f>IFERROR(__xludf.DUMMYFUNCTION("if( A231&lt;&gt;"""",SPLIT(A231,"".""),"""")"),"")</f>
        <v/>
      </c>
      <c r="C231" s="3"/>
      <c r="D231" s="3"/>
      <c r="E231" s="3"/>
      <c r="F231" s="112" t="str">
        <f t="shared" si="1"/>
        <v/>
      </c>
      <c r="G231" s="111"/>
      <c r="H231" s="3"/>
      <c r="I231" s="3" t="str">
        <f>IFERROR(__xludf.DUMMYFUNCTION("if( H231&lt;&gt;"""",SPLIT(H231,"".""),"""")"),"")</f>
        <v/>
      </c>
      <c r="J231" s="3"/>
      <c r="K231" s="3"/>
      <c r="L231" s="3"/>
      <c r="M231" s="112" t="str">
        <f t="shared" si="2"/>
        <v/>
      </c>
    </row>
    <row r="232" ht="22.5" customHeight="1">
      <c r="A232" s="3"/>
      <c r="B232" s="3" t="str">
        <f>IFERROR(__xludf.DUMMYFUNCTION("if( A232&lt;&gt;"""",SPLIT(A232,"".""),"""")"),"")</f>
        <v/>
      </c>
      <c r="C232" s="3"/>
      <c r="D232" s="3"/>
      <c r="E232" s="3"/>
      <c r="F232" s="112" t="str">
        <f t="shared" si="1"/>
        <v/>
      </c>
      <c r="G232" s="111"/>
      <c r="H232" s="3"/>
      <c r="I232" s="3" t="str">
        <f>IFERROR(__xludf.DUMMYFUNCTION("if( H232&lt;&gt;"""",SPLIT(H232,"".""),"""")"),"")</f>
        <v/>
      </c>
      <c r="J232" s="3"/>
      <c r="K232" s="3"/>
      <c r="L232" s="3"/>
      <c r="M232" s="112" t="str">
        <f t="shared" si="2"/>
        <v/>
      </c>
    </row>
    <row r="233" ht="22.5" customHeight="1">
      <c r="A233" s="3"/>
      <c r="B233" s="3" t="str">
        <f>IFERROR(__xludf.DUMMYFUNCTION("if( A233&lt;&gt;"""",SPLIT(A233,"".""),"""")"),"")</f>
        <v/>
      </c>
      <c r="C233" s="3"/>
      <c r="D233" s="3"/>
      <c r="E233" s="3"/>
      <c r="F233" s="112" t="str">
        <f t="shared" si="1"/>
        <v/>
      </c>
      <c r="G233" s="111"/>
      <c r="H233" s="3"/>
      <c r="I233" s="3" t="str">
        <f>IFERROR(__xludf.DUMMYFUNCTION("if( H233&lt;&gt;"""",SPLIT(H233,"".""),"""")"),"")</f>
        <v/>
      </c>
      <c r="J233" s="3"/>
      <c r="K233" s="3"/>
      <c r="L233" s="3"/>
      <c r="M233" s="112" t="str">
        <f t="shared" si="2"/>
        <v/>
      </c>
    </row>
    <row r="234" ht="22.5" customHeight="1">
      <c r="A234" s="3"/>
      <c r="B234" s="3" t="str">
        <f>IFERROR(__xludf.DUMMYFUNCTION("if( A234&lt;&gt;"""",SPLIT(A234,"".""),"""")"),"")</f>
        <v/>
      </c>
      <c r="C234" s="3"/>
      <c r="D234" s="3"/>
      <c r="E234" s="3"/>
      <c r="F234" s="112" t="str">
        <f t="shared" si="1"/>
        <v/>
      </c>
      <c r="G234" s="111"/>
      <c r="H234" s="3"/>
      <c r="I234" s="3" t="str">
        <f>IFERROR(__xludf.DUMMYFUNCTION("if( H234&lt;&gt;"""",SPLIT(H234,"".""),"""")"),"")</f>
        <v/>
      </c>
      <c r="J234" s="3"/>
      <c r="K234" s="3"/>
      <c r="L234" s="3"/>
      <c r="M234" s="112" t="str">
        <f t="shared" si="2"/>
        <v/>
      </c>
    </row>
    <row r="235" ht="22.5" customHeight="1">
      <c r="A235" s="3"/>
      <c r="B235" s="3" t="str">
        <f>IFERROR(__xludf.DUMMYFUNCTION("if( A235&lt;&gt;"""",SPLIT(A235,"".""),"""")"),"")</f>
        <v/>
      </c>
      <c r="C235" s="3"/>
      <c r="D235" s="3"/>
      <c r="E235" s="3"/>
      <c r="F235" s="112" t="str">
        <f t="shared" si="1"/>
        <v/>
      </c>
      <c r="G235" s="111"/>
      <c r="H235" s="3"/>
      <c r="I235" s="3" t="str">
        <f>IFERROR(__xludf.DUMMYFUNCTION("if( H235&lt;&gt;"""",SPLIT(H235,"".""),"""")"),"")</f>
        <v/>
      </c>
      <c r="J235" s="3"/>
      <c r="K235" s="3"/>
      <c r="L235" s="3"/>
      <c r="M235" s="112" t="str">
        <f t="shared" si="2"/>
        <v/>
      </c>
    </row>
    <row r="236" ht="22.5" customHeight="1">
      <c r="A236" s="3"/>
      <c r="B236" s="3" t="str">
        <f>IFERROR(__xludf.DUMMYFUNCTION("if( A236&lt;&gt;"""",SPLIT(A236,"".""),"""")"),"")</f>
        <v/>
      </c>
      <c r="C236" s="3"/>
      <c r="D236" s="3"/>
      <c r="E236" s="3"/>
      <c r="F236" s="112" t="str">
        <f t="shared" si="1"/>
        <v/>
      </c>
      <c r="G236" s="111"/>
      <c r="H236" s="3"/>
      <c r="I236" s="3" t="str">
        <f>IFERROR(__xludf.DUMMYFUNCTION("if( H236&lt;&gt;"""",SPLIT(H236,"".""),"""")"),"")</f>
        <v/>
      </c>
      <c r="J236" s="3"/>
      <c r="K236" s="3"/>
      <c r="L236" s="3"/>
      <c r="M236" s="112" t="str">
        <f t="shared" si="2"/>
        <v/>
      </c>
    </row>
    <row r="237" ht="22.5" customHeight="1">
      <c r="A237" s="3"/>
      <c r="B237" s="3" t="str">
        <f>IFERROR(__xludf.DUMMYFUNCTION("if( A237&lt;&gt;"""",SPLIT(A237,"".""),"""")"),"")</f>
        <v/>
      </c>
      <c r="C237" s="3"/>
      <c r="D237" s="3"/>
      <c r="E237" s="3"/>
      <c r="F237" s="112" t="str">
        <f t="shared" si="1"/>
        <v/>
      </c>
      <c r="G237" s="111"/>
      <c r="H237" s="3"/>
      <c r="I237" s="3" t="str">
        <f>IFERROR(__xludf.DUMMYFUNCTION("if( H237&lt;&gt;"""",SPLIT(H237,"".""),"""")"),"")</f>
        <v/>
      </c>
      <c r="J237" s="3"/>
      <c r="K237" s="3"/>
      <c r="L237" s="3"/>
      <c r="M237" s="112" t="str">
        <f t="shared" si="2"/>
        <v/>
      </c>
    </row>
    <row r="238" ht="22.5" customHeight="1">
      <c r="A238" s="3"/>
      <c r="B238" s="3" t="str">
        <f>IFERROR(__xludf.DUMMYFUNCTION("if( A238&lt;&gt;"""",SPLIT(A238,"".""),"""")"),"")</f>
        <v/>
      </c>
      <c r="C238" s="3"/>
      <c r="D238" s="3"/>
      <c r="E238" s="3"/>
      <c r="F238" s="112" t="str">
        <f t="shared" si="1"/>
        <v/>
      </c>
      <c r="G238" s="111"/>
      <c r="H238" s="3"/>
      <c r="I238" s="3" t="str">
        <f>IFERROR(__xludf.DUMMYFUNCTION("if( H238&lt;&gt;"""",SPLIT(H238,"".""),"""")"),"")</f>
        <v/>
      </c>
      <c r="J238" s="3"/>
      <c r="K238" s="3"/>
      <c r="L238" s="3"/>
      <c r="M238" s="112" t="str">
        <f t="shared" si="2"/>
        <v/>
      </c>
    </row>
    <row r="239" ht="22.5" customHeight="1">
      <c r="A239" s="3"/>
      <c r="B239" s="3" t="str">
        <f>IFERROR(__xludf.DUMMYFUNCTION("if( A239&lt;&gt;"""",SPLIT(A239,"".""),"""")"),"")</f>
        <v/>
      </c>
      <c r="C239" s="3"/>
      <c r="D239" s="3"/>
      <c r="E239" s="3"/>
      <c r="F239" s="112" t="str">
        <f t="shared" si="1"/>
        <v/>
      </c>
      <c r="G239" s="111"/>
      <c r="H239" s="3"/>
      <c r="I239" s="3" t="str">
        <f>IFERROR(__xludf.DUMMYFUNCTION("if( H239&lt;&gt;"""",SPLIT(H239,"".""),"""")"),"")</f>
        <v/>
      </c>
      <c r="J239" s="3"/>
      <c r="K239" s="3"/>
      <c r="L239" s="3"/>
      <c r="M239" s="112" t="str">
        <f t="shared" si="2"/>
        <v/>
      </c>
    </row>
    <row r="240" ht="22.5" customHeight="1">
      <c r="A240" s="3"/>
      <c r="B240" s="3" t="str">
        <f>IFERROR(__xludf.DUMMYFUNCTION("if( A240&lt;&gt;"""",SPLIT(A240,"".""),"""")"),"")</f>
        <v/>
      </c>
      <c r="C240" s="3"/>
      <c r="D240" s="3"/>
      <c r="E240" s="3"/>
      <c r="F240" s="112" t="str">
        <f t="shared" si="1"/>
        <v/>
      </c>
      <c r="G240" s="111"/>
      <c r="H240" s="3"/>
      <c r="I240" s="3" t="str">
        <f>IFERROR(__xludf.DUMMYFUNCTION("if( H240&lt;&gt;"""",SPLIT(H240,"".""),"""")"),"")</f>
        <v/>
      </c>
      <c r="J240" s="3"/>
      <c r="K240" s="3"/>
      <c r="L240" s="3"/>
      <c r="M240" s="112" t="str">
        <f t="shared" si="2"/>
        <v/>
      </c>
    </row>
    <row r="241" ht="22.5" customHeight="1">
      <c r="A241" s="3"/>
      <c r="B241" s="3" t="str">
        <f>IFERROR(__xludf.DUMMYFUNCTION("if( A241&lt;&gt;"""",SPLIT(A241,"".""),"""")"),"")</f>
        <v/>
      </c>
      <c r="C241" s="3"/>
      <c r="D241" s="3"/>
      <c r="E241" s="3"/>
      <c r="F241" s="112" t="str">
        <f t="shared" si="1"/>
        <v/>
      </c>
      <c r="G241" s="111"/>
      <c r="H241" s="3"/>
      <c r="I241" s="3" t="str">
        <f>IFERROR(__xludf.DUMMYFUNCTION("if( H241&lt;&gt;"""",SPLIT(H241,"".""),"""")"),"")</f>
        <v/>
      </c>
      <c r="J241" s="3"/>
      <c r="K241" s="3"/>
      <c r="L241" s="3"/>
      <c r="M241" s="112" t="str">
        <f t="shared" si="2"/>
        <v/>
      </c>
    </row>
    <row r="242" ht="22.5" customHeight="1">
      <c r="A242" s="3"/>
      <c r="B242" s="3" t="str">
        <f>IFERROR(__xludf.DUMMYFUNCTION("if( A242&lt;&gt;"""",SPLIT(A242,"".""),"""")"),"")</f>
        <v/>
      </c>
      <c r="C242" s="3"/>
      <c r="D242" s="3"/>
      <c r="E242" s="3"/>
      <c r="F242" s="112" t="str">
        <f t="shared" si="1"/>
        <v/>
      </c>
      <c r="G242" s="111"/>
      <c r="H242" s="3"/>
      <c r="I242" s="3" t="str">
        <f>IFERROR(__xludf.DUMMYFUNCTION("if( H242&lt;&gt;"""",SPLIT(H242,"".""),"""")"),"")</f>
        <v/>
      </c>
      <c r="J242" s="3"/>
      <c r="K242" s="3"/>
      <c r="L242" s="3"/>
      <c r="M242" s="112" t="str">
        <f t="shared" si="2"/>
        <v/>
      </c>
    </row>
    <row r="243" ht="22.5" customHeight="1">
      <c r="A243" s="3"/>
      <c r="B243" s="3" t="str">
        <f>IFERROR(__xludf.DUMMYFUNCTION("if( A243&lt;&gt;"""",SPLIT(A243,"".""),"""")"),"")</f>
        <v/>
      </c>
      <c r="C243" s="3"/>
      <c r="D243" s="3"/>
      <c r="E243" s="3"/>
      <c r="F243" s="112" t="str">
        <f t="shared" si="1"/>
        <v/>
      </c>
      <c r="G243" s="111"/>
      <c r="H243" s="3"/>
      <c r="I243" s="3" t="str">
        <f>IFERROR(__xludf.DUMMYFUNCTION("if( H243&lt;&gt;"""",SPLIT(H243,"".""),"""")"),"")</f>
        <v/>
      </c>
      <c r="J243" s="3"/>
      <c r="K243" s="3"/>
      <c r="L243" s="3"/>
      <c r="M243" s="112" t="str">
        <f t="shared" si="2"/>
        <v/>
      </c>
    </row>
    <row r="244" ht="22.5" customHeight="1">
      <c r="A244" s="3"/>
      <c r="B244" s="3" t="str">
        <f>IFERROR(__xludf.DUMMYFUNCTION("if( A244&lt;&gt;"""",SPLIT(A244,"".""),"""")"),"")</f>
        <v/>
      </c>
      <c r="C244" s="3"/>
      <c r="D244" s="3"/>
      <c r="E244" s="3"/>
      <c r="F244" s="112" t="str">
        <f t="shared" si="1"/>
        <v/>
      </c>
      <c r="G244" s="111"/>
      <c r="H244" s="3"/>
      <c r="I244" s="3" t="str">
        <f>IFERROR(__xludf.DUMMYFUNCTION("if( H244&lt;&gt;"""",SPLIT(H244,"".""),"""")"),"")</f>
        <v/>
      </c>
      <c r="J244" s="3"/>
      <c r="K244" s="3"/>
      <c r="L244" s="3"/>
      <c r="M244" s="112" t="str">
        <f t="shared" si="2"/>
        <v/>
      </c>
    </row>
    <row r="245" ht="22.5" customHeight="1">
      <c r="A245" s="3"/>
      <c r="B245" s="3" t="str">
        <f>IFERROR(__xludf.DUMMYFUNCTION("if( A245&lt;&gt;"""",SPLIT(A245,"".""),"""")"),"")</f>
        <v/>
      </c>
      <c r="C245" s="3"/>
      <c r="D245" s="3"/>
      <c r="E245" s="3"/>
      <c r="F245" s="112" t="str">
        <f t="shared" si="1"/>
        <v/>
      </c>
      <c r="G245" s="111"/>
      <c r="H245" s="3"/>
      <c r="I245" s="3" t="str">
        <f>IFERROR(__xludf.DUMMYFUNCTION("if( H245&lt;&gt;"""",SPLIT(H245,"".""),"""")"),"")</f>
        <v/>
      </c>
      <c r="J245" s="3"/>
      <c r="K245" s="3"/>
      <c r="L245" s="3"/>
      <c r="M245" s="112" t="str">
        <f t="shared" si="2"/>
        <v/>
      </c>
    </row>
    <row r="246" ht="22.5" customHeight="1">
      <c r="A246" s="3"/>
      <c r="B246" s="3" t="str">
        <f>IFERROR(__xludf.DUMMYFUNCTION("if( A246&lt;&gt;"""",SPLIT(A246,"".""),"""")"),"")</f>
        <v/>
      </c>
      <c r="C246" s="3"/>
      <c r="D246" s="3"/>
      <c r="E246" s="3"/>
      <c r="F246" s="112" t="str">
        <f t="shared" si="1"/>
        <v/>
      </c>
      <c r="G246" s="111"/>
      <c r="H246" s="3"/>
      <c r="I246" s="3" t="str">
        <f>IFERROR(__xludf.DUMMYFUNCTION("if( H246&lt;&gt;"""",SPLIT(H246,"".""),"""")"),"")</f>
        <v/>
      </c>
      <c r="J246" s="3"/>
      <c r="K246" s="3"/>
      <c r="L246" s="3"/>
      <c r="M246" s="112" t="str">
        <f t="shared" si="2"/>
        <v/>
      </c>
    </row>
    <row r="247" ht="22.5" customHeight="1">
      <c r="A247" s="3"/>
      <c r="B247" s="3" t="str">
        <f>IFERROR(__xludf.DUMMYFUNCTION("if( A247&lt;&gt;"""",SPLIT(A247,"".""),"""")"),"")</f>
        <v/>
      </c>
      <c r="C247" s="3"/>
      <c r="D247" s="3"/>
      <c r="E247" s="3"/>
      <c r="F247" s="112" t="str">
        <f t="shared" si="1"/>
        <v/>
      </c>
      <c r="G247" s="111"/>
      <c r="H247" s="3"/>
      <c r="I247" s="3" t="str">
        <f>IFERROR(__xludf.DUMMYFUNCTION("if( H247&lt;&gt;"""",SPLIT(H247,"".""),"""")"),"")</f>
        <v/>
      </c>
      <c r="J247" s="3"/>
      <c r="K247" s="3"/>
      <c r="L247" s="3"/>
      <c r="M247" s="112" t="str">
        <f t="shared" si="2"/>
        <v/>
      </c>
    </row>
    <row r="248" ht="22.5" customHeight="1">
      <c r="A248" s="3"/>
      <c r="B248" s="3" t="str">
        <f>IFERROR(__xludf.DUMMYFUNCTION("if( A248&lt;&gt;"""",SPLIT(A248,"".""),"""")"),"")</f>
        <v/>
      </c>
      <c r="C248" s="3"/>
      <c r="D248" s="3"/>
      <c r="E248" s="3"/>
      <c r="F248" s="112" t="str">
        <f t="shared" si="1"/>
        <v/>
      </c>
      <c r="G248" s="111"/>
      <c r="H248" s="3"/>
      <c r="I248" s="3" t="str">
        <f>IFERROR(__xludf.DUMMYFUNCTION("if( H248&lt;&gt;"""",SPLIT(H248,"".""),"""")"),"")</f>
        <v/>
      </c>
      <c r="J248" s="3"/>
      <c r="K248" s="3"/>
      <c r="L248" s="3"/>
      <c r="M248" s="112" t="str">
        <f t="shared" si="2"/>
        <v/>
      </c>
    </row>
    <row r="249" ht="22.5" customHeight="1">
      <c r="A249" s="3"/>
      <c r="B249" s="3" t="str">
        <f>IFERROR(__xludf.DUMMYFUNCTION("if( A249&lt;&gt;"""",SPLIT(A249,"".""),"""")"),"")</f>
        <v/>
      </c>
      <c r="C249" s="3"/>
      <c r="D249" s="3"/>
      <c r="E249" s="3"/>
      <c r="F249" s="112" t="str">
        <f t="shared" si="1"/>
        <v/>
      </c>
      <c r="G249" s="111"/>
      <c r="H249" s="3"/>
      <c r="I249" s="3" t="str">
        <f>IFERROR(__xludf.DUMMYFUNCTION("if( H249&lt;&gt;"""",SPLIT(H249,"".""),"""")"),"")</f>
        <v/>
      </c>
      <c r="J249" s="3"/>
      <c r="K249" s="3"/>
      <c r="L249" s="3"/>
      <c r="M249" s="112" t="str">
        <f t="shared" si="2"/>
        <v/>
      </c>
    </row>
    <row r="250" ht="22.5" customHeight="1">
      <c r="A250" s="3"/>
      <c r="B250" s="3" t="str">
        <f>IFERROR(__xludf.DUMMYFUNCTION("if( A250&lt;&gt;"""",SPLIT(A250,"".""),"""")"),"")</f>
        <v/>
      </c>
      <c r="C250" s="3"/>
      <c r="D250" s="3"/>
      <c r="E250" s="3"/>
      <c r="F250" s="112" t="str">
        <f t="shared" si="1"/>
        <v/>
      </c>
      <c r="G250" s="111"/>
      <c r="H250" s="3"/>
      <c r="I250" s="3" t="str">
        <f>IFERROR(__xludf.DUMMYFUNCTION("if( H250&lt;&gt;"""",SPLIT(H250,"".""),"""")"),"")</f>
        <v/>
      </c>
      <c r="J250" s="3"/>
      <c r="K250" s="3"/>
      <c r="L250" s="3"/>
      <c r="M250" s="112" t="str">
        <f t="shared" si="2"/>
        <v/>
      </c>
    </row>
    <row r="251" ht="22.5" customHeight="1">
      <c r="A251" s="3"/>
      <c r="B251" s="3" t="str">
        <f>IFERROR(__xludf.DUMMYFUNCTION("if( A251&lt;&gt;"""",SPLIT(A251,"".""),"""")"),"")</f>
        <v/>
      </c>
      <c r="C251" s="3"/>
      <c r="D251" s="3"/>
      <c r="E251" s="3"/>
      <c r="F251" s="112" t="str">
        <f t="shared" si="1"/>
        <v/>
      </c>
      <c r="G251" s="111"/>
      <c r="H251" s="3"/>
      <c r="I251" s="3" t="str">
        <f>IFERROR(__xludf.DUMMYFUNCTION("if( H251&lt;&gt;"""",SPLIT(H251,"".""),"""")"),"")</f>
        <v/>
      </c>
      <c r="J251" s="3"/>
      <c r="K251" s="3"/>
      <c r="L251" s="3"/>
      <c r="M251" s="112" t="str">
        <f t="shared" si="2"/>
        <v/>
      </c>
    </row>
    <row r="252" ht="22.5" customHeight="1">
      <c r="A252" s="3"/>
      <c r="B252" s="3" t="str">
        <f>IFERROR(__xludf.DUMMYFUNCTION("if( A252&lt;&gt;"""",SPLIT(A252,"".""),"""")"),"")</f>
        <v/>
      </c>
      <c r="C252" s="3"/>
      <c r="D252" s="3"/>
      <c r="E252" s="3"/>
      <c r="F252" s="112" t="str">
        <f t="shared" si="1"/>
        <v/>
      </c>
      <c r="G252" s="111"/>
      <c r="H252" s="3"/>
      <c r="I252" s="3" t="str">
        <f>IFERROR(__xludf.DUMMYFUNCTION("if( H252&lt;&gt;"""",SPLIT(H252,"".""),"""")"),"")</f>
        <v/>
      </c>
      <c r="J252" s="3"/>
      <c r="K252" s="3"/>
      <c r="L252" s="3"/>
      <c r="M252" s="112" t="str">
        <f t="shared" si="2"/>
        <v/>
      </c>
    </row>
    <row r="253" ht="22.5" customHeight="1">
      <c r="A253" s="3"/>
      <c r="B253" s="3" t="str">
        <f>IFERROR(__xludf.DUMMYFUNCTION("if( A253&lt;&gt;"""",SPLIT(A253,"".""),"""")"),"")</f>
        <v/>
      </c>
      <c r="C253" s="3"/>
      <c r="D253" s="3"/>
      <c r="E253" s="3"/>
      <c r="F253" s="112" t="str">
        <f t="shared" si="1"/>
        <v/>
      </c>
      <c r="G253" s="111"/>
      <c r="H253" s="3"/>
      <c r="I253" s="3" t="str">
        <f>IFERROR(__xludf.DUMMYFUNCTION("if( H253&lt;&gt;"""",SPLIT(H253,"".""),"""")"),"")</f>
        <v/>
      </c>
      <c r="J253" s="3"/>
      <c r="K253" s="3"/>
      <c r="L253" s="3"/>
      <c r="M253" s="112" t="str">
        <f t="shared" si="2"/>
        <v/>
      </c>
    </row>
    <row r="254" ht="22.5" customHeight="1">
      <c r="A254" s="3"/>
      <c r="B254" s="3" t="str">
        <f>IFERROR(__xludf.DUMMYFUNCTION("if( A254&lt;&gt;"""",SPLIT(A254,"".""),"""")"),"")</f>
        <v/>
      </c>
      <c r="C254" s="3"/>
      <c r="D254" s="3"/>
      <c r="E254" s="3"/>
      <c r="F254" s="112" t="str">
        <f t="shared" si="1"/>
        <v/>
      </c>
      <c r="G254" s="111"/>
      <c r="H254" s="3"/>
      <c r="I254" s="3" t="str">
        <f>IFERROR(__xludf.DUMMYFUNCTION("if( H254&lt;&gt;"""",SPLIT(H254,"".""),"""")"),"")</f>
        <v/>
      </c>
      <c r="J254" s="3"/>
      <c r="K254" s="3"/>
      <c r="L254" s="3"/>
      <c r="M254" s="112" t="str">
        <f t="shared" si="2"/>
        <v/>
      </c>
    </row>
    <row r="255" ht="22.5" customHeight="1">
      <c r="A255" s="3"/>
      <c r="B255" s="3" t="str">
        <f>IFERROR(__xludf.DUMMYFUNCTION("if( A255&lt;&gt;"""",SPLIT(A255,"".""),"""")"),"")</f>
        <v/>
      </c>
      <c r="C255" s="3"/>
      <c r="D255" s="3"/>
      <c r="E255" s="3"/>
      <c r="F255" s="112" t="str">
        <f t="shared" si="1"/>
        <v/>
      </c>
      <c r="G255" s="111"/>
      <c r="H255" s="3"/>
      <c r="I255" s="3" t="str">
        <f>IFERROR(__xludf.DUMMYFUNCTION("if( H255&lt;&gt;"""",SPLIT(H255,"".""),"""")"),"")</f>
        <v/>
      </c>
      <c r="J255" s="3"/>
      <c r="K255" s="3"/>
      <c r="L255" s="3"/>
      <c r="M255" s="112" t="str">
        <f t="shared" si="2"/>
        <v/>
      </c>
    </row>
    <row r="256" ht="22.5" customHeight="1">
      <c r="A256" s="3"/>
      <c r="B256" s="3" t="str">
        <f>IFERROR(__xludf.DUMMYFUNCTION("if( A256&lt;&gt;"""",SPLIT(A256,"".""),"""")"),"")</f>
        <v/>
      </c>
      <c r="C256" s="3"/>
      <c r="D256" s="3"/>
      <c r="E256" s="3"/>
      <c r="F256" s="112" t="str">
        <f t="shared" si="1"/>
        <v/>
      </c>
      <c r="G256" s="111"/>
      <c r="H256" s="3"/>
      <c r="I256" s="3" t="str">
        <f>IFERROR(__xludf.DUMMYFUNCTION("if( H256&lt;&gt;"""",SPLIT(H256,"".""),"""")"),"")</f>
        <v/>
      </c>
      <c r="J256" s="3"/>
      <c r="K256" s="3"/>
      <c r="L256" s="3"/>
      <c r="M256" s="112" t="str">
        <f t="shared" si="2"/>
        <v/>
      </c>
    </row>
    <row r="257" ht="22.5" customHeight="1">
      <c r="A257" s="3"/>
      <c r="B257" s="3" t="str">
        <f>IFERROR(__xludf.DUMMYFUNCTION("if( A257&lt;&gt;"""",SPLIT(A257,"".""),"""")"),"")</f>
        <v/>
      </c>
      <c r="C257" s="3"/>
      <c r="D257" s="3"/>
      <c r="E257" s="3"/>
      <c r="F257" s="112" t="str">
        <f t="shared" si="1"/>
        <v/>
      </c>
      <c r="G257" s="111"/>
      <c r="H257" s="3"/>
      <c r="I257" s="3" t="str">
        <f>IFERROR(__xludf.DUMMYFUNCTION("if( H257&lt;&gt;"""",SPLIT(H257,"".""),"""")"),"")</f>
        <v/>
      </c>
      <c r="J257" s="3"/>
      <c r="K257" s="3"/>
      <c r="L257" s="3"/>
      <c r="M257" s="112" t="str">
        <f t="shared" si="2"/>
        <v/>
      </c>
    </row>
    <row r="258" ht="22.5" customHeight="1">
      <c r="A258" s="3"/>
      <c r="B258" s="3" t="str">
        <f>IFERROR(__xludf.DUMMYFUNCTION("if( A258&lt;&gt;"""",SPLIT(A258,"".""),"""")"),"")</f>
        <v/>
      </c>
      <c r="C258" s="3"/>
      <c r="D258" s="3"/>
      <c r="E258" s="3"/>
      <c r="F258" s="112" t="str">
        <f t="shared" si="1"/>
        <v/>
      </c>
      <c r="G258" s="111"/>
      <c r="H258" s="3"/>
      <c r="I258" s="3" t="str">
        <f>IFERROR(__xludf.DUMMYFUNCTION("if( H258&lt;&gt;"""",SPLIT(H258,"".""),"""")"),"")</f>
        <v/>
      </c>
      <c r="J258" s="3"/>
      <c r="K258" s="3"/>
      <c r="L258" s="3"/>
      <c r="M258" s="112" t="str">
        <f t="shared" si="2"/>
        <v/>
      </c>
    </row>
    <row r="259" ht="22.5" customHeight="1">
      <c r="A259" s="3"/>
      <c r="B259" s="3" t="str">
        <f>IFERROR(__xludf.DUMMYFUNCTION("if( A259&lt;&gt;"""",SPLIT(A259,"".""),"""")"),"")</f>
        <v/>
      </c>
      <c r="C259" s="3"/>
      <c r="D259" s="3"/>
      <c r="E259" s="3"/>
      <c r="F259" s="112" t="str">
        <f t="shared" si="1"/>
        <v/>
      </c>
      <c r="G259" s="111"/>
      <c r="H259" s="3"/>
      <c r="I259" s="3" t="str">
        <f>IFERROR(__xludf.DUMMYFUNCTION("if( H259&lt;&gt;"""",SPLIT(H259,"".""),"""")"),"")</f>
        <v/>
      </c>
      <c r="J259" s="3"/>
      <c r="K259" s="3"/>
      <c r="L259" s="3"/>
      <c r="M259" s="112" t="str">
        <f t="shared" si="2"/>
        <v/>
      </c>
    </row>
    <row r="260" ht="22.5" customHeight="1">
      <c r="A260" s="3"/>
      <c r="B260" s="3" t="str">
        <f>IFERROR(__xludf.DUMMYFUNCTION("if( A260&lt;&gt;"""",SPLIT(A260,"".""),"""")"),"")</f>
        <v/>
      </c>
      <c r="C260" s="3"/>
      <c r="D260" s="3"/>
      <c r="E260" s="3"/>
      <c r="F260" s="112" t="str">
        <f t="shared" si="1"/>
        <v/>
      </c>
      <c r="G260" s="111"/>
      <c r="H260" s="3"/>
      <c r="I260" s="3" t="str">
        <f>IFERROR(__xludf.DUMMYFUNCTION("if( H260&lt;&gt;"""",SPLIT(H260,"".""),"""")"),"")</f>
        <v/>
      </c>
      <c r="J260" s="3"/>
      <c r="K260" s="3"/>
      <c r="L260" s="3"/>
      <c r="M260" s="112" t="str">
        <f t="shared" si="2"/>
        <v/>
      </c>
    </row>
    <row r="261" ht="22.5" customHeight="1">
      <c r="A261" s="3"/>
      <c r="B261" s="3" t="str">
        <f>IFERROR(__xludf.DUMMYFUNCTION("if( A261&lt;&gt;"""",SPLIT(A261,"".""),"""")"),"")</f>
        <v/>
      </c>
      <c r="C261" s="3"/>
      <c r="D261" s="3"/>
      <c r="E261" s="3"/>
      <c r="F261" s="112" t="str">
        <f t="shared" si="1"/>
        <v/>
      </c>
      <c r="G261" s="111"/>
      <c r="H261" s="3"/>
      <c r="I261" s="3" t="str">
        <f>IFERROR(__xludf.DUMMYFUNCTION("if( H261&lt;&gt;"""",SPLIT(H261,"".""),"""")"),"")</f>
        <v/>
      </c>
      <c r="J261" s="3"/>
      <c r="K261" s="3"/>
      <c r="L261" s="3"/>
      <c r="M261" s="112" t="str">
        <f t="shared" si="2"/>
        <v/>
      </c>
    </row>
    <row r="262" ht="22.5" customHeight="1">
      <c r="A262" s="3"/>
      <c r="B262" s="3" t="str">
        <f>IFERROR(__xludf.DUMMYFUNCTION("if( A262&lt;&gt;"""",SPLIT(A262,"".""),"""")"),"")</f>
        <v/>
      </c>
      <c r="C262" s="3"/>
      <c r="D262" s="3"/>
      <c r="E262" s="3"/>
      <c r="F262" s="112" t="str">
        <f t="shared" si="1"/>
        <v/>
      </c>
      <c r="G262" s="111"/>
      <c r="H262" s="3"/>
      <c r="I262" s="3" t="str">
        <f>IFERROR(__xludf.DUMMYFUNCTION("if( H262&lt;&gt;"""",SPLIT(H262,"".""),"""")"),"")</f>
        <v/>
      </c>
      <c r="J262" s="3"/>
      <c r="K262" s="3"/>
      <c r="L262" s="3"/>
      <c r="M262" s="112" t="str">
        <f t="shared" si="2"/>
        <v/>
      </c>
    </row>
    <row r="263" ht="22.5" customHeight="1">
      <c r="A263" s="3"/>
      <c r="B263" s="3" t="str">
        <f>IFERROR(__xludf.DUMMYFUNCTION("if( A263&lt;&gt;"""",SPLIT(A263,"".""),"""")"),"")</f>
        <v/>
      </c>
      <c r="C263" s="3"/>
      <c r="D263" s="3"/>
      <c r="E263" s="3"/>
      <c r="F263" s="112" t="str">
        <f t="shared" si="1"/>
        <v/>
      </c>
      <c r="G263" s="111"/>
      <c r="H263" s="3"/>
      <c r="I263" s="3" t="str">
        <f>IFERROR(__xludf.DUMMYFUNCTION("if( H263&lt;&gt;"""",SPLIT(H263,"".""),"""")"),"")</f>
        <v/>
      </c>
      <c r="J263" s="3"/>
      <c r="K263" s="3"/>
      <c r="L263" s="3"/>
      <c r="M263" s="112" t="str">
        <f t="shared" si="2"/>
        <v/>
      </c>
    </row>
    <row r="264" ht="22.5" customHeight="1">
      <c r="A264" s="3"/>
      <c r="B264" s="3" t="str">
        <f>IFERROR(__xludf.DUMMYFUNCTION("if( A264&lt;&gt;"""",SPLIT(A264,"".""),"""")"),"")</f>
        <v/>
      </c>
      <c r="C264" s="3"/>
      <c r="D264" s="3"/>
      <c r="E264" s="3"/>
      <c r="F264" s="112" t="str">
        <f t="shared" si="1"/>
        <v/>
      </c>
      <c r="G264" s="111"/>
      <c r="H264" s="3"/>
      <c r="I264" s="3" t="str">
        <f>IFERROR(__xludf.DUMMYFUNCTION("if( H264&lt;&gt;"""",SPLIT(H264,"".""),"""")"),"")</f>
        <v/>
      </c>
      <c r="J264" s="3"/>
      <c r="K264" s="3"/>
      <c r="L264" s="3"/>
      <c r="M264" s="112" t="str">
        <f t="shared" si="2"/>
        <v/>
      </c>
    </row>
    <row r="265" ht="22.5" customHeight="1">
      <c r="A265" s="3"/>
      <c r="B265" s="3" t="str">
        <f>IFERROR(__xludf.DUMMYFUNCTION("if( A265&lt;&gt;"""",SPLIT(A265,"".""),"""")"),"")</f>
        <v/>
      </c>
      <c r="C265" s="3"/>
      <c r="D265" s="3"/>
      <c r="E265" s="3"/>
      <c r="F265" s="112" t="str">
        <f t="shared" si="1"/>
        <v/>
      </c>
      <c r="G265" s="111"/>
      <c r="H265" s="3"/>
      <c r="I265" s="3" t="str">
        <f>IFERROR(__xludf.DUMMYFUNCTION("if( H265&lt;&gt;"""",SPLIT(H265,"".""),"""")"),"")</f>
        <v/>
      </c>
      <c r="J265" s="3"/>
      <c r="K265" s="3"/>
      <c r="L265" s="3"/>
      <c r="M265" s="112" t="str">
        <f t="shared" si="2"/>
        <v/>
      </c>
    </row>
    <row r="266" ht="22.5" customHeight="1">
      <c r="A266" s="3"/>
      <c r="B266" s="3" t="str">
        <f>IFERROR(__xludf.DUMMYFUNCTION("if( A266&lt;&gt;"""",SPLIT(A266,"".""),"""")"),"")</f>
        <v/>
      </c>
      <c r="C266" s="3"/>
      <c r="D266" s="3"/>
      <c r="E266" s="3"/>
      <c r="F266" s="112" t="str">
        <f t="shared" si="1"/>
        <v/>
      </c>
      <c r="G266" s="111"/>
      <c r="H266" s="3"/>
      <c r="I266" s="3" t="str">
        <f>IFERROR(__xludf.DUMMYFUNCTION("if( H266&lt;&gt;"""",SPLIT(H266,"".""),"""")"),"")</f>
        <v/>
      </c>
      <c r="J266" s="3"/>
      <c r="K266" s="3"/>
      <c r="L266" s="3"/>
      <c r="M266" s="112" t="str">
        <f t="shared" si="2"/>
        <v/>
      </c>
    </row>
    <row r="267" ht="22.5" customHeight="1">
      <c r="A267" s="3"/>
      <c r="B267" s="3" t="str">
        <f>IFERROR(__xludf.DUMMYFUNCTION("if( A267&lt;&gt;"""",SPLIT(A267,"".""),"""")"),"")</f>
        <v/>
      </c>
      <c r="C267" s="3"/>
      <c r="D267" s="3"/>
      <c r="E267" s="3"/>
      <c r="F267" s="112" t="str">
        <f t="shared" si="1"/>
        <v/>
      </c>
      <c r="G267" s="111"/>
      <c r="H267" s="3"/>
      <c r="I267" s="3" t="str">
        <f>IFERROR(__xludf.DUMMYFUNCTION("if( H267&lt;&gt;"""",SPLIT(H267,"".""),"""")"),"")</f>
        <v/>
      </c>
      <c r="J267" s="3"/>
      <c r="K267" s="3"/>
      <c r="L267" s="3"/>
      <c r="M267" s="112" t="str">
        <f t="shared" si="2"/>
        <v/>
      </c>
    </row>
    <row r="268" ht="22.5" customHeight="1">
      <c r="A268" s="3"/>
      <c r="B268" s="3" t="str">
        <f>IFERROR(__xludf.DUMMYFUNCTION("if( A268&lt;&gt;"""",SPLIT(A268,"".""),"""")"),"")</f>
        <v/>
      </c>
      <c r="C268" s="3"/>
      <c r="D268" s="3"/>
      <c r="E268" s="3"/>
      <c r="F268" s="112" t="str">
        <f t="shared" si="1"/>
        <v/>
      </c>
      <c r="G268" s="111"/>
      <c r="H268" s="3"/>
      <c r="I268" s="3" t="str">
        <f>IFERROR(__xludf.DUMMYFUNCTION("if( H268&lt;&gt;"""",SPLIT(H268,"".""),"""")"),"")</f>
        <v/>
      </c>
      <c r="J268" s="3"/>
      <c r="K268" s="3"/>
      <c r="L268" s="3"/>
      <c r="M268" s="112" t="str">
        <f t="shared" si="2"/>
        <v/>
      </c>
    </row>
    <row r="269" ht="22.5" customHeight="1">
      <c r="A269" s="3"/>
      <c r="B269" s="3" t="str">
        <f>IFERROR(__xludf.DUMMYFUNCTION("if( A269&lt;&gt;"""",SPLIT(A269,"".""),"""")"),"")</f>
        <v/>
      </c>
      <c r="C269" s="3"/>
      <c r="D269" s="3"/>
      <c r="E269" s="3"/>
      <c r="F269" s="112" t="str">
        <f t="shared" si="1"/>
        <v/>
      </c>
      <c r="G269" s="111"/>
      <c r="H269" s="3"/>
      <c r="I269" s="3" t="str">
        <f>IFERROR(__xludf.DUMMYFUNCTION("if( H269&lt;&gt;"""",SPLIT(H269,"".""),"""")"),"")</f>
        <v/>
      </c>
      <c r="J269" s="3"/>
      <c r="K269" s="3"/>
      <c r="L269" s="3"/>
      <c r="M269" s="112" t="str">
        <f t="shared" si="2"/>
        <v/>
      </c>
    </row>
    <row r="270" ht="22.5" customHeight="1">
      <c r="A270" s="3"/>
      <c r="B270" s="3" t="str">
        <f>IFERROR(__xludf.DUMMYFUNCTION("if( A270&lt;&gt;"""",SPLIT(A270,"".""),"""")"),"")</f>
        <v/>
      </c>
      <c r="C270" s="3"/>
      <c r="D270" s="3"/>
      <c r="E270" s="3"/>
      <c r="F270" s="112" t="str">
        <f t="shared" si="1"/>
        <v/>
      </c>
      <c r="G270" s="111"/>
      <c r="H270" s="3"/>
      <c r="I270" s="3" t="str">
        <f>IFERROR(__xludf.DUMMYFUNCTION("if( H270&lt;&gt;"""",SPLIT(H270,"".""),"""")"),"")</f>
        <v/>
      </c>
      <c r="J270" s="3"/>
      <c r="K270" s="3"/>
      <c r="L270" s="3"/>
      <c r="M270" s="112" t="str">
        <f t="shared" si="2"/>
        <v/>
      </c>
    </row>
    <row r="271" ht="22.5" customHeight="1">
      <c r="A271" s="3"/>
      <c r="B271" s="3" t="str">
        <f>IFERROR(__xludf.DUMMYFUNCTION("if( A271&lt;&gt;"""",SPLIT(A271,"".""),"""")"),"")</f>
        <v/>
      </c>
      <c r="C271" s="3"/>
      <c r="D271" s="3"/>
      <c r="E271" s="3"/>
      <c r="F271" s="112" t="str">
        <f t="shared" si="1"/>
        <v/>
      </c>
      <c r="G271" s="111"/>
      <c r="H271" s="3"/>
      <c r="I271" s="3" t="str">
        <f>IFERROR(__xludf.DUMMYFUNCTION("if( H271&lt;&gt;"""",SPLIT(H271,"".""),"""")"),"")</f>
        <v/>
      </c>
      <c r="J271" s="3"/>
      <c r="K271" s="3"/>
      <c r="L271" s="3"/>
      <c r="M271" s="112" t="str">
        <f t="shared" si="2"/>
        <v/>
      </c>
    </row>
    <row r="272" ht="22.5" customHeight="1">
      <c r="A272" s="3"/>
      <c r="B272" s="3" t="str">
        <f>IFERROR(__xludf.DUMMYFUNCTION("if( A272&lt;&gt;"""",SPLIT(A272,"".""),"""")"),"")</f>
        <v/>
      </c>
      <c r="C272" s="3"/>
      <c r="D272" s="3"/>
      <c r="E272" s="3"/>
      <c r="F272" s="112" t="str">
        <f t="shared" si="1"/>
        <v/>
      </c>
      <c r="G272" s="111"/>
      <c r="H272" s="3"/>
      <c r="I272" s="3" t="str">
        <f>IFERROR(__xludf.DUMMYFUNCTION("if( H272&lt;&gt;"""",SPLIT(H272,"".""),"""")"),"")</f>
        <v/>
      </c>
      <c r="J272" s="3"/>
      <c r="K272" s="3"/>
      <c r="L272" s="3"/>
      <c r="M272" s="112" t="str">
        <f t="shared" si="2"/>
        <v/>
      </c>
    </row>
    <row r="273" ht="22.5" customHeight="1">
      <c r="A273" s="3"/>
      <c r="B273" s="3" t="str">
        <f>IFERROR(__xludf.DUMMYFUNCTION("if( A273&lt;&gt;"""",SPLIT(A273,"".""),"""")"),"")</f>
        <v/>
      </c>
      <c r="C273" s="3"/>
      <c r="D273" s="3"/>
      <c r="E273" s="3"/>
      <c r="F273" s="112" t="str">
        <f t="shared" si="1"/>
        <v/>
      </c>
      <c r="G273" s="111"/>
      <c r="H273" s="3"/>
      <c r="I273" s="3" t="str">
        <f>IFERROR(__xludf.DUMMYFUNCTION("if( H273&lt;&gt;"""",SPLIT(H273,"".""),"""")"),"")</f>
        <v/>
      </c>
      <c r="J273" s="3"/>
      <c r="K273" s="3"/>
      <c r="L273" s="3"/>
      <c r="M273" s="112" t="str">
        <f t="shared" si="2"/>
        <v/>
      </c>
    </row>
    <row r="274" ht="22.5" customHeight="1">
      <c r="A274" s="3"/>
      <c r="B274" s="3" t="str">
        <f>IFERROR(__xludf.DUMMYFUNCTION("if( A274&lt;&gt;"""",SPLIT(A274,"".""),"""")"),"")</f>
        <v/>
      </c>
      <c r="C274" s="3"/>
      <c r="D274" s="3"/>
      <c r="E274" s="3"/>
      <c r="F274" s="112" t="str">
        <f t="shared" si="1"/>
        <v/>
      </c>
      <c r="G274" s="111"/>
      <c r="H274" s="3"/>
      <c r="I274" s="3" t="str">
        <f>IFERROR(__xludf.DUMMYFUNCTION("if( H274&lt;&gt;"""",SPLIT(H274,"".""),"""")"),"")</f>
        <v/>
      </c>
      <c r="J274" s="3"/>
      <c r="K274" s="3"/>
      <c r="L274" s="3"/>
      <c r="M274" s="112" t="str">
        <f t="shared" si="2"/>
        <v/>
      </c>
    </row>
    <row r="275" ht="22.5" customHeight="1">
      <c r="A275" s="3"/>
      <c r="B275" s="3" t="str">
        <f>IFERROR(__xludf.DUMMYFUNCTION("if( A275&lt;&gt;"""",SPLIT(A275,"".""),"""")"),"")</f>
        <v/>
      </c>
      <c r="C275" s="3"/>
      <c r="D275" s="3"/>
      <c r="E275" s="3"/>
      <c r="F275" s="112" t="str">
        <f t="shared" si="1"/>
        <v/>
      </c>
      <c r="G275" s="111"/>
      <c r="H275" s="3"/>
      <c r="I275" s="3" t="str">
        <f>IFERROR(__xludf.DUMMYFUNCTION("if( H275&lt;&gt;"""",SPLIT(H275,"".""),"""")"),"")</f>
        <v/>
      </c>
      <c r="J275" s="3"/>
      <c r="K275" s="3"/>
      <c r="L275" s="3"/>
      <c r="M275" s="112" t="str">
        <f t="shared" si="2"/>
        <v/>
      </c>
    </row>
    <row r="276" ht="22.5" customHeight="1">
      <c r="A276" s="3"/>
      <c r="B276" s="3" t="str">
        <f>IFERROR(__xludf.DUMMYFUNCTION("if( A276&lt;&gt;"""",SPLIT(A276,"".""),"""")"),"")</f>
        <v/>
      </c>
      <c r="C276" s="3"/>
      <c r="D276" s="3"/>
      <c r="E276" s="3"/>
      <c r="F276" s="112" t="str">
        <f t="shared" si="1"/>
        <v/>
      </c>
      <c r="G276" s="111"/>
      <c r="H276" s="3"/>
      <c r="I276" s="3" t="str">
        <f>IFERROR(__xludf.DUMMYFUNCTION("if( H276&lt;&gt;"""",SPLIT(H276,"".""),"""")"),"")</f>
        <v/>
      </c>
      <c r="J276" s="3"/>
      <c r="K276" s="3"/>
      <c r="L276" s="3"/>
      <c r="M276" s="112" t="str">
        <f t="shared" si="2"/>
        <v/>
      </c>
    </row>
    <row r="277" ht="22.5" customHeight="1">
      <c r="A277" s="3"/>
      <c r="B277" s="3" t="str">
        <f>IFERROR(__xludf.DUMMYFUNCTION("if( A277&lt;&gt;"""",SPLIT(A277,"".""),"""")"),"")</f>
        <v/>
      </c>
      <c r="C277" s="3"/>
      <c r="D277" s="3"/>
      <c r="E277" s="3"/>
      <c r="F277" s="112" t="str">
        <f t="shared" si="1"/>
        <v/>
      </c>
      <c r="G277" s="111"/>
      <c r="H277" s="3"/>
      <c r="I277" s="3" t="str">
        <f>IFERROR(__xludf.DUMMYFUNCTION("if( H277&lt;&gt;"""",SPLIT(H277,"".""),"""")"),"")</f>
        <v/>
      </c>
      <c r="J277" s="3"/>
      <c r="K277" s="3"/>
      <c r="L277" s="3"/>
      <c r="M277" s="112" t="str">
        <f t="shared" si="2"/>
        <v/>
      </c>
    </row>
    <row r="278" ht="22.5" customHeight="1">
      <c r="A278" s="3"/>
      <c r="B278" s="3" t="str">
        <f>IFERROR(__xludf.DUMMYFUNCTION("if( A278&lt;&gt;"""",SPLIT(A278,"".""),"""")"),"")</f>
        <v/>
      </c>
      <c r="C278" s="3"/>
      <c r="D278" s="3"/>
      <c r="E278" s="3"/>
      <c r="F278" s="112" t="str">
        <f t="shared" si="1"/>
        <v/>
      </c>
      <c r="G278" s="111"/>
      <c r="H278" s="3"/>
      <c r="I278" s="3" t="str">
        <f>IFERROR(__xludf.DUMMYFUNCTION("if( H278&lt;&gt;"""",SPLIT(H278,"".""),"""")"),"")</f>
        <v/>
      </c>
      <c r="J278" s="3"/>
      <c r="K278" s="3"/>
      <c r="L278" s="3"/>
      <c r="M278" s="112" t="str">
        <f t="shared" si="2"/>
        <v/>
      </c>
    </row>
    <row r="279" ht="22.5" customHeight="1">
      <c r="A279" s="3"/>
      <c r="B279" s="3" t="str">
        <f>IFERROR(__xludf.DUMMYFUNCTION("if( A279&lt;&gt;"""",SPLIT(A279,"".""),"""")"),"")</f>
        <v/>
      </c>
      <c r="C279" s="3"/>
      <c r="D279" s="3"/>
      <c r="E279" s="3"/>
      <c r="F279" s="112" t="str">
        <f t="shared" si="1"/>
        <v/>
      </c>
      <c r="G279" s="111"/>
      <c r="H279" s="3"/>
      <c r="I279" s="3" t="str">
        <f>IFERROR(__xludf.DUMMYFUNCTION("if( H279&lt;&gt;"""",SPLIT(H279,"".""),"""")"),"")</f>
        <v/>
      </c>
      <c r="J279" s="3"/>
      <c r="K279" s="3"/>
      <c r="L279" s="3"/>
      <c r="M279" s="112" t="str">
        <f t="shared" si="2"/>
        <v/>
      </c>
    </row>
    <row r="280" ht="22.5" customHeight="1">
      <c r="A280" s="3"/>
      <c r="B280" s="3" t="str">
        <f>IFERROR(__xludf.DUMMYFUNCTION("if( A280&lt;&gt;"""",SPLIT(A280,"".""),"""")"),"")</f>
        <v/>
      </c>
      <c r="C280" s="3"/>
      <c r="D280" s="3"/>
      <c r="E280" s="3"/>
      <c r="F280" s="112" t="str">
        <f t="shared" si="1"/>
        <v/>
      </c>
      <c r="G280" s="111"/>
      <c r="H280" s="3"/>
      <c r="I280" s="3" t="str">
        <f>IFERROR(__xludf.DUMMYFUNCTION("if( H280&lt;&gt;"""",SPLIT(H280,"".""),"""")"),"")</f>
        <v/>
      </c>
      <c r="J280" s="3"/>
      <c r="K280" s="3"/>
      <c r="L280" s="3"/>
      <c r="M280" s="112" t="str">
        <f t="shared" si="2"/>
        <v/>
      </c>
    </row>
    <row r="281" ht="22.5" customHeight="1">
      <c r="A281" s="3"/>
      <c r="B281" s="3" t="str">
        <f>IFERROR(__xludf.DUMMYFUNCTION("if( A281&lt;&gt;"""",SPLIT(A281,"".""),"""")"),"")</f>
        <v/>
      </c>
      <c r="C281" s="3"/>
      <c r="D281" s="3"/>
      <c r="E281" s="3"/>
      <c r="F281" s="112" t="str">
        <f t="shared" si="1"/>
        <v/>
      </c>
      <c r="G281" s="111"/>
      <c r="H281" s="3"/>
      <c r="I281" s="3" t="str">
        <f>IFERROR(__xludf.DUMMYFUNCTION("if( H281&lt;&gt;"""",SPLIT(H281,"".""),"""")"),"")</f>
        <v/>
      </c>
      <c r="J281" s="3"/>
      <c r="K281" s="3"/>
      <c r="L281" s="3"/>
      <c r="M281" s="112" t="str">
        <f t="shared" si="2"/>
        <v/>
      </c>
    </row>
    <row r="282" ht="22.5" customHeight="1">
      <c r="A282" s="3"/>
      <c r="B282" s="3" t="str">
        <f>IFERROR(__xludf.DUMMYFUNCTION("if( A282&lt;&gt;"""",SPLIT(A282,"".""),"""")"),"")</f>
        <v/>
      </c>
      <c r="C282" s="3"/>
      <c r="D282" s="3"/>
      <c r="E282" s="3"/>
      <c r="F282" s="112" t="str">
        <f t="shared" si="1"/>
        <v/>
      </c>
      <c r="G282" s="111"/>
      <c r="H282" s="3"/>
      <c r="I282" s="3" t="str">
        <f>IFERROR(__xludf.DUMMYFUNCTION("if( H282&lt;&gt;"""",SPLIT(H282,"".""),"""")"),"")</f>
        <v/>
      </c>
      <c r="J282" s="3"/>
      <c r="K282" s="3"/>
      <c r="L282" s="3"/>
      <c r="M282" s="112" t="str">
        <f t="shared" si="2"/>
        <v/>
      </c>
    </row>
    <row r="283" ht="22.5" customHeight="1">
      <c r="A283" s="3"/>
      <c r="B283" s="3" t="str">
        <f>IFERROR(__xludf.DUMMYFUNCTION("if( A283&lt;&gt;"""",SPLIT(A283,"".""),"""")"),"")</f>
        <v/>
      </c>
      <c r="C283" s="3"/>
      <c r="D283" s="3"/>
      <c r="E283" s="3"/>
      <c r="F283" s="112" t="str">
        <f t="shared" si="1"/>
        <v/>
      </c>
      <c r="G283" s="111"/>
      <c r="H283" s="3"/>
      <c r="I283" s="3" t="str">
        <f>IFERROR(__xludf.DUMMYFUNCTION("if( H283&lt;&gt;"""",SPLIT(H283,"".""),"""")"),"")</f>
        <v/>
      </c>
      <c r="J283" s="3"/>
      <c r="K283" s="3"/>
      <c r="L283" s="3"/>
      <c r="M283" s="112" t="str">
        <f t="shared" si="2"/>
        <v/>
      </c>
    </row>
    <row r="284" ht="22.5" customHeight="1">
      <c r="A284" s="3"/>
      <c r="B284" s="3" t="str">
        <f>IFERROR(__xludf.DUMMYFUNCTION("if( A284&lt;&gt;"""",SPLIT(A284,"".""),"""")"),"")</f>
        <v/>
      </c>
      <c r="C284" s="3"/>
      <c r="D284" s="3"/>
      <c r="E284" s="3"/>
      <c r="F284" s="112" t="str">
        <f t="shared" si="1"/>
        <v/>
      </c>
      <c r="G284" s="111"/>
      <c r="H284" s="3"/>
      <c r="I284" s="3" t="str">
        <f>IFERROR(__xludf.DUMMYFUNCTION("if( H284&lt;&gt;"""",SPLIT(H284,"".""),"""")"),"")</f>
        <v/>
      </c>
      <c r="J284" s="3"/>
      <c r="K284" s="3"/>
      <c r="L284" s="3"/>
      <c r="M284" s="112" t="str">
        <f t="shared" si="2"/>
        <v/>
      </c>
    </row>
    <row r="285" ht="22.5" customHeight="1">
      <c r="A285" s="3"/>
      <c r="B285" s="3" t="str">
        <f>IFERROR(__xludf.DUMMYFUNCTION("if( A285&lt;&gt;"""",SPLIT(A285,"".""),"""")"),"")</f>
        <v/>
      </c>
      <c r="C285" s="3"/>
      <c r="D285" s="3"/>
      <c r="E285" s="3"/>
      <c r="F285" s="112" t="str">
        <f t="shared" si="1"/>
        <v/>
      </c>
      <c r="G285" s="111"/>
      <c r="H285" s="3"/>
      <c r="I285" s="3" t="str">
        <f>IFERROR(__xludf.DUMMYFUNCTION("if( H285&lt;&gt;"""",SPLIT(H285,"".""),"""")"),"")</f>
        <v/>
      </c>
      <c r="J285" s="3"/>
      <c r="K285" s="3"/>
      <c r="L285" s="3"/>
      <c r="M285" s="112" t="str">
        <f t="shared" si="2"/>
        <v/>
      </c>
    </row>
    <row r="286" ht="22.5" customHeight="1">
      <c r="A286" s="3"/>
      <c r="B286" s="3" t="str">
        <f>IFERROR(__xludf.DUMMYFUNCTION("if( A286&lt;&gt;"""",SPLIT(A286,"".""),"""")"),"")</f>
        <v/>
      </c>
      <c r="C286" s="3"/>
      <c r="D286" s="3"/>
      <c r="E286" s="3"/>
      <c r="F286" s="112" t="str">
        <f t="shared" si="1"/>
        <v/>
      </c>
      <c r="G286" s="111"/>
      <c r="H286" s="3"/>
      <c r="I286" s="3" t="str">
        <f>IFERROR(__xludf.DUMMYFUNCTION("if( H286&lt;&gt;"""",SPLIT(H286,"".""),"""")"),"")</f>
        <v/>
      </c>
      <c r="J286" s="3"/>
      <c r="K286" s="3"/>
      <c r="L286" s="3"/>
      <c r="M286" s="112" t="str">
        <f t="shared" si="2"/>
        <v/>
      </c>
    </row>
    <row r="287" ht="22.5" customHeight="1">
      <c r="A287" s="3"/>
      <c r="B287" s="3" t="str">
        <f>IFERROR(__xludf.DUMMYFUNCTION("if( A287&lt;&gt;"""",SPLIT(A287,"".""),"""")"),"")</f>
        <v/>
      </c>
      <c r="C287" s="3"/>
      <c r="D287" s="3"/>
      <c r="E287" s="3"/>
      <c r="F287" s="112" t="str">
        <f t="shared" si="1"/>
        <v/>
      </c>
      <c r="G287" s="111"/>
      <c r="H287" s="3"/>
      <c r="I287" s="3" t="str">
        <f>IFERROR(__xludf.DUMMYFUNCTION("if( H287&lt;&gt;"""",SPLIT(H287,"".""),"""")"),"")</f>
        <v/>
      </c>
      <c r="J287" s="3"/>
      <c r="K287" s="3"/>
      <c r="L287" s="3"/>
      <c r="M287" s="112" t="str">
        <f t="shared" si="2"/>
        <v/>
      </c>
    </row>
    <row r="288" ht="22.5" customHeight="1">
      <c r="A288" s="3"/>
      <c r="B288" s="3" t="str">
        <f>IFERROR(__xludf.DUMMYFUNCTION("if( A288&lt;&gt;"""",SPLIT(A288,"".""),"""")"),"")</f>
        <v/>
      </c>
      <c r="C288" s="3"/>
      <c r="D288" s="3"/>
      <c r="E288" s="3"/>
      <c r="F288" s="112" t="str">
        <f t="shared" si="1"/>
        <v/>
      </c>
      <c r="G288" s="111"/>
      <c r="H288" s="3"/>
      <c r="I288" s="3" t="str">
        <f>IFERROR(__xludf.DUMMYFUNCTION("if( H288&lt;&gt;"""",SPLIT(H288,"".""),"""")"),"")</f>
        <v/>
      </c>
      <c r="J288" s="3"/>
      <c r="K288" s="3"/>
      <c r="L288" s="3"/>
      <c r="M288" s="112" t="str">
        <f t="shared" si="2"/>
        <v/>
      </c>
    </row>
    <row r="289" ht="22.5" customHeight="1">
      <c r="A289" s="3"/>
      <c r="B289" s="3" t="str">
        <f>IFERROR(__xludf.DUMMYFUNCTION("if( A289&lt;&gt;"""",SPLIT(A289,"".""),"""")"),"")</f>
        <v/>
      </c>
      <c r="C289" s="3"/>
      <c r="D289" s="3"/>
      <c r="E289" s="3"/>
      <c r="F289" s="112" t="str">
        <f t="shared" si="1"/>
        <v/>
      </c>
      <c r="G289" s="111"/>
      <c r="H289" s="3"/>
      <c r="I289" s="3" t="str">
        <f>IFERROR(__xludf.DUMMYFUNCTION("if( H289&lt;&gt;"""",SPLIT(H289,"".""),"""")"),"")</f>
        <v/>
      </c>
      <c r="J289" s="3"/>
      <c r="K289" s="3"/>
      <c r="L289" s="3"/>
      <c r="M289" s="112" t="str">
        <f t="shared" si="2"/>
        <v/>
      </c>
    </row>
    <row r="290" ht="22.5" customHeight="1">
      <c r="A290" s="3"/>
      <c r="B290" s="3" t="str">
        <f>IFERROR(__xludf.DUMMYFUNCTION("if( A290&lt;&gt;"""",SPLIT(A290,"".""),"""")"),"")</f>
        <v/>
      </c>
      <c r="C290" s="3"/>
      <c r="D290" s="3"/>
      <c r="E290" s="3"/>
      <c r="F290" s="112" t="str">
        <f t="shared" si="1"/>
        <v/>
      </c>
      <c r="G290" s="111"/>
      <c r="H290" s="3"/>
      <c r="I290" s="3" t="str">
        <f>IFERROR(__xludf.DUMMYFUNCTION("if( H290&lt;&gt;"""",SPLIT(H290,"".""),"""")"),"")</f>
        <v/>
      </c>
      <c r="J290" s="3"/>
      <c r="K290" s="3"/>
      <c r="L290" s="3"/>
      <c r="M290" s="112" t="str">
        <f t="shared" si="2"/>
        <v/>
      </c>
    </row>
    <row r="291" ht="22.5" customHeight="1">
      <c r="A291" s="3"/>
      <c r="B291" s="3" t="str">
        <f>IFERROR(__xludf.DUMMYFUNCTION("if( A291&lt;&gt;"""",SPLIT(A291,"".""),"""")"),"")</f>
        <v/>
      </c>
      <c r="C291" s="3"/>
      <c r="D291" s="3"/>
      <c r="E291" s="3"/>
      <c r="F291" s="112" t="str">
        <f t="shared" si="1"/>
        <v/>
      </c>
      <c r="G291" s="111"/>
      <c r="H291" s="3"/>
      <c r="I291" s="3" t="str">
        <f>IFERROR(__xludf.DUMMYFUNCTION("if( H291&lt;&gt;"""",SPLIT(H291,"".""),"""")"),"")</f>
        <v/>
      </c>
      <c r="J291" s="3"/>
      <c r="K291" s="3"/>
      <c r="L291" s="3"/>
      <c r="M291" s="112" t="str">
        <f t="shared" si="2"/>
        <v/>
      </c>
    </row>
    <row r="292" ht="22.5" customHeight="1">
      <c r="A292" s="3"/>
      <c r="B292" s="3" t="str">
        <f>IFERROR(__xludf.DUMMYFUNCTION("if( A292&lt;&gt;"""",SPLIT(A292,"".""),"""")"),"")</f>
        <v/>
      </c>
      <c r="C292" s="3"/>
      <c r="D292" s="3"/>
      <c r="E292" s="3"/>
      <c r="F292" s="112" t="str">
        <f t="shared" si="1"/>
        <v/>
      </c>
      <c r="G292" s="111"/>
      <c r="H292" s="3"/>
      <c r="I292" s="3" t="str">
        <f>IFERROR(__xludf.DUMMYFUNCTION("if( H292&lt;&gt;"""",SPLIT(H292,"".""),"""")"),"")</f>
        <v/>
      </c>
      <c r="J292" s="3"/>
      <c r="K292" s="3"/>
      <c r="L292" s="3"/>
      <c r="M292" s="112" t="str">
        <f t="shared" si="2"/>
        <v/>
      </c>
    </row>
    <row r="293" ht="22.5" customHeight="1">
      <c r="A293" s="3"/>
      <c r="B293" s="3" t="str">
        <f>IFERROR(__xludf.DUMMYFUNCTION("if( A293&lt;&gt;"""",SPLIT(A293,"".""),"""")"),"")</f>
        <v/>
      </c>
      <c r="C293" s="3"/>
      <c r="D293" s="3"/>
      <c r="E293" s="3"/>
      <c r="F293" s="112" t="str">
        <f t="shared" si="1"/>
        <v/>
      </c>
      <c r="G293" s="111"/>
      <c r="H293" s="3"/>
      <c r="I293" s="3" t="str">
        <f>IFERROR(__xludf.DUMMYFUNCTION("if( H293&lt;&gt;"""",SPLIT(H293,"".""),"""")"),"")</f>
        <v/>
      </c>
      <c r="J293" s="3"/>
      <c r="K293" s="3"/>
      <c r="L293" s="3"/>
      <c r="M293" s="112" t="str">
        <f t="shared" si="2"/>
        <v/>
      </c>
    </row>
    <row r="294" ht="22.5" customHeight="1">
      <c r="A294" s="3"/>
      <c r="B294" s="3" t="str">
        <f>IFERROR(__xludf.DUMMYFUNCTION("if( A294&lt;&gt;"""",SPLIT(A294,"".""),"""")"),"")</f>
        <v/>
      </c>
      <c r="C294" s="3"/>
      <c r="D294" s="3"/>
      <c r="E294" s="3"/>
      <c r="F294" s="112" t="str">
        <f t="shared" si="1"/>
        <v/>
      </c>
      <c r="G294" s="111"/>
      <c r="H294" s="3"/>
      <c r="I294" s="3" t="str">
        <f>IFERROR(__xludf.DUMMYFUNCTION("if( H294&lt;&gt;"""",SPLIT(H294,"".""),"""")"),"")</f>
        <v/>
      </c>
      <c r="J294" s="3"/>
      <c r="K294" s="3"/>
      <c r="L294" s="3"/>
      <c r="M294" s="112" t="str">
        <f t="shared" si="2"/>
        <v/>
      </c>
    </row>
    <row r="295" ht="22.5" customHeight="1">
      <c r="A295" s="3"/>
      <c r="B295" s="3" t="str">
        <f>IFERROR(__xludf.DUMMYFUNCTION("if( A295&lt;&gt;"""",SPLIT(A295,"".""),"""")"),"")</f>
        <v/>
      </c>
      <c r="C295" s="3"/>
      <c r="D295" s="3"/>
      <c r="E295" s="3"/>
      <c r="F295" s="112" t="str">
        <f t="shared" si="1"/>
        <v/>
      </c>
      <c r="G295" s="111"/>
      <c r="H295" s="3"/>
      <c r="I295" s="3" t="str">
        <f>IFERROR(__xludf.DUMMYFUNCTION("if( H295&lt;&gt;"""",SPLIT(H295,"".""),"""")"),"")</f>
        <v/>
      </c>
      <c r="J295" s="3"/>
      <c r="K295" s="3"/>
      <c r="L295" s="3"/>
      <c r="M295" s="112" t="str">
        <f t="shared" si="2"/>
        <v/>
      </c>
    </row>
    <row r="296" ht="22.5" customHeight="1">
      <c r="A296" s="3"/>
      <c r="B296" s="3" t="str">
        <f>IFERROR(__xludf.DUMMYFUNCTION("if( A296&lt;&gt;"""",SPLIT(A296,"".""),"""")"),"")</f>
        <v/>
      </c>
      <c r="C296" s="3"/>
      <c r="D296" s="3"/>
      <c r="E296" s="3"/>
      <c r="F296" s="112" t="str">
        <f t="shared" si="1"/>
        <v/>
      </c>
      <c r="G296" s="111"/>
      <c r="H296" s="3"/>
      <c r="I296" s="3" t="str">
        <f>IFERROR(__xludf.DUMMYFUNCTION("if( H296&lt;&gt;"""",SPLIT(H296,"".""),"""")"),"")</f>
        <v/>
      </c>
      <c r="J296" s="3"/>
      <c r="K296" s="3"/>
      <c r="L296" s="3"/>
      <c r="M296" s="112" t="str">
        <f t="shared" si="2"/>
        <v/>
      </c>
    </row>
    <row r="297" ht="22.5" customHeight="1">
      <c r="A297" s="3"/>
      <c r="B297" s="3" t="str">
        <f>IFERROR(__xludf.DUMMYFUNCTION("if( A297&lt;&gt;"""",SPLIT(A297,"".""),"""")"),"")</f>
        <v/>
      </c>
      <c r="C297" s="3"/>
      <c r="D297" s="3"/>
      <c r="E297" s="3"/>
      <c r="F297" s="112" t="str">
        <f t="shared" si="1"/>
        <v/>
      </c>
      <c r="G297" s="111"/>
      <c r="H297" s="3"/>
      <c r="I297" s="3" t="str">
        <f>IFERROR(__xludf.DUMMYFUNCTION("if( H297&lt;&gt;"""",SPLIT(H297,"".""),"""")"),"")</f>
        <v/>
      </c>
      <c r="J297" s="3"/>
      <c r="K297" s="3"/>
      <c r="L297" s="3"/>
      <c r="M297" s="112" t="str">
        <f t="shared" si="2"/>
        <v/>
      </c>
    </row>
    <row r="298" ht="22.5" customHeight="1">
      <c r="A298" s="3"/>
      <c r="B298" s="3" t="str">
        <f>IFERROR(__xludf.DUMMYFUNCTION("if( A298&lt;&gt;"""",SPLIT(A298,"".""),"""")"),"")</f>
        <v/>
      </c>
      <c r="C298" s="3"/>
      <c r="D298" s="3"/>
      <c r="E298" s="3"/>
      <c r="F298" s="112" t="str">
        <f t="shared" si="1"/>
        <v/>
      </c>
      <c r="G298" s="111"/>
      <c r="H298" s="3"/>
      <c r="I298" s="3" t="str">
        <f>IFERROR(__xludf.DUMMYFUNCTION("if( H298&lt;&gt;"""",SPLIT(H298,"".""),"""")"),"")</f>
        <v/>
      </c>
      <c r="J298" s="3"/>
      <c r="K298" s="3"/>
      <c r="L298" s="3"/>
      <c r="M298" s="112" t="str">
        <f t="shared" si="2"/>
        <v/>
      </c>
    </row>
    <row r="299" ht="22.5" customHeight="1">
      <c r="A299" s="3"/>
      <c r="B299" s="3" t="str">
        <f>IFERROR(__xludf.DUMMYFUNCTION("if( A299&lt;&gt;"""",SPLIT(A299,"".""),"""")"),"")</f>
        <v/>
      </c>
      <c r="C299" s="3"/>
      <c r="D299" s="3"/>
      <c r="E299" s="3"/>
      <c r="F299" s="112" t="str">
        <f t="shared" si="1"/>
        <v/>
      </c>
      <c r="G299" s="111"/>
      <c r="H299" s="3"/>
      <c r="I299" s="3" t="str">
        <f>IFERROR(__xludf.DUMMYFUNCTION("if( H299&lt;&gt;"""",SPLIT(H299,"".""),"""")"),"")</f>
        <v/>
      </c>
      <c r="J299" s="3"/>
      <c r="K299" s="3"/>
      <c r="L299" s="3"/>
      <c r="M299" s="112" t="str">
        <f t="shared" si="2"/>
        <v/>
      </c>
    </row>
    <row r="300" ht="22.5" customHeight="1">
      <c r="A300" s="3"/>
      <c r="B300" s="3" t="str">
        <f>IFERROR(__xludf.DUMMYFUNCTION("if( A300&lt;&gt;"""",SPLIT(A300,"".""),"""")"),"")</f>
        <v/>
      </c>
      <c r="C300" s="3"/>
      <c r="D300" s="3"/>
      <c r="E300" s="3"/>
      <c r="F300" s="112" t="str">
        <f t="shared" si="1"/>
        <v/>
      </c>
      <c r="G300" s="111"/>
      <c r="H300" s="3"/>
      <c r="I300" s="3" t="str">
        <f>IFERROR(__xludf.DUMMYFUNCTION("if( H300&lt;&gt;"""",SPLIT(H300,"".""),"""")"),"")</f>
        <v/>
      </c>
      <c r="J300" s="3"/>
      <c r="K300" s="3"/>
      <c r="L300" s="3"/>
      <c r="M300" s="112" t="str">
        <f t="shared" si="2"/>
        <v/>
      </c>
    </row>
    <row r="301" ht="22.5" customHeight="1">
      <c r="A301" s="3"/>
      <c r="B301" s="3" t="str">
        <f>IFERROR(__xludf.DUMMYFUNCTION("if( A301&lt;&gt;"""",SPLIT(A301,"".""),"""")"),"")</f>
        <v/>
      </c>
      <c r="C301" s="3"/>
      <c r="D301" s="3"/>
      <c r="E301" s="3"/>
      <c r="F301" s="112" t="str">
        <f t="shared" si="1"/>
        <v/>
      </c>
      <c r="G301" s="111"/>
      <c r="H301" s="3"/>
      <c r="I301" s="3" t="str">
        <f>IFERROR(__xludf.DUMMYFUNCTION("if( H301&lt;&gt;"""",SPLIT(H301,"".""),"""")"),"")</f>
        <v/>
      </c>
      <c r="J301" s="3"/>
      <c r="K301" s="3"/>
      <c r="L301" s="3"/>
      <c r="M301" s="112" t="str">
        <f t="shared" si="2"/>
        <v/>
      </c>
    </row>
    <row r="302" ht="22.5" customHeight="1">
      <c r="A302" s="3"/>
      <c r="B302" s="3" t="str">
        <f>IFERROR(__xludf.DUMMYFUNCTION("if( A302&lt;&gt;"""",SPLIT(A302,"".""),"""")"),"")</f>
        <v/>
      </c>
      <c r="C302" s="3"/>
      <c r="D302" s="3"/>
      <c r="E302" s="3"/>
      <c r="F302" s="112" t="str">
        <f t="shared" si="1"/>
        <v/>
      </c>
      <c r="G302" s="111"/>
      <c r="H302" s="3"/>
      <c r="I302" s="3" t="str">
        <f>IFERROR(__xludf.DUMMYFUNCTION("if( H302&lt;&gt;"""",SPLIT(H302,"".""),"""")"),"")</f>
        <v/>
      </c>
      <c r="J302" s="3"/>
      <c r="K302" s="3"/>
      <c r="L302" s="3"/>
      <c r="M302" s="112" t="str">
        <f t="shared" si="2"/>
        <v/>
      </c>
    </row>
    <row r="303" ht="22.5" customHeight="1">
      <c r="A303" s="3"/>
      <c r="B303" s="3" t="str">
        <f>IFERROR(__xludf.DUMMYFUNCTION("if( A303&lt;&gt;"""",SPLIT(A303,"".""),"""")"),"")</f>
        <v/>
      </c>
      <c r="C303" s="3"/>
      <c r="D303" s="3"/>
      <c r="E303" s="3"/>
      <c r="F303" s="112" t="str">
        <f t="shared" si="1"/>
        <v/>
      </c>
      <c r="G303" s="111"/>
      <c r="H303" s="3"/>
      <c r="I303" s="3" t="str">
        <f>IFERROR(__xludf.DUMMYFUNCTION("if( H303&lt;&gt;"""",SPLIT(H303,"".""),"""")"),"")</f>
        <v/>
      </c>
      <c r="J303" s="3"/>
      <c r="K303" s="3"/>
      <c r="L303" s="3"/>
      <c r="M303" s="112" t="str">
        <f t="shared" si="2"/>
        <v/>
      </c>
    </row>
    <row r="304" ht="22.5" customHeight="1">
      <c r="A304" s="3"/>
      <c r="B304" s="3" t="str">
        <f>IFERROR(__xludf.DUMMYFUNCTION("if( A304&lt;&gt;"""",SPLIT(A304,"".""),"""")"),"")</f>
        <v/>
      </c>
      <c r="C304" s="3"/>
      <c r="D304" s="3"/>
      <c r="E304" s="3"/>
      <c r="F304" s="112" t="str">
        <f t="shared" si="1"/>
        <v/>
      </c>
      <c r="G304" s="111"/>
      <c r="H304" s="3"/>
      <c r="I304" s="3" t="str">
        <f>IFERROR(__xludf.DUMMYFUNCTION("if( H304&lt;&gt;"""",SPLIT(H304,"".""),"""")"),"")</f>
        <v/>
      </c>
      <c r="J304" s="3"/>
      <c r="K304" s="3"/>
      <c r="L304" s="3"/>
      <c r="M304" s="112" t="str">
        <f t="shared" si="2"/>
        <v/>
      </c>
    </row>
    <row r="305" ht="22.5" customHeight="1">
      <c r="A305" s="3"/>
      <c r="B305" s="3" t="str">
        <f>IFERROR(__xludf.DUMMYFUNCTION("if( A305&lt;&gt;"""",SPLIT(A305,"".""),"""")"),"")</f>
        <v/>
      </c>
      <c r="C305" s="3"/>
      <c r="D305" s="3"/>
      <c r="E305" s="3"/>
      <c r="F305" s="112" t="str">
        <f t="shared" si="1"/>
        <v/>
      </c>
      <c r="G305" s="111"/>
      <c r="H305" s="3"/>
      <c r="I305" s="3" t="str">
        <f>IFERROR(__xludf.DUMMYFUNCTION("if( H305&lt;&gt;"""",SPLIT(H305,"".""),"""")"),"")</f>
        <v/>
      </c>
      <c r="J305" s="3"/>
      <c r="K305" s="3"/>
      <c r="L305" s="3"/>
      <c r="M305" s="112" t="str">
        <f t="shared" si="2"/>
        <v/>
      </c>
    </row>
    <row r="306" ht="22.5" customHeight="1">
      <c r="A306" s="3"/>
      <c r="B306" s="3" t="str">
        <f>IFERROR(__xludf.DUMMYFUNCTION("if( A306&lt;&gt;"""",SPLIT(A306,"".""),"""")"),"")</f>
        <v/>
      </c>
      <c r="C306" s="3"/>
      <c r="D306" s="3"/>
      <c r="E306" s="3"/>
      <c r="F306" s="112" t="str">
        <f t="shared" si="1"/>
        <v/>
      </c>
      <c r="G306" s="111"/>
      <c r="H306" s="3"/>
      <c r="I306" s="3" t="str">
        <f>IFERROR(__xludf.DUMMYFUNCTION("if( H306&lt;&gt;"""",SPLIT(H306,"".""),"""")"),"")</f>
        <v/>
      </c>
      <c r="J306" s="3"/>
      <c r="K306" s="3"/>
      <c r="L306" s="3"/>
      <c r="M306" s="112" t="str">
        <f t="shared" si="2"/>
        <v/>
      </c>
    </row>
    <row r="307" ht="22.5" customHeight="1">
      <c r="A307" s="3"/>
      <c r="B307" s="3" t="str">
        <f>IFERROR(__xludf.DUMMYFUNCTION("if( A307&lt;&gt;"""",SPLIT(A307,"".""),"""")"),"")</f>
        <v/>
      </c>
      <c r="C307" s="3"/>
      <c r="D307" s="3"/>
      <c r="E307" s="3"/>
      <c r="F307" s="112" t="str">
        <f t="shared" si="1"/>
        <v/>
      </c>
      <c r="G307" s="111"/>
      <c r="H307" s="3"/>
      <c r="I307" s="3" t="str">
        <f>IFERROR(__xludf.DUMMYFUNCTION("if( H307&lt;&gt;"""",SPLIT(H307,"".""),"""")"),"")</f>
        <v/>
      </c>
      <c r="J307" s="3"/>
      <c r="K307" s="3"/>
      <c r="L307" s="3"/>
      <c r="M307" s="112" t="str">
        <f t="shared" si="2"/>
        <v/>
      </c>
    </row>
    <row r="308" ht="22.5" customHeight="1">
      <c r="A308" s="3"/>
      <c r="B308" s="3" t="str">
        <f>IFERROR(__xludf.DUMMYFUNCTION("if( A308&lt;&gt;"""",SPLIT(A308,"".""),"""")"),"")</f>
        <v/>
      </c>
      <c r="C308" s="3"/>
      <c r="D308" s="3"/>
      <c r="E308" s="3"/>
      <c r="F308" s="112" t="str">
        <f t="shared" si="1"/>
        <v/>
      </c>
      <c r="G308" s="111"/>
      <c r="H308" s="3"/>
      <c r="I308" s="3" t="str">
        <f>IFERROR(__xludf.DUMMYFUNCTION("if( H308&lt;&gt;"""",SPLIT(H308,"".""),"""")"),"")</f>
        <v/>
      </c>
      <c r="J308" s="3"/>
      <c r="K308" s="3"/>
      <c r="L308" s="3"/>
      <c r="M308" s="112" t="str">
        <f t="shared" si="2"/>
        <v/>
      </c>
    </row>
    <row r="309" ht="22.5" customHeight="1">
      <c r="A309" s="3"/>
      <c r="B309" s="3" t="str">
        <f>IFERROR(__xludf.DUMMYFUNCTION("if( A309&lt;&gt;"""",SPLIT(A309,"".""),"""")"),"")</f>
        <v/>
      </c>
      <c r="C309" s="3"/>
      <c r="D309" s="3"/>
      <c r="E309" s="3"/>
      <c r="F309" s="112" t="str">
        <f t="shared" si="1"/>
        <v/>
      </c>
      <c r="G309" s="111"/>
      <c r="H309" s="3"/>
      <c r="I309" s="3" t="str">
        <f>IFERROR(__xludf.DUMMYFUNCTION("if( H309&lt;&gt;"""",SPLIT(H309,"".""),"""")"),"")</f>
        <v/>
      </c>
      <c r="J309" s="3"/>
      <c r="K309" s="3"/>
      <c r="L309" s="3"/>
      <c r="M309" s="112" t="str">
        <f t="shared" si="2"/>
        <v/>
      </c>
    </row>
    <row r="310" ht="22.5" customHeight="1">
      <c r="A310" s="3"/>
      <c r="B310" s="3" t="str">
        <f>IFERROR(__xludf.DUMMYFUNCTION("if( A310&lt;&gt;"""",SPLIT(A310,"".""),"""")"),"")</f>
        <v/>
      </c>
      <c r="C310" s="3"/>
      <c r="D310" s="3"/>
      <c r="E310" s="3"/>
      <c r="F310" s="112" t="str">
        <f t="shared" si="1"/>
        <v/>
      </c>
      <c r="G310" s="111"/>
      <c r="H310" s="3"/>
      <c r="I310" s="3" t="str">
        <f>IFERROR(__xludf.DUMMYFUNCTION("if( H310&lt;&gt;"""",SPLIT(H310,"".""),"""")"),"")</f>
        <v/>
      </c>
      <c r="J310" s="3"/>
      <c r="K310" s="3"/>
      <c r="L310" s="3"/>
      <c r="M310" s="112" t="str">
        <f t="shared" si="2"/>
        <v/>
      </c>
    </row>
    <row r="311" ht="22.5" customHeight="1">
      <c r="A311" s="3"/>
      <c r="B311" s="3" t="str">
        <f>IFERROR(__xludf.DUMMYFUNCTION("if( A311&lt;&gt;"""",SPLIT(A311,"".""),"""")"),"")</f>
        <v/>
      </c>
      <c r="C311" s="3"/>
      <c r="D311" s="3"/>
      <c r="E311" s="3"/>
      <c r="F311" s="112" t="str">
        <f t="shared" si="1"/>
        <v/>
      </c>
      <c r="G311" s="111"/>
      <c r="H311" s="3"/>
      <c r="I311" s="3" t="str">
        <f>IFERROR(__xludf.DUMMYFUNCTION("if( H311&lt;&gt;"""",SPLIT(H311,"".""),"""")"),"")</f>
        <v/>
      </c>
      <c r="J311" s="3"/>
      <c r="K311" s="3"/>
      <c r="L311" s="3"/>
      <c r="M311" s="112" t="str">
        <f t="shared" si="2"/>
        <v/>
      </c>
    </row>
    <row r="312" ht="22.5" customHeight="1">
      <c r="A312" s="3"/>
      <c r="B312" s="3" t="str">
        <f>IFERROR(__xludf.DUMMYFUNCTION("if( A312&lt;&gt;"""",SPLIT(A312,"".""),"""")"),"")</f>
        <v/>
      </c>
      <c r="C312" s="3"/>
      <c r="D312" s="3"/>
      <c r="E312" s="3"/>
      <c r="F312" s="112" t="str">
        <f t="shared" si="1"/>
        <v/>
      </c>
      <c r="G312" s="111"/>
      <c r="H312" s="3"/>
      <c r="I312" s="3" t="str">
        <f>IFERROR(__xludf.DUMMYFUNCTION("if( H312&lt;&gt;"""",SPLIT(H312,"".""),"""")"),"")</f>
        <v/>
      </c>
      <c r="J312" s="3"/>
      <c r="K312" s="3"/>
      <c r="L312" s="3"/>
      <c r="M312" s="112" t="str">
        <f t="shared" si="2"/>
        <v/>
      </c>
    </row>
    <row r="313" ht="22.5" customHeight="1">
      <c r="A313" s="3"/>
      <c r="B313" s="3" t="str">
        <f>IFERROR(__xludf.DUMMYFUNCTION("if( A313&lt;&gt;"""",SPLIT(A313,"".""),"""")"),"")</f>
        <v/>
      </c>
      <c r="C313" s="3"/>
      <c r="D313" s="3"/>
      <c r="E313" s="3"/>
      <c r="F313" s="112" t="str">
        <f t="shared" si="1"/>
        <v/>
      </c>
      <c r="G313" s="111"/>
      <c r="H313" s="3"/>
      <c r="I313" s="3" t="str">
        <f>IFERROR(__xludf.DUMMYFUNCTION("if( H313&lt;&gt;"""",SPLIT(H313,"".""),"""")"),"")</f>
        <v/>
      </c>
      <c r="J313" s="3"/>
      <c r="K313" s="3"/>
      <c r="L313" s="3"/>
      <c r="M313" s="112" t="str">
        <f t="shared" si="2"/>
        <v/>
      </c>
    </row>
    <row r="314" ht="22.5" customHeight="1">
      <c r="A314" s="3"/>
      <c r="B314" s="3" t="str">
        <f>IFERROR(__xludf.DUMMYFUNCTION("if( A314&lt;&gt;"""",SPLIT(A314,"".""),"""")"),"")</f>
        <v/>
      </c>
      <c r="C314" s="3"/>
      <c r="D314" s="3"/>
      <c r="E314" s="3"/>
      <c r="F314" s="112" t="str">
        <f t="shared" si="1"/>
        <v/>
      </c>
      <c r="G314" s="111"/>
      <c r="H314" s="3"/>
      <c r="I314" s="3" t="str">
        <f>IFERROR(__xludf.DUMMYFUNCTION("if( H314&lt;&gt;"""",SPLIT(H314,"".""),"""")"),"")</f>
        <v/>
      </c>
      <c r="J314" s="3"/>
      <c r="K314" s="3"/>
      <c r="L314" s="3"/>
      <c r="M314" s="112" t="str">
        <f t="shared" si="2"/>
        <v/>
      </c>
    </row>
    <row r="315" ht="22.5" customHeight="1">
      <c r="A315" s="3"/>
      <c r="B315" s="3" t="str">
        <f>IFERROR(__xludf.DUMMYFUNCTION("if( A315&lt;&gt;"""",SPLIT(A315,"".""),"""")"),"")</f>
        <v/>
      </c>
      <c r="C315" s="3"/>
      <c r="D315" s="3"/>
      <c r="E315" s="3"/>
      <c r="F315" s="112" t="str">
        <f t="shared" si="1"/>
        <v/>
      </c>
      <c r="G315" s="111"/>
      <c r="H315" s="3"/>
      <c r="I315" s="3" t="str">
        <f>IFERROR(__xludf.DUMMYFUNCTION("if( H315&lt;&gt;"""",SPLIT(H315,"".""),"""")"),"")</f>
        <v/>
      </c>
      <c r="J315" s="3"/>
      <c r="K315" s="3"/>
      <c r="L315" s="3"/>
      <c r="M315" s="112" t="str">
        <f t="shared" si="2"/>
        <v/>
      </c>
    </row>
    <row r="316" ht="22.5" customHeight="1">
      <c r="A316" s="3"/>
      <c r="B316" s="3" t="str">
        <f>IFERROR(__xludf.DUMMYFUNCTION("if( A316&lt;&gt;"""",SPLIT(A316,"".""),"""")"),"")</f>
        <v/>
      </c>
      <c r="C316" s="3"/>
      <c r="D316" s="3"/>
      <c r="E316" s="3"/>
      <c r="F316" s="112" t="str">
        <f t="shared" si="1"/>
        <v/>
      </c>
      <c r="G316" s="111"/>
      <c r="H316" s="3"/>
      <c r="I316" s="3" t="str">
        <f>IFERROR(__xludf.DUMMYFUNCTION("if( H316&lt;&gt;"""",SPLIT(H316,"".""),"""")"),"")</f>
        <v/>
      </c>
      <c r="J316" s="3"/>
      <c r="K316" s="3"/>
      <c r="L316" s="3"/>
      <c r="M316" s="112" t="str">
        <f t="shared" si="2"/>
        <v/>
      </c>
    </row>
    <row r="317" ht="22.5" customHeight="1">
      <c r="A317" s="3"/>
      <c r="B317" s="3" t="str">
        <f>IFERROR(__xludf.DUMMYFUNCTION("if( A317&lt;&gt;"""",SPLIT(A317,"".""),"""")"),"")</f>
        <v/>
      </c>
      <c r="C317" s="3"/>
      <c r="D317" s="3"/>
      <c r="E317" s="3"/>
      <c r="F317" s="112" t="str">
        <f t="shared" si="1"/>
        <v/>
      </c>
      <c r="G317" s="111"/>
      <c r="H317" s="3"/>
      <c r="I317" s="3" t="str">
        <f>IFERROR(__xludf.DUMMYFUNCTION("if( H317&lt;&gt;"""",SPLIT(H317,"".""),"""")"),"")</f>
        <v/>
      </c>
      <c r="J317" s="3"/>
      <c r="K317" s="3"/>
      <c r="L317" s="3"/>
      <c r="M317" s="112" t="str">
        <f t="shared" si="2"/>
        <v/>
      </c>
    </row>
    <row r="318" ht="22.5" customHeight="1">
      <c r="A318" s="3"/>
      <c r="B318" s="3" t="str">
        <f>IFERROR(__xludf.DUMMYFUNCTION("if( A318&lt;&gt;"""",SPLIT(A318,"".""),"""")"),"")</f>
        <v/>
      </c>
      <c r="C318" s="3"/>
      <c r="D318" s="3"/>
      <c r="E318" s="3"/>
      <c r="F318" s="112" t="str">
        <f t="shared" si="1"/>
        <v/>
      </c>
      <c r="G318" s="111"/>
      <c r="H318" s="3"/>
      <c r="I318" s="3" t="str">
        <f>IFERROR(__xludf.DUMMYFUNCTION("if( H318&lt;&gt;"""",SPLIT(H318,"".""),"""")"),"")</f>
        <v/>
      </c>
      <c r="J318" s="3"/>
      <c r="K318" s="3"/>
      <c r="L318" s="3"/>
      <c r="M318" s="112" t="str">
        <f t="shared" si="2"/>
        <v/>
      </c>
    </row>
    <row r="319" ht="22.5" customHeight="1">
      <c r="A319" s="3"/>
      <c r="B319" s="3" t="str">
        <f>IFERROR(__xludf.DUMMYFUNCTION("if( A319&lt;&gt;"""",SPLIT(A319,"".""),"""")"),"")</f>
        <v/>
      </c>
      <c r="C319" s="3"/>
      <c r="D319" s="3"/>
      <c r="E319" s="3"/>
      <c r="F319" s="112" t="str">
        <f t="shared" si="1"/>
        <v/>
      </c>
      <c r="G319" s="111"/>
      <c r="H319" s="3"/>
      <c r="I319" s="3" t="str">
        <f>IFERROR(__xludf.DUMMYFUNCTION("if( H319&lt;&gt;"""",SPLIT(H319,"".""),"""")"),"")</f>
        <v/>
      </c>
      <c r="J319" s="3"/>
      <c r="K319" s="3"/>
      <c r="L319" s="3"/>
      <c r="M319" s="112" t="str">
        <f t="shared" si="2"/>
        <v/>
      </c>
    </row>
    <row r="320" ht="22.5" customHeight="1">
      <c r="A320" s="3"/>
      <c r="B320" s="3" t="str">
        <f>IFERROR(__xludf.DUMMYFUNCTION("if( A320&lt;&gt;"""",SPLIT(A320,"".""),"""")"),"")</f>
        <v/>
      </c>
      <c r="C320" s="3"/>
      <c r="D320" s="3"/>
      <c r="E320" s="3"/>
      <c r="F320" s="112" t="str">
        <f t="shared" si="1"/>
        <v/>
      </c>
      <c r="G320" s="111"/>
      <c r="H320" s="3"/>
      <c r="I320" s="3" t="str">
        <f>IFERROR(__xludf.DUMMYFUNCTION("if( H320&lt;&gt;"""",SPLIT(H320,"".""),"""")"),"")</f>
        <v/>
      </c>
      <c r="J320" s="3"/>
      <c r="K320" s="3"/>
      <c r="L320" s="3"/>
      <c r="M320" s="112" t="str">
        <f t="shared" si="2"/>
        <v/>
      </c>
    </row>
    <row r="321" ht="22.5" customHeight="1">
      <c r="A321" s="3"/>
      <c r="B321" s="3" t="str">
        <f>IFERROR(__xludf.DUMMYFUNCTION("if( A321&lt;&gt;"""",SPLIT(A321,"".""),"""")"),"")</f>
        <v/>
      </c>
      <c r="C321" s="3"/>
      <c r="D321" s="3"/>
      <c r="E321" s="3"/>
      <c r="F321" s="112" t="str">
        <f t="shared" si="1"/>
        <v/>
      </c>
      <c r="G321" s="111"/>
      <c r="H321" s="3"/>
      <c r="I321" s="3" t="str">
        <f>IFERROR(__xludf.DUMMYFUNCTION("if( H321&lt;&gt;"""",SPLIT(H321,"".""),"""")"),"")</f>
        <v/>
      </c>
      <c r="J321" s="3"/>
      <c r="K321" s="3"/>
      <c r="L321" s="3"/>
      <c r="M321" s="112" t="str">
        <f t="shared" si="2"/>
        <v/>
      </c>
    </row>
    <row r="322" ht="22.5" customHeight="1">
      <c r="A322" s="3"/>
      <c r="B322" s="3" t="str">
        <f>IFERROR(__xludf.DUMMYFUNCTION("if( A322&lt;&gt;"""",SPLIT(A322,"".""),"""")"),"")</f>
        <v/>
      </c>
      <c r="C322" s="3"/>
      <c r="D322" s="3"/>
      <c r="E322" s="3"/>
      <c r="F322" s="112" t="str">
        <f t="shared" si="1"/>
        <v/>
      </c>
      <c r="G322" s="111"/>
      <c r="H322" s="3"/>
      <c r="I322" s="3" t="str">
        <f>IFERROR(__xludf.DUMMYFUNCTION("if( H322&lt;&gt;"""",SPLIT(H322,"".""),"""")"),"")</f>
        <v/>
      </c>
      <c r="J322" s="3"/>
      <c r="K322" s="3"/>
      <c r="L322" s="3"/>
      <c r="M322" s="112" t="str">
        <f t="shared" si="2"/>
        <v/>
      </c>
    </row>
    <row r="323" ht="22.5" customHeight="1">
      <c r="A323" s="3"/>
      <c r="B323" s="3" t="str">
        <f>IFERROR(__xludf.DUMMYFUNCTION("if( A323&lt;&gt;"""",SPLIT(A323,"".""),"""")"),"")</f>
        <v/>
      </c>
      <c r="C323" s="3"/>
      <c r="D323" s="3"/>
      <c r="E323" s="3"/>
      <c r="F323" s="112" t="str">
        <f t="shared" si="1"/>
        <v/>
      </c>
      <c r="G323" s="111"/>
      <c r="H323" s="3"/>
      <c r="I323" s="3" t="str">
        <f>IFERROR(__xludf.DUMMYFUNCTION("if( H323&lt;&gt;"""",SPLIT(H323,"".""),"""")"),"")</f>
        <v/>
      </c>
      <c r="J323" s="3"/>
      <c r="K323" s="3"/>
      <c r="L323" s="3"/>
      <c r="M323" s="112" t="str">
        <f t="shared" si="2"/>
        <v/>
      </c>
    </row>
    <row r="324" ht="22.5" customHeight="1">
      <c r="A324" s="3"/>
      <c r="B324" s="3" t="str">
        <f>IFERROR(__xludf.DUMMYFUNCTION("if( A324&lt;&gt;"""",SPLIT(A324,"".""),"""")"),"")</f>
        <v/>
      </c>
      <c r="C324" s="3"/>
      <c r="D324" s="3"/>
      <c r="E324" s="3"/>
      <c r="F324" s="112" t="str">
        <f t="shared" si="1"/>
        <v/>
      </c>
      <c r="G324" s="111"/>
      <c r="H324" s="3"/>
      <c r="I324" s="3" t="str">
        <f>IFERROR(__xludf.DUMMYFUNCTION("if( H324&lt;&gt;"""",SPLIT(H324,"".""),"""")"),"")</f>
        <v/>
      </c>
      <c r="J324" s="3"/>
      <c r="K324" s="3"/>
      <c r="L324" s="3"/>
      <c r="M324" s="112" t="str">
        <f t="shared" si="2"/>
        <v/>
      </c>
    </row>
    <row r="325" ht="22.5" customHeight="1">
      <c r="A325" s="3"/>
      <c r="B325" s="3" t="str">
        <f>IFERROR(__xludf.DUMMYFUNCTION("if( A325&lt;&gt;"""",SPLIT(A325,"".""),"""")"),"")</f>
        <v/>
      </c>
      <c r="C325" s="3"/>
      <c r="D325" s="3"/>
      <c r="E325" s="3"/>
      <c r="F325" s="112" t="str">
        <f t="shared" si="1"/>
        <v/>
      </c>
      <c r="G325" s="111"/>
      <c r="H325" s="3"/>
      <c r="I325" s="3" t="str">
        <f>IFERROR(__xludf.DUMMYFUNCTION("if( H325&lt;&gt;"""",SPLIT(H325,"".""),"""")"),"")</f>
        <v/>
      </c>
      <c r="J325" s="3"/>
      <c r="K325" s="3"/>
      <c r="L325" s="3"/>
      <c r="M325" s="112" t="str">
        <f t="shared" si="2"/>
        <v/>
      </c>
    </row>
    <row r="326" ht="22.5" customHeight="1">
      <c r="A326" s="3"/>
      <c r="B326" s="3" t="str">
        <f>IFERROR(__xludf.DUMMYFUNCTION("if( A326&lt;&gt;"""",SPLIT(A326,"".""),"""")"),"")</f>
        <v/>
      </c>
      <c r="C326" s="3"/>
      <c r="D326" s="3"/>
      <c r="E326" s="3"/>
      <c r="F326" s="112" t="str">
        <f t="shared" si="1"/>
        <v/>
      </c>
      <c r="G326" s="111"/>
      <c r="H326" s="3"/>
      <c r="I326" s="3" t="str">
        <f>IFERROR(__xludf.DUMMYFUNCTION("if( H326&lt;&gt;"""",SPLIT(H326,"".""),"""")"),"")</f>
        <v/>
      </c>
      <c r="J326" s="3"/>
      <c r="K326" s="3"/>
      <c r="L326" s="3"/>
      <c r="M326" s="112" t="str">
        <f t="shared" si="2"/>
        <v/>
      </c>
    </row>
    <row r="327" ht="22.5" customHeight="1">
      <c r="A327" s="3"/>
      <c r="B327" s="3" t="str">
        <f>IFERROR(__xludf.DUMMYFUNCTION("if( A327&lt;&gt;"""",SPLIT(A327,"".""),"""")"),"")</f>
        <v/>
      </c>
      <c r="C327" s="3"/>
      <c r="D327" s="3"/>
      <c r="E327" s="3"/>
      <c r="F327" s="112" t="str">
        <f t="shared" si="1"/>
        <v/>
      </c>
      <c r="G327" s="111"/>
      <c r="H327" s="3"/>
      <c r="I327" s="3" t="str">
        <f>IFERROR(__xludf.DUMMYFUNCTION("if( H327&lt;&gt;"""",SPLIT(H327,"".""),"""")"),"")</f>
        <v/>
      </c>
      <c r="J327" s="3"/>
      <c r="K327" s="3"/>
      <c r="L327" s="3"/>
      <c r="M327" s="112" t="str">
        <f t="shared" si="2"/>
        <v/>
      </c>
    </row>
    <row r="328" ht="22.5" customHeight="1">
      <c r="A328" s="3"/>
      <c r="B328" s="3" t="str">
        <f>IFERROR(__xludf.DUMMYFUNCTION("if( A328&lt;&gt;"""",SPLIT(A328,"".""),"""")"),"")</f>
        <v/>
      </c>
      <c r="C328" s="3"/>
      <c r="D328" s="3"/>
      <c r="E328" s="3"/>
      <c r="F328" s="112" t="str">
        <f t="shared" si="1"/>
        <v/>
      </c>
      <c r="G328" s="111"/>
      <c r="H328" s="3"/>
      <c r="I328" s="3" t="str">
        <f>IFERROR(__xludf.DUMMYFUNCTION("if( H328&lt;&gt;"""",SPLIT(H328,"".""),"""")"),"")</f>
        <v/>
      </c>
      <c r="J328" s="3"/>
      <c r="K328" s="3"/>
      <c r="L328" s="3"/>
      <c r="M328" s="112" t="str">
        <f t="shared" si="2"/>
        <v/>
      </c>
    </row>
    <row r="329" ht="22.5" customHeight="1">
      <c r="A329" s="3"/>
      <c r="B329" s="3" t="str">
        <f>IFERROR(__xludf.DUMMYFUNCTION("if( A329&lt;&gt;"""",SPLIT(A329,"".""),"""")"),"")</f>
        <v/>
      </c>
      <c r="C329" s="3"/>
      <c r="D329" s="3"/>
      <c r="E329" s="3"/>
      <c r="F329" s="112" t="str">
        <f t="shared" si="1"/>
        <v/>
      </c>
      <c r="G329" s="111"/>
      <c r="H329" s="3"/>
      <c r="I329" s="3" t="str">
        <f>IFERROR(__xludf.DUMMYFUNCTION("if( H329&lt;&gt;"""",SPLIT(H329,"".""),"""")"),"")</f>
        <v/>
      </c>
      <c r="J329" s="3"/>
      <c r="K329" s="3"/>
      <c r="L329" s="3"/>
      <c r="M329" s="112" t="str">
        <f t="shared" si="2"/>
        <v/>
      </c>
    </row>
    <row r="330" ht="22.5" customHeight="1">
      <c r="A330" s="3"/>
      <c r="B330" s="3" t="str">
        <f>IFERROR(__xludf.DUMMYFUNCTION("if( A330&lt;&gt;"""",SPLIT(A330,"".""),"""")"),"")</f>
        <v/>
      </c>
      <c r="C330" s="3"/>
      <c r="D330" s="3"/>
      <c r="E330" s="3"/>
      <c r="F330" s="112" t="str">
        <f t="shared" si="1"/>
        <v/>
      </c>
      <c r="G330" s="111"/>
      <c r="H330" s="3"/>
      <c r="I330" s="3" t="str">
        <f>IFERROR(__xludf.DUMMYFUNCTION("if( H330&lt;&gt;"""",SPLIT(H330,"".""),"""")"),"")</f>
        <v/>
      </c>
      <c r="J330" s="3"/>
      <c r="K330" s="3"/>
      <c r="L330" s="3"/>
      <c r="M330" s="112" t="str">
        <f t="shared" si="2"/>
        <v/>
      </c>
    </row>
    <row r="331" ht="22.5" customHeight="1">
      <c r="A331" s="3"/>
      <c r="B331" s="3" t="str">
        <f>IFERROR(__xludf.DUMMYFUNCTION("if( A331&lt;&gt;"""",SPLIT(A331,"".""),"""")"),"")</f>
        <v/>
      </c>
      <c r="C331" s="3"/>
      <c r="D331" s="3"/>
      <c r="E331" s="3"/>
      <c r="F331" s="112" t="str">
        <f t="shared" si="1"/>
        <v/>
      </c>
      <c r="G331" s="111"/>
      <c r="H331" s="3"/>
      <c r="I331" s="3" t="str">
        <f>IFERROR(__xludf.DUMMYFUNCTION("if( H331&lt;&gt;"""",SPLIT(H331,"".""),"""")"),"")</f>
        <v/>
      </c>
      <c r="J331" s="3"/>
      <c r="K331" s="3"/>
      <c r="L331" s="3"/>
      <c r="M331" s="112" t="str">
        <f t="shared" si="2"/>
        <v/>
      </c>
    </row>
    <row r="332" ht="22.5" customHeight="1">
      <c r="A332" s="3"/>
      <c r="B332" s="3" t="str">
        <f>IFERROR(__xludf.DUMMYFUNCTION("if( A332&lt;&gt;"""",SPLIT(A332,"".""),"""")"),"")</f>
        <v/>
      </c>
      <c r="C332" s="3"/>
      <c r="D332" s="3"/>
      <c r="E332" s="3"/>
      <c r="F332" s="112" t="str">
        <f t="shared" si="1"/>
        <v/>
      </c>
      <c r="G332" s="111"/>
      <c r="H332" s="3"/>
      <c r="I332" s="3" t="str">
        <f>IFERROR(__xludf.DUMMYFUNCTION("if( H332&lt;&gt;"""",SPLIT(H332,"".""),"""")"),"")</f>
        <v/>
      </c>
      <c r="J332" s="3"/>
      <c r="K332" s="3"/>
      <c r="L332" s="3"/>
      <c r="M332" s="112" t="str">
        <f t="shared" si="2"/>
        <v/>
      </c>
    </row>
    <row r="333" ht="22.5" customHeight="1">
      <c r="A333" s="3"/>
      <c r="B333" s="3" t="str">
        <f>IFERROR(__xludf.DUMMYFUNCTION("if( A333&lt;&gt;"""",SPLIT(A333,"".""),"""")"),"")</f>
        <v/>
      </c>
      <c r="C333" s="3"/>
      <c r="D333" s="3"/>
      <c r="E333" s="3"/>
      <c r="F333" s="112" t="str">
        <f t="shared" si="1"/>
        <v/>
      </c>
      <c r="G333" s="111"/>
      <c r="H333" s="3"/>
      <c r="I333" s="3" t="str">
        <f>IFERROR(__xludf.DUMMYFUNCTION("if( H333&lt;&gt;"""",SPLIT(H333,"".""),"""")"),"")</f>
        <v/>
      </c>
      <c r="J333" s="3"/>
      <c r="K333" s="3"/>
      <c r="L333" s="3"/>
      <c r="M333" s="112" t="str">
        <f t="shared" si="2"/>
        <v/>
      </c>
    </row>
    <row r="334" ht="22.5" customHeight="1">
      <c r="A334" s="3"/>
      <c r="B334" s="3" t="str">
        <f>IFERROR(__xludf.DUMMYFUNCTION("if( A334&lt;&gt;"""",SPLIT(A334,"".""),"""")"),"")</f>
        <v/>
      </c>
      <c r="C334" s="3"/>
      <c r="D334" s="3"/>
      <c r="E334" s="3"/>
      <c r="F334" s="112" t="str">
        <f t="shared" si="1"/>
        <v/>
      </c>
      <c r="G334" s="111"/>
      <c r="H334" s="3"/>
      <c r="I334" s="3" t="str">
        <f>IFERROR(__xludf.DUMMYFUNCTION("if( H334&lt;&gt;"""",SPLIT(H334,"".""),"""")"),"")</f>
        <v/>
      </c>
      <c r="J334" s="3"/>
      <c r="K334" s="3"/>
      <c r="L334" s="3"/>
      <c r="M334" s="112" t="str">
        <f t="shared" si="2"/>
        <v/>
      </c>
    </row>
    <row r="335" ht="22.5" customHeight="1">
      <c r="A335" s="3"/>
      <c r="B335" s="3" t="str">
        <f>IFERROR(__xludf.DUMMYFUNCTION("if( A335&lt;&gt;"""",SPLIT(A335,"".""),"""")"),"")</f>
        <v/>
      </c>
      <c r="C335" s="3"/>
      <c r="D335" s="3"/>
      <c r="E335" s="3"/>
      <c r="F335" s="112" t="str">
        <f t="shared" si="1"/>
        <v/>
      </c>
      <c r="G335" s="111"/>
      <c r="H335" s="3"/>
      <c r="I335" s="3" t="str">
        <f>IFERROR(__xludf.DUMMYFUNCTION("if( H335&lt;&gt;"""",SPLIT(H335,"".""),"""")"),"")</f>
        <v/>
      </c>
      <c r="J335" s="3"/>
      <c r="K335" s="3"/>
      <c r="L335" s="3"/>
      <c r="M335" s="112" t="str">
        <f t="shared" si="2"/>
        <v/>
      </c>
    </row>
    <row r="336" ht="22.5" customHeight="1">
      <c r="A336" s="3"/>
      <c r="B336" s="3" t="str">
        <f>IFERROR(__xludf.DUMMYFUNCTION("if( A336&lt;&gt;"""",SPLIT(A336,"".""),"""")"),"")</f>
        <v/>
      </c>
      <c r="C336" s="3"/>
      <c r="D336" s="3"/>
      <c r="E336" s="3"/>
      <c r="F336" s="112" t="str">
        <f t="shared" si="1"/>
        <v/>
      </c>
      <c r="G336" s="111"/>
      <c r="H336" s="3"/>
      <c r="I336" s="3" t="str">
        <f>IFERROR(__xludf.DUMMYFUNCTION("if( H336&lt;&gt;"""",SPLIT(H336,"".""),"""")"),"")</f>
        <v/>
      </c>
      <c r="J336" s="3"/>
      <c r="K336" s="3"/>
      <c r="L336" s="3"/>
      <c r="M336" s="112" t="str">
        <f t="shared" si="2"/>
        <v/>
      </c>
    </row>
    <row r="337" ht="22.5" customHeight="1">
      <c r="A337" s="3"/>
      <c r="B337" s="3" t="str">
        <f>IFERROR(__xludf.DUMMYFUNCTION("if( A337&lt;&gt;"""",SPLIT(A337,"".""),"""")"),"")</f>
        <v/>
      </c>
      <c r="C337" s="3"/>
      <c r="D337" s="3"/>
      <c r="E337" s="3"/>
      <c r="F337" s="112" t="str">
        <f t="shared" si="1"/>
        <v/>
      </c>
      <c r="G337" s="111"/>
      <c r="H337" s="3"/>
      <c r="I337" s="3" t="str">
        <f>IFERROR(__xludf.DUMMYFUNCTION("if( H337&lt;&gt;"""",SPLIT(H337,"".""),"""")"),"")</f>
        <v/>
      </c>
      <c r="J337" s="3"/>
      <c r="K337" s="3"/>
      <c r="L337" s="3"/>
      <c r="M337" s="112" t="str">
        <f t="shared" si="2"/>
        <v/>
      </c>
    </row>
    <row r="338" ht="22.5" customHeight="1">
      <c r="A338" s="3"/>
      <c r="B338" s="3" t="str">
        <f>IFERROR(__xludf.DUMMYFUNCTION("if( A338&lt;&gt;"""",SPLIT(A338,"".""),"""")"),"")</f>
        <v/>
      </c>
      <c r="C338" s="3"/>
      <c r="D338" s="3"/>
      <c r="E338" s="3"/>
      <c r="F338" s="112" t="str">
        <f t="shared" si="1"/>
        <v/>
      </c>
      <c r="G338" s="111"/>
      <c r="H338" s="3"/>
      <c r="I338" s="3" t="str">
        <f>IFERROR(__xludf.DUMMYFUNCTION("if( H338&lt;&gt;"""",SPLIT(H338,"".""),"""")"),"")</f>
        <v/>
      </c>
      <c r="J338" s="3"/>
      <c r="K338" s="3"/>
      <c r="L338" s="3"/>
      <c r="M338" s="112" t="str">
        <f t="shared" si="2"/>
        <v/>
      </c>
    </row>
    <row r="339" ht="22.5" customHeight="1">
      <c r="A339" s="3"/>
      <c r="B339" s="3" t="str">
        <f>IFERROR(__xludf.DUMMYFUNCTION("if( A339&lt;&gt;"""",SPLIT(A339,"".""),"""")"),"")</f>
        <v/>
      </c>
      <c r="C339" s="3"/>
      <c r="D339" s="3"/>
      <c r="E339" s="3"/>
      <c r="F339" s="112" t="str">
        <f t="shared" si="1"/>
        <v/>
      </c>
      <c r="G339" s="111"/>
      <c r="H339" s="3"/>
      <c r="I339" s="3" t="str">
        <f>IFERROR(__xludf.DUMMYFUNCTION("if( H339&lt;&gt;"""",SPLIT(H339,"".""),"""")"),"")</f>
        <v/>
      </c>
      <c r="J339" s="3"/>
      <c r="K339" s="3"/>
      <c r="L339" s="3"/>
      <c r="M339" s="112" t="str">
        <f t="shared" si="2"/>
        <v/>
      </c>
    </row>
    <row r="340" ht="22.5" customHeight="1">
      <c r="A340" s="3"/>
      <c r="B340" s="3" t="str">
        <f>IFERROR(__xludf.DUMMYFUNCTION("if( A340&lt;&gt;"""",SPLIT(A340,"".""),"""")"),"")</f>
        <v/>
      </c>
      <c r="C340" s="3"/>
      <c r="D340" s="3"/>
      <c r="E340" s="3"/>
      <c r="F340" s="112" t="str">
        <f t="shared" si="1"/>
        <v/>
      </c>
      <c r="G340" s="111"/>
      <c r="H340" s="3"/>
      <c r="I340" s="3" t="str">
        <f>IFERROR(__xludf.DUMMYFUNCTION("if( H340&lt;&gt;"""",SPLIT(H340,"".""),"""")"),"")</f>
        <v/>
      </c>
      <c r="J340" s="3"/>
      <c r="K340" s="3"/>
      <c r="L340" s="3"/>
      <c r="M340" s="112" t="str">
        <f t="shared" si="2"/>
        <v/>
      </c>
    </row>
    <row r="341" ht="22.5" customHeight="1">
      <c r="A341" s="3"/>
      <c r="B341" s="3" t="str">
        <f>IFERROR(__xludf.DUMMYFUNCTION("if( A341&lt;&gt;"""",SPLIT(A341,"".""),"""")"),"")</f>
        <v/>
      </c>
      <c r="C341" s="3"/>
      <c r="D341" s="3"/>
      <c r="E341" s="3"/>
      <c r="F341" s="112" t="str">
        <f t="shared" si="1"/>
        <v/>
      </c>
      <c r="G341" s="111"/>
      <c r="H341" s="3"/>
      <c r="I341" s="3" t="str">
        <f>IFERROR(__xludf.DUMMYFUNCTION("if( H341&lt;&gt;"""",SPLIT(H341,"".""),"""")"),"")</f>
        <v/>
      </c>
      <c r="J341" s="3"/>
      <c r="K341" s="3"/>
      <c r="L341" s="3"/>
      <c r="M341" s="112" t="str">
        <f t="shared" si="2"/>
        <v/>
      </c>
    </row>
    <row r="342" ht="22.5" customHeight="1">
      <c r="A342" s="3"/>
      <c r="B342" s="3" t="str">
        <f>IFERROR(__xludf.DUMMYFUNCTION("if( A342&lt;&gt;"""",SPLIT(A342,"".""),"""")"),"")</f>
        <v/>
      </c>
      <c r="C342" s="3"/>
      <c r="D342" s="3"/>
      <c r="E342" s="3"/>
      <c r="F342" s="112" t="str">
        <f t="shared" si="1"/>
        <v/>
      </c>
      <c r="G342" s="111"/>
      <c r="H342" s="3"/>
      <c r="I342" s="3" t="str">
        <f>IFERROR(__xludf.DUMMYFUNCTION("if( H342&lt;&gt;"""",SPLIT(H342,"".""),"""")"),"")</f>
        <v/>
      </c>
      <c r="J342" s="3"/>
      <c r="K342" s="3"/>
      <c r="L342" s="3"/>
      <c r="M342" s="112" t="str">
        <f t="shared" si="2"/>
        <v/>
      </c>
    </row>
    <row r="343" ht="22.5" customHeight="1">
      <c r="A343" s="3"/>
      <c r="B343" s="3" t="str">
        <f>IFERROR(__xludf.DUMMYFUNCTION("if( A343&lt;&gt;"""",SPLIT(A343,"".""),"""")"),"")</f>
        <v/>
      </c>
      <c r="C343" s="3"/>
      <c r="D343" s="3"/>
      <c r="E343" s="3"/>
      <c r="F343" s="112" t="str">
        <f t="shared" si="1"/>
        <v/>
      </c>
      <c r="G343" s="111"/>
      <c r="H343" s="3"/>
      <c r="I343" s="3" t="str">
        <f>IFERROR(__xludf.DUMMYFUNCTION("if( H343&lt;&gt;"""",SPLIT(H343,"".""),"""")"),"")</f>
        <v/>
      </c>
      <c r="J343" s="3"/>
      <c r="K343" s="3"/>
      <c r="L343" s="3"/>
      <c r="M343" s="112" t="str">
        <f t="shared" si="2"/>
        <v/>
      </c>
    </row>
    <row r="344" ht="22.5" customHeight="1">
      <c r="A344" s="3"/>
      <c r="B344" s="3" t="str">
        <f>IFERROR(__xludf.DUMMYFUNCTION("if( A344&lt;&gt;"""",SPLIT(A344,"".""),"""")"),"")</f>
        <v/>
      </c>
      <c r="C344" s="3"/>
      <c r="D344" s="3"/>
      <c r="E344" s="3"/>
      <c r="F344" s="112" t="str">
        <f t="shared" si="1"/>
        <v/>
      </c>
      <c r="G344" s="111"/>
      <c r="H344" s="3"/>
      <c r="I344" s="3" t="str">
        <f>IFERROR(__xludf.DUMMYFUNCTION("if( H344&lt;&gt;"""",SPLIT(H344,"".""),"""")"),"")</f>
        <v/>
      </c>
      <c r="J344" s="3"/>
      <c r="K344" s="3"/>
      <c r="L344" s="3"/>
      <c r="M344" s="112" t="str">
        <f t="shared" si="2"/>
        <v/>
      </c>
    </row>
    <row r="345" ht="22.5" customHeight="1">
      <c r="A345" s="3"/>
      <c r="B345" s="3" t="str">
        <f>IFERROR(__xludf.DUMMYFUNCTION("if( A345&lt;&gt;"""",SPLIT(A345,"".""),"""")"),"")</f>
        <v/>
      </c>
      <c r="C345" s="3"/>
      <c r="D345" s="3"/>
      <c r="E345" s="3"/>
      <c r="F345" s="112" t="str">
        <f t="shared" si="1"/>
        <v/>
      </c>
      <c r="G345" s="111"/>
      <c r="H345" s="3"/>
      <c r="I345" s="3" t="str">
        <f>IFERROR(__xludf.DUMMYFUNCTION("if( H345&lt;&gt;"""",SPLIT(H345,"".""),"""")"),"")</f>
        <v/>
      </c>
      <c r="J345" s="3"/>
      <c r="K345" s="3"/>
      <c r="L345" s="3"/>
      <c r="M345" s="112" t="str">
        <f t="shared" si="2"/>
        <v/>
      </c>
    </row>
    <row r="346" ht="22.5" customHeight="1">
      <c r="A346" s="3"/>
      <c r="B346" s="3" t="str">
        <f>IFERROR(__xludf.DUMMYFUNCTION("if( A346&lt;&gt;"""",SPLIT(A346,"".""),"""")"),"")</f>
        <v/>
      </c>
      <c r="C346" s="3"/>
      <c r="D346" s="3"/>
      <c r="E346" s="3"/>
      <c r="F346" s="112" t="str">
        <f t="shared" si="1"/>
        <v/>
      </c>
      <c r="G346" s="111"/>
      <c r="H346" s="3"/>
      <c r="I346" s="3" t="str">
        <f>IFERROR(__xludf.DUMMYFUNCTION("if( H346&lt;&gt;"""",SPLIT(H346,"".""),"""")"),"")</f>
        <v/>
      </c>
      <c r="J346" s="3"/>
      <c r="K346" s="3"/>
      <c r="L346" s="3"/>
      <c r="M346" s="112" t="str">
        <f t="shared" si="2"/>
        <v/>
      </c>
    </row>
    <row r="347" ht="22.5" customHeight="1">
      <c r="A347" s="3"/>
      <c r="B347" s="3" t="str">
        <f>IFERROR(__xludf.DUMMYFUNCTION("if( A347&lt;&gt;"""",SPLIT(A347,"".""),"""")"),"")</f>
        <v/>
      </c>
      <c r="C347" s="3"/>
      <c r="D347" s="3"/>
      <c r="E347" s="3"/>
      <c r="F347" s="112" t="str">
        <f t="shared" si="1"/>
        <v/>
      </c>
      <c r="G347" s="111"/>
      <c r="H347" s="3"/>
      <c r="I347" s="3" t="str">
        <f>IFERROR(__xludf.DUMMYFUNCTION("if( H347&lt;&gt;"""",SPLIT(H347,"".""),"""")"),"")</f>
        <v/>
      </c>
      <c r="J347" s="3"/>
      <c r="K347" s="3"/>
      <c r="L347" s="3"/>
      <c r="M347" s="112" t="str">
        <f t="shared" si="2"/>
        <v/>
      </c>
    </row>
    <row r="348" ht="22.5" customHeight="1">
      <c r="A348" s="3"/>
      <c r="B348" s="3" t="str">
        <f>IFERROR(__xludf.DUMMYFUNCTION("if( A348&lt;&gt;"""",SPLIT(A348,"".""),"""")"),"")</f>
        <v/>
      </c>
      <c r="C348" s="3"/>
      <c r="D348" s="3"/>
      <c r="E348" s="3"/>
      <c r="F348" s="112" t="str">
        <f t="shared" si="1"/>
        <v/>
      </c>
      <c r="G348" s="111"/>
      <c r="H348" s="3"/>
      <c r="I348" s="3" t="str">
        <f>IFERROR(__xludf.DUMMYFUNCTION("if( H348&lt;&gt;"""",SPLIT(H348,"".""),"""")"),"")</f>
        <v/>
      </c>
      <c r="J348" s="3"/>
      <c r="K348" s="3"/>
      <c r="L348" s="3"/>
      <c r="M348" s="112" t="str">
        <f t="shared" si="2"/>
        <v/>
      </c>
    </row>
    <row r="349" ht="22.5" customHeight="1">
      <c r="A349" s="3"/>
      <c r="B349" s="3" t="str">
        <f>IFERROR(__xludf.DUMMYFUNCTION("if( A349&lt;&gt;"""",SPLIT(A349,"".""),"""")"),"")</f>
        <v/>
      </c>
      <c r="C349" s="3"/>
      <c r="D349" s="3"/>
      <c r="E349" s="3"/>
      <c r="F349" s="112" t="str">
        <f t="shared" si="1"/>
        <v/>
      </c>
      <c r="G349" s="111"/>
      <c r="H349" s="3"/>
      <c r="I349" s="3" t="str">
        <f>IFERROR(__xludf.DUMMYFUNCTION("if( H349&lt;&gt;"""",SPLIT(H349,"".""),"""")"),"")</f>
        <v/>
      </c>
      <c r="J349" s="3"/>
      <c r="K349" s="3"/>
      <c r="L349" s="3"/>
      <c r="M349" s="112" t="str">
        <f t="shared" si="2"/>
        <v/>
      </c>
    </row>
    <row r="350" ht="22.5" customHeight="1">
      <c r="A350" s="3"/>
      <c r="B350" s="3" t="str">
        <f>IFERROR(__xludf.DUMMYFUNCTION("if( A350&lt;&gt;"""",SPLIT(A350,"".""),"""")"),"")</f>
        <v/>
      </c>
      <c r="C350" s="3"/>
      <c r="D350" s="3"/>
      <c r="E350" s="3"/>
      <c r="F350" s="112" t="str">
        <f t="shared" si="1"/>
        <v/>
      </c>
      <c r="G350" s="111"/>
      <c r="H350" s="3"/>
      <c r="I350" s="3" t="str">
        <f>IFERROR(__xludf.DUMMYFUNCTION("if( H350&lt;&gt;"""",SPLIT(H350,"".""),"""")"),"")</f>
        <v/>
      </c>
      <c r="J350" s="3"/>
      <c r="K350" s="3"/>
      <c r="L350" s="3"/>
      <c r="M350" s="112" t="str">
        <f t="shared" si="2"/>
        <v/>
      </c>
    </row>
    <row r="351" ht="22.5" customHeight="1">
      <c r="A351" s="3"/>
      <c r="B351" s="3" t="str">
        <f>IFERROR(__xludf.DUMMYFUNCTION("if( A351&lt;&gt;"""",SPLIT(A351,"".""),"""")"),"")</f>
        <v/>
      </c>
      <c r="C351" s="3"/>
      <c r="D351" s="3"/>
      <c r="E351" s="3"/>
      <c r="F351" s="112" t="str">
        <f t="shared" si="1"/>
        <v/>
      </c>
      <c r="G351" s="111"/>
      <c r="H351" s="3"/>
      <c r="I351" s="3" t="str">
        <f>IFERROR(__xludf.DUMMYFUNCTION("if( H351&lt;&gt;"""",SPLIT(H351,"".""),"""")"),"")</f>
        <v/>
      </c>
      <c r="J351" s="3"/>
      <c r="K351" s="3"/>
      <c r="L351" s="3"/>
      <c r="M351" s="112" t="str">
        <f t="shared" si="2"/>
        <v/>
      </c>
    </row>
    <row r="352" ht="22.5" customHeight="1">
      <c r="A352" s="3"/>
      <c r="B352" s="3" t="str">
        <f>IFERROR(__xludf.DUMMYFUNCTION("if( A352&lt;&gt;"""",SPLIT(A352,"".""),"""")"),"")</f>
        <v/>
      </c>
      <c r="C352" s="3"/>
      <c r="D352" s="3"/>
      <c r="E352" s="3"/>
      <c r="F352" s="112" t="str">
        <f t="shared" si="1"/>
        <v/>
      </c>
      <c r="G352" s="111"/>
      <c r="H352" s="3"/>
      <c r="I352" s="3" t="str">
        <f>IFERROR(__xludf.DUMMYFUNCTION("if( H352&lt;&gt;"""",SPLIT(H352,"".""),"""")"),"")</f>
        <v/>
      </c>
      <c r="J352" s="3"/>
      <c r="K352" s="3"/>
      <c r="L352" s="3"/>
      <c r="M352" s="112" t="str">
        <f t="shared" si="2"/>
        <v/>
      </c>
    </row>
    <row r="353" ht="22.5" customHeight="1">
      <c r="A353" s="3"/>
      <c r="B353" s="3" t="str">
        <f>IFERROR(__xludf.DUMMYFUNCTION("if( A353&lt;&gt;"""",SPLIT(A353,"".""),"""")"),"")</f>
        <v/>
      </c>
      <c r="C353" s="3"/>
      <c r="D353" s="3"/>
      <c r="E353" s="3"/>
      <c r="F353" s="112" t="str">
        <f t="shared" si="1"/>
        <v/>
      </c>
      <c r="G353" s="111"/>
      <c r="H353" s="3"/>
      <c r="I353" s="3" t="str">
        <f>IFERROR(__xludf.DUMMYFUNCTION("if( H353&lt;&gt;"""",SPLIT(H353,"".""),"""")"),"")</f>
        <v/>
      </c>
      <c r="J353" s="3"/>
      <c r="K353" s="3"/>
      <c r="L353" s="3"/>
      <c r="M353" s="112" t="str">
        <f t="shared" si="2"/>
        <v/>
      </c>
    </row>
    <row r="354" ht="22.5" customHeight="1">
      <c r="A354" s="3"/>
      <c r="B354" s="3" t="str">
        <f>IFERROR(__xludf.DUMMYFUNCTION("if( A354&lt;&gt;"""",SPLIT(A354,"".""),"""")"),"")</f>
        <v/>
      </c>
      <c r="C354" s="3"/>
      <c r="D354" s="3"/>
      <c r="E354" s="3"/>
      <c r="F354" s="112" t="str">
        <f t="shared" si="1"/>
        <v/>
      </c>
      <c r="G354" s="111"/>
      <c r="H354" s="3"/>
      <c r="I354" s="3" t="str">
        <f>IFERROR(__xludf.DUMMYFUNCTION("if( H354&lt;&gt;"""",SPLIT(H354,"".""),"""")"),"")</f>
        <v/>
      </c>
      <c r="J354" s="3"/>
      <c r="K354" s="3"/>
      <c r="L354" s="3"/>
      <c r="M354" s="112" t="str">
        <f t="shared" si="2"/>
        <v/>
      </c>
    </row>
    <row r="355" ht="22.5" customHeight="1">
      <c r="A355" s="3"/>
      <c r="B355" s="3" t="str">
        <f>IFERROR(__xludf.DUMMYFUNCTION("if( A355&lt;&gt;"""",SPLIT(A355,"".""),"""")"),"")</f>
        <v/>
      </c>
      <c r="C355" s="3"/>
      <c r="D355" s="3"/>
      <c r="E355" s="3"/>
      <c r="F355" s="112" t="str">
        <f t="shared" si="1"/>
        <v/>
      </c>
      <c r="G355" s="111"/>
      <c r="H355" s="3"/>
      <c r="I355" s="3" t="str">
        <f>IFERROR(__xludf.DUMMYFUNCTION("if( H355&lt;&gt;"""",SPLIT(H355,"".""),"""")"),"")</f>
        <v/>
      </c>
      <c r="J355" s="3"/>
      <c r="K355" s="3"/>
      <c r="L355" s="3"/>
      <c r="M355" s="112" t="str">
        <f t="shared" si="2"/>
        <v/>
      </c>
    </row>
    <row r="356" ht="22.5" customHeight="1">
      <c r="A356" s="3"/>
      <c r="B356" s="3" t="str">
        <f>IFERROR(__xludf.DUMMYFUNCTION("if( A356&lt;&gt;"""",SPLIT(A356,"".""),"""")"),"")</f>
        <v/>
      </c>
      <c r="C356" s="3"/>
      <c r="D356" s="3"/>
      <c r="E356" s="3"/>
      <c r="F356" s="112" t="str">
        <f t="shared" si="1"/>
        <v/>
      </c>
      <c r="G356" s="111"/>
      <c r="H356" s="3"/>
      <c r="I356" s="3" t="str">
        <f>IFERROR(__xludf.DUMMYFUNCTION("if( H356&lt;&gt;"""",SPLIT(H356,"".""),"""")"),"")</f>
        <v/>
      </c>
      <c r="J356" s="3"/>
      <c r="K356" s="3"/>
      <c r="L356" s="3"/>
      <c r="M356" s="112" t="str">
        <f t="shared" si="2"/>
        <v/>
      </c>
    </row>
    <row r="357" ht="22.5" customHeight="1">
      <c r="A357" s="3"/>
      <c r="B357" s="3" t="str">
        <f>IFERROR(__xludf.DUMMYFUNCTION("if( A357&lt;&gt;"""",SPLIT(A357,"".""),"""")"),"")</f>
        <v/>
      </c>
      <c r="C357" s="3"/>
      <c r="D357" s="3"/>
      <c r="E357" s="3"/>
      <c r="F357" s="112" t="str">
        <f t="shared" si="1"/>
        <v/>
      </c>
      <c r="G357" s="111"/>
      <c r="H357" s="3"/>
      <c r="I357" s="3" t="str">
        <f>IFERROR(__xludf.DUMMYFUNCTION("if( H357&lt;&gt;"""",SPLIT(H357,"".""),"""")"),"")</f>
        <v/>
      </c>
      <c r="J357" s="3"/>
      <c r="K357" s="3"/>
      <c r="L357" s="3"/>
      <c r="M357" s="112" t="str">
        <f t="shared" si="2"/>
        <v/>
      </c>
    </row>
    <row r="358" ht="22.5" customHeight="1">
      <c r="A358" s="3"/>
      <c r="B358" s="3" t="str">
        <f>IFERROR(__xludf.DUMMYFUNCTION("if( A358&lt;&gt;"""",SPLIT(A358,"".""),"""")"),"")</f>
        <v/>
      </c>
      <c r="C358" s="3"/>
      <c r="D358" s="3"/>
      <c r="E358" s="3"/>
      <c r="F358" s="112" t="str">
        <f t="shared" si="1"/>
        <v/>
      </c>
      <c r="G358" s="111"/>
      <c r="H358" s="3"/>
      <c r="I358" s="3" t="str">
        <f>IFERROR(__xludf.DUMMYFUNCTION("if( H358&lt;&gt;"""",SPLIT(H358,"".""),"""")"),"")</f>
        <v/>
      </c>
      <c r="J358" s="3"/>
      <c r="K358" s="3"/>
      <c r="L358" s="3"/>
      <c r="M358" s="112" t="str">
        <f t="shared" si="2"/>
        <v/>
      </c>
    </row>
    <row r="359" ht="22.5" customHeight="1">
      <c r="A359" s="3"/>
      <c r="B359" s="3" t="str">
        <f>IFERROR(__xludf.DUMMYFUNCTION("if( A359&lt;&gt;"""",SPLIT(A359,"".""),"""")"),"")</f>
        <v/>
      </c>
      <c r="C359" s="3"/>
      <c r="D359" s="3"/>
      <c r="E359" s="3"/>
      <c r="F359" s="112" t="str">
        <f t="shared" si="1"/>
        <v/>
      </c>
      <c r="G359" s="111"/>
      <c r="H359" s="3"/>
      <c r="I359" s="3" t="str">
        <f>IFERROR(__xludf.DUMMYFUNCTION("if( H359&lt;&gt;"""",SPLIT(H359,"".""),"""")"),"")</f>
        <v/>
      </c>
      <c r="J359" s="3"/>
      <c r="K359" s="3"/>
      <c r="L359" s="3"/>
      <c r="M359" s="112" t="str">
        <f t="shared" si="2"/>
        <v/>
      </c>
    </row>
    <row r="360" ht="22.5" customHeight="1">
      <c r="A360" s="3"/>
      <c r="B360" s="3" t="str">
        <f>IFERROR(__xludf.DUMMYFUNCTION("if( A360&lt;&gt;"""",SPLIT(A360,"".""),"""")"),"")</f>
        <v/>
      </c>
      <c r="C360" s="3"/>
      <c r="D360" s="3"/>
      <c r="E360" s="3"/>
      <c r="F360" s="112" t="str">
        <f t="shared" si="1"/>
        <v/>
      </c>
      <c r="G360" s="111"/>
      <c r="H360" s="3"/>
      <c r="I360" s="3" t="str">
        <f>IFERROR(__xludf.DUMMYFUNCTION("if( H360&lt;&gt;"""",SPLIT(H360,"".""),"""")"),"")</f>
        <v/>
      </c>
      <c r="J360" s="3"/>
      <c r="K360" s="3"/>
      <c r="L360" s="3"/>
      <c r="M360" s="112" t="str">
        <f t="shared" si="2"/>
        <v/>
      </c>
    </row>
    <row r="361" ht="22.5" customHeight="1">
      <c r="A361" s="3"/>
      <c r="B361" s="3" t="str">
        <f>IFERROR(__xludf.DUMMYFUNCTION("if( A361&lt;&gt;"""",SPLIT(A361,"".""),"""")"),"")</f>
        <v/>
      </c>
      <c r="C361" s="3"/>
      <c r="D361" s="3"/>
      <c r="E361" s="3"/>
      <c r="F361" s="112" t="str">
        <f t="shared" si="1"/>
        <v/>
      </c>
      <c r="G361" s="111"/>
      <c r="H361" s="3"/>
      <c r="I361" s="3" t="str">
        <f>IFERROR(__xludf.DUMMYFUNCTION("if( H361&lt;&gt;"""",SPLIT(H361,"".""),"""")"),"")</f>
        <v/>
      </c>
      <c r="J361" s="3"/>
      <c r="K361" s="3"/>
      <c r="L361" s="3"/>
      <c r="M361" s="112" t="str">
        <f t="shared" si="2"/>
        <v/>
      </c>
    </row>
    <row r="362" ht="22.5" customHeight="1">
      <c r="A362" s="3"/>
      <c r="B362" s="3" t="str">
        <f>IFERROR(__xludf.DUMMYFUNCTION("if( A362&lt;&gt;"""",SPLIT(A362,"".""),"""")"),"")</f>
        <v/>
      </c>
      <c r="C362" s="3"/>
      <c r="D362" s="3"/>
      <c r="E362" s="3"/>
      <c r="F362" s="112" t="str">
        <f t="shared" si="1"/>
        <v/>
      </c>
      <c r="G362" s="111"/>
      <c r="H362" s="3"/>
      <c r="I362" s="3" t="str">
        <f>IFERROR(__xludf.DUMMYFUNCTION("if( H362&lt;&gt;"""",SPLIT(H362,"".""),"""")"),"")</f>
        <v/>
      </c>
      <c r="J362" s="3"/>
      <c r="K362" s="3"/>
      <c r="L362" s="3"/>
      <c r="M362" s="112" t="str">
        <f t="shared" si="2"/>
        <v/>
      </c>
    </row>
    <row r="363" ht="22.5" customHeight="1">
      <c r="A363" s="3"/>
      <c r="B363" s="3" t="str">
        <f>IFERROR(__xludf.DUMMYFUNCTION("if( A363&lt;&gt;"""",SPLIT(A363,"".""),"""")"),"")</f>
        <v/>
      </c>
      <c r="C363" s="3"/>
      <c r="D363" s="3"/>
      <c r="E363" s="3"/>
      <c r="F363" s="112" t="str">
        <f t="shared" si="1"/>
        <v/>
      </c>
      <c r="G363" s="111"/>
      <c r="H363" s="3"/>
      <c r="I363" s="3" t="str">
        <f>IFERROR(__xludf.DUMMYFUNCTION("if( H363&lt;&gt;"""",SPLIT(H363,"".""),"""")"),"")</f>
        <v/>
      </c>
      <c r="J363" s="3"/>
      <c r="K363" s="3"/>
      <c r="L363" s="3"/>
      <c r="M363" s="112" t="str">
        <f t="shared" si="2"/>
        <v/>
      </c>
    </row>
    <row r="364" ht="22.5" customHeight="1">
      <c r="A364" s="3"/>
      <c r="B364" s="3" t="str">
        <f>IFERROR(__xludf.DUMMYFUNCTION("if( A364&lt;&gt;"""",SPLIT(A364,"".""),"""")"),"")</f>
        <v/>
      </c>
      <c r="C364" s="3"/>
      <c r="D364" s="3"/>
      <c r="E364" s="3"/>
      <c r="F364" s="112" t="str">
        <f t="shared" si="1"/>
        <v/>
      </c>
      <c r="G364" s="111"/>
      <c r="H364" s="3"/>
      <c r="I364" s="3" t="str">
        <f>IFERROR(__xludf.DUMMYFUNCTION("if( H364&lt;&gt;"""",SPLIT(H364,"".""),"""")"),"")</f>
        <v/>
      </c>
      <c r="J364" s="3"/>
      <c r="K364" s="3"/>
      <c r="L364" s="3"/>
      <c r="M364" s="112" t="str">
        <f t="shared" si="2"/>
        <v/>
      </c>
    </row>
    <row r="365" ht="22.5" customHeight="1">
      <c r="A365" s="3"/>
      <c r="B365" s="3" t="str">
        <f>IFERROR(__xludf.DUMMYFUNCTION("if( A365&lt;&gt;"""",SPLIT(A365,"".""),"""")"),"")</f>
        <v/>
      </c>
      <c r="C365" s="3"/>
      <c r="D365" s="3"/>
      <c r="E365" s="3"/>
      <c r="F365" s="112" t="str">
        <f t="shared" si="1"/>
        <v/>
      </c>
      <c r="G365" s="111"/>
      <c r="H365" s="3"/>
      <c r="I365" s="3" t="str">
        <f>IFERROR(__xludf.DUMMYFUNCTION("if( H365&lt;&gt;"""",SPLIT(H365,"".""),"""")"),"")</f>
        <v/>
      </c>
      <c r="J365" s="3"/>
      <c r="K365" s="3"/>
      <c r="L365" s="3"/>
      <c r="M365" s="112" t="str">
        <f t="shared" si="2"/>
        <v/>
      </c>
    </row>
    <row r="366" ht="22.5" customHeight="1">
      <c r="A366" s="3"/>
      <c r="B366" s="3" t="str">
        <f>IFERROR(__xludf.DUMMYFUNCTION("if( A366&lt;&gt;"""",SPLIT(A366,"".""),"""")"),"")</f>
        <v/>
      </c>
      <c r="C366" s="3"/>
      <c r="D366" s="3"/>
      <c r="E366" s="3"/>
      <c r="F366" s="112" t="str">
        <f t="shared" si="1"/>
        <v/>
      </c>
      <c r="G366" s="111"/>
      <c r="H366" s="3"/>
      <c r="I366" s="3" t="str">
        <f>IFERROR(__xludf.DUMMYFUNCTION("if( H366&lt;&gt;"""",SPLIT(H366,"".""),"""")"),"")</f>
        <v/>
      </c>
      <c r="J366" s="3"/>
      <c r="K366" s="3"/>
      <c r="L366" s="3"/>
      <c r="M366" s="112" t="str">
        <f t="shared" si="2"/>
        <v/>
      </c>
    </row>
    <row r="367" ht="22.5" customHeight="1">
      <c r="A367" s="3"/>
      <c r="B367" s="3" t="str">
        <f>IFERROR(__xludf.DUMMYFUNCTION("if( A367&lt;&gt;"""",SPLIT(A367,"".""),"""")"),"")</f>
        <v/>
      </c>
      <c r="C367" s="3"/>
      <c r="D367" s="3"/>
      <c r="E367" s="3"/>
      <c r="F367" s="112" t="str">
        <f t="shared" si="1"/>
        <v/>
      </c>
      <c r="G367" s="111"/>
      <c r="H367" s="3"/>
      <c r="I367" s="3" t="str">
        <f>IFERROR(__xludf.DUMMYFUNCTION("if( H367&lt;&gt;"""",SPLIT(H367,"".""),"""")"),"")</f>
        <v/>
      </c>
      <c r="J367" s="3"/>
      <c r="K367" s="3"/>
      <c r="L367" s="3"/>
      <c r="M367" s="112" t="str">
        <f t="shared" si="2"/>
        <v/>
      </c>
    </row>
    <row r="368" ht="22.5" customHeight="1">
      <c r="A368" s="3"/>
      <c r="B368" s="3" t="str">
        <f>IFERROR(__xludf.DUMMYFUNCTION("if( A368&lt;&gt;"""",SPLIT(A368,"".""),"""")"),"")</f>
        <v/>
      </c>
      <c r="C368" s="3"/>
      <c r="D368" s="3"/>
      <c r="E368" s="3"/>
      <c r="F368" s="112" t="str">
        <f t="shared" si="1"/>
        <v/>
      </c>
      <c r="G368" s="111"/>
      <c r="H368" s="3"/>
      <c r="I368" s="3" t="str">
        <f>IFERROR(__xludf.DUMMYFUNCTION("if( H368&lt;&gt;"""",SPLIT(H368,"".""),"""")"),"")</f>
        <v/>
      </c>
      <c r="J368" s="3"/>
      <c r="K368" s="3"/>
      <c r="L368" s="3"/>
      <c r="M368" s="112" t="str">
        <f t="shared" si="2"/>
        <v/>
      </c>
    </row>
    <row r="369" ht="22.5" customHeight="1">
      <c r="A369" s="3"/>
      <c r="B369" s="3" t="str">
        <f>IFERROR(__xludf.DUMMYFUNCTION("if( A369&lt;&gt;"""",SPLIT(A369,"".""),"""")"),"")</f>
        <v/>
      </c>
      <c r="C369" s="3"/>
      <c r="D369" s="3"/>
      <c r="E369" s="3"/>
      <c r="F369" s="112" t="str">
        <f t="shared" si="1"/>
        <v/>
      </c>
      <c r="G369" s="111"/>
      <c r="H369" s="3"/>
      <c r="I369" s="3" t="str">
        <f>IFERROR(__xludf.DUMMYFUNCTION("if( H369&lt;&gt;"""",SPLIT(H369,"".""),"""")"),"")</f>
        <v/>
      </c>
      <c r="J369" s="3"/>
      <c r="K369" s="3"/>
      <c r="L369" s="3"/>
      <c r="M369" s="112" t="str">
        <f t="shared" si="2"/>
        <v/>
      </c>
    </row>
    <row r="370" ht="22.5" customHeight="1">
      <c r="A370" s="3"/>
      <c r="B370" s="3" t="str">
        <f>IFERROR(__xludf.DUMMYFUNCTION("if( A370&lt;&gt;"""",SPLIT(A370,"".""),"""")"),"")</f>
        <v/>
      </c>
      <c r="C370" s="3"/>
      <c r="D370" s="3"/>
      <c r="E370" s="3"/>
      <c r="F370" s="112" t="str">
        <f t="shared" si="1"/>
        <v/>
      </c>
      <c r="G370" s="111"/>
      <c r="H370" s="3"/>
      <c r="I370" s="3" t="str">
        <f>IFERROR(__xludf.DUMMYFUNCTION("if( H370&lt;&gt;"""",SPLIT(H370,"".""),"""")"),"")</f>
        <v/>
      </c>
      <c r="J370" s="3"/>
      <c r="K370" s="3"/>
      <c r="L370" s="3"/>
      <c r="M370" s="112" t="str">
        <f t="shared" si="2"/>
        <v/>
      </c>
    </row>
    <row r="371" ht="22.5" customHeight="1">
      <c r="A371" s="3"/>
      <c r="B371" s="3" t="str">
        <f>IFERROR(__xludf.DUMMYFUNCTION("if( A371&lt;&gt;"""",SPLIT(A371,"".""),"""")"),"")</f>
        <v/>
      </c>
      <c r="C371" s="3"/>
      <c r="D371" s="3"/>
      <c r="E371" s="3"/>
      <c r="F371" s="112" t="str">
        <f t="shared" si="1"/>
        <v/>
      </c>
      <c r="G371" s="111"/>
      <c r="H371" s="3"/>
      <c r="I371" s="3" t="str">
        <f>IFERROR(__xludf.DUMMYFUNCTION("if( H371&lt;&gt;"""",SPLIT(H371,"".""),"""")"),"")</f>
        <v/>
      </c>
      <c r="J371" s="3"/>
      <c r="K371" s="3"/>
      <c r="L371" s="3"/>
      <c r="M371" s="112" t="str">
        <f t="shared" si="2"/>
        <v/>
      </c>
    </row>
    <row r="372" ht="22.5" customHeight="1">
      <c r="A372" s="3"/>
      <c r="B372" s="3" t="str">
        <f>IFERROR(__xludf.DUMMYFUNCTION("if( A372&lt;&gt;"""",SPLIT(A372,"".""),"""")"),"")</f>
        <v/>
      </c>
      <c r="C372" s="3"/>
      <c r="D372" s="3"/>
      <c r="E372" s="3"/>
      <c r="F372" s="112" t="str">
        <f t="shared" si="1"/>
        <v/>
      </c>
      <c r="G372" s="111"/>
      <c r="H372" s="3"/>
      <c r="I372" s="3" t="str">
        <f>IFERROR(__xludf.DUMMYFUNCTION("if( H372&lt;&gt;"""",SPLIT(H372,"".""),"""")"),"")</f>
        <v/>
      </c>
      <c r="J372" s="3"/>
      <c r="K372" s="3"/>
      <c r="L372" s="3"/>
      <c r="M372" s="112" t="str">
        <f t="shared" si="2"/>
        <v/>
      </c>
    </row>
    <row r="373" ht="22.5" customHeight="1">
      <c r="A373" s="3"/>
      <c r="B373" s="3" t="str">
        <f>IFERROR(__xludf.DUMMYFUNCTION("if( A373&lt;&gt;"""",SPLIT(A373,"".""),"""")"),"")</f>
        <v/>
      </c>
      <c r="C373" s="3"/>
      <c r="D373" s="3"/>
      <c r="E373" s="3"/>
      <c r="F373" s="112" t="str">
        <f t="shared" si="1"/>
        <v/>
      </c>
      <c r="G373" s="111"/>
      <c r="H373" s="3"/>
      <c r="I373" s="3" t="str">
        <f>IFERROR(__xludf.DUMMYFUNCTION("if( H373&lt;&gt;"""",SPLIT(H373,"".""),"""")"),"")</f>
        <v/>
      </c>
      <c r="J373" s="3"/>
      <c r="K373" s="3"/>
      <c r="L373" s="3"/>
      <c r="M373" s="112" t="str">
        <f t="shared" si="2"/>
        <v/>
      </c>
    </row>
    <row r="374" ht="22.5" customHeight="1">
      <c r="A374" s="3"/>
      <c r="B374" s="3" t="str">
        <f>IFERROR(__xludf.DUMMYFUNCTION("if( A374&lt;&gt;"""",SPLIT(A374,"".""),"""")"),"")</f>
        <v/>
      </c>
      <c r="C374" s="3"/>
      <c r="D374" s="3"/>
      <c r="E374" s="3"/>
      <c r="F374" s="112" t="str">
        <f t="shared" si="1"/>
        <v/>
      </c>
      <c r="G374" s="111"/>
      <c r="H374" s="3"/>
      <c r="I374" s="3" t="str">
        <f>IFERROR(__xludf.DUMMYFUNCTION("if( H374&lt;&gt;"""",SPLIT(H374,"".""),"""")"),"")</f>
        <v/>
      </c>
      <c r="J374" s="3"/>
      <c r="K374" s="3"/>
      <c r="L374" s="3"/>
      <c r="M374" s="112" t="str">
        <f t="shared" si="2"/>
        <v/>
      </c>
    </row>
    <row r="375" ht="22.5" customHeight="1">
      <c r="A375" s="3"/>
      <c r="B375" s="3" t="str">
        <f>IFERROR(__xludf.DUMMYFUNCTION("if( A375&lt;&gt;"""",SPLIT(A375,"".""),"""")"),"")</f>
        <v/>
      </c>
      <c r="C375" s="3"/>
      <c r="D375" s="3"/>
      <c r="E375" s="3"/>
      <c r="F375" s="112" t="str">
        <f t="shared" si="1"/>
        <v/>
      </c>
      <c r="G375" s="111"/>
      <c r="H375" s="3"/>
      <c r="I375" s="3" t="str">
        <f>IFERROR(__xludf.DUMMYFUNCTION("if( H375&lt;&gt;"""",SPLIT(H375,"".""),"""")"),"")</f>
        <v/>
      </c>
      <c r="J375" s="3"/>
      <c r="K375" s="3"/>
      <c r="L375" s="3"/>
      <c r="M375" s="112" t="str">
        <f t="shared" si="2"/>
        <v/>
      </c>
    </row>
    <row r="376" ht="22.5" customHeight="1">
      <c r="A376" s="3"/>
      <c r="B376" s="3" t="str">
        <f>IFERROR(__xludf.DUMMYFUNCTION("if( A376&lt;&gt;"""",SPLIT(A376,"".""),"""")"),"")</f>
        <v/>
      </c>
      <c r="C376" s="3"/>
      <c r="D376" s="3"/>
      <c r="E376" s="3"/>
      <c r="F376" s="112" t="str">
        <f t="shared" si="1"/>
        <v/>
      </c>
      <c r="G376" s="111"/>
      <c r="H376" s="3"/>
      <c r="I376" s="3" t="str">
        <f>IFERROR(__xludf.DUMMYFUNCTION("if( H376&lt;&gt;"""",SPLIT(H376,"".""),"""")"),"")</f>
        <v/>
      </c>
      <c r="J376" s="3"/>
      <c r="K376" s="3"/>
      <c r="L376" s="3"/>
      <c r="M376" s="112" t="str">
        <f t="shared" si="2"/>
        <v/>
      </c>
    </row>
    <row r="377" ht="22.5" customHeight="1">
      <c r="A377" s="3"/>
      <c r="B377" s="3" t="str">
        <f>IFERROR(__xludf.DUMMYFUNCTION("if( A377&lt;&gt;"""",SPLIT(A377,"".""),"""")"),"")</f>
        <v/>
      </c>
      <c r="C377" s="3"/>
      <c r="D377" s="3"/>
      <c r="E377" s="3"/>
      <c r="F377" s="112" t="str">
        <f t="shared" si="1"/>
        <v/>
      </c>
      <c r="G377" s="111"/>
      <c r="H377" s="3"/>
      <c r="I377" s="3" t="str">
        <f>IFERROR(__xludf.DUMMYFUNCTION("if( H377&lt;&gt;"""",SPLIT(H377,"".""),"""")"),"")</f>
        <v/>
      </c>
      <c r="J377" s="3"/>
      <c r="K377" s="3"/>
      <c r="L377" s="3"/>
      <c r="M377" s="112" t="str">
        <f t="shared" si="2"/>
        <v/>
      </c>
    </row>
    <row r="378" ht="22.5" customHeight="1">
      <c r="A378" s="3"/>
      <c r="B378" s="3" t="str">
        <f>IFERROR(__xludf.DUMMYFUNCTION("if( A378&lt;&gt;"""",SPLIT(A378,"".""),"""")"),"")</f>
        <v/>
      </c>
      <c r="C378" s="3"/>
      <c r="D378" s="3"/>
      <c r="E378" s="3"/>
      <c r="F378" s="112" t="str">
        <f t="shared" si="1"/>
        <v/>
      </c>
      <c r="G378" s="111"/>
      <c r="H378" s="3"/>
      <c r="I378" s="3" t="str">
        <f>IFERROR(__xludf.DUMMYFUNCTION("if( H378&lt;&gt;"""",SPLIT(H378,"".""),"""")"),"")</f>
        <v/>
      </c>
      <c r="J378" s="3"/>
      <c r="K378" s="3"/>
      <c r="L378" s="3"/>
      <c r="M378" s="112" t="str">
        <f t="shared" si="2"/>
        <v/>
      </c>
    </row>
    <row r="379" ht="22.5" customHeight="1">
      <c r="A379" s="3"/>
      <c r="B379" s="3" t="str">
        <f>IFERROR(__xludf.DUMMYFUNCTION("if( A379&lt;&gt;"""",SPLIT(A379,"".""),"""")"),"")</f>
        <v/>
      </c>
      <c r="C379" s="3"/>
      <c r="D379" s="3"/>
      <c r="E379" s="3"/>
      <c r="F379" s="112" t="str">
        <f t="shared" si="1"/>
        <v/>
      </c>
      <c r="G379" s="111"/>
      <c r="H379" s="3"/>
      <c r="I379" s="3" t="str">
        <f>IFERROR(__xludf.DUMMYFUNCTION("if( H379&lt;&gt;"""",SPLIT(H379,"".""),"""")"),"")</f>
        <v/>
      </c>
      <c r="J379" s="3"/>
      <c r="K379" s="3"/>
      <c r="L379" s="3"/>
      <c r="M379" s="112" t="str">
        <f t="shared" si="2"/>
        <v/>
      </c>
    </row>
    <row r="380" ht="22.5" customHeight="1">
      <c r="A380" s="3"/>
      <c r="B380" s="3" t="str">
        <f>IFERROR(__xludf.DUMMYFUNCTION("if( A380&lt;&gt;"""",SPLIT(A380,"".""),"""")"),"")</f>
        <v/>
      </c>
      <c r="C380" s="3"/>
      <c r="D380" s="3"/>
      <c r="E380" s="3"/>
      <c r="F380" s="112" t="str">
        <f t="shared" si="1"/>
        <v/>
      </c>
      <c r="G380" s="111"/>
      <c r="H380" s="3"/>
      <c r="I380" s="3" t="str">
        <f>IFERROR(__xludf.DUMMYFUNCTION("if( H380&lt;&gt;"""",SPLIT(H380,"".""),"""")"),"")</f>
        <v/>
      </c>
      <c r="J380" s="3"/>
      <c r="K380" s="3"/>
      <c r="L380" s="3"/>
      <c r="M380" s="112" t="str">
        <f t="shared" si="2"/>
        <v/>
      </c>
    </row>
    <row r="381" ht="22.5" customHeight="1">
      <c r="A381" s="3"/>
      <c r="B381" s="3" t="str">
        <f>IFERROR(__xludf.DUMMYFUNCTION("if( A381&lt;&gt;"""",SPLIT(A381,"".""),"""")"),"")</f>
        <v/>
      </c>
      <c r="C381" s="3"/>
      <c r="D381" s="3"/>
      <c r="E381" s="3"/>
      <c r="F381" s="112" t="str">
        <f t="shared" si="1"/>
        <v/>
      </c>
      <c r="G381" s="111"/>
      <c r="H381" s="3"/>
      <c r="I381" s="3" t="str">
        <f>IFERROR(__xludf.DUMMYFUNCTION("if( H381&lt;&gt;"""",SPLIT(H381,"".""),"""")"),"")</f>
        <v/>
      </c>
      <c r="J381" s="3"/>
      <c r="K381" s="3"/>
      <c r="L381" s="3"/>
      <c r="M381" s="112" t="str">
        <f t="shared" si="2"/>
        <v/>
      </c>
    </row>
    <row r="382" ht="22.5" customHeight="1">
      <c r="A382" s="3"/>
      <c r="B382" s="3" t="str">
        <f>IFERROR(__xludf.DUMMYFUNCTION("if( A382&lt;&gt;"""",SPLIT(A382,"".""),"""")"),"")</f>
        <v/>
      </c>
      <c r="C382" s="3"/>
      <c r="D382" s="3"/>
      <c r="E382" s="3"/>
      <c r="F382" s="112" t="str">
        <f t="shared" si="1"/>
        <v/>
      </c>
      <c r="G382" s="111"/>
      <c r="H382" s="3"/>
      <c r="I382" s="3" t="str">
        <f>IFERROR(__xludf.DUMMYFUNCTION("if( H382&lt;&gt;"""",SPLIT(H382,"".""),"""")"),"")</f>
        <v/>
      </c>
      <c r="J382" s="3"/>
      <c r="K382" s="3"/>
      <c r="L382" s="3"/>
      <c r="M382" s="112" t="str">
        <f t="shared" si="2"/>
        <v/>
      </c>
    </row>
    <row r="383" ht="22.5" customHeight="1">
      <c r="A383" s="3"/>
      <c r="B383" s="3" t="str">
        <f>IFERROR(__xludf.DUMMYFUNCTION("if( A383&lt;&gt;"""",SPLIT(A383,"".""),"""")"),"")</f>
        <v/>
      </c>
      <c r="C383" s="3"/>
      <c r="D383" s="3"/>
      <c r="E383" s="3"/>
      <c r="F383" s="112" t="str">
        <f t="shared" si="1"/>
        <v/>
      </c>
      <c r="G383" s="111"/>
      <c r="H383" s="3"/>
      <c r="I383" s="3" t="str">
        <f>IFERROR(__xludf.DUMMYFUNCTION("if( H383&lt;&gt;"""",SPLIT(H383,"".""),"""")"),"")</f>
        <v/>
      </c>
      <c r="J383" s="3"/>
      <c r="K383" s="3"/>
      <c r="L383" s="3"/>
      <c r="M383" s="112" t="str">
        <f t="shared" si="2"/>
        <v/>
      </c>
    </row>
    <row r="384" ht="22.5" customHeight="1">
      <c r="A384" s="3"/>
      <c r="B384" s="3" t="str">
        <f>IFERROR(__xludf.DUMMYFUNCTION("if( A384&lt;&gt;"""",SPLIT(A384,"".""),"""")"),"")</f>
        <v/>
      </c>
      <c r="C384" s="3"/>
      <c r="D384" s="3"/>
      <c r="E384" s="3"/>
      <c r="F384" s="112" t="str">
        <f t="shared" si="1"/>
        <v/>
      </c>
      <c r="G384" s="111"/>
      <c r="H384" s="3"/>
      <c r="I384" s="3" t="str">
        <f>IFERROR(__xludf.DUMMYFUNCTION("if( H384&lt;&gt;"""",SPLIT(H384,"".""),"""")"),"")</f>
        <v/>
      </c>
      <c r="J384" s="3"/>
      <c r="K384" s="3"/>
      <c r="L384" s="3"/>
      <c r="M384" s="112" t="str">
        <f t="shared" si="2"/>
        <v/>
      </c>
    </row>
    <row r="385" ht="22.5" customHeight="1">
      <c r="A385" s="3"/>
      <c r="B385" s="3" t="str">
        <f>IFERROR(__xludf.DUMMYFUNCTION("if( A385&lt;&gt;"""",SPLIT(A385,"".""),"""")"),"")</f>
        <v/>
      </c>
      <c r="C385" s="3"/>
      <c r="D385" s="3"/>
      <c r="E385" s="3"/>
      <c r="F385" s="112" t="str">
        <f t="shared" si="1"/>
        <v/>
      </c>
      <c r="G385" s="111"/>
      <c r="H385" s="3"/>
      <c r="I385" s="3" t="str">
        <f>IFERROR(__xludf.DUMMYFUNCTION("if( H385&lt;&gt;"""",SPLIT(H385,"".""),"""")"),"")</f>
        <v/>
      </c>
      <c r="J385" s="3"/>
      <c r="K385" s="3"/>
      <c r="L385" s="3"/>
      <c r="M385" s="112" t="str">
        <f t="shared" si="2"/>
        <v/>
      </c>
    </row>
    <row r="386" ht="22.5" customHeight="1">
      <c r="A386" s="3"/>
      <c r="B386" s="3" t="str">
        <f>IFERROR(__xludf.DUMMYFUNCTION("if( A386&lt;&gt;"""",SPLIT(A386,"".""),"""")"),"")</f>
        <v/>
      </c>
      <c r="C386" s="3"/>
      <c r="D386" s="3"/>
      <c r="E386" s="3"/>
      <c r="F386" s="112" t="str">
        <f t="shared" si="1"/>
        <v/>
      </c>
      <c r="G386" s="111"/>
      <c r="H386" s="3"/>
      <c r="I386" s="3" t="str">
        <f>IFERROR(__xludf.DUMMYFUNCTION("if( H386&lt;&gt;"""",SPLIT(H386,"".""),"""")"),"")</f>
        <v/>
      </c>
      <c r="J386" s="3"/>
      <c r="K386" s="3"/>
      <c r="L386" s="3"/>
      <c r="M386" s="112" t="str">
        <f t="shared" si="2"/>
        <v/>
      </c>
    </row>
    <row r="387" ht="22.5" customHeight="1">
      <c r="A387" s="3"/>
      <c r="B387" s="3" t="str">
        <f>IFERROR(__xludf.DUMMYFUNCTION("if( A387&lt;&gt;"""",SPLIT(A387,"".""),"""")"),"")</f>
        <v/>
      </c>
      <c r="C387" s="3"/>
      <c r="D387" s="3"/>
      <c r="E387" s="3"/>
      <c r="F387" s="112" t="str">
        <f t="shared" si="1"/>
        <v/>
      </c>
      <c r="G387" s="111"/>
      <c r="H387" s="3"/>
      <c r="I387" s="3" t="str">
        <f>IFERROR(__xludf.DUMMYFUNCTION("if( H387&lt;&gt;"""",SPLIT(H387,"".""),"""")"),"")</f>
        <v/>
      </c>
      <c r="J387" s="3"/>
      <c r="K387" s="3"/>
      <c r="L387" s="3"/>
      <c r="M387" s="112" t="str">
        <f t="shared" si="2"/>
        <v/>
      </c>
    </row>
    <row r="388" ht="22.5" customHeight="1">
      <c r="A388" s="3"/>
      <c r="B388" s="3" t="str">
        <f>IFERROR(__xludf.DUMMYFUNCTION("if( A388&lt;&gt;"""",SPLIT(A388,"".""),"""")"),"")</f>
        <v/>
      </c>
      <c r="C388" s="3"/>
      <c r="D388" s="3"/>
      <c r="E388" s="3"/>
      <c r="F388" s="112" t="str">
        <f t="shared" si="1"/>
        <v/>
      </c>
      <c r="G388" s="111"/>
      <c r="H388" s="3"/>
      <c r="I388" s="3" t="str">
        <f>IFERROR(__xludf.DUMMYFUNCTION("if( H388&lt;&gt;"""",SPLIT(H388,"".""),"""")"),"")</f>
        <v/>
      </c>
      <c r="J388" s="3"/>
      <c r="K388" s="3"/>
      <c r="L388" s="3"/>
      <c r="M388" s="112" t="str">
        <f t="shared" si="2"/>
        <v/>
      </c>
    </row>
    <row r="389" ht="22.5" customHeight="1">
      <c r="A389" s="3"/>
      <c r="B389" s="3" t="str">
        <f>IFERROR(__xludf.DUMMYFUNCTION("if( A389&lt;&gt;"""",SPLIT(A389,"".""),"""")"),"")</f>
        <v/>
      </c>
      <c r="C389" s="3"/>
      <c r="D389" s="3"/>
      <c r="E389" s="3"/>
      <c r="F389" s="112" t="str">
        <f t="shared" si="1"/>
        <v/>
      </c>
      <c r="G389" s="111"/>
      <c r="H389" s="3"/>
      <c r="I389" s="3" t="str">
        <f>IFERROR(__xludf.DUMMYFUNCTION("if( H389&lt;&gt;"""",SPLIT(H389,"".""),"""")"),"")</f>
        <v/>
      </c>
      <c r="J389" s="3"/>
      <c r="K389" s="3"/>
      <c r="L389" s="3"/>
      <c r="M389" s="112" t="str">
        <f t="shared" si="2"/>
        <v/>
      </c>
    </row>
    <row r="390" ht="22.5" customHeight="1">
      <c r="A390" s="3"/>
      <c r="B390" s="3" t="str">
        <f>IFERROR(__xludf.DUMMYFUNCTION("if( A390&lt;&gt;"""",SPLIT(A390,"".""),"""")"),"")</f>
        <v/>
      </c>
      <c r="C390" s="3"/>
      <c r="D390" s="3"/>
      <c r="E390" s="3"/>
      <c r="F390" s="112" t="str">
        <f t="shared" si="1"/>
        <v/>
      </c>
      <c r="G390" s="111"/>
      <c r="H390" s="3"/>
      <c r="I390" s="3" t="str">
        <f>IFERROR(__xludf.DUMMYFUNCTION("if( H390&lt;&gt;"""",SPLIT(H390,"".""),"""")"),"")</f>
        <v/>
      </c>
      <c r="J390" s="3"/>
      <c r="K390" s="3"/>
      <c r="L390" s="3"/>
      <c r="M390" s="112" t="str">
        <f t="shared" si="2"/>
        <v/>
      </c>
    </row>
    <row r="391" ht="22.5" customHeight="1">
      <c r="A391" s="3"/>
      <c r="B391" s="3" t="str">
        <f>IFERROR(__xludf.DUMMYFUNCTION("if( A391&lt;&gt;"""",SPLIT(A391,"".""),"""")"),"")</f>
        <v/>
      </c>
      <c r="C391" s="3"/>
      <c r="D391" s="3"/>
      <c r="E391" s="3"/>
      <c r="F391" s="112" t="str">
        <f t="shared" si="1"/>
        <v/>
      </c>
      <c r="G391" s="111"/>
      <c r="H391" s="3"/>
      <c r="I391" s="3" t="str">
        <f>IFERROR(__xludf.DUMMYFUNCTION("if( H391&lt;&gt;"""",SPLIT(H391,"".""),"""")"),"")</f>
        <v/>
      </c>
      <c r="J391" s="3"/>
      <c r="K391" s="3"/>
      <c r="L391" s="3"/>
      <c r="M391" s="112" t="str">
        <f t="shared" si="2"/>
        <v/>
      </c>
    </row>
    <row r="392" ht="22.5" customHeight="1">
      <c r="A392" s="3"/>
      <c r="B392" s="3" t="str">
        <f>IFERROR(__xludf.DUMMYFUNCTION("if( A392&lt;&gt;"""",SPLIT(A392,"".""),"""")"),"")</f>
        <v/>
      </c>
      <c r="C392" s="3"/>
      <c r="D392" s="3"/>
      <c r="E392" s="3"/>
      <c r="F392" s="112" t="str">
        <f t="shared" si="1"/>
        <v/>
      </c>
      <c r="G392" s="111"/>
      <c r="H392" s="3"/>
      <c r="I392" s="3" t="str">
        <f>IFERROR(__xludf.DUMMYFUNCTION("if( H392&lt;&gt;"""",SPLIT(H392,"".""),"""")"),"")</f>
        <v/>
      </c>
      <c r="J392" s="3"/>
      <c r="K392" s="3"/>
      <c r="L392" s="3"/>
      <c r="M392" s="112" t="str">
        <f t="shared" si="2"/>
        <v/>
      </c>
    </row>
    <row r="393" ht="22.5" customHeight="1">
      <c r="A393" s="3"/>
      <c r="B393" s="3" t="str">
        <f>IFERROR(__xludf.DUMMYFUNCTION("if( A393&lt;&gt;"""",SPLIT(A393,"".""),"""")"),"")</f>
        <v/>
      </c>
      <c r="C393" s="3"/>
      <c r="D393" s="3"/>
      <c r="E393" s="3"/>
      <c r="F393" s="112" t="str">
        <f t="shared" si="1"/>
        <v/>
      </c>
      <c r="G393" s="111"/>
      <c r="H393" s="3"/>
      <c r="I393" s="3" t="str">
        <f>IFERROR(__xludf.DUMMYFUNCTION("if( H393&lt;&gt;"""",SPLIT(H393,"".""),"""")"),"")</f>
        <v/>
      </c>
      <c r="J393" s="3"/>
      <c r="K393" s="3"/>
      <c r="L393" s="3"/>
      <c r="M393" s="112" t="str">
        <f t="shared" si="2"/>
        <v/>
      </c>
    </row>
    <row r="394" ht="22.5" customHeight="1">
      <c r="A394" s="3"/>
      <c r="B394" s="3" t="str">
        <f>IFERROR(__xludf.DUMMYFUNCTION("if( A394&lt;&gt;"""",SPLIT(A394,"".""),"""")"),"")</f>
        <v/>
      </c>
      <c r="C394" s="3"/>
      <c r="D394" s="3"/>
      <c r="E394" s="3"/>
      <c r="F394" s="112" t="str">
        <f t="shared" si="1"/>
        <v/>
      </c>
      <c r="G394" s="111"/>
      <c r="H394" s="3"/>
      <c r="I394" s="3" t="str">
        <f>IFERROR(__xludf.DUMMYFUNCTION("if( H394&lt;&gt;"""",SPLIT(H394,"".""),"""")"),"")</f>
        <v/>
      </c>
      <c r="J394" s="3"/>
      <c r="K394" s="3"/>
      <c r="L394" s="3"/>
      <c r="M394" s="112" t="str">
        <f t="shared" si="2"/>
        <v/>
      </c>
    </row>
    <row r="395" ht="22.5" customHeight="1">
      <c r="A395" s="3"/>
      <c r="B395" s="3" t="str">
        <f>IFERROR(__xludf.DUMMYFUNCTION("if( A395&lt;&gt;"""",SPLIT(A395,"".""),"""")"),"")</f>
        <v/>
      </c>
      <c r="C395" s="3"/>
      <c r="D395" s="3"/>
      <c r="E395" s="3"/>
      <c r="F395" s="112" t="str">
        <f t="shared" si="1"/>
        <v/>
      </c>
      <c r="G395" s="111"/>
      <c r="H395" s="3"/>
      <c r="I395" s="3" t="str">
        <f>IFERROR(__xludf.DUMMYFUNCTION("if( H395&lt;&gt;"""",SPLIT(H395,"".""),"""")"),"")</f>
        <v/>
      </c>
      <c r="J395" s="3"/>
      <c r="K395" s="3"/>
      <c r="L395" s="3"/>
      <c r="M395" s="112" t="str">
        <f t="shared" si="2"/>
        <v/>
      </c>
    </row>
    <row r="396" ht="22.5" customHeight="1">
      <c r="A396" s="3"/>
      <c r="B396" s="3" t="str">
        <f>IFERROR(__xludf.DUMMYFUNCTION("if( A396&lt;&gt;"""",SPLIT(A396,"".""),"""")"),"")</f>
        <v/>
      </c>
      <c r="C396" s="3"/>
      <c r="D396" s="3"/>
      <c r="E396" s="3"/>
      <c r="F396" s="112" t="str">
        <f t="shared" si="1"/>
        <v/>
      </c>
      <c r="G396" s="111"/>
      <c r="H396" s="3"/>
      <c r="I396" s="3" t="str">
        <f>IFERROR(__xludf.DUMMYFUNCTION("if( H396&lt;&gt;"""",SPLIT(H396,"".""),"""")"),"")</f>
        <v/>
      </c>
      <c r="J396" s="3"/>
      <c r="K396" s="3"/>
      <c r="L396" s="3"/>
      <c r="M396" s="112" t="str">
        <f t="shared" si="2"/>
        <v/>
      </c>
    </row>
    <row r="397" ht="22.5" customHeight="1">
      <c r="A397" s="3"/>
      <c r="B397" s="3" t="str">
        <f>IFERROR(__xludf.DUMMYFUNCTION("if( A397&lt;&gt;"""",SPLIT(A397,"".""),"""")"),"")</f>
        <v/>
      </c>
      <c r="C397" s="3"/>
      <c r="D397" s="3"/>
      <c r="E397" s="3"/>
      <c r="F397" s="112" t="str">
        <f t="shared" si="1"/>
        <v/>
      </c>
      <c r="G397" s="111"/>
      <c r="H397" s="3"/>
      <c r="I397" s="3" t="str">
        <f>IFERROR(__xludf.DUMMYFUNCTION("if( H397&lt;&gt;"""",SPLIT(H397,"".""),"""")"),"")</f>
        <v/>
      </c>
      <c r="J397" s="3"/>
      <c r="K397" s="3"/>
      <c r="L397" s="3"/>
      <c r="M397" s="112" t="str">
        <f t="shared" si="2"/>
        <v/>
      </c>
    </row>
    <row r="398" ht="22.5" customHeight="1">
      <c r="A398" s="3"/>
      <c r="B398" s="3" t="str">
        <f>IFERROR(__xludf.DUMMYFUNCTION("if( A398&lt;&gt;"""",SPLIT(A398,"".""),"""")"),"")</f>
        <v/>
      </c>
      <c r="C398" s="3"/>
      <c r="D398" s="3"/>
      <c r="E398" s="3"/>
      <c r="F398" s="112" t="str">
        <f t="shared" si="1"/>
        <v/>
      </c>
      <c r="G398" s="111"/>
      <c r="H398" s="3"/>
      <c r="I398" s="3" t="str">
        <f>IFERROR(__xludf.DUMMYFUNCTION("if( H398&lt;&gt;"""",SPLIT(H398,"".""),"""")"),"")</f>
        <v/>
      </c>
      <c r="J398" s="3"/>
      <c r="K398" s="3"/>
      <c r="L398" s="3"/>
      <c r="M398" s="112" t="str">
        <f t="shared" si="2"/>
        <v/>
      </c>
    </row>
    <row r="399" ht="22.5" customHeight="1">
      <c r="A399" s="3"/>
      <c r="B399" s="3" t="str">
        <f>IFERROR(__xludf.DUMMYFUNCTION("if( A399&lt;&gt;"""",SPLIT(A399,"".""),"""")"),"")</f>
        <v/>
      </c>
      <c r="C399" s="3"/>
      <c r="D399" s="3"/>
      <c r="E399" s="3"/>
      <c r="F399" s="112" t="str">
        <f t="shared" si="1"/>
        <v/>
      </c>
      <c r="G399" s="111"/>
      <c r="H399" s="3"/>
      <c r="I399" s="3" t="str">
        <f>IFERROR(__xludf.DUMMYFUNCTION("if( H399&lt;&gt;"""",SPLIT(H399,"".""),"""")"),"")</f>
        <v/>
      </c>
      <c r="J399" s="3"/>
      <c r="K399" s="3"/>
      <c r="L399" s="3"/>
      <c r="M399" s="112" t="str">
        <f t="shared" si="2"/>
        <v/>
      </c>
    </row>
    <row r="400" ht="22.5" customHeight="1">
      <c r="A400" s="3"/>
      <c r="B400" s="3" t="str">
        <f>IFERROR(__xludf.DUMMYFUNCTION("if( A400&lt;&gt;"""",SPLIT(A400,"".""),"""")"),"")</f>
        <v/>
      </c>
      <c r="C400" s="3"/>
      <c r="D400" s="3"/>
      <c r="E400" s="3"/>
      <c r="F400" s="112" t="str">
        <f t="shared" si="1"/>
        <v/>
      </c>
      <c r="G400" s="111"/>
      <c r="H400" s="3"/>
      <c r="I400" s="3" t="str">
        <f>IFERROR(__xludf.DUMMYFUNCTION("if( H400&lt;&gt;"""",SPLIT(H400,"".""),"""")"),"")</f>
        <v/>
      </c>
      <c r="J400" s="3"/>
      <c r="K400" s="3"/>
      <c r="L400" s="3"/>
      <c r="M400" s="112" t="str">
        <f t="shared" si="2"/>
        <v/>
      </c>
    </row>
    <row r="401" ht="22.5" customHeight="1">
      <c r="A401" s="3"/>
      <c r="B401" s="3" t="str">
        <f>IFERROR(__xludf.DUMMYFUNCTION("if( A401&lt;&gt;"""",SPLIT(A401,"".""),"""")"),"")</f>
        <v/>
      </c>
      <c r="C401" s="3"/>
      <c r="D401" s="3"/>
      <c r="E401" s="3"/>
      <c r="F401" s="112" t="str">
        <f t="shared" si="1"/>
        <v/>
      </c>
      <c r="G401" s="111"/>
      <c r="H401" s="3"/>
      <c r="I401" s="3" t="str">
        <f>IFERROR(__xludf.DUMMYFUNCTION("if( H401&lt;&gt;"""",SPLIT(H401,"".""),"""")"),"")</f>
        <v/>
      </c>
      <c r="J401" s="3"/>
      <c r="K401" s="3"/>
      <c r="L401" s="3"/>
      <c r="M401" s="112" t="str">
        <f t="shared" si="2"/>
        <v/>
      </c>
    </row>
    <row r="402" ht="22.5" customHeight="1">
      <c r="A402" s="3"/>
      <c r="B402" s="3" t="str">
        <f>IFERROR(__xludf.DUMMYFUNCTION("if( A402&lt;&gt;"""",SPLIT(A402,"".""),"""")"),"")</f>
        <v/>
      </c>
      <c r="C402" s="3"/>
      <c r="D402" s="3"/>
      <c r="E402" s="3"/>
      <c r="F402" s="112" t="str">
        <f t="shared" si="1"/>
        <v/>
      </c>
      <c r="G402" s="111"/>
      <c r="H402" s="3"/>
      <c r="I402" s="3" t="str">
        <f>IFERROR(__xludf.DUMMYFUNCTION("if( H402&lt;&gt;"""",SPLIT(H402,"".""),"""")"),"")</f>
        <v/>
      </c>
      <c r="J402" s="3"/>
      <c r="K402" s="3"/>
      <c r="L402" s="3"/>
      <c r="M402" s="112" t="str">
        <f t="shared" si="2"/>
        <v/>
      </c>
    </row>
    <row r="403" ht="22.5" customHeight="1">
      <c r="A403" s="3"/>
      <c r="B403" s="3" t="str">
        <f>IFERROR(__xludf.DUMMYFUNCTION("if( A403&lt;&gt;"""",SPLIT(A403,"".""),"""")"),"")</f>
        <v/>
      </c>
      <c r="C403" s="3"/>
      <c r="D403" s="3"/>
      <c r="E403" s="3"/>
      <c r="F403" s="112" t="str">
        <f t="shared" si="1"/>
        <v/>
      </c>
      <c r="G403" s="111"/>
      <c r="H403" s="3"/>
      <c r="I403" s="3" t="str">
        <f>IFERROR(__xludf.DUMMYFUNCTION("if( H403&lt;&gt;"""",SPLIT(H403,"".""),"""")"),"")</f>
        <v/>
      </c>
      <c r="J403" s="3"/>
      <c r="K403" s="3"/>
      <c r="L403" s="3"/>
      <c r="M403" s="112" t="str">
        <f t="shared" si="2"/>
        <v/>
      </c>
    </row>
    <row r="404" ht="22.5" customHeight="1">
      <c r="A404" s="3"/>
      <c r="B404" s="3" t="str">
        <f>IFERROR(__xludf.DUMMYFUNCTION("if( A404&lt;&gt;"""",SPLIT(A404,"".""),"""")"),"")</f>
        <v/>
      </c>
      <c r="C404" s="3"/>
      <c r="D404" s="3"/>
      <c r="E404" s="3"/>
      <c r="F404" s="112" t="str">
        <f t="shared" si="1"/>
        <v/>
      </c>
      <c r="G404" s="111"/>
      <c r="H404" s="3"/>
      <c r="I404" s="3" t="str">
        <f>IFERROR(__xludf.DUMMYFUNCTION("if( H404&lt;&gt;"""",SPLIT(H404,"".""),"""")"),"")</f>
        <v/>
      </c>
      <c r="J404" s="3"/>
      <c r="K404" s="3"/>
      <c r="L404" s="3"/>
      <c r="M404" s="112" t="str">
        <f t="shared" si="2"/>
        <v/>
      </c>
    </row>
    <row r="405" ht="22.5" customHeight="1">
      <c r="A405" s="3"/>
      <c r="B405" s="3" t="str">
        <f>IFERROR(__xludf.DUMMYFUNCTION("if( A405&lt;&gt;"""",SPLIT(A405,"".""),"""")"),"")</f>
        <v/>
      </c>
      <c r="C405" s="3"/>
      <c r="D405" s="3"/>
      <c r="E405" s="3"/>
      <c r="F405" s="112" t="str">
        <f t="shared" si="1"/>
        <v/>
      </c>
      <c r="G405" s="111"/>
      <c r="H405" s="3"/>
      <c r="I405" s="3" t="str">
        <f>IFERROR(__xludf.DUMMYFUNCTION("if( H405&lt;&gt;"""",SPLIT(H405,"".""),"""")"),"")</f>
        <v/>
      </c>
      <c r="J405" s="3"/>
      <c r="K405" s="3"/>
      <c r="L405" s="3"/>
      <c r="M405" s="112" t="str">
        <f t="shared" si="2"/>
        <v/>
      </c>
    </row>
    <row r="406" ht="22.5" customHeight="1">
      <c r="A406" s="3"/>
      <c r="B406" s="3" t="str">
        <f>IFERROR(__xludf.DUMMYFUNCTION("if( A406&lt;&gt;"""",SPLIT(A406,"".""),"""")"),"")</f>
        <v/>
      </c>
      <c r="C406" s="3"/>
      <c r="D406" s="3"/>
      <c r="E406" s="3"/>
      <c r="F406" s="112" t="str">
        <f t="shared" si="1"/>
        <v/>
      </c>
      <c r="G406" s="111"/>
      <c r="H406" s="3"/>
      <c r="I406" s="3" t="str">
        <f>IFERROR(__xludf.DUMMYFUNCTION("if( H406&lt;&gt;"""",SPLIT(H406,"".""),"""")"),"")</f>
        <v/>
      </c>
      <c r="J406" s="3"/>
      <c r="K406" s="3"/>
      <c r="L406" s="3"/>
      <c r="M406" s="112" t="str">
        <f t="shared" si="2"/>
        <v/>
      </c>
    </row>
    <row r="407" ht="22.5" customHeight="1">
      <c r="A407" s="3"/>
      <c r="B407" s="3" t="str">
        <f>IFERROR(__xludf.DUMMYFUNCTION("if( A407&lt;&gt;"""",SPLIT(A407,"".""),"""")"),"")</f>
        <v/>
      </c>
      <c r="C407" s="3"/>
      <c r="D407" s="3"/>
      <c r="E407" s="3"/>
      <c r="F407" s="112" t="str">
        <f t="shared" si="1"/>
        <v/>
      </c>
      <c r="G407" s="111"/>
      <c r="H407" s="3"/>
      <c r="I407" s="3" t="str">
        <f>IFERROR(__xludf.DUMMYFUNCTION("if( H407&lt;&gt;"""",SPLIT(H407,"".""),"""")"),"")</f>
        <v/>
      </c>
      <c r="J407" s="3"/>
      <c r="K407" s="3"/>
      <c r="L407" s="3"/>
      <c r="M407" s="112" t="str">
        <f t="shared" si="2"/>
        <v/>
      </c>
    </row>
    <row r="408" ht="22.5" customHeight="1">
      <c r="A408" s="3"/>
      <c r="B408" s="3" t="str">
        <f>IFERROR(__xludf.DUMMYFUNCTION("if( A408&lt;&gt;"""",SPLIT(A408,"".""),"""")"),"")</f>
        <v/>
      </c>
      <c r="C408" s="3"/>
      <c r="D408" s="3"/>
      <c r="E408" s="3"/>
      <c r="F408" s="112" t="str">
        <f t="shared" si="1"/>
        <v/>
      </c>
      <c r="G408" s="111"/>
      <c r="H408" s="3"/>
      <c r="I408" s="3" t="str">
        <f>IFERROR(__xludf.DUMMYFUNCTION("if( H408&lt;&gt;"""",SPLIT(H408,"".""),"""")"),"")</f>
        <v/>
      </c>
      <c r="J408" s="3"/>
      <c r="K408" s="3"/>
      <c r="L408" s="3"/>
      <c r="M408" s="112" t="str">
        <f t="shared" si="2"/>
        <v/>
      </c>
    </row>
    <row r="409" ht="22.5" customHeight="1">
      <c r="A409" s="3"/>
      <c r="B409" s="3" t="str">
        <f>IFERROR(__xludf.DUMMYFUNCTION("if( A409&lt;&gt;"""",SPLIT(A409,"".""),"""")"),"")</f>
        <v/>
      </c>
      <c r="C409" s="3"/>
      <c r="D409" s="3"/>
      <c r="E409" s="3"/>
      <c r="F409" s="112" t="str">
        <f t="shared" si="1"/>
        <v/>
      </c>
      <c r="G409" s="111"/>
      <c r="H409" s="3"/>
      <c r="I409" s="3" t="str">
        <f>IFERROR(__xludf.DUMMYFUNCTION("if( H409&lt;&gt;"""",SPLIT(H409,"".""),"""")"),"")</f>
        <v/>
      </c>
      <c r="J409" s="3"/>
      <c r="K409" s="3"/>
      <c r="L409" s="3"/>
      <c r="M409" s="112" t="str">
        <f t="shared" si="2"/>
        <v/>
      </c>
    </row>
    <row r="410" ht="22.5" customHeight="1">
      <c r="A410" s="3"/>
      <c r="B410" s="3" t="str">
        <f>IFERROR(__xludf.DUMMYFUNCTION("if( A410&lt;&gt;"""",SPLIT(A410,"".""),"""")"),"")</f>
        <v/>
      </c>
      <c r="C410" s="3"/>
      <c r="D410" s="3"/>
      <c r="E410" s="3"/>
      <c r="F410" s="112" t="str">
        <f t="shared" si="1"/>
        <v/>
      </c>
      <c r="G410" s="111"/>
      <c r="H410" s="3"/>
      <c r="I410" s="3" t="str">
        <f>IFERROR(__xludf.DUMMYFUNCTION("if( H410&lt;&gt;"""",SPLIT(H410,"".""),"""")"),"")</f>
        <v/>
      </c>
      <c r="J410" s="3"/>
      <c r="K410" s="3"/>
      <c r="L410" s="3"/>
      <c r="M410" s="112" t="str">
        <f t="shared" si="2"/>
        <v/>
      </c>
    </row>
    <row r="411" ht="22.5" customHeight="1">
      <c r="A411" s="3"/>
      <c r="B411" s="3" t="str">
        <f>IFERROR(__xludf.DUMMYFUNCTION("if( A411&lt;&gt;"""",SPLIT(A411,"".""),"""")"),"")</f>
        <v/>
      </c>
      <c r="C411" s="3"/>
      <c r="D411" s="3"/>
      <c r="E411" s="3"/>
      <c r="F411" s="112" t="str">
        <f t="shared" si="1"/>
        <v/>
      </c>
      <c r="G411" s="111"/>
      <c r="H411" s="3"/>
      <c r="I411" s="3" t="str">
        <f>IFERROR(__xludf.DUMMYFUNCTION("if( H411&lt;&gt;"""",SPLIT(H411,"".""),"""")"),"")</f>
        <v/>
      </c>
      <c r="J411" s="3"/>
      <c r="K411" s="3"/>
      <c r="L411" s="3"/>
      <c r="M411" s="112" t="str">
        <f t="shared" si="2"/>
        <v/>
      </c>
    </row>
    <row r="412" ht="22.5" customHeight="1">
      <c r="A412" s="3"/>
      <c r="B412" s="3" t="str">
        <f>IFERROR(__xludf.DUMMYFUNCTION("if( A412&lt;&gt;"""",SPLIT(A412,"".""),"""")"),"")</f>
        <v/>
      </c>
      <c r="C412" s="3"/>
      <c r="D412" s="3"/>
      <c r="E412" s="3"/>
      <c r="F412" s="112" t="str">
        <f t="shared" si="1"/>
        <v/>
      </c>
      <c r="G412" s="111"/>
      <c r="H412" s="3"/>
      <c r="I412" s="3" t="str">
        <f>IFERROR(__xludf.DUMMYFUNCTION("if( H412&lt;&gt;"""",SPLIT(H412,"".""),"""")"),"")</f>
        <v/>
      </c>
      <c r="J412" s="3"/>
      <c r="K412" s="3"/>
      <c r="L412" s="3"/>
      <c r="M412" s="112" t="str">
        <f t="shared" si="2"/>
        <v/>
      </c>
    </row>
    <row r="413" ht="22.5" customHeight="1">
      <c r="A413" s="3"/>
      <c r="B413" s="3" t="str">
        <f>IFERROR(__xludf.DUMMYFUNCTION("if( A413&lt;&gt;"""",SPLIT(A413,"".""),"""")"),"")</f>
        <v/>
      </c>
      <c r="C413" s="3"/>
      <c r="D413" s="3"/>
      <c r="E413" s="3"/>
      <c r="F413" s="112" t="str">
        <f t="shared" si="1"/>
        <v/>
      </c>
      <c r="G413" s="111"/>
      <c r="H413" s="3"/>
      <c r="I413" s="3" t="str">
        <f>IFERROR(__xludf.DUMMYFUNCTION("if( H413&lt;&gt;"""",SPLIT(H413,"".""),"""")"),"")</f>
        <v/>
      </c>
      <c r="J413" s="3"/>
      <c r="K413" s="3"/>
      <c r="L413" s="3"/>
      <c r="M413" s="112" t="str">
        <f t="shared" si="2"/>
        <v/>
      </c>
    </row>
    <row r="414" ht="22.5" customHeight="1">
      <c r="A414" s="3"/>
      <c r="B414" s="3" t="str">
        <f>IFERROR(__xludf.DUMMYFUNCTION("if( A414&lt;&gt;"""",SPLIT(A414,"".""),"""")"),"")</f>
        <v/>
      </c>
      <c r="C414" s="3"/>
      <c r="D414" s="3"/>
      <c r="E414" s="3"/>
      <c r="F414" s="112" t="str">
        <f t="shared" si="1"/>
        <v/>
      </c>
      <c r="G414" s="111"/>
      <c r="H414" s="3"/>
      <c r="I414" s="3" t="str">
        <f>IFERROR(__xludf.DUMMYFUNCTION("if( H414&lt;&gt;"""",SPLIT(H414,"".""),"""")"),"")</f>
        <v/>
      </c>
      <c r="J414" s="3"/>
      <c r="K414" s="3"/>
      <c r="L414" s="3"/>
      <c r="M414" s="112" t="str">
        <f t="shared" si="2"/>
        <v/>
      </c>
    </row>
    <row r="415" ht="22.5" customHeight="1">
      <c r="A415" s="3"/>
      <c r="B415" s="3" t="str">
        <f>IFERROR(__xludf.DUMMYFUNCTION("if( A415&lt;&gt;"""",SPLIT(A415,"".""),"""")"),"")</f>
        <v/>
      </c>
      <c r="C415" s="3"/>
      <c r="D415" s="3"/>
      <c r="E415" s="3"/>
      <c r="F415" s="112" t="str">
        <f t="shared" si="1"/>
        <v/>
      </c>
      <c r="G415" s="111"/>
      <c r="H415" s="3"/>
      <c r="I415" s="3" t="str">
        <f>IFERROR(__xludf.DUMMYFUNCTION("if( H415&lt;&gt;"""",SPLIT(H415,"".""),"""")"),"")</f>
        <v/>
      </c>
      <c r="J415" s="3"/>
      <c r="K415" s="3"/>
      <c r="L415" s="3"/>
      <c r="M415" s="112" t="str">
        <f t="shared" si="2"/>
        <v/>
      </c>
    </row>
    <row r="416" ht="22.5" customHeight="1">
      <c r="A416" s="3"/>
      <c r="B416" s="3" t="str">
        <f>IFERROR(__xludf.DUMMYFUNCTION("if( A416&lt;&gt;"""",SPLIT(A416,"".""),"""")"),"")</f>
        <v/>
      </c>
      <c r="C416" s="3"/>
      <c r="D416" s="3"/>
      <c r="E416" s="3"/>
      <c r="F416" s="112" t="str">
        <f t="shared" si="1"/>
        <v/>
      </c>
      <c r="G416" s="111"/>
      <c r="H416" s="3"/>
      <c r="I416" s="3" t="str">
        <f>IFERROR(__xludf.DUMMYFUNCTION("if( H416&lt;&gt;"""",SPLIT(H416,"".""),"""")"),"")</f>
        <v/>
      </c>
      <c r="J416" s="3"/>
      <c r="K416" s="3"/>
      <c r="L416" s="3"/>
      <c r="M416" s="112" t="str">
        <f t="shared" si="2"/>
        <v/>
      </c>
    </row>
    <row r="417" ht="22.5" customHeight="1">
      <c r="A417" s="3"/>
      <c r="B417" s="3" t="str">
        <f>IFERROR(__xludf.DUMMYFUNCTION("if( A417&lt;&gt;"""",SPLIT(A417,"".""),"""")"),"")</f>
        <v/>
      </c>
      <c r="C417" s="3"/>
      <c r="D417" s="3"/>
      <c r="E417" s="3"/>
      <c r="F417" s="112" t="str">
        <f t="shared" si="1"/>
        <v/>
      </c>
      <c r="G417" s="111"/>
      <c r="H417" s="3"/>
      <c r="I417" s="3" t="str">
        <f>IFERROR(__xludf.DUMMYFUNCTION("if( H417&lt;&gt;"""",SPLIT(H417,"".""),"""")"),"")</f>
        <v/>
      </c>
      <c r="J417" s="3"/>
      <c r="K417" s="3"/>
      <c r="L417" s="3"/>
      <c r="M417" s="112" t="str">
        <f t="shared" si="2"/>
        <v/>
      </c>
    </row>
    <row r="418" ht="22.5" customHeight="1">
      <c r="A418" s="3"/>
      <c r="B418" s="3" t="str">
        <f>IFERROR(__xludf.DUMMYFUNCTION("if( A418&lt;&gt;"""",SPLIT(A418,"".""),"""")"),"")</f>
        <v/>
      </c>
      <c r="C418" s="3"/>
      <c r="D418" s="3"/>
      <c r="E418" s="3"/>
      <c r="F418" s="112" t="str">
        <f t="shared" si="1"/>
        <v/>
      </c>
      <c r="G418" s="111"/>
      <c r="H418" s="3"/>
      <c r="I418" s="3" t="str">
        <f>IFERROR(__xludf.DUMMYFUNCTION("if( H418&lt;&gt;"""",SPLIT(H418,"".""),"""")"),"")</f>
        <v/>
      </c>
      <c r="J418" s="3"/>
      <c r="K418" s="3"/>
      <c r="L418" s="3"/>
      <c r="M418" s="112" t="str">
        <f t="shared" si="2"/>
        <v/>
      </c>
    </row>
    <row r="419" ht="22.5" customHeight="1">
      <c r="A419" s="3"/>
      <c r="B419" s="3" t="str">
        <f>IFERROR(__xludf.DUMMYFUNCTION("if( A419&lt;&gt;"""",SPLIT(A419,"".""),"""")"),"")</f>
        <v/>
      </c>
      <c r="C419" s="3"/>
      <c r="D419" s="3"/>
      <c r="E419" s="3"/>
      <c r="F419" s="112" t="str">
        <f t="shared" si="1"/>
        <v/>
      </c>
      <c r="G419" s="111"/>
      <c r="H419" s="3"/>
      <c r="I419" s="3" t="str">
        <f>IFERROR(__xludf.DUMMYFUNCTION("if( H419&lt;&gt;"""",SPLIT(H419,"".""),"""")"),"")</f>
        <v/>
      </c>
      <c r="J419" s="3"/>
      <c r="K419" s="3"/>
      <c r="L419" s="3"/>
      <c r="M419" s="112" t="str">
        <f t="shared" si="2"/>
        <v/>
      </c>
    </row>
    <row r="420" ht="22.5" customHeight="1">
      <c r="A420" s="3"/>
      <c r="B420" s="3" t="str">
        <f>IFERROR(__xludf.DUMMYFUNCTION("if( A420&lt;&gt;"""",SPLIT(A420,"".""),"""")"),"")</f>
        <v/>
      </c>
      <c r="C420" s="3"/>
      <c r="D420" s="3"/>
      <c r="E420" s="3"/>
      <c r="F420" s="112" t="str">
        <f t="shared" si="1"/>
        <v/>
      </c>
      <c r="G420" s="111"/>
      <c r="H420" s="3"/>
      <c r="I420" s="3" t="str">
        <f>IFERROR(__xludf.DUMMYFUNCTION("if( H420&lt;&gt;"""",SPLIT(H420,"".""),"""")"),"")</f>
        <v/>
      </c>
      <c r="J420" s="3"/>
      <c r="K420" s="3"/>
      <c r="L420" s="3"/>
      <c r="M420" s="112" t="str">
        <f t="shared" si="2"/>
        <v/>
      </c>
    </row>
    <row r="421" ht="22.5" customHeight="1">
      <c r="A421" s="3"/>
      <c r="B421" s="3" t="str">
        <f>IFERROR(__xludf.DUMMYFUNCTION("if( A421&lt;&gt;"""",SPLIT(A421,"".""),"""")"),"")</f>
        <v/>
      </c>
      <c r="C421" s="3"/>
      <c r="D421" s="3"/>
      <c r="E421" s="3"/>
      <c r="F421" s="112" t="str">
        <f t="shared" si="1"/>
        <v/>
      </c>
      <c r="G421" s="111"/>
      <c r="H421" s="3"/>
      <c r="I421" s="3" t="str">
        <f>IFERROR(__xludf.DUMMYFUNCTION("if( H421&lt;&gt;"""",SPLIT(H421,"".""),"""")"),"")</f>
        <v/>
      </c>
      <c r="J421" s="3"/>
      <c r="K421" s="3"/>
      <c r="L421" s="3"/>
      <c r="M421" s="112" t="str">
        <f t="shared" si="2"/>
        <v/>
      </c>
    </row>
    <row r="422" ht="22.5" customHeight="1">
      <c r="A422" s="3"/>
      <c r="B422" s="3" t="str">
        <f>IFERROR(__xludf.DUMMYFUNCTION("if( A422&lt;&gt;"""",SPLIT(A422,"".""),"""")"),"")</f>
        <v/>
      </c>
      <c r="C422" s="3"/>
      <c r="D422" s="3"/>
      <c r="E422" s="3"/>
      <c r="F422" s="112" t="str">
        <f t="shared" si="1"/>
        <v/>
      </c>
      <c r="G422" s="111"/>
      <c r="H422" s="3"/>
      <c r="I422" s="3" t="str">
        <f>IFERROR(__xludf.DUMMYFUNCTION("if( H422&lt;&gt;"""",SPLIT(H422,"".""),"""")"),"")</f>
        <v/>
      </c>
      <c r="J422" s="3"/>
      <c r="K422" s="3"/>
      <c r="L422" s="3"/>
      <c r="M422" s="112" t="str">
        <f t="shared" si="2"/>
        <v/>
      </c>
    </row>
    <row r="423" ht="22.5" customHeight="1">
      <c r="A423" s="3"/>
      <c r="B423" s="3" t="str">
        <f>IFERROR(__xludf.DUMMYFUNCTION("if( A423&lt;&gt;"""",SPLIT(A423,"".""),"""")"),"")</f>
        <v/>
      </c>
      <c r="C423" s="3"/>
      <c r="D423" s="3"/>
      <c r="E423" s="3"/>
      <c r="F423" s="112" t="str">
        <f t="shared" si="1"/>
        <v/>
      </c>
      <c r="G423" s="111"/>
      <c r="H423" s="3"/>
      <c r="I423" s="3" t="str">
        <f>IFERROR(__xludf.DUMMYFUNCTION("if( H423&lt;&gt;"""",SPLIT(H423,"".""),"""")"),"")</f>
        <v/>
      </c>
      <c r="J423" s="3"/>
      <c r="K423" s="3"/>
      <c r="L423" s="3"/>
      <c r="M423" s="112" t="str">
        <f t="shared" si="2"/>
        <v/>
      </c>
    </row>
    <row r="424" ht="22.5" customHeight="1">
      <c r="A424" s="3"/>
      <c r="B424" s="3" t="str">
        <f>IFERROR(__xludf.DUMMYFUNCTION("if( A424&lt;&gt;"""",SPLIT(A424,"".""),"""")"),"")</f>
        <v/>
      </c>
      <c r="C424" s="3"/>
      <c r="D424" s="3"/>
      <c r="E424" s="3"/>
      <c r="F424" s="112" t="str">
        <f t="shared" si="1"/>
        <v/>
      </c>
      <c r="G424" s="111"/>
      <c r="H424" s="3"/>
      <c r="I424" s="3" t="str">
        <f>IFERROR(__xludf.DUMMYFUNCTION("if( H424&lt;&gt;"""",SPLIT(H424,"".""),"""")"),"")</f>
        <v/>
      </c>
      <c r="J424" s="3"/>
      <c r="K424" s="3"/>
      <c r="L424" s="3"/>
      <c r="M424" s="112" t="str">
        <f t="shared" si="2"/>
        <v/>
      </c>
    </row>
    <row r="425" ht="22.5" customHeight="1">
      <c r="A425" s="3"/>
      <c r="B425" s="3" t="str">
        <f>IFERROR(__xludf.DUMMYFUNCTION("if( A425&lt;&gt;"""",SPLIT(A425,"".""),"""")"),"")</f>
        <v/>
      </c>
      <c r="C425" s="3"/>
      <c r="D425" s="3"/>
      <c r="E425" s="3"/>
      <c r="F425" s="112" t="str">
        <f t="shared" si="1"/>
        <v/>
      </c>
      <c r="G425" s="111"/>
      <c r="H425" s="3"/>
      <c r="I425" s="3" t="str">
        <f>IFERROR(__xludf.DUMMYFUNCTION("if( H425&lt;&gt;"""",SPLIT(H425,"".""),"""")"),"")</f>
        <v/>
      </c>
      <c r="J425" s="3"/>
      <c r="K425" s="3"/>
      <c r="L425" s="3"/>
      <c r="M425" s="112" t="str">
        <f t="shared" si="2"/>
        <v/>
      </c>
    </row>
    <row r="426" ht="22.5" customHeight="1">
      <c r="A426" s="3"/>
      <c r="B426" s="3" t="str">
        <f>IFERROR(__xludf.DUMMYFUNCTION("if( A426&lt;&gt;"""",SPLIT(A426,"".""),"""")"),"")</f>
        <v/>
      </c>
      <c r="C426" s="3"/>
      <c r="D426" s="3"/>
      <c r="E426" s="3"/>
      <c r="F426" s="112" t="str">
        <f t="shared" si="1"/>
        <v/>
      </c>
      <c r="G426" s="111"/>
      <c r="H426" s="3"/>
      <c r="I426" s="3" t="str">
        <f>IFERROR(__xludf.DUMMYFUNCTION("if( H426&lt;&gt;"""",SPLIT(H426,"".""),"""")"),"")</f>
        <v/>
      </c>
      <c r="J426" s="3"/>
      <c r="K426" s="3"/>
      <c r="L426" s="3"/>
      <c r="M426" s="112" t="str">
        <f t="shared" si="2"/>
        <v/>
      </c>
    </row>
    <row r="427" ht="22.5" customHeight="1">
      <c r="A427" s="3"/>
      <c r="B427" s="3" t="str">
        <f>IFERROR(__xludf.DUMMYFUNCTION("if( A427&lt;&gt;"""",SPLIT(A427,"".""),"""")"),"")</f>
        <v/>
      </c>
      <c r="C427" s="3"/>
      <c r="D427" s="3"/>
      <c r="E427" s="3"/>
      <c r="F427" s="112" t="str">
        <f t="shared" si="1"/>
        <v/>
      </c>
      <c r="G427" s="111"/>
      <c r="H427" s="3"/>
      <c r="I427" s="3" t="str">
        <f>IFERROR(__xludf.DUMMYFUNCTION("if( H427&lt;&gt;"""",SPLIT(H427,"".""),"""")"),"")</f>
        <v/>
      </c>
      <c r="J427" s="3"/>
      <c r="K427" s="3"/>
      <c r="L427" s="3"/>
      <c r="M427" s="112" t="str">
        <f t="shared" si="2"/>
        <v/>
      </c>
    </row>
    <row r="428" ht="22.5" customHeight="1">
      <c r="A428" s="3"/>
      <c r="B428" s="3" t="str">
        <f>IFERROR(__xludf.DUMMYFUNCTION("if( A428&lt;&gt;"""",SPLIT(A428,"".""),"""")"),"")</f>
        <v/>
      </c>
      <c r="C428" s="3"/>
      <c r="D428" s="3"/>
      <c r="E428" s="3"/>
      <c r="F428" s="112" t="str">
        <f t="shared" si="1"/>
        <v/>
      </c>
      <c r="G428" s="111"/>
      <c r="H428" s="3"/>
      <c r="I428" s="3" t="str">
        <f>IFERROR(__xludf.DUMMYFUNCTION("if( H428&lt;&gt;"""",SPLIT(H428,"".""),"""")"),"")</f>
        <v/>
      </c>
      <c r="J428" s="3"/>
      <c r="K428" s="3"/>
      <c r="L428" s="3"/>
      <c r="M428" s="112" t="str">
        <f t="shared" si="2"/>
        <v/>
      </c>
    </row>
    <row r="429" ht="22.5" customHeight="1">
      <c r="A429" s="3"/>
      <c r="B429" s="3" t="str">
        <f>IFERROR(__xludf.DUMMYFUNCTION("if( A429&lt;&gt;"""",SPLIT(A429,"".""),"""")"),"")</f>
        <v/>
      </c>
      <c r="C429" s="3"/>
      <c r="D429" s="3"/>
      <c r="E429" s="3"/>
      <c r="F429" s="112" t="str">
        <f t="shared" si="1"/>
        <v/>
      </c>
      <c r="G429" s="111"/>
      <c r="H429" s="3"/>
      <c r="I429" s="3" t="str">
        <f>IFERROR(__xludf.DUMMYFUNCTION("if( H429&lt;&gt;"""",SPLIT(H429,"".""),"""")"),"")</f>
        <v/>
      </c>
      <c r="J429" s="3"/>
      <c r="K429" s="3"/>
      <c r="L429" s="3"/>
      <c r="M429" s="112" t="str">
        <f t="shared" si="2"/>
        <v/>
      </c>
    </row>
    <row r="430" ht="22.5" customHeight="1">
      <c r="A430" s="3"/>
      <c r="B430" s="3" t="str">
        <f>IFERROR(__xludf.DUMMYFUNCTION("if( A430&lt;&gt;"""",SPLIT(A430,"".""),"""")"),"")</f>
        <v/>
      </c>
      <c r="C430" s="3"/>
      <c r="D430" s="3"/>
      <c r="E430" s="3"/>
      <c r="F430" s="112" t="str">
        <f t="shared" si="1"/>
        <v/>
      </c>
      <c r="G430" s="111"/>
      <c r="H430" s="3"/>
      <c r="I430" s="3" t="str">
        <f>IFERROR(__xludf.DUMMYFUNCTION("if( H430&lt;&gt;"""",SPLIT(H430,"".""),"""")"),"")</f>
        <v/>
      </c>
      <c r="J430" s="3"/>
      <c r="K430" s="3"/>
      <c r="L430" s="3"/>
      <c r="M430" s="112" t="str">
        <f t="shared" si="2"/>
        <v/>
      </c>
    </row>
    <row r="431" ht="22.5" customHeight="1">
      <c r="A431" s="3"/>
      <c r="B431" s="3" t="str">
        <f>IFERROR(__xludf.DUMMYFUNCTION("if( A431&lt;&gt;"""",SPLIT(A431,"".""),"""")"),"")</f>
        <v/>
      </c>
      <c r="C431" s="3"/>
      <c r="D431" s="3"/>
      <c r="E431" s="3"/>
      <c r="F431" s="112" t="str">
        <f t="shared" si="1"/>
        <v/>
      </c>
      <c r="G431" s="111"/>
      <c r="H431" s="3"/>
      <c r="I431" s="3" t="str">
        <f>IFERROR(__xludf.DUMMYFUNCTION("if( H431&lt;&gt;"""",SPLIT(H431,"".""),"""")"),"")</f>
        <v/>
      </c>
      <c r="J431" s="3"/>
      <c r="K431" s="3"/>
      <c r="L431" s="3"/>
      <c r="M431" s="112" t="str">
        <f t="shared" si="2"/>
        <v/>
      </c>
    </row>
    <row r="432" ht="22.5" customHeight="1">
      <c r="A432" s="3"/>
      <c r="B432" s="3" t="str">
        <f>IFERROR(__xludf.DUMMYFUNCTION("if( A432&lt;&gt;"""",SPLIT(A432,"".""),"""")"),"")</f>
        <v/>
      </c>
      <c r="C432" s="3"/>
      <c r="D432" s="3"/>
      <c r="E432" s="3"/>
      <c r="F432" s="112" t="str">
        <f t="shared" si="1"/>
        <v/>
      </c>
      <c r="G432" s="111"/>
      <c r="H432" s="3"/>
      <c r="I432" s="3" t="str">
        <f>IFERROR(__xludf.DUMMYFUNCTION("if( H432&lt;&gt;"""",SPLIT(H432,"".""),"""")"),"")</f>
        <v/>
      </c>
      <c r="J432" s="3"/>
      <c r="K432" s="3"/>
      <c r="L432" s="3"/>
      <c r="M432" s="112" t="str">
        <f t="shared" si="2"/>
        <v/>
      </c>
    </row>
    <row r="433" ht="22.5" customHeight="1">
      <c r="A433" s="3"/>
      <c r="B433" s="3" t="str">
        <f>IFERROR(__xludf.DUMMYFUNCTION("if( A433&lt;&gt;"""",SPLIT(A433,"".""),"""")"),"")</f>
        <v/>
      </c>
      <c r="C433" s="3"/>
      <c r="D433" s="3"/>
      <c r="E433" s="3"/>
      <c r="F433" s="112" t="str">
        <f t="shared" si="1"/>
        <v/>
      </c>
      <c r="G433" s="111"/>
      <c r="H433" s="3"/>
      <c r="I433" s="3" t="str">
        <f>IFERROR(__xludf.DUMMYFUNCTION("if( H433&lt;&gt;"""",SPLIT(H433,"".""),"""")"),"")</f>
        <v/>
      </c>
      <c r="J433" s="3"/>
      <c r="K433" s="3"/>
      <c r="L433" s="3"/>
      <c r="M433" s="112" t="str">
        <f t="shared" si="2"/>
        <v/>
      </c>
    </row>
    <row r="434" ht="22.5" customHeight="1">
      <c r="A434" s="3"/>
      <c r="B434" s="3" t="str">
        <f>IFERROR(__xludf.DUMMYFUNCTION("if( A434&lt;&gt;"""",SPLIT(A434,"".""),"""")"),"")</f>
        <v/>
      </c>
      <c r="C434" s="3"/>
      <c r="D434" s="3"/>
      <c r="E434" s="3"/>
      <c r="F434" s="112" t="str">
        <f t="shared" si="1"/>
        <v/>
      </c>
      <c r="G434" s="111"/>
      <c r="H434" s="3"/>
      <c r="I434" s="3" t="str">
        <f>IFERROR(__xludf.DUMMYFUNCTION("if( H434&lt;&gt;"""",SPLIT(H434,"".""),"""")"),"")</f>
        <v/>
      </c>
      <c r="J434" s="3"/>
      <c r="K434" s="3"/>
      <c r="L434" s="3"/>
      <c r="M434" s="112" t="str">
        <f t="shared" si="2"/>
        <v/>
      </c>
    </row>
    <row r="435" ht="22.5" customHeight="1">
      <c r="A435" s="3"/>
      <c r="B435" s="3" t="str">
        <f>IFERROR(__xludf.DUMMYFUNCTION("if( A435&lt;&gt;"""",SPLIT(A435,"".""),"""")"),"")</f>
        <v/>
      </c>
      <c r="C435" s="3"/>
      <c r="D435" s="3"/>
      <c r="E435" s="3"/>
      <c r="F435" s="112" t="str">
        <f t="shared" si="1"/>
        <v/>
      </c>
      <c r="G435" s="111"/>
      <c r="H435" s="3"/>
      <c r="I435" s="3" t="str">
        <f>IFERROR(__xludf.DUMMYFUNCTION("if( H435&lt;&gt;"""",SPLIT(H435,"".""),"""")"),"")</f>
        <v/>
      </c>
      <c r="J435" s="3"/>
      <c r="K435" s="3"/>
      <c r="L435" s="3"/>
      <c r="M435" s="112" t="str">
        <f t="shared" si="2"/>
        <v/>
      </c>
    </row>
    <row r="436" ht="22.5" customHeight="1">
      <c r="A436" s="3"/>
      <c r="B436" s="3" t="str">
        <f>IFERROR(__xludf.DUMMYFUNCTION("if( A436&lt;&gt;"""",SPLIT(A436,"".""),"""")"),"")</f>
        <v/>
      </c>
      <c r="C436" s="3"/>
      <c r="D436" s="3"/>
      <c r="E436" s="3"/>
      <c r="F436" s="112" t="str">
        <f t="shared" si="1"/>
        <v/>
      </c>
      <c r="G436" s="111"/>
      <c r="H436" s="3"/>
      <c r="I436" s="3" t="str">
        <f>IFERROR(__xludf.DUMMYFUNCTION("if( H436&lt;&gt;"""",SPLIT(H436,"".""),"""")"),"")</f>
        <v/>
      </c>
      <c r="J436" s="3"/>
      <c r="K436" s="3"/>
      <c r="L436" s="3"/>
      <c r="M436" s="112" t="str">
        <f t="shared" si="2"/>
        <v/>
      </c>
    </row>
    <row r="437" ht="22.5" customHeight="1">
      <c r="A437" s="3"/>
      <c r="B437" s="3" t="str">
        <f>IFERROR(__xludf.DUMMYFUNCTION("if( A437&lt;&gt;"""",SPLIT(A437,"".""),"""")"),"")</f>
        <v/>
      </c>
      <c r="C437" s="3"/>
      <c r="D437" s="3"/>
      <c r="E437" s="3"/>
      <c r="F437" s="112" t="str">
        <f t="shared" si="1"/>
        <v/>
      </c>
      <c r="G437" s="111"/>
      <c r="H437" s="3"/>
      <c r="I437" s="3" t="str">
        <f>IFERROR(__xludf.DUMMYFUNCTION("if( H437&lt;&gt;"""",SPLIT(H437,"".""),"""")"),"")</f>
        <v/>
      </c>
      <c r="J437" s="3"/>
      <c r="K437" s="3"/>
      <c r="L437" s="3"/>
      <c r="M437" s="112" t="str">
        <f t="shared" si="2"/>
        <v/>
      </c>
    </row>
    <row r="438" ht="22.5" customHeight="1">
      <c r="A438" s="3"/>
      <c r="B438" s="3" t="str">
        <f>IFERROR(__xludf.DUMMYFUNCTION("if( A438&lt;&gt;"""",SPLIT(A438,"".""),"""")"),"")</f>
        <v/>
      </c>
      <c r="C438" s="3"/>
      <c r="D438" s="3"/>
      <c r="E438" s="3"/>
      <c r="F438" s="112" t="str">
        <f t="shared" si="1"/>
        <v/>
      </c>
      <c r="G438" s="111"/>
      <c r="H438" s="3"/>
      <c r="I438" s="3" t="str">
        <f>IFERROR(__xludf.DUMMYFUNCTION("if( H438&lt;&gt;"""",SPLIT(H438,"".""),"""")"),"")</f>
        <v/>
      </c>
      <c r="J438" s="3"/>
      <c r="K438" s="3"/>
      <c r="L438" s="3"/>
      <c r="M438" s="112" t="str">
        <f t="shared" si="2"/>
        <v/>
      </c>
    </row>
    <row r="439" ht="22.5" customHeight="1">
      <c r="A439" s="3"/>
      <c r="B439" s="3" t="str">
        <f>IFERROR(__xludf.DUMMYFUNCTION("if( A439&lt;&gt;"""",SPLIT(A439,"".""),"""")"),"")</f>
        <v/>
      </c>
      <c r="C439" s="3"/>
      <c r="D439" s="3"/>
      <c r="E439" s="3"/>
      <c r="F439" s="112" t="str">
        <f t="shared" si="1"/>
        <v/>
      </c>
      <c r="G439" s="111"/>
      <c r="H439" s="3"/>
      <c r="I439" s="3" t="str">
        <f>IFERROR(__xludf.DUMMYFUNCTION("if( H439&lt;&gt;"""",SPLIT(H439,"".""),"""")"),"")</f>
        <v/>
      </c>
      <c r="J439" s="3"/>
      <c r="K439" s="3"/>
      <c r="L439" s="3"/>
      <c r="M439" s="112" t="str">
        <f t="shared" si="2"/>
        <v/>
      </c>
    </row>
    <row r="440" ht="22.5" customHeight="1">
      <c r="A440" s="3"/>
      <c r="B440" s="3" t="str">
        <f>IFERROR(__xludf.DUMMYFUNCTION("if( A440&lt;&gt;"""",SPLIT(A440,"".""),"""")"),"")</f>
        <v/>
      </c>
      <c r="C440" s="3"/>
      <c r="D440" s="3"/>
      <c r="E440" s="3"/>
      <c r="F440" s="112" t="str">
        <f t="shared" si="1"/>
        <v/>
      </c>
      <c r="G440" s="111"/>
      <c r="H440" s="3"/>
      <c r="I440" s="3" t="str">
        <f>IFERROR(__xludf.DUMMYFUNCTION("if( H440&lt;&gt;"""",SPLIT(H440,"".""),"""")"),"")</f>
        <v/>
      </c>
      <c r="J440" s="3"/>
      <c r="K440" s="3"/>
      <c r="L440" s="3"/>
      <c r="M440" s="112" t="str">
        <f t="shared" si="2"/>
        <v/>
      </c>
    </row>
    <row r="441" ht="22.5" customHeight="1">
      <c r="A441" s="3"/>
      <c r="B441" s="3" t="str">
        <f>IFERROR(__xludf.DUMMYFUNCTION("if( A441&lt;&gt;"""",SPLIT(A441,"".""),"""")"),"")</f>
        <v/>
      </c>
      <c r="C441" s="3"/>
      <c r="D441" s="3"/>
      <c r="E441" s="3"/>
      <c r="F441" s="112" t="str">
        <f t="shared" si="1"/>
        <v/>
      </c>
      <c r="G441" s="111"/>
      <c r="H441" s="3"/>
      <c r="I441" s="3" t="str">
        <f>IFERROR(__xludf.DUMMYFUNCTION("if( H441&lt;&gt;"""",SPLIT(H441,"".""),"""")"),"")</f>
        <v/>
      </c>
      <c r="J441" s="3"/>
      <c r="K441" s="3"/>
      <c r="L441" s="3"/>
      <c r="M441" s="112" t="str">
        <f t="shared" si="2"/>
        <v/>
      </c>
    </row>
    <row r="442" ht="22.5" customHeight="1">
      <c r="A442" s="3"/>
      <c r="B442" s="3" t="str">
        <f>IFERROR(__xludf.DUMMYFUNCTION("if( A442&lt;&gt;"""",SPLIT(A442,"".""),"""")"),"")</f>
        <v/>
      </c>
      <c r="C442" s="3"/>
      <c r="D442" s="3"/>
      <c r="E442" s="3"/>
      <c r="F442" s="112" t="str">
        <f t="shared" si="1"/>
        <v/>
      </c>
      <c r="G442" s="111"/>
      <c r="H442" s="3"/>
      <c r="I442" s="3" t="str">
        <f>IFERROR(__xludf.DUMMYFUNCTION("if( H442&lt;&gt;"""",SPLIT(H442,"".""),"""")"),"")</f>
        <v/>
      </c>
      <c r="J442" s="3"/>
      <c r="K442" s="3"/>
      <c r="L442" s="3"/>
      <c r="M442" s="112" t="str">
        <f t="shared" si="2"/>
        <v/>
      </c>
    </row>
    <row r="443" ht="22.5" customHeight="1">
      <c r="A443" s="3"/>
      <c r="B443" s="3" t="str">
        <f>IFERROR(__xludf.DUMMYFUNCTION("if( A443&lt;&gt;"""",SPLIT(A443,"".""),"""")"),"")</f>
        <v/>
      </c>
      <c r="C443" s="3"/>
      <c r="D443" s="3"/>
      <c r="E443" s="3"/>
      <c r="F443" s="112" t="str">
        <f t="shared" si="1"/>
        <v/>
      </c>
      <c r="G443" s="111"/>
      <c r="H443" s="3"/>
      <c r="I443" s="3" t="str">
        <f>IFERROR(__xludf.DUMMYFUNCTION("if( H443&lt;&gt;"""",SPLIT(H443,"".""),"""")"),"")</f>
        <v/>
      </c>
      <c r="J443" s="3"/>
      <c r="K443" s="3"/>
      <c r="L443" s="3"/>
      <c r="M443" s="112" t="str">
        <f t="shared" si="2"/>
        <v/>
      </c>
    </row>
    <row r="444" ht="22.5" customHeight="1">
      <c r="A444" s="3"/>
      <c r="B444" s="3" t="str">
        <f>IFERROR(__xludf.DUMMYFUNCTION("if( A444&lt;&gt;"""",SPLIT(A444,"".""),"""")"),"")</f>
        <v/>
      </c>
      <c r="C444" s="3"/>
      <c r="D444" s="3"/>
      <c r="E444" s="3"/>
      <c r="F444" s="112" t="str">
        <f t="shared" si="1"/>
        <v/>
      </c>
      <c r="G444" s="111"/>
      <c r="H444" s="3"/>
      <c r="I444" s="3" t="str">
        <f>IFERROR(__xludf.DUMMYFUNCTION("if( H444&lt;&gt;"""",SPLIT(H444,"".""),"""")"),"")</f>
        <v/>
      </c>
      <c r="J444" s="3"/>
      <c r="K444" s="3"/>
      <c r="L444" s="3"/>
      <c r="M444" s="112" t="str">
        <f t="shared" si="2"/>
        <v/>
      </c>
    </row>
    <row r="445" ht="22.5" customHeight="1">
      <c r="A445" s="3"/>
      <c r="B445" s="3" t="str">
        <f>IFERROR(__xludf.DUMMYFUNCTION("if( A445&lt;&gt;"""",SPLIT(A445,"".""),"""")"),"")</f>
        <v/>
      </c>
      <c r="C445" s="3"/>
      <c r="D445" s="3"/>
      <c r="E445" s="3"/>
      <c r="F445" s="112" t="str">
        <f t="shared" si="1"/>
        <v/>
      </c>
      <c r="G445" s="111"/>
      <c r="H445" s="3"/>
      <c r="I445" s="3" t="str">
        <f>IFERROR(__xludf.DUMMYFUNCTION("if( H445&lt;&gt;"""",SPLIT(H445,"".""),"""")"),"")</f>
        <v/>
      </c>
      <c r="J445" s="3"/>
      <c r="K445" s="3"/>
      <c r="L445" s="3"/>
      <c r="M445" s="112" t="str">
        <f t="shared" si="2"/>
        <v/>
      </c>
    </row>
    <row r="446" ht="22.5" customHeight="1">
      <c r="A446" s="3"/>
      <c r="B446" s="3" t="str">
        <f>IFERROR(__xludf.DUMMYFUNCTION("if( A446&lt;&gt;"""",SPLIT(A446,"".""),"""")"),"")</f>
        <v/>
      </c>
      <c r="C446" s="3"/>
      <c r="D446" s="3"/>
      <c r="E446" s="3"/>
      <c r="F446" s="112" t="str">
        <f t="shared" si="1"/>
        <v/>
      </c>
      <c r="G446" s="111"/>
      <c r="H446" s="3"/>
      <c r="I446" s="3" t="str">
        <f>IFERROR(__xludf.DUMMYFUNCTION("if( H446&lt;&gt;"""",SPLIT(H446,"".""),"""")"),"")</f>
        <v/>
      </c>
      <c r="J446" s="3"/>
      <c r="K446" s="3"/>
      <c r="L446" s="3"/>
      <c r="M446" s="112" t="str">
        <f t="shared" si="2"/>
        <v/>
      </c>
    </row>
    <row r="447" ht="22.5" customHeight="1">
      <c r="A447" s="3"/>
      <c r="B447" s="3" t="str">
        <f>IFERROR(__xludf.DUMMYFUNCTION("if( A447&lt;&gt;"""",SPLIT(A447,"".""),"""")"),"")</f>
        <v/>
      </c>
      <c r="C447" s="3"/>
      <c r="D447" s="3"/>
      <c r="E447" s="3"/>
      <c r="F447" s="112" t="str">
        <f t="shared" si="1"/>
        <v/>
      </c>
      <c r="G447" s="111"/>
      <c r="H447" s="3"/>
      <c r="I447" s="3" t="str">
        <f>IFERROR(__xludf.DUMMYFUNCTION("if( H447&lt;&gt;"""",SPLIT(H447,"".""),"""")"),"")</f>
        <v/>
      </c>
      <c r="J447" s="3"/>
      <c r="K447" s="3"/>
      <c r="L447" s="3"/>
      <c r="M447" s="112" t="str">
        <f t="shared" si="2"/>
        <v/>
      </c>
    </row>
    <row r="448" ht="22.5" customHeight="1">
      <c r="A448" s="3"/>
      <c r="B448" s="3" t="str">
        <f>IFERROR(__xludf.DUMMYFUNCTION("if( A448&lt;&gt;"""",SPLIT(A448,"".""),"""")"),"")</f>
        <v/>
      </c>
      <c r="C448" s="3"/>
      <c r="D448" s="3"/>
      <c r="E448" s="3"/>
      <c r="F448" s="112" t="str">
        <f t="shared" si="1"/>
        <v/>
      </c>
      <c r="G448" s="111"/>
      <c r="H448" s="3"/>
      <c r="I448" s="3" t="str">
        <f>IFERROR(__xludf.DUMMYFUNCTION("if( H448&lt;&gt;"""",SPLIT(H448,"".""),"""")"),"")</f>
        <v/>
      </c>
      <c r="J448" s="3"/>
      <c r="K448" s="3"/>
      <c r="L448" s="3"/>
      <c r="M448" s="112" t="str">
        <f t="shared" si="2"/>
        <v/>
      </c>
    </row>
    <row r="449" ht="22.5" customHeight="1">
      <c r="A449" s="3"/>
      <c r="B449" s="3" t="str">
        <f>IFERROR(__xludf.DUMMYFUNCTION("if( A449&lt;&gt;"""",SPLIT(A449,"".""),"""")"),"")</f>
        <v/>
      </c>
      <c r="C449" s="3"/>
      <c r="D449" s="3"/>
      <c r="E449" s="3"/>
      <c r="F449" s="112" t="str">
        <f t="shared" si="1"/>
        <v/>
      </c>
      <c r="G449" s="111"/>
      <c r="H449" s="3"/>
      <c r="I449" s="3" t="str">
        <f>IFERROR(__xludf.DUMMYFUNCTION("if( H449&lt;&gt;"""",SPLIT(H449,"".""),"""")"),"")</f>
        <v/>
      </c>
      <c r="J449" s="3"/>
      <c r="K449" s="3"/>
      <c r="L449" s="3"/>
      <c r="M449" s="112" t="str">
        <f t="shared" si="2"/>
        <v/>
      </c>
    </row>
    <row r="450" ht="22.5" customHeight="1">
      <c r="A450" s="3"/>
      <c r="B450" s="3" t="str">
        <f>IFERROR(__xludf.DUMMYFUNCTION("if( A450&lt;&gt;"""",SPLIT(A450,"".""),"""")"),"")</f>
        <v/>
      </c>
      <c r="C450" s="3"/>
      <c r="D450" s="3"/>
      <c r="E450" s="3"/>
      <c r="F450" s="112" t="str">
        <f t="shared" si="1"/>
        <v/>
      </c>
      <c r="G450" s="111"/>
      <c r="H450" s="3"/>
      <c r="I450" s="3" t="str">
        <f>IFERROR(__xludf.DUMMYFUNCTION("if( H450&lt;&gt;"""",SPLIT(H450,"".""),"""")"),"")</f>
        <v/>
      </c>
      <c r="J450" s="3"/>
      <c r="K450" s="3"/>
      <c r="L450" s="3"/>
      <c r="M450" s="112" t="str">
        <f t="shared" si="2"/>
        <v/>
      </c>
    </row>
    <row r="451" ht="22.5" customHeight="1">
      <c r="A451" s="3"/>
      <c r="B451" s="3" t="str">
        <f>IFERROR(__xludf.DUMMYFUNCTION("if( A451&lt;&gt;"""",SPLIT(A451,"".""),"""")"),"")</f>
        <v/>
      </c>
      <c r="C451" s="3"/>
      <c r="D451" s="3"/>
      <c r="E451" s="3"/>
      <c r="F451" s="112" t="str">
        <f t="shared" si="1"/>
        <v/>
      </c>
      <c r="G451" s="111"/>
      <c r="H451" s="3"/>
      <c r="I451" s="3" t="str">
        <f>IFERROR(__xludf.DUMMYFUNCTION("if( H451&lt;&gt;"""",SPLIT(H451,"".""),"""")"),"")</f>
        <v/>
      </c>
      <c r="J451" s="3"/>
      <c r="K451" s="3"/>
      <c r="L451" s="3"/>
      <c r="M451" s="112" t="str">
        <f t="shared" si="2"/>
        <v/>
      </c>
    </row>
    <row r="452" ht="22.5" customHeight="1">
      <c r="A452" s="3"/>
      <c r="B452" s="3" t="str">
        <f>IFERROR(__xludf.DUMMYFUNCTION("if( A452&lt;&gt;"""",SPLIT(A452,"".""),"""")"),"")</f>
        <v/>
      </c>
      <c r="C452" s="3"/>
      <c r="D452" s="3"/>
      <c r="E452" s="3"/>
      <c r="F452" s="112" t="str">
        <f t="shared" si="1"/>
        <v/>
      </c>
      <c r="G452" s="111"/>
      <c r="H452" s="3"/>
      <c r="I452" s="3" t="str">
        <f>IFERROR(__xludf.DUMMYFUNCTION("if( H452&lt;&gt;"""",SPLIT(H452,"".""),"""")"),"")</f>
        <v/>
      </c>
      <c r="J452" s="3"/>
      <c r="K452" s="3"/>
      <c r="L452" s="3"/>
      <c r="M452" s="112" t="str">
        <f t="shared" si="2"/>
        <v/>
      </c>
    </row>
    <row r="453" ht="22.5" customHeight="1">
      <c r="A453" s="3"/>
      <c r="B453" s="3" t="str">
        <f>IFERROR(__xludf.DUMMYFUNCTION("if( A453&lt;&gt;"""",SPLIT(A453,"".""),"""")"),"")</f>
        <v/>
      </c>
      <c r="C453" s="3"/>
      <c r="D453" s="3"/>
      <c r="E453" s="3"/>
      <c r="F453" s="112" t="str">
        <f t="shared" si="1"/>
        <v/>
      </c>
      <c r="G453" s="111"/>
      <c r="H453" s="3"/>
      <c r="I453" s="3" t="str">
        <f>IFERROR(__xludf.DUMMYFUNCTION("if( H453&lt;&gt;"""",SPLIT(H453,"".""),"""")"),"")</f>
        <v/>
      </c>
      <c r="J453" s="3"/>
      <c r="K453" s="3"/>
      <c r="L453" s="3"/>
      <c r="M453" s="112" t="str">
        <f t="shared" si="2"/>
        <v/>
      </c>
    </row>
    <row r="454" ht="22.5" customHeight="1">
      <c r="A454" s="3"/>
      <c r="B454" s="3" t="str">
        <f>IFERROR(__xludf.DUMMYFUNCTION("if( A454&lt;&gt;"""",SPLIT(A454,"".""),"""")"),"")</f>
        <v/>
      </c>
      <c r="C454" s="3"/>
      <c r="D454" s="3"/>
      <c r="E454" s="3"/>
      <c r="F454" s="112" t="str">
        <f t="shared" si="1"/>
        <v/>
      </c>
      <c r="G454" s="111"/>
      <c r="H454" s="3"/>
      <c r="I454" s="3" t="str">
        <f>IFERROR(__xludf.DUMMYFUNCTION("if( H454&lt;&gt;"""",SPLIT(H454,"".""),"""")"),"")</f>
        <v/>
      </c>
      <c r="J454" s="3"/>
      <c r="K454" s="3"/>
      <c r="L454" s="3"/>
      <c r="M454" s="112" t="str">
        <f t="shared" si="2"/>
        <v/>
      </c>
    </row>
    <row r="455" ht="22.5" customHeight="1">
      <c r="A455" s="3"/>
      <c r="B455" s="3" t="str">
        <f>IFERROR(__xludf.DUMMYFUNCTION("if( A455&lt;&gt;"""",SPLIT(A455,"".""),"""")"),"")</f>
        <v/>
      </c>
      <c r="C455" s="3"/>
      <c r="D455" s="3"/>
      <c r="E455" s="3"/>
      <c r="F455" s="112" t="str">
        <f t="shared" si="1"/>
        <v/>
      </c>
      <c r="G455" s="111"/>
      <c r="H455" s="3"/>
      <c r="I455" s="3" t="str">
        <f>IFERROR(__xludf.DUMMYFUNCTION("if( H455&lt;&gt;"""",SPLIT(H455,"".""),"""")"),"")</f>
        <v/>
      </c>
      <c r="J455" s="3"/>
      <c r="K455" s="3"/>
      <c r="L455" s="3"/>
      <c r="M455" s="112" t="str">
        <f t="shared" si="2"/>
        <v/>
      </c>
    </row>
    <row r="456" ht="22.5" customHeight="1">
      <c r="A456" s="3"/>
      <c r="B456" s="3" t="str">
        <f>IFERROR(__xludf.DUMMYFUNCTION("if( A456&lt;&gt;"""",SPLIT(A456,"".""),"""")"),"")</f>
        <v/>
      </c>
      <c r="C456" s="3"/>
      <c r="D456" s="3"/>
      <c r="E456" s="3"/>
      <c r="F456" s="112" t="str">
        <f t="shared" si="1"/>
        <v/>
      </c>
      <c r="G456" s="111"/>
      <c r="H456" s="3"/>
      <c r="I456" s="3" t="str">
        <f>IFERROR(__xludf.DUMMYFUNCTION("if( H456&lt;&gt;"""",SPLIT(H456,"".""),"""")"),"")</f>
        <v/>
      </c>
      <c r="J456" s="3"/>
      <c r="K456" s="3"/>
      <c r="L456" s="3"/>
      <c r="M456" s="112" t="str">
        <f t="shared" si="2"/>
        <v/>
      </c>
    </row>
    <row r="457" ht="22.5" customHeight="1">
      <c r="A457" s="3"/>
      <c r="B457" s="3" t="str">
        <f>IFERROR(__xludf.DUMMYFUNCTION("if( A457&lt;&gt;"""",SPLIT(A457,"".""),"""")"),"")</f>
        <v/>
      </c>
      <c r="C457" s="3"/>
      <c r="D457" s="3"/>
      <c r="E457" s="3"/>
      <c r="F457" s="112" t="str">
        <f t="shared" si="1"/>
        <v/>
      </c>
      <c r="G457" s="111"/>
      <c r="H457" s="3"/>
      <c r="I457" s="3" t="str">
        <f>IFERROR(__xludf.DUMMYFUNCTION("if( H457&lt;&gt;"""",SPLIT(H457,"".""),"""")"),"")</f>
        <v/>
      </c>
      <c r="J457" s="3"/>
      <c r="K457" s="3"/>
      <c r="L457" s="3"/>
      <c r="M457" s="112" t="str">
        <f t="shared" si="2"/>
        <v/>
      </c>
    </row>
    <row r="458" ht="22.5" customHeight="1">
      <c r="A458" s="3"/>
      <c r="B458" s="3" t="str">
        <f>IFERROR(__xludf.DUMMYFUNCTION("if( A458&lt;&gt;"""",SPLIT(A458,"".""),"""")"),"")</f>
        <v/>
      </c>
      <c r="C458" s="3"/>
      <c r="D458" s="3"/>
      <c r="E458" s="3"/>
      <c r="F458" s="112" t="str">
        <f t="shared" si="1"/>
        <v/>
      </c>
      <c r="G458" s="111"/>
      <c r="H458" s="3"/>
      <c r="I458" s="3" t="str">
        <f>IFERROR(__xludf.DUMMYFUNCTION("if( H458&lt;&gt;"""",SPLIT(H458,"".""),"""")"),"")</f>
        <v/>
      </c>
      <c r="J458" s="3"/>
      <c r="K458" s="3"/>
      <c r="L458" s="3"/>
      <c r="M458" s="112" t="str">
        <f t="shared" si="2"/>
        <v/>
      </c>
    </row>
    <row r="459" ht="22.5" customHeight="1">
      <c r="A459" s="3"/>
      <c r="B459" s="3" t="str">
        <f>IFERROR(__xludf.DUMMYFUNCTION("if( A459&lt;&gt;"""",SPLIT(A459,"".""),"""")"),"")</f>
        <v/>
      </c>
      <c r="C459" s="3"/>
      <c r="D459" s="3"/>
      <c r="E459" s="3"/>
      <c r="F459" s="112" t="str">
        <f t="shared" si="1"/>
        <v/>
      </c>
      <c r="G459" s="111"/>
      <c r="H459" s="3"/>
      <c r="I459" s="3" t="str">
        <f>IFERROR(__xludf.DUMMYFUNCTION("if( H459&lt;&gt;"""",SPLIT(H459,"".""),"""")"),"")</f>
        <v/>
      </c>
      <c r="J459" s="3"/>
      <c r="K459" s="3"/>
      <c r="L459" s="3"/>
      <c r="M459" s="112" t="str">
        <f t="shared" si="2"/>
        <v/>
      </c>
    </row>
    <row r="460" ht="22.5" customHeight="1">
      <c r="A460" s="3"/>
      <c r="B460" s="3" t="str">
        <f>IFERROR(__xludf.DUMMYFUNCTION("if( A460&lt;&gt;"""",SPLIT(A460,"".""),"""")"),"")</f>
        <v/>
      </c>
      <c r="C460" s="3"/>
      <c r="D460" s="3"/>
      <c r="E460" s="3"/>
      <c r="F460" s="112" t="str">
        <f t="shared" si="1"/>
        <v/>
      </c>
      <c r="G460" s="111"/>
      <c r="H460" s="3"/>
      <c r="I460" s="3" t="str">
        <f>IFERROR(__xludf.DUMMYFUNCTION("if( H460&lt;&gt;"""",SPLIT(H460,"".""),"""")"),"")</f>
        <v/>
      </c>
      <c r="J460" s="3"/>
      <c r="K460" s="3"/>
      <c r="L460" s="3"/>
      <c r="M460" s="112" t="str">
        <f t="shared" si="2"/>
        <v/>
      </c>
    </row>
    <row r="461" ht="22.5" customHeight="1">
      <c r="A461" s="3"/>
      <c r="B461" s="3" t="str">
        <f>IFERROR(__xludf.DUMMYFUNCTION("if( A461&lt;&gt;"""",SPLIT(A461,"".""),"""")"),"")</f>
        <v/>
      </c>
      <c r="C461" s="3"/>
      <c r="D461" s="3"/>
      <c r="E461" s="3"/>
      <c r="F461" s="112" t="str">
        <f t="shared" si="1"/>
        <v/>
      </c>
      <c r="G461" s="111"/>
      <c r="H461" s="3"/>
      <c r="I461" s="3" t="str">
        <f>IFERROR(__xludf.DUMMYFUNCTION("if( H461&lt;&gt;"""",SPLIT(H461,"".""),"""")"),"")</f>
        <v/>
      </c>
      <c r="J461" s="3"/>
      <c r="K461" s="3"/>
      <c r="L461" s="3"/>
      <c r="M461" s="112" t="str">
        <f t="shared" si="2"/>
        <v/>
      </c>
    </row>
    <row r="462" ht="22.5" customHeight="1">
      <c r="A462" s="3"/>
      <c r="B462" s="3" t="str">
        <f>IFERROR(__xludf.DUMMYFUNCTION("if( A462&lt;&gt;"""",SPLIT(A462,"".""),"""")"),"")</f>
        <v/>
      </c>
      <c r="C462" s="3"/>
      <c r="D462" s="3"/>
      <c r="E462" s="3"/>
      <c r="F462" s="112" t="str">
        <f t="shared" si="1"/>
        <v/>
      </c>
      <c r="G462" s="111"/>
      <c r="H462" s="3"/>
      <c r="I462" s="3" t="str">
        <f>IFERROR(__xludf.DUMMYFUNCTION("if( H462&lt;&gt;"""",SPLIT(H462,"".""),"""")"),"")</f>
        <v/>
      </c>
      <c r="J462" s="3"/>
      <c r="K462" s="3"/>
      <c r="L462" s="3"/>
      <c r="M462" s="112" t="str">
        <f t="shared" si="2"/>
        <v/>
      </c>
    </row>
    <row r="463" ht="22.5" customHeight="1">
      <c r="A463" s="3"/>
      <c r="B463" s="3" t="str">
        <f>IFERROR(__xludf.DUMMYFUNCTION("if( A463&lt;&gt;"""",SPLIT(A463,"".""),"""")"),"")</f>
        <v/>
      </c>
      <c r="C463" s="3"/>
      <c r="D463" s="3"/>
      <c r="E463" s="3"/>
      <c r="F463" s="112" t="str">
        <f t="shared" si="1"/>
        <v/>
      </c>
      <c r="G463" s="111"/>
      <c r="H463" s="3"/>
      <c r="I463" s="3" t="str">
        <f>IFERROR(__xludf.DUMMYFUNCTION("if( H463&lt;&gt;"""",SPLIT(H463,"".""),"""")"),"")</f>
        <v/>
      </c>
      <c r="J463" s="3"/>
      <c r="K463" s="3"/>
      <c r="L463" s="3"/>
      <c r="M463" s="112" t="str">
        <f t="shared" si="2"/>
        <v/>
      </c>
    </row>
    <row r="464" ht="22.5" customHeight="1">
      <c r="A464" s="3"/>
      <c r="B464" s="3" t="str">
        <f>IFERROR(__xludf.DUMMYFUNCTION("if( A464&lt;&gt;"""",SPLIT(A464,"".""),"""")"),"")</f>
        <v/>
      </c>
      <c r="C464" s="3"/>
      <c r="D464" s="3"/>
      <c r="E464" s="3"/>
      <c r="F464" s="112" t="str">
        <f t="shared" si="1"/>
        <v/>
      </c>
      <c r="G464" s="111"/>
      <c r="H464" s="3"/>
      <c r="I464" s="3" t="str">
        <f>IFERROR(__xludf.DUMMYFUNCTION("if( H464&lt;&gt;"""",SPLIT(H464,"".""),"""")"),"")</f>
        <v/>
      </c>
      <c r="J464" s="3"/>
      <c r="K464" s="3"/>
      <c r="L464" s="3"/>
      <c r="M464" s="112" t="str">
        <f t="shared" si="2"/>
        <v/>
      </c>
    </row>
    <row r="465" ht="22.5" customHeight="1">
      <c r="A465" s="3"/>
      <c r="B465" s="3" t="str">
        <f>IFERROR(__xludf.DUMMYFUNCTION("if( A465&lt;&gt;"""",SPLIT(A465,"".""),"""")"),"")</f>
        <v/>
      </c>
      <c r="C465" s="3"/>
      <c r="D465" s="3"/>
      <c r="E465" s="3"/>
      <c r="F465" s="112" t="str">
        <f t="shared" si="1"/>
        <v/>
      </c>
      <c r="G465" s="111"/>
      <c r="H465" s="3"/>
      <c r="I465" s="3" t="str">
        <f>IFERROR(__xludf.DUMMYFUNCTION("if( H465&lt;&gt;"""",SPLIT(H465,"".""),"""")"),"")</f>
        <v/>
      </c>
      <c r="J465" s="3"/>
      <c r="K465" s="3"/>
      <c r="L465" s="3"/>
      <c r="M465" s="112" t="str">
        <f t="shared" si="2"/>
        <v/>
      </c>
    </row>
    <row r="466" ht="22.5" customHeight="1">
      <c r="A466" s="3"/>
      <c r="B466" s="3" t="str">
        <f>IFERROR(__xludf.DUMMYFUNCTION("if( A466&lt;&gt;"""",SPLIT(A466,"".""),"""")"),"")</f>
        <v/>
      </c>
      <c r="C466" s="3"/>
      <c r="D466" s="3"/>
      <c r="E466" s="3"/>
      <c r="F466" s="112" t="str">
        <f t="shared" si="1"/>
        <v/>
      </c>
      <c r="G466" s="111"/>
      <c r="H466" s="3"/>
      <c r="I466" s="3" t="str">
        <f>IFERROR(__xludf.DUMMYFUNCTION("if( H466&lt;&gt;"""",SPLIT(H466,"".""),"""")"),"")</f>
        <v/>
      </c>
      <c r="J466" s="3"/>
      <c r="K466" s="3"/>
      <c r="L466" s="3"/>
      <c r="M466" s="112" t="str">
        <f t="shared" si="2"/>
        <v/>
      </c>
    </row>
    <row r="467" ht="22.5" customHeight="1">
      <c r="A467" s="3"/>
      <c r="B467" s="3" t="str">
        <f>IFERROR(__xludf.DUMMYFUNCTION("if( A467&lt;&gt;"""",SPLIT(A467,"".""),"""")"),"")</f>
        <v/>
      </c>
      <c r="C467" s="3"/>
      <c r="D467" s="3"/>
      <c r="E467" s="3"/>
      <c r="F467" s="112" t="str">
        <f t="shared" si="1"/>
        <v/>
      </c>
      <c r="G467" s="111"/>
      <c r="H467" s="3"/>
      <c r="I467" s="3" t="str">
        <f>IFERROR(__xludf.DUMMYFUNCTION("if( H467&lt;&gt;"""",SPLIT(H467,"".""),"""")"),"")</f>
        <v/>
      </c>
      <c r="J467" s="3"/>
      <c r="K467" s="3"/>
      <c r="L467" s="3"/>
      <c r="M467" s="112" t="str">
        <f t="shared" si="2"/>
        <v/>
      </c>
    </row>
    <row r="468" ht="22.5" customHeight="1">
      <c r="A468" s="3"/>
      <c r="B468" s="3" t="str">
        <f>IFERROR(__xludf.DUMMYFUNCTION("if( A468&lt;&gt;"""",SPLIT(A468,"".""),"""")"),"")</f>
        <v/>
      </c>
      <c r="C468" s="3"/>
      <c r="D468" s="3"/>
      <c r="E468" s="3"/>
      <c r="F468" s="112" t="str">
        <f t="shared" si="1"/>
        <v/>
      </c>
      <c r="G468" s="111"/>
      <c r="H468" s="3"/>
      <c r="I468" s="3" t="str">
        <f>IFERROR(__xludf.DUMMYFUNCTION("if( H468&lt;&gt;"""",SPLIT(H468,"".""),"""")"),"")</f>
        <v/>
      </c>
      <c r="J468" s="3"/>
      <c r="K468" s="3"/>
      <c r="L468" s="3"/>
      <c r="M468" s="112" t="str">
        <f t="shared" si="2"/>
        <v/>
      </c>
    </row>
    <row r="469" ht="22.5" customHeight="1">
      <c r="A469" s="3"/>
      <c r="B469" s="3" t="str">
        <f>IFERROR(__xludf.DUMMYFUNCTION("if( A469&lt;&gt;"""",SPLIT(A469,"".""),"""")"),"")</f>
        <v/>
      </c>
      <c r="C469" s="3"/>
      <c r="D469" s="3"/>
      <c r="E469" s="3"/>
      <c r="F469" s="112" t="str">
        <f t="shared" si="1"/>
        <v/>
      </c>
      <c r="G469" s="111"/>
      <c r="H469" s="3"/>
      <c r="I469" s="3" t="str">
        <f>IFERROR(__xludf.DUMMYFUNCTION("if( H469&lt;&gt;"""",SPLIT(H469,"".""),"""")"),"")</f>
        <v/>
      </c>
      <c r="J469" s="3"/>
      <c r="K469" s="3"/>
      <c r="L469" s="3"/>
      <c r="M469" s="112" t="str">
        <f t="shared" si="2"/>
        <v/>
      </c>
    </row>
    <row r="470" ht="22.5" customHeight="1">
      <c r="A470" s="3"/>
      <c r="B470" s="3" t="str">
        <f>IFERROR(__xludf.DUMMYFUNCTION("if( A470&lt;&gt;"""",SPLIT(A470,"".""),"""")"),"")</f>
        <v/>
      </c>
      <c r="C470" s="3"/>
      <c r="D470" s="3"/>
      <c r="E470" s="3"/>
      <c r="F470" s="112" t="str">
        <f t="shared" si="1"/>
        <v/>
      </c>
      <c r="G470" s="111"/>
      <c r="H470" s="3"/>
      <c r="I470" s="3" t="str">
        <f>IFERROR(__xludf.DUMMYFUNCTION("if( H470&lt;&gt;"""",SPLIT(H470,"".""),"""")"),"")</f>
        <v/>
      </c>
      <c r="J470" s="3"/>
      <c r="K470" s="3"/>
      <c r="L470" s="3"/>
      <c r="M470" s="112" t="str">
        <f t="shared" si="2"/>
        <v/>
      </c>
    </row>
    <row r="471" ht="22.5" customHeight="1">
      <c r="A471" s="3"/>
      <c r="B471" s="3" t="str">
        <f>IFERROR(__xludf.DUMMYFUNCTION("if( A471&lt;&gt;"""",SPLIT(A471,"".""),"""")"),"")</f>
        <v/>
      </c>
      <c r="C471" s="3"/>
      <c r="D471" s="3"/>
      <c r="E471" s="3"/>
      <c r="F471" s="112" t="str">
        <f t="shared" si="1"/>
        <v/>
      </c>
      <c r="G471" s="111"/>
      <c r="H471" s="3"/>
      <c r="I471" s="3" t="str">
        <f>IFERROR(__xludf.DUMMYFUNCTION("if( H471&lt;&gt;"""",SPLIT(H471,"".""),"""")"),"")</f>
        <v/>
      </c>
      <c r="J471" s="3"/>
      <c r="K471" s="3"/>
      <c r="L471" s="3"/>
      <c r="M471" s="112" t="str">
        <f t="shared" si="2"/>
        <v/>
      </c>
    </row>
    <row r="472" ht="22.5" customHeight="1">
      <c r="A472" s="3"/>
      <c r="B472" s="3" t="str">
        <f>IFERROR(__xludf.DUMMYFUNCTION("if( A472&lt;&gt;"""",SPLIT(A472,"".""),"""")"),"")</f>
        <v/>
      </c>
      <c r="C472" s="3"/>
      <c r="D472" s="3"/>
      <c r="E472" s="3"/>
      <c r="F472" s="112" t="str">
        <f t="shared" si="1"/>
        <v/>
      </c>
      <c r="G472" s="111"/>
      <c r="H472" s="3"/>
      <c r="I472" s="3" t="str">
        <f>IFERROR(__xludf.DUMMYFUNCTION("if( H472&lt;&gt;"""",SPLIT(H472,"".""),"""")"),"")</f>
        <v/>
      </c>
      <c r="J472" s="3"/>
      <c r="K472" s="3"/>
      <c r="L472" s="3"/>
      <c r="M472" s="112" t="str">
        <f t="shared" si="2"/>
        <v/>
      </c>
    </row>
    <row r="473" ht="22.5" customHeight="1">
      <c r="A473" s="3"/>
      <c r="B473" s="3" t="str">
        <f>IFERROR(__xludf.DUMMYFUNCTION("if( A473&lt;&gt;"""",SPLIT(A473,"".""),"""")"),"")</f>
        <v/>
      </c>
      <c r="C473" s="3"/>
      <c r="D473" s="3"/>
      <c r="E473" s="3"/>
      <c r="F473" s="112" t="str">
        <f t="shared" si="1"/>
        <v/>
      </c>
      <c r="G473" s="111"/>
      <c r="H473" s="3"/>
      <c r="I473" s="3" t="str">
        <f>IFERROR(__xludf.DUMMYFUNCTION("if( H473&lt;&gt;"""",SPLIT(H473,"".""),"""")"),"")</f>
        <v/>
      </c>
      <c r="J473" s="3"/>
      <c r="K473" s="3"/>
      <c r="L473" s="3"/>
      <c r="M473" s="112" t="str">
        <f t="shared" si="2"/>
        <v/>
      </c>
    </row>
    <row r="474" ht="22.5" customHeight="1">
      <c r="A474" s="3"/>
      <c r="B474" s="3" t="str">
        <f>IFERROR(__xludf.DUMMYFUNCTION("if( A474&lt;&gt;"""",SPLIT(A474,"".""),"""")"),"")</f>
        <v/>
      </c>
      <c r="C474" s="3"/>
      <c r="D474" s="3"/>
      <c r="E474" s="3"/>
      <c r="F474" s="112" t="str">
        <f t="shared" si="1"/>
        <v/>
      </c>
      <c r="G474" s="111"/>
      <c r="H474" s="3"/>
      <c r="I474" s="3" t="str">
        <f>IFERROR(__xludf.DUMMYFUNCTION("if( H474&lt;&gt;"""",SPLIT(H474,"".""),"""")"),"")</f>
        <v/>
      </c>
      <c r="J474" s="3"/>
      <c r="K474" s="3"/>
      <c r="L474" s="3"/>
      <c r="M474" s="112" t="str">
        <f t="shared" si="2"/>
        <v/>
      </c>
    </row>
    <row r="475" ht="22.5" customHeight="1">
      <c r="A475" s="3"/>
      <c r="B475" s="3" t="str">
        <f>IFERROR(__xludf.DUMMYFUNCTION("if( A475&lt;&gt;"""",SPLIT(A475,"".""),"""")"),"")</f>
        <v/>
      </c>
      <c r="C475" s="3"/>
      <c r="D475" s="3"/>
      <c r="E475" s="3"/>
      <c r="F475" s="112" t="str">
        <f t="shared" si="1"/>
        <v/>
      </c>
      <c r="G475" s="111"/>
      <c r="H475" s="3"/>
      <c r="I475" s="3" t="str">
        <f>IFERROR(__xludf.DUMMYFUNCTION("if( H475&lt;&gt;"""",SPLIT(H475,"".""),"""")"),"")</f>
        <v/>
      </c>
      <c r="J475" s="3"/>
      <c r="K475" s="3"/>
      <c r="L475" s="3"/>
      <c r="M475" s="112" t="str">
        <f t="shared" si="2"/>
        <v/>
      </c>
    </row>
    <row r="476" ht="22.5" customHeight="1">
      <c r="A476" s="3"/>
      <c r="B476" s="3" t="str">
        <f>IFERROR(__xludf.DUMMYFUNCTION("if( A476&lt;&gt;"""",SPLIT(A476,"".""),"""")"),"")</f>
        <v/>
      </c>
      <c r="C476" s="3"/>
      <c r="D476" s="3"/>
      <c r="E476" s="3"/>
      <c r="F476" s="112" t="str">
        <f t="shared" si="1"/>
        <v/>
      </c>
      <c r="G476" s="111"/>
      <c r="H476" s="3"/>
      <c r="I476" s="3" t="str">
        <f>IFERROR(__xludf.DUMMYFUNCTION("if( H476&lt;&gt;"""",SPLIT(H476,"".""),"""")"),"")</f>
        <v/>
      </c>
      <c r="J476" s="3"/>
      <c r="K476" s="3"/>
      <c r="L476" s="3"/>
      <c r="M476" s="112" t="str">
        <f t="shared" si="2"/>
        <v/>
      </c>
    </row>
    <row r="477" ht="22.5" customHeight="1">
      <c r="A477" s="3"/>
      <c r="B477" s="3" t="str">
        <f>IFERROR(__xludf.DUMMYFUNCTION("if( A477&lt;&gt;"""",SPLIT(A477,"".""),"""")"),"")</f>
        <v/>
      </c>
      <c r="C477" s="3"/>
      <c r="D477" s="3"/>
      <c r="E477" s="3"/>
      <c r="F477" s="112" t="str">
        <f t="shared" si="1"/>
        <v/>
      </c>
      <c r="G477" s="111"/>
      <c r="H477" s="3"/>
      <c r="I477" s="3" t="str">
        <f>IFERROR(__xludf.DUMMYFUNCTION("if( H477&lt;&gt;"""",SPLIT(H477,"".""),"""")"),"")</f>
        <v/>
      </c>
      <c r="J477" s="3"/>
      <c r="K477" s="3"/>
      <c r="L477" s="3"/>
      <c r="M477" s="112" t="str">
        <f t="shared" si="2"/>
        <v/>
      </c>
    </row>
    <row r="478" ht="22.5" customHeight="1">
      <c r="A478" s="3"/>
      <c r="B478" s="3" t="str">
        <f>IFERROR(__xludf.DUMMYFUNCTION("if( A478&lt;&gt;"""",SPLIT(A478,"".""),"""")"),"")</f>
        <v/>
      </c>
      <c r="C478" s="3"/>
      <c r="D478" s="3"/>
      <c r="E478" s="3"/>
      <c r="F478" s="112" t="str">
        <f t="shared" si="1"/>
        <v/>
      </c>
      <c r="G478" s="111"/>
      <c r="H478" s="3"/>
      <c r="I478" s="3" t="str">
        <f>IFERROR(__xludf.DUMMYFUNCTION("if( H478&lt;&gt;"""",SPLIT(H478,"".""),"""")"),"")</f>
        <v/>
      </c>
      <c r="J478" s="3"/>
      <c r="K478" s="3"/>
      <c r="L478" s="3"/>
      <c r="M478" s="112" t="str">
        <f t="shared" si="2"/>
        <v/>
      </c>
    </row>
    <row r="479" ht="22.5" customHeight="1">
      <c r="A479" s="3"/>
      <c r="B479" s="3" t="str">
        <f>IFERROR(__xludf.DUMMYFUNCTION("if( A479&lt;&gt;"""",SPLIT(A479,"".""),"""")"),"")</f>
        <v/>
      </c>
      <c r="C479" s="3"/>
      <c r="D479" s="3"/>
      <c r="E479" s="3"/>
      <c r="F479" s="112" t="str">
        <f t="shared" si="1"/>
        <v/>
      </c>
      <c r="G479" s="111"/>
      <c r="H479" s="3"/>
      <c r="I479" s="3" t="str">
        <f>IFERROR(__xludf.DUMMYFUNCTION("if( H479&lt;&gt;"""",SPLIT(H479,"".""),"""")"),"")</f>
        <v/>
      </c>
      <c r="J479" s="3"/>
      <c r="K479" s="3"/>
      <c r="L479" s="3"/>
      <c r="M479" s="112" t="str">
        <f t="shared" si="2"/>
        <v/>
      </c>
    </row>
    <row r="480" ht="22.5" customHeight="1">
      <c r="A480" s="3"/>
      <c r="B480" s="3" t="str">
        <f>IFERROR(__xludf.DUMMYFUNCTION("if( A480&lt;&gt;"""",SPLIT(A480,"".""),"""")"),"")</f>
        <v/>
      </c>
      <c r="C480" s="3"/>
      <c r="D480" s="3"/>
      <c r="E480" s="3"/>
      <c r="F480" s="112" t="str">
        <f t="shared" si="1"/>
        <v/>
      </c>
      <c r="G480" s="111"/>
      <c r="H480" s="3"/>
      <c r="I480" s="3" t="str">
        <f>IFERROR(__xludf.DUMMYFUNCTION("if( H480&lt;&gt;"""",SPLIT(H480,"".""),"""")"),"")</f>
        <v/>
      </c>
      <c r="J480" s="3"/>
      <c r="K480" s="3"/>
      <c r="L480" s="3"/>
      <c r="M480" s="112" t="str">
        <f t="shared" si="2"/>
        <v/>
      </c>
    </row>
    <row r="481" ht="22.5" customHeight="1">
      <c r="A481" s="3"/>
      <c r="B481" s="3" t="str">
        <f>IFERROR(__xludf.DUMMYFUNCTION("if( A481&lt;&gt;"""",SPLIT(A481,"".""),"""")"),"")</f>
        <v/>
      </c>
      <c r="C481" s="3"/>
      <c r="D481" s="3"/>
      <c r="E481" s="3"/>
      <c r="F481" s="112" t="str">
        <f t="shared" si="1"/>
        <v/>
      </c>
      <c r="G481" s="111"/>
      <c r="H481" s="3"/>
      <c r="I481" s="3" t="str">
        <f>IFERROR(__xludf.DUMMYFUNCTION("if( H481&lt;&gt;"""",SPLIT(H481,"".""),"""")"),"")</f>
        <v/>
      </c>
      <c r="J481" s="3"/>
      <c r="K481" s="3"/>
      <c r="L481" s="3"/>
      <c r="M481" s="112" t="str">
        <f t="shared" si="2"/>
        <v/>
      </c>
    </row>
    <row r="482" ht="22.5" customHeight="1">
      <c r="A482" s="3"/>
      <c r="B482" s="3" t="str">
        <f>IFERROR(__xludf.DUMMYFUNCTION("if( A482&lt;&gt;"""",SPLIT(A482,"".""),"""")"),"")</f>
        <v/>
      </c>
      <c r="C482" s="3"/>
      <c r="D482" s="3"/>
      <c r="E482" s="3"/>
      <c r="F482" s="112" t="str">
        <f t="shared" si="1"/>
        <v/>
      </c>
      <c r="G482" s="111"/>
      <c r="H482" s="3"/>
      <c r="I482" s="3" t="str">
        <f>IFERROR(__xludf.DUMMYFUNCTION("if( H482&lt;&gt;"""",SPLIT(H482,"".""),"""")"),"")</f>
        <v/>
      </c>
      <c r="J482" s="3"/>
      <c r="K482" s="3"/>
      <c r="L482" s="3"/>
      <c r="M482" s="112" t="str">
        <f t="shared" si="2"/>
        <v/>
      </c>
    </row>
    <row r="483" ht="22.5" customHeight="1">
      <c r="A483" s="3"/>
      <c r="B483" s="3" t="str">
        <f>IFERROR(__xludf.DUMMYFUNCTION("if( A483&lt;&gt;"""",SPLIT(A483,"".""),"""")"),"")</f>
        <v/>
      </c>
      <c r="C483" s="3"/>
      <c r="D483" s="3"/>
      <c r="E483" s="3"/>
      <c r="F483" s="112" t="str">
        <f t="shared" si="1"/>
        <v/>
      </c>
      <c r="G483" s="111"/>
      <c r="H483" s="3"/>
      <c r="I483" s="3" t="str">
        <f>IFERROR(__xludf.DUMMYFUNCTION("if( H483&lt;&gt;"""",SPLIT(H483,"".""),"""")"),"")</f>
        <v/>
      </c>
      <c r="J483" s="3"/>
      <c r="K483" s="3"/>
      <c r="L483" s="3"/>
      <c r="M483" s="112" t="str">
        <f t="shared" si="2"/>
        <v/>
      </c>
    </row>
    <row r="484" ht="22.5" customHeight="1">
      <c r="A484" s="3"/>
      <c r="B484" s="3" t="str">
        <f>IFERROR(__xludf.DUMMYFUNCTION("if( A484&lt;&gt;"""",SPLIT(A484,"".""),"""")"),"")</f>
        <v/>
      </c>
      <c r="C484" s="3"/>
      <c r="D484" s="3"/>
      <c r="E484" s="3"/>
      <c r="F484" s="112" t="str">
        <f t="shared" si="1"/>
        <v/>
      </c>
      <c r="G484" s="111"/>
      <c r="H484" s="3"/>
      <c r="I484" s="3" t="str">
        <f>IFERROR(__xludf.DUMMYFUNCTION("if( H484&lt;&gt;"""",SPLIT(H484,"".""),"""")"),"")</f>
        <v/>
      </c>
      <c r="J484" s="3"/>
      <c r="K484" s="3"/>
      <c r="L484" s="3"/>
      <c r="M484" s="112" t="str">
        <f t="shared" si="2"/>
        <v/>
      </c>
    </row>
    <row r="485" ht="22.5" customHeight="1">
      <c r="A485" s="3"/>
      <c r="B485" s="3" t="str">
        <f>IFERROR(__xludf.DUMMYFUNCTION("if( A485&lt;&gt;"""",SPLIT(A485,"".""),"""")"),"")</f>
        <v/>
      </c>
      <c r="C485" s="3"/>
      <c r="D485" s="3"/>
      <c r="E485" s="3"/>
      <c r="F485" s="112" t="str">
        <f t="shared" si="1"/>
        <v/>
      </c>
      <c r="G485" s="111"/>
      <c r="H485" s="3"/>
      <c r="I485" s="3" t="str">
        <f>IFERROR(__xludf.DUMMYFUNCTION("if( H485&lt;&gt;"""",SPLIT(H485,"".""),"""")"),"")</f>
        <v/>
      </c>
      <c r="J485" s="3"/>
      <c r="K485" s="3"/>
      <c r="L485" s="3"/>
      <c r="M485" s="112" t="str">
        <f t="shared" si="2"/>
        <v/>
      </c>
    </row>
    <row r="486" ht="22.5" customHeight="1">
      <c r="A486" s="3"/>
      <c r="B486" s="3" t="str">
        <f>IFERROR(__xludf.DUMMYFUNCTION("if( A486&lt;&gt;"""",SPLIT(A486,"".""),"""")"),"")</f>
        <v/>
      </c>
      <c r="C486" s="3"/>
      <c r="D486" s="3"/>
      <c r="E486" s="3"/>
      <c r="F486" s="112" t="str">
        <f t="shared" si="1"/>
        <v/>
      </c>
      <c r="G486" s="111"/>
      <c r="H486" s="3"/>
      <c r="I486" s="3" t="str">
        <f>IFERROR(__xludf.DUMMYFUNCTION("if( H486&lt;&gt;"""",SPLIT(H486,"".""),"""")"),"")</f>
        <v/>
      </c>
      <c r="J486" s="3"/>
      <c r="K486" s="3"/>
      <c r="L486" s="3"/>
      <c r="M486" s="112" t="str">
        <f t="shared" si="2"/>
        <v/>
      </c>
    </row>
    <row r="487" ht="22.5" customHeight="1">
      <c r="A487" s="3"/>
      <c r="B487" s="3" t="str">
        <f>IFERROR(__xludf.DUMMYFUNCTION("if( A487&lt;&gt;"""",SPLIT(A487,"".""),"""")"),"")</f>
        <v/>
      </c>
      <c r="C487" s="3"/>
      <c r="D487" s="3"/>
      <c r="E487" s="3"/>
      <c r="F487" s="112" t="str">
        <f t="shared" si="1"/>
        <v/>
      </c>
      <c r="G487" s="111"/>
      <c r="H487" s="3"/>
      <c r="I487" s="3" t="str">
        <f>IFERROR(__xludf.DUMMYFUNCTION("if( H487&lt;&gt;"""",SPLIT(H487,"".""),"""")"),"")</f>
        <v/>
      </c>
      <c r="J487" s="3"/>
      <c r="K487" s="3"/>
      <c r="L487" s="3"/>
      <c r="M487" s="112" t="str">
        <f t="shared" si="2"/>
        <v/>
      </c>
    </row>
    <row r="488" ht="22.5" customHeight="1">
      <c r="A488" s="3"/>
      <c r="B488" s="3" t="str">
        <f>IFERROR(__xludf.DUMMYFUNCTION("if( A488&lt;&gt;"""",SPLIT(A488,"".""),"""")"),"")</f>
        <v/>
      </c>
      <c r="C488" s="3"/>
      <c r="D488" s="3"/>
      <c r="E488" s="3"/>
      <c r="F488" s="112" t="str">
        <f t="shared" si="1"/>
        <v/>
      </c>
      <c r="G488" s="111"/>
      <c r="H488" s="3"/>
      <c r="I488" s="3" t="str">
        <f>IFERROR(__xludf.DUMMYFUNCTION("if( H488&lt;&gt;"""",SPLIT(H488,"".""),"""")"),"")</f>
        <v/>
      </c>
      <c r="J488" s="3"/>
      <c r="K488" s="3"/>
      <c r="L488" s="3"/>
      <c r="M488" s="112" t="str">
        <f t="shared" si="2"/>
        <v/>
      </c>
    </row>
    <row r="489" ht="22.5" customHeight="1">
      <c r="A489" s="3"/>
      <c r="B489" s="3" t="str">
        <f>IFERROR(__xludf.DUMMYFUNCTION("if( A489&lt;&gt;"""",SPLIT(A489,"".""),"""")"),"")</f>
        <v/>
      </c>
      <c r="C489" s="3"/>
      <c r="D489" s="3"/>
      <c r="E489" s="3"/>
      <c r="F489" s="112" t="str">
        <f t="shared" si="1"/>
        <v/>
      </c>
      <c r="G489" s="111"/>
      <c r="H489" s="3"/>
      <c r="I489" s="3" t="str">
        <f>IFERROR(__xludf.DUMMYFUNCTION("if( H489&lt;&gt;"""",SPLIT(H489,"".""),"""")"),"")</f>
        <v/>
      </c>
      <c r="J489" s="3"/>
      <c r="K489" s="3"/>
      <c r="L489" s="3"/>
      <c r="M489" s="112" t="str">
        <f t="shared" si="2"/>
        <v/>
      </c>
    </row>
    <row r="490" ht="22.5" customHeight="1">
      <c r="A490" s="3"/>
      <c r="B490" s="3" t="str">
        <f>IFERROR(__xludf.DUMMYFUNCTION("if( A490&lt;&gt;"""",SPLIT(A490,"".""),"""")"),"")</f>
        <v/>
      </c>
      <c r="C490" s="3"/>
      <c r="D490" s="3"/>
      <c r="E490" s="3"/>
      <c r="F490" s="112" t="str">
        <f t="shared" si="1"/>
        <v/>
      </c>
      <c r="G490" s="111"/>
      <c r="H490" s="3"/>
      <c r="I490" s="3" t="str">
        <f>IFERROR(__xludf.DUMMYFUNCTION("if( H490&lt;&gt;"""",SPLIT(H490,"".""),"""")"),"")</f>
        <v/>
      </c>
      <c r="J490" s="3"/>
      <c r="K490" s="3"/>
      <c r="L490" s="3"/>
      <c r="M490" s="112" t="str">
        <f t="shared" si="2"/>
        <v/>
      </c>
    </row>
    <row r="491" ht="22.5" customHeight="1">
      <c r="A491" s="3"/>
      <c r="B491" s="3" t="str">
        <f>IFERROR(__xludf.DUMMYFUNCTION("if( A491&lt;&gt;"""",SPLIT(A491,"".""),"""")"),"")</f>
        <v/>
      </c>
      <c r="C491" s="3"/>
      <c r="D491" s="3"/>
      <c r="E491" s="3"/>
      <c r="F491" s="112" t="str">
        <f t="shared" si="1"/>
        <v/>
      </c>
      <c r="G491" s="111"/>
      <c r="H491" s="3"/>
      <c r="I491" s="3" t="str">
        <f>IFERROR(__xludf.DUMMYFUNCTION("if( H491&lt;&gt;"""",SPLIT(H491,"".""),"""")"),"")</f>
        <v/>
      </c>
      <c r="J491" s="3"/>
      <c r="K491" s="3"/>
      <c r="L491" s="3"/>
      <c r="M491" s="112" t="str">
        <f t="shared" si="2"/>
        <v/>
      </c>
    </row>
    <row r="492" ht="22.5" customHeight="1">
      <c r="A492" s="3"/>
      <c r="B492" s="3" t="str">
        <f>IFERROR(__xludf.DUMMYFUNCTION("if( A492&lt;&gt;"""",SPLIT(A492,"".""),"""")"),"")</f>
        <v/>
      </c>
      <c r="C492" s="3"/>
      <c r="D492" s="3"/>
      <c r="E492" s="3"/>
      <c r="F492" s="112" t="str">
        <f t="shared" si="1"/>
        <v/>
      </c>
      <c r="G492" s="111"/>
      <c r="H492" s="3"/>
      <c r="I492" s="3" t="str">
        <f>IFERROR(__xludf.DUMMYFUNCTION("if( H492&lt;&gt;"""",SPLIT(H492,"".""),"""")"),"")</f>
        <v/>
      </c>
      <c r="J492" s="3"/>
      <c r="K492" s="3"/>
      <c r="L492" s="3"/>
      <c r="M492" s="112" t="str">
        <f t="shared" si="2"/>
        <v/>
      </c>
    </row>
    <row r="493" ht="22.5" customHeight="1">
      <c r="A493" s="3"/>
      <c r="B493" s="3" t="str">
        <f>IFERROR(__xludf.DUMMYFUNCTION("if( A493&lt;&gt;"""",SPLIT(A493,"".""),"""")"),"")</f>
        <v/>
      </c>
      <c r="C493" s="3"/>
      <c r="D493" s="3"/>
      <c r="E493" s="3"/>
      <c r="F493" s="112" t="str">
        <f t="shared" si="1"/>
        <v/>
      </c>
      <c r="G493" s="111"/>
      <c r="H493" s="3"/>
      <c r="I493" s="3" t="str">
        <f>IFERROR(__xludf.DUMMYFUNCTION("if( H493&lt;&gt;"""",SPLIT(H493,"".""),"""")"),"")</f>
        <v/>
      </c>
      <c r="J493" s="3"/>
      <c r="K493" s="3"/>
      <c r="L493" s="3"/>
      <c r="M493" s="112" t="str">
        <f t="shared" si="2"/>
        <v/>
      </c>
    </row>
    <row r="494" ht="22.5" customHeight="1">
      <c r="A494" s="3"/>
      <c r="B494" s="3" t="str">
        <f>IFERROR(__xludf.DUMMYFUNCTION("if( A494&lt;&gt;"""",SPLIT(A494,"".""),"""")"),"")</f>
        <v/>
      </c>
      <c r="C494" s="3"/>
      <c r="D494" s="3"/>
      <c r="E494" s="3"/>
      <c r="F494" s="112" t="str">
        <f t="shared" si="1"/>
        <v/>
      </c>
      <c r="G494" s="111"/>
      <c r="H494" s="3"/>
      <c r="I494" s="3" t="str">
        <f>IFERROR(__xludf.DUMMYFUNCTION("if( H494&lt;&gt;"""",SPLIT(H494,"".""),"""")"),"")</f>
        <v/>
      </c>
      <c r="J494" s="3"/>
      <c r="K494" s="3"/>
      <c r="L494" s="3"/>
      <c r="M494" s="112" t="str">
        <f t="shared" si="2"/>
        <v/>
      </c>
    </row>
    <row r="495" ht="22.5" customHeight="1">
      <c r="A495" s="3"/>
      <c r="B495" s="3" t="str">
        <f>IFERROR(__xludf.DUMMYFUNCTION("if( A495&lt;&gt;"""",SPLIT(A495,"".""),"""")"),"")</f>
        <v/>
      </c>
      <c r="C495" s="3"/>
      <c r="D495" s="3"/>
      <c r="E495" s="3"/>
      <c r="F495" s="112" t="str">
        <f t="shared" si="1"/>
        <v/>
      </c>
      <c r="G495" s="111"/>
      <c r="H495" s="3"/>
      <c r="I495" s="3" t="str">
        <f>IFERROR(__xludf.DUMMYFUNCTION("if( H495&lt;&gt;"""",SPLIT(H495,"".""),"""")"),"")</f>
        <v/>
      </c>
      <c r="J495" s="3"/>
      <c r="K495" s="3"/>
      <c r="L495" s="3"/>
      <c r="M495" s="112" t="str">
        <f t="shared" si="2"/>
        <v/>
      </c>
    </row>
    <row r="496" ht="22.5" customHeight="1">
      <c r="A496" s="3"/>
      <c r="B496" s="3" t="str">
        <f>IFERROR(__xludf.DUMMYFUNCTION("if( A496&lt;&gt;"""",SPLIT(A496,"".""),"""")"),"")</f>
        <v/>
      </c>
      <c r="C496" s="3"/>
      <c r="D496" s="3"/>
      <c r="E496" s="3"/>
      <c r="F496" s="112" t="str">
        <f t="shared" si="1"/>
        <v/>
      </c>
      <c r="G496" s="111"/>
      <c r="H496" s="3"/>
      <c r="I496" s="3" t="str">
        <f>IFERROR(__xludf.DUMMYFUNCTION("if( H496&lt;&gt;"""",SPLIT(H496,"".""),"""")"),"")</f>
        <v/>
      </c>
      <c r="J496" s="3"/>
      <c r="K496" s="3"/>
      <c r="L496" s="3"/>
      <c r="M496" s="112" t="str">
        <f t="shared" si="2"/>
        <v/>
      </c>
    </row>
    <row r="497" ht="22.5" customHeight="1">
      <c r="A497" s="3"/>
      <c r="B497" s="3" t="str">
        <f>IFERROR(__xludf.DUMMYFUNCTION("if( A497&lt;&gt;"""",SPLIT(A497,"".""),"""")"),"")</f>
        <v/>
      </c>
      <c r="C497" s="3"/>
      <c r="D497" s="3"/>
      <c r="E497" s="3"/>
      <c r="F497" s="112" t="str">
        <f t="shared" si="1"/>
        <v/>
      </c>
      <c r="G497" s="111"/>
      <c r="H497" s="3"/>
      <c r="I497" s="3" t="str">
        <f>IFERROR(__xludf.DUMMYFUNCTION("if( H497&lt;&gt;"""",SPLIT(H497,"".""),"""")"),"")</f>
        <v/>
      </c>
      <c r="J497" s="3"/>
      <c r="K497" s="3"/>
      <c r="L497" s="3"/>
      <c r="M497" s="112" t="str">
        <f t="shared" si="2"/>
        <v/>
      </c>
    </row>
    <row r="498" ht="22.5" customHeight="1">
      <c r="A498" s="3"/>
      <c r="B498" s="3" t="str">
        <f>IFERROR(__xludf.DUMMYFUNCTION("if( A498&lt;&gt;"""",SPLIT(A498,"".""),"""")"),"")</f>
        <v/>
      </c>
      <c r="C498" s="3"/>
      <c r="D498" s="3"/>
      <c r="E498" s="3"/>
      <c r="F498" s="112" t="str">
        <f t="shared" si="1"/>
        <v/>
      </c>
      <c r="G498" s="111"/>
      <c r="H498" s="3"/>
      <c r="I498" s="3" t="str">
        <f>IFERROR(__xludf.DUMMYFUNCTION("if( H498&lt;&gt;"""",SPLIT(H498,"".""),"""")"),"")</f>
        <v/>
      </c>
      <c r="J498" s="3"/>
      <c r="K498" s="3"/>
      <c r="L498" s="3"/>
      <c r="M498" s="112" t="str">
        <f t="shared" si="2"/>
        <v/>
      </c>
    </row>
    <row r="499" ht="22.5" customHeight="1">
      <c r="A499" s="3"/>
      <c r="B499" s="3" t="str">
        <f>IFERROR(__xludf.DUMMYFUNCTION("if( A499&lt;&gt;"""",SPLIT(A499,"".""),"""")"),"")</f>
        <v/>
      </c>
      <c r="C499" s="3"/>
      <c r="D499" s="3"/>
      <c r="E499" s="3"/>
      <c r="F499" s="112" t="str">
        <f t="shared" si="1"/>
        <v/>
      </c>
      <c r="G499" s="111"/>
      <c r="H499" s="3"/>
      <c r="I499" s="3" t="str">
        <f>IFERROR(__xludf.DUMMYFUNCTION("if( H499&lt;&gt;"""",SPLIT(H499,"".""),"""")"),"")</f>
        <v/>
      </c>
      <c r="J499" s="3"/>
      <c r="K499" s="3"/>
      <c r="L499" s="3"/>
      <c r="M499" s="112" t="str">
        <f t="shared" si="2"/>
        <v/>
      </c>
    </row>
    <row r="500" ht="22.5" customHeight="1">
      <c r="A500" s="3"/>
      <c r="B500" s="3" t="str">
        <f>IFERROR(__xludf.DUMMYFUNCTION("if( A500&lt;&gt;"""",SPLIT(A500,"".""),"""")"),"")</f>
        <v/>
      </c>
      <c r="C500" s="3"/>
      <c r="D500" s="3"/>
      <c r="E500" s="3"/>
      <c r="F500" s="112" t="str">
        <f t="shared" si="1"/>
        <v/>
      </c>
      <c r="G500" s="111"/>
      <c r="H500" s="3"/>
      <c r="I500" s="3" t="str">
        <f>IFERROR(__xludf.DUMMYFUNCTION("if( H500&lt;&gt;"""",SPLIT(H500,"".""),"""")"),"")</f>
        <v/>
      </c>
      <c r="J500" s="3"/>
      <c r="K500" s="3"/>
      <c r="L500" s="3"/>
      <c r="M500" s="112" t="str">
        <f t="shared" si="2"/>
        <v/>
      </c>
    </row>
    <row r="501" ht="22.5" customHeight="1">
      <c r="A501" s="3"/>
      <c r="B501" s="3" t="str">
        <f>IFERROR(__xludf.DUMMYFUNCTION("if( A501&lt;&gt;"""",SPLIT(A501,"".""),"""")"),"")</f>
        <v/>
      </c>
      <c r="C501" s="3"/>
      <c r="D501" s="3"/>
      <c r="E501" s="3"/>
      <c r="F501" s="112" t="str">
        <f t="shared" si="1"/>
        <v/>
      </c>
      <c r="G501" s="111"/>
      <c r="H501" s="3"/>
      <c r="I501" s="3" t="str">
        <f>IFERROR(__xludf.DUMMYFUNCTION("if( H501&lt;&gt;"""",SPLIT(H501,"".""),"""")"),"")</f>
        <v/>
      </c>
      <c r="J501" s="3"/>
      <c r="K501" s="3"/>
      <c r="L501" s="3"/>
      <c r="M501" s="112" t="str">
        <f t="shared" si="2"/>
        <v/>
      </c>
    </row>
    <row r="502" ht="22.5" customHeight="1">
      <c r="A502" s="3"/>
      <c r="B502" s="3" t="str">
        <f>IFERROR(__xludf.DUMMYFUNCTION("if( A502&lt;&gt;"""",SPLIT(A502,"".""),"""")"),"")</f>
        <v/>
      </c>
      <c r="C502" s="3"/>
      <c r="D502" s="3"/>
      <c r="E502" s="3"/>
      <c r="F502" s="112" t="str">
        <f t="shared" si="1"/>
        <v/>
      </c>
      <c r="G502" s="111"/>
      <c r="H502" s="3"/>
      <c r="I502" s="3" t="str">
        <f>IFERROR(__xludf.DUMMYFUNCTION("if( H502&lt;&gt;"""",SPLIT(H502,"".""),"""")"),"")</f>
        <v/>
      </c>
      <c r="J502" s="3"/>
      <c r="K502" s="3"/>
      <c r="L502" s="3"/>
      <c r="M502" s="112" t="str">
        <f t="shared" si="2"/>
        <v/>
      </c>
    </row>
    <row r="503" ht="22.5" customHeight="1">
      <c r="A503" s="3"/>
      <c r="B503" s="3" t="str">
        <f>IFERROR(__xludf.DUMMYFUNCTION("if( A503&lt;&gt;"""",SPLIT(A503,"".""),"""")"),"")</f>
        <v/>
      </c>
      <c r="C503" s="3"/>
      <c r="D503" s="3"/>
      <c r="E503" s="3"/>
      <c r="F503" s="112" t="str">
        <f t="shared" si="1"/>
        <v/>
      </c>
      <c r="G503" s="111"/>
      <c r="H503" s="3"/>
      <c r="I503" s="3" t="str">
        <f>IFERROR(__xludf.DUMMYFUNCTION("if( H503&lt;&gt;"""",SPLIT(H503,"".""),"""")"),"")</f>
        <v/>
      </c>
      <c r="J503" s="3"/>
      <c r="K503" s="3"/>
      <c r="L503" s="3"/>
      <c r="M503" s="112" t="str">
        <f t="shared" si="2"/>
        <v/>
      </c>
    </row>
    <row r="504" ht="22.5" customHeight="1">
      <c r="A504" s="3"/>
      <c r="B504" s="3" t="str">
        <f>IFERROR(__xludf.DUMMYFUNCTION("if( A504&lt;&gt;"""",SPLIT(A504,"".""),"""")"),"")</f>
        <v/>
      </c>
      <c r="C504" s="3"/>
      <c r="D504" s="3"/>
      <c r="E504" s="3"/>
      <c r="F504" s="112" t="str">
        <f t="shared" si="1"/>
        <v/>
      </c>
      <c r="G504" s="111"/>
      <c r="H504" s="3"/>
      <c r="I504" s="3" t="str">
        <f>IFERROR(__xludf.DUMMYFUNCTION("if( H504&lt;&gt;"""",SPLIT(H504,"".""),"""")"),"")</f>
        <v/>
      </c>
      <c r="J504" s="3"/>
      <c r="K504" s="3"/>
      <c r="L504" s="3"/>
      <c r="M504" s="112" t="str">
        <f t="shared" si="2"/>
        <v/>
      </c>
    </row>
    <row r="505" ht="22.5" customHeight="1">
      <c r="A505" s="3"/>
      <c r="B505" s="3" t="str">
        <f>IFERROR(__xludf.DUMMYFUNCTION("if( A505&lt;&gt;"""",SPLIT(A505,"".""),"""")"),"")</f>
        <v/>
      </c>
      <c r="C505" s="3"/>
      <c r="D505" s="3"/>
      <c r="E505" s="3"/>
      <c r="F505" s="112" t="str">
        <f t="shared" si="1"/>
        <v/>
      </c>
      <c r="G505" s="111"/>
      <c r="H505" s="3"/>
      <c r="I505" s="3" t="str">
        <f>IFERROR(__xludf.DUMMYFUNCTION("if( H505&lt;&gt;"""",SPLIT(H505,"".""),"""")"),"")</f>
        <v/>
      </c>
      <c r="J505" s="3"/>
      <c r="K505" s="3"/>
      <c r="L505" s="3"/>
      <c r="M505" s="112" t="str">
        <f t="shared" si="2"/>
        <v/>
      </c>
    </row>
    <row r="506" ht="22.5" customHeight="1">
      <c r="A506" s="3"/>
      <c r="B506" s="3" t="str">
        <f>IFERROR(__xludf.DUMMYFUNCTION("if( A506&lt;&gt;"""",SPLIT(A506,"".""),"""")"),"")</f>
        <v/>
      </c>
      <c r="C506" s="3"/>
      <c r="D506" s="3"/>
      <c r="E506" s="3"/>
      <c r="F506" s="112" t="str">
        <f t="shared" si="1"/>
        <v/>
      </c>
      <c r="G506" s="111"/>
      <c r="H506" s="3"/>
      <c r="I506" s="3" t="str">
        <f>IFERROR(__xludf.DUMMYFUNCTION("if( H506&lt;&gt;"""",SPLIT(H506,"".""),"""")"),"")</f>
        <v/>
      </c>
      <c r="J506" s="3"/>
      <c r="K506" s="3"/>
      <c r="L506" s="3"/>
      <c r="M506" s="112" t="str">
        <f t="shared" si="2"/>
        <v/>
      </c>
    </row>
    <row r="507" ht="22.5" customHeight="1">
      <c r="A507" s="3"/>
      <c r="B507" s="3" t="str">
        <f>IFERROR(__xludf.DUMMYFUNCTION("if( A507&lt;&gt;"""",SPLIT(A507,"".""),"""")"),"")</f>
        <v/>
      </c>
      <c r="C507" s="3"/>
      <c r="D507" s="3"/>
      <c r="E507" s="3"/>
      <c r="F507" s="112" t="str">
        <f t="shared" si="1"/>
        <v/>
      </c>
      <c r="G507" s="111"/>
      <c r="H507" s="3"/>
      <c r="I507" s="3" t="str">
        <f>IFERROR(__xludf.DUMMYFUNCTION("if( H507&lt;&gt;"""",SPLIT(H507,"".""),"""")"),"")</f>
        <v/>
      </c>
      <c r="J507" s="3"/>
      <c r="K507" s="3"/>
      <c r="L507" s="3"/>
      <c r="M507" s="112" t="str">
        <f t="shared" si="2"/>
        <v/>
      </c>
    </row>
    <row r="508" ht="22.5" customHeight="1">
      <c r="A508" s="3"/>
      <c r="B508" s="3" t="str">
        <f>IFERROR(__xludf.DUMMYFUNCTION("if( A508&lt;&gt;"""",SPLIT(A508,"".""),"""")"),"")</f>
        <v/>
      </c>
      <c r="C508" s="3"/>
      <c r="D508" s="3"/>
      <c r="E508" s="3"/>
      <c r="F508" s="112" t="str">
        <f t="shared" si="1"/>
        <v/>
      </c>
      <c r="G508" s="111"/>
      <c r="H508" s="3"/>
      <c r="I508" s="3" t="str">
        <f>IFERROR(__xludf.DUMMYFUNCTION("if( H508&lt;&gt;"""",SPLIT(H508,"".""),"""")"),"")</f>
        <v/>
      </c>
      <c r="J508" s="3"/>
      <c r="K508" s="3"/>
      <c r="L508" s="3"/>
      <c r="M508" s="112" t="str">
        <f t="shared" si="2"/>
        <v/>
      </c>
    </row>
    <row r="509" ht="22.5" customHeight="1">
      <c r="A509" s="3"/>
      <c r="B509" s="3" t="str">
        <f>IFERROR(__xludf.DUMMYFUNCTION("if( A509&lt;&gt;"""",SPLIT(A509,"".""),"""")"),"")</f>
        <v/>
      </c>
      <c r="C509" s="3"/>
      <c r="D509" s="3"/>
      <c r="E509" s="3"/>
      <c r="F509" s="112" t="str">
        <f t="shared" si="1"/>
        <v/>
      </c>
      <c r="G509" s="111"/>
      <c r="H509" s="3"/>
      <c r="I509" s="3" t="str">
        <f>IFERROR(__xludf.DUMMYFUNCTION("if( H509&lt;&gt;"""",SPLIT(H509,"".""),"""")"),"")</f>
        <v/>
      </c>
      <c r="J509" s="3"/>
      <c r="K509" s="3"/>
      <c r="L509" s="3"/>
      <c r="M509" s="112" t="str">
        <f t="shared" si="2"/>
        <v/>
      </c>
    </row>
    <row r="510" ht="22.5" customHeight="1">
      <c r="A510" s="3"/>
      <c r="B510" s="3" t="str">
        <f>IFERROR(__xludf.DUMMYFUNCTION("if( A510&lt;&gt;"""",SPLIT(A510,"".""),"""")"),"")</f>
        <v/>
      </c>
      <c r="C510" s="3"/>
      <c r="D510" s="3"/>
      <c r="E510" s="3"/>
      <c r="F510" s="112" t="str">
        <f t="shared" si="1"/>
        <v/>
      </c>
      <c r="G510" s="111"/>
      <c r="H510" s="3"/>
      <c r="I510" s="3" t="str">
        <f>IFERROR(__xludf.DUMMYFUNCTION("if( H510&lt;&gt;"""",SPLIT(H510,"".""),"""")"),"")</f>
        <v/>
      </c>
      <c r="J510" s="3"/>
      <c r="K510" s="3"/>
      <c r="L510" s="3"/>
      <c r="M510" s="112" t="str">
        <f t="shared" si="2"/>
        <v/>
      </c>
    </row>
    <row r="511" ht="22.5" customHeight="1">
      <c r="A511" s="3"/>
      <c r="B511" s="3" t="str">
        <f>IFERROR(__xludf.DUMMYFUNCTION("if( A511&lt;&gt;"""",SPLIT(A511,"".""),"""")"),"")</f>
        <v/>
      </c>
      <c r="C511" s="3"/>
      <c r="D511" s="3"/>
      <c r="E511" s="3"/>
      <c r="F511" s="112" t="str">
        <f t="shared" si="1"/>
        <v/>
      </c>
      <c r="G511" s="111"/>
      <c r="H511" s="3"/>
      <c r="I511" s="3" t="str">
        <f>IFERROR(__xludf.DUMMYFUNCTION("if( H511&lt;&gt;"""",SPLIT(H511,"".""),"""")"),"")</f>
        <v/>
      </c>
      <c r="J511" s="3"/>
      <c r="K511" s="3"/>
      <c r="L511" s="3"/>
      <c r="M511" s="112" t="str">
        <f t="shared" si="2"/>
        <v/>
      </c>
    </row>
    <row r="512" ht="22.5" customHeight="1">
      <c r="A512" s="3"/>
      <c r="B512" s="3" t="str">
        <f>IFERROR(__xludf.DUMMYFUNCTION("if( A512&lt;&gt;"""",SPLIT(A512,"".""),"""")"),"")</f>
        <v/>
      </c>
      <c r="C512" s="3"/>
      <c r="D512" s="3"/>
      <c r="E512" s="3"/>
      <c r="F512" s="112" t="str">
        <f t="shared" si="1"/>
        <v/>
      </c>
      <c r="G512" s="111"/>
      <c r="H512" s="3"/>
      <c r="I512" s="3" t="str">
        <f>IFERROR(__xludf.DUMMYFUNCTION("if( H512&lt;&gt;"""",SPLIT(H512,"".""),"""")"),"")</f>
        <v/>
      </c>
      <c r="J512" s="3"/>
      <c r="K512" s="3"/>
      <c r="L512" s="3"/>
      <c r="M512" s="112" t="str">
        <f t="shared" si="2"/>
        <v/>
      </c>
    </row>
    <row r="513" ht="22.5" customHeight="1">
      <c r="A513" s="3"/>
      <c r="B513" s="3" t="str">
        <f>IFERROR(__xludf.DUMMYFUNCTION("if( A513&lt;&gt;"""",SPLIT(A513,"".""),"""")"),"")</f>
        <v/>
      </c>
      <c r="C513" s="3"/>
      <c r="D513" s="3"/>
      <c r="E513" s="3"/>
      <c r="F513" s="112" t="str">
        <f t="shared" si="1"/>
        <v/>
      </c>
      <c r="G513" s="111"/>
      <c r="H513" s="3"/>
      <c r="I513" s="3" t="str">
        <f>IFERROR(__xludf.DUMMYFUNCTION("if( H513&lt;&gt;"""",SPLIT(H513,"".""),"""")"),"")</f>
        <v/>
      </c>
      <c r="J513" s="3"/>
      <c r="K513" s="3"/>
      <c r="L513" s="3"/>
      <c r="M513" s="112" t="str">
        <f t="shared" si="2"/>
        <v/>
      </c>
    </row>
    <row r="514" ht="22.5" customHeight="1">
      <c r="A514" s="3"/>
      <c r="B514" s="3" t="str">
        <f>IFERROR(__xludf.DUMMYFUNCTION("if( A514&lt;&gt;"""",SPLIT(A514,"".""),"""")"),"")</f>
        <v/>
      </c>
      <c r="C514" s="3"/>
      <c r="D514" s="3"/>
      <c r="E514" s="3"/>
      <c r="F514" s="112" t="str">
        <f t="shared" si="1"/>
        <v/>
      </c>
      <c r="G514" s="111"/>
      <c r="H514" s="3"/>
      <c r="I514" s="3" t="str">
        <f>IFERROR(__xludf.DUMMYFUNCTION("if( H514&lt;&gt;"""",SPLIT(H514,"".""),"""")"),"")</f>
        <v/>
      </c>
      <c r="J514" s="3"/>
      <c r="K514" s="3"/>
      <c r="L514" s="3"/>
      <c r="M514" s="112" t="str">
        <f t="shared" si="2"/>
        <v/>
      </c>
    </row>
    <row r="515" ht="22.5" customHeight="1">
      <c r="A515" s="3"/>
      <c r="B515" s="3" t="str">
        <f>IFERROR(__xludf.DUMMYFUNCTION("if( A515&lt;&gt;"""",SPLIT(A515,"".""),"""")"),"")</f>
        <v/>
      </c>
      <c r="C515" s="3"/>
      <c r="D515" s="3"/>
      <c r="E515" s="3"/>
      <c r="F515" s="112" t="str">
        <f t="shared" si="1"/>
        <v/>
      </c>
      <c r="G515" s="111"/>
      <c r="H515" s="3"/>
      <c r="I515" s="3" t="str">
        <f>IFERROR(__xludf.DUMMYFUNCTION("if( H515&lt;&gt;"""",SPLIT(H515,"".""),"""")"),"")</f>
        <v/>
      </c>
      <c r="J515" s="3"/>
      <c r="K515" s="3"/>
      <c r="L515" s="3"/>
      <c r="M515" s="112" t="str">
        <f t="shared" si="2"/>
        <v/>
      </c>
    </row>
    <row r="516" ht="22.5" customHeight="1">
      <c r="A516" s="3"/>
      <c r="B516" s="3" t="str">
        <f>IFERROR(__xludf.DUMMYFUNCTION("if( A516&lt;&gt;"""",SPLIT(A516,"".""),"""")"),"")</f>
        <v/>
      </c>
      <c r="C516" s="3"/>
      <c r="D516" s="3"/>
      <c r="E516" s="3"/>
      <c r="F516" s="112" t="str">
        <f t="shared" si="1"/>
        <v/>
      </c>
      <c r="G516" s="111"/>
      <c r="H516" s="3"/>
      <c r="I516" s="3" t="str">
        <f>IFERROR(__xludf.DUMMYFUNCTION("if( H516&lt;&gt;"""",SPLIT(H516,"".""),"""")"),"")</f>
        <v/>
      </c>
      <c r="J516" s="3"/>
      <c r="K516" s="3"/>
      <c r="L516" s="3"/>
      <c r="M516" s="112" t="str">
        <f t="shared" si="2"/>
        <v/>
      </c>
    </row>
    <row r="517" ht="22.5" customHeight="1">
      <c r="A517" s="3"/>
      <c r="B517" s="3" t="str">
        <f>IFERROR(__xludf.DUMMYFUNCTION("if( A517&lt;&gt;"""",SPLIT(A517,"".""),"""")"),"")</f>
        <v/>
      </c>
      <c r="C517" s="3"/>
      <c r="D517" s="3"/>
      <c r="E517" s="3"/>
      <c r="F517" s="112" t="str">
        <f t="shared" si="1"/>
        <v/>
      </c>
      <c r="G517" s="111"/>
      <c r="H517" s="3"/>
      <c r="I517" s="3" t="str">
        <f>IFERROR(__xludf.DUMMYFUNCTION("if( H517&lt;&gt;"""",SPLIT(H517,"".""),"""")"),"")</f>
        <v/>
      </c>
      <c r="J517" s="3"/>
      <c r="K517" s="3"/>
      <c r="L517" s="3"/>
      <c r="M517" s="112" t="str">
        <f t="shared" si="2"/>
        <v/>
      </c>
    </row>
    <row r="518" ht="22.5" customHeight="1">
      <c r="A518" s="3"/>
      <c r="B518" s="3" t="str">
        <f>IFERROR(__xludf.DUMMYFUNCTION("if( A518&lt;&gt;"""",SPLIT(A518,"".""),"""")"),"")</f>
        <v/>
      </c>
      <c r="C518" s="3"/>
      <c r="D518" s="3"/>
      <c r="E518" s="3"/>
      <c r="F518" s="112" t="str">
        <f t="shared" si="1"/>
        <v/>
      </c>
      <c r="G518" s="111"/>
      <c r="H518" s="3"/>
      <c r="I518" s="3" t="str">
        <f>IFERROR(__xludf.DUMMYFUNCTION("if( H518&lt;&gt;"""",SPLIT(H518,"".""),"""")"),"")</f>
        <v/>
      </c>
      <c r="J518" s="3"/>
      <c r="K518" s="3"/>
      <c r="L518" s="3"/>
      <c r="M518" s="112" t="str">
        <f t="shared" si="2"/>
        <v/>
      </c>
    </row>
    <row r="519" ht="22.5" customHeight="1">
      <c r="A519" s="3"/>
      <c r="B519" s="3" t="str">
        <f>IFERROR(__xludf.DUMMYFUNCTION("if( A519&lt;&gt;"""",SPLIT(A519,"".""),"""")"),"")</f>
        <v/>
      </c>
      <c r="C519" s="3"/>
      <c r="D519" s="3"/>
      <c r="E519" s="3"/>
      <c r="F519" s="112" t="str">
        <f t="shared" si="1"/>
        <v/>
      </c>
      <c r="G519" s="111"/>
      <c r="H519" s="3"/>
      <c r="I519" s="3" t="str">
        <f>IFERROR(__xludf.DUMMYFUNCTION("if( H519&lt;&gt;"""",SPLIT(H519,"".""),"""")"),"")</f>
        <v/>
      </c>
      <c r="J519" s="3"/>
      <c r="K519" s="3"/>
      <c r="L519" s="3"/>
      <c r="M519" s="112" t="str">
        <f t="shared" si="2"/>
        <v/>
      </c>
    </row>
    <row r="520" ht="22.5" customHeight="1">
      <c r="A520" s="3"/>
      <c r="B520" s="3" t="str">
        <f>IFERROR(__xludf.DUMMYFUNCTION("if( A520&lt;&gt;"""",SPLIT(A520,"".""),"""")"),"")</f>
        <v/>
      </c>
      <c r="C520" s="3"/>
      <c r="D520" s="3"/>
      <c r="E520" s="3"/>
      <c r="F520" s="112" t="str">
        <f t="shared" si="1"/>
        <v/>
      </c>
      <c r="G520" s="111"/>
      <c r="H520" s="3"/>
      <c r="I520" s="3" t="str">
        <f>IFERROR(__xludf.DUMMYFUNCTION("if( H520&lt;&gt;"""",SPLIT(H520,"".""),"""")"),"")</f>
        <v/>
      </c>
      <c r="J520" s="3"/>
      <c r="K520" s="3"/>
      <c r="L520" s="3"/>
      <c r="M520" s="112" t="str">
        <f t="shared" si="2"/>
        <v/>
      </c>
    </row>
    <row r="521" ht="22.5" customHeight="1">
      <c r="A521" s="3"/>
      <c r="B521" s="3" t="str">
        <f>IFERROR(__xludf.DUMMYFUNCTION("if( A521&lt;&gt;"""",SPLIT(A521,"".""),"""")"),"")</f>
        <v/>
      </c>
      <c r="C521" s="3"/>
      <c r="D521" s="3"/>
      <c r="E521" s="3"/>
      <c r="F521" s="112" t="str">
        <f t="shared" si="1"/>
        <v/>
      </c>
      <c r="G521" s="111"/>
      <c r="H521" s="3"/>
      <c r="I521" s="3" t="str">
        <f>IFERROR(__xludf.DUMMYFUNCTION("if( H521&lt;&gt;"""",SPLIT(H521,"".""),"""")"),"")</f>
        <v/>
      </c>
      <c r="J521" s="3"/>
      <c r="K521" s="3"/>
      <c r="L521" s="3"/>
      <c r="M521" s="112" t="str">
        <f t="shared" si="2"/>
        <v/>
      </c>
    </row>
    <row r="522" ht="22.5" customHeight="1">
      <c r="A522" s="3"/>
      <c r="B522" s="3" t="str">
        <f>IFERROR(__xludf.DUMMYFUNCTION("if( A522&lt;&gt;"""",SPLIT(A522,"".""),"""")"),"")</f>
        <v/>
      </c>
      <c r="C522" s="3"/>
      <c r="D522" s="3"/>
      <c r="E522" s="3"/>
      <c r="F522" s="112" t="str">
        <f t="shared" si="1"/>
        <v/>
      </c>
      <c r="G522" s="111"/>
      <c r="H522" s="3"/>
      <c r="I522" s="3" t="str">
        <f>IFERROR(__xludf.DUMMYFUNCTION("if( H522&lt;&gt;"""",SPLIT(H522,"".""),"""")"),"")</f>
        <v/>
      </c>
      <c r="J522" s="3"/>
      <c r="K522" s="3"/>
      <c r="L522" s="3"/>
      <c r="M522" s="112" t="str">
        <f t="shared" si="2"/>
        <v/>
      </c>
    </row>
    <row r="523" ht="22.5" customHeight="1">
      <c r="A523" s="3"/>
      <c r="B523" s="3" t="str">
        <f>IFERROR(__xludf.DUMMYFUNCTION("if( A523&lt;&gt;"""",SPLIT(A523,"".""),"""")"),"")</f>
        <v/>
      </c>
      <c r="C523" s="3"/>
      <c r="D523" s="3"/>
      <c r="E523" s="3"/>
      <c r="F523" s="112" t="str">
        <f t="shared" si="1"/>
        <v/>
      </c>
      <c r="G523" s="111"/>
      <c r="H523" s="3"/>
      <c r="I523" s="3" t="str">
        <f>IFERROR(__xludf.DUMMYFUNCTION("if( H523&lt;&gt;"""",SPLIT(H523,"".""),"""")"),"")</f>
        <v/>
      </c>
      <c r="J523" s="3"/>
      <c r="K523" s="3"/>
      <c r="L523" s="3"/>
      <c r="M523" s="112" t="str">
        <f t="shared" si="2"/>
        <v/>
      </c>
    </row>
    <row r="524" ht="22.5" customHeight="1">
      <c r="A524" s="3"/>
      <c r="B524" s="3" t="str">
        <f>IFERROR(__xludf.DUMMYFUNCTION("if( A524&lt;&gt;"""",SPLIT(A524,"".""),"""")"),"")</f>
        <v/>
      </c>
      <c r="C524" s="3"/>
      <c r="D524" s="3"/>
      <c r="E524" s="3"/>
      <c r="F524" s="112" t="str">
        <f t="shared" si="1"/>
        <v/>
      </c>
      <c r="G524" s="111"/>
      <c r="H524" s="3"/>
      <c r="I524" s="3" t="str">
        <f>IFERROR(__xludf.DUMMYFUNCTION("if( H524&lt;&gt;"""",SPLIT(H524,"".""),"""")"),"")</f>
        <v/>
      </c>
      <c r="J524" s="3"/>
      <c r="K524" s="3"/>
      <c r="L524" s="3"/>
      <c r="M524" s="112" t="str">
        <f t="shared" si="2"/>
        <v/>
      </c>
    </row>
    <row r="525" ht="22.5" customHeight="1">
      <c r="A525" s="3"/>
      <c r="B525" s="3" t="str">
        <f>IFERROR(__xludf.DUMMYFUNCTION("if( A525&lt;&gt;"""",SPLIT(A525,"".""),"""")"),"")</f>
        <v/>
      </c>
      <c r="C525" s="3"/>
      <c r="D525" s="3"/>
      <c r="E525" s="3"/>
      <c r="F525" s="112" t="str">
        <f t="shared" si="1"/>
        <v/>
      </c>
      <c r="G525" s="111"/>
      <c r="H525" s="3"/>
      <c r="I525" s="3" t="str">
        <f>IFERROR(__xludf.DUMMYFUNCTION("if( H525&lt;&gt;"""",SPLIT(H525,"".""),"""")"),"")</f>
        <v/>
      </c>
      <c r="J525" s="3"/>
      <c r="K525" s="3"/>
      <c r="L525" s="3"/>
      <c r="M525" s="112" t="str">
        <f t="shared" si="2"/>
        <v/>
      </c>
    </row>
    <row r="526" ht="22.5" customHeight="1">
      <c r="A526" s="3"/>
      <c r="B526" s="3" t="str">
        <f>IFERROR(__xludf.DUMMYFUNCTION("if( A526&lt;&gt;"""",SPLIT(A526,"".""),"""")"),"")</f>
        <v/>
      </c>
      <c r="C526" s="3"/>
      <c r="D526" s="3"/>
      <c r="E526" s="3"/>
      <c r="F526" s="112" t="str">
        <f t="shared" si="1"/>
        <v/>
      </c>
      <c r="G526" s="111"/>
      <c r="H526" s="3"/>
      <c r="I526" s="3" t="str">
        <f>IFERROR(__xludf.DUMMYFUNCTION("if( H526&lt;&gt;"""",SPLIT(H526,"".""),"""")"),"")</f>
        <v/>
      </c>
      <c r="J526" s="3"/>
      <c r="K526" s="3"/>
      <c r="L526" s="3"/>
      <c r="M526" s="112" t="str">
        <f t="shared" si="2"/>
        <v/>
      </c>
    </row>
    <row r="527" ht="22.5" customHeight="1">
      <c r="A527" s="3"/>
      <c r="B527" s="3" t="str">
        <f>IFERROR(__xludf.DUMMYFUNCTION("if( A527&lt;&gt;"""",SPLIT(A527,"".""),"""")"),"")</f>
        <v/>
      </c>
      <c r="C527" s="3"/>
      <c r="D527" s="3"/>
      <c r="E527" s="3"/>
      <c r="F527" s="112" t="str">
        <f t="shared" si="1"/>
        <v/>
      </c>
      <c r="G527" s="111"/>
      <c r="H527" s="3"/>
      <c r="I527" s="3" t="str">
        <f>IFERROR(__xludf.DUMMYFUNCTION("if( H527&lt;&gt;"""",SPLIT(H527,"".""),"""")"),"")</f>
        <v/>
      </c>
      <c r="J527" s="3"/>
      <c r="K527" s="3"/>
      <c r="L527" s="3"/>
      <c r="M527" s="112" t="str">
        <f t="shared" si="2"/>
        <v/>
      </c>
    </row>
    <row r="528" ht="22.5" customHeight="1">
      <c r="A528" s="3"/>
      <c r="B528" s="3" t="str">
        <f>IFERROR(__xludf.DUMMYFUNCTION("if( A528&lt;&gt;"""",SPLIT(A528,"".""),"""")"),"")</f>
        <v/>
      </c>
      <c r="C528" s="3"/>
      <c r="D528" s="3"/>
      <c r="E528" s="3"/>
      <c r="F528" s="112" t="str">
        <f t="shared" si="1"/>
        <v/>
      </c>
      <c r="G528" s="111"/>
      <c r="H528" s="3"/>
      <c r="I528" s="3" t="str">
        <f>IFERROR(__xludf.DUMMYFUNCTION("if( H528&lt;&gt;"""",SPLIT(H528,"".""),"""")"),"")</f>
        <v/>
      </c>
      <c r="J528" s="3"/>
      <c r="K528" s="3"/>
      <c r="L528" s="3"/>
      <c r="M528" s="112" t="str">
        <f t="shared" si="2"/>
        <v/>
      </c>
    </row>
    <row r="529" ht="22.5" customHeight="1">
      <c r="A529" s="3"/>
      <c r="B529" s="3" t="str">
        <f>IFERROR(__xludf.DUMMYFUNCTION("if( A529&lt;&gt;"""",SPLIT(A529,"".""),"""")"),"")</f>
        <v/>
      </c>
      <c r="C529" s="3"/>
      <c r="D529" s="3"/>
      <c r="E529" s="3"/>
      <c r="F529" s="112" t="str">
        <f t="shared" si="1"/>
        <v/>
      </c>
      <c r="G529" s="111"/>
      <c r="H529" s="3"/>
      <c r="I529" s="3" t="str">
        <f>IFERROR(__xludf.DUMMYFUNCTION("if( H529&lt;&gt;"""",SPLIT(H529,"".""),"""")"),"")</f>
        <v/>
      </c>
      <c r="J529" s="3"/>
      <c r="K529" s="3"/>
      <c r="L529" s="3"/>
      <c r="M529" s="112" t="str">
        <f t="shared" si="2"/>
        <v/>
      </c>
    </row>
    <row r="530" ht="22.5" customHeight="1">
      <c r="A530" s="3"/>
      <c r="B530" s="3" t="str">
        <f>IFERROR(__xludf.DUMMYFUNCTION("if( A530&lt;&gt;"""",SPLIT(A530,"".""),"""")"),"")</f>
        <v/>
      </c>
      <c r="C530" s="3"/>
      <c r="D530" s="3"/>
      <c r="E530" s="3"/>
      <c r="F530" s="112" t="str">
        <f t="shared" si="1"/>
        <v/>
      </c>
      <c r="G530" s="111"/>
      <c r="H530" s="3"/>
      <c r="I530" s="3" t="str">
        <f>IFERROR(__xludf.DUMMYFUNCTION("if( H530&lt;&gt;"""",SPLIT(H530,"".""),"""")"),"")</f>
        <v/>
      </c>
      <c r="J530" s="3"/>
      <c r="K530" s="3"/>
      <c r="L530" s="3"/>
      <c r="M530" s="112" t="str">
        <f t="shared" si="2"/>
        <v/>
      </c>
    </row>
    <row r="531" ht="22.5" customHeight="1">
      <c r="A531" s="3"/>
      <c r="B531" s="3" t="str">
        <f>IFERROR(__xludf.DUMMYFUNCTION("if( A531&lt;&gt;"""",SPLIT(A531,"".""),"""")"),"")</f>
        <v/>
      </c>
      <c r="C531" s="3"/>
      <c r="D531" s="3"/>
      <c r="E531" s="3"/>
      <c r="F531" s="112" t="str">
        <f t="shared" si="1"/>
        <v/>
      </c>
      <c r="G531" s="111"/>
      <c r="H531" s="3"/>
      <c r="I531" s="3" t="str">
        <f>IFERROR(__xludf.DUMMYFUNCTION("if( H531&lt;&gt;"""",SPLIT(H531,"".""),"""")"),"")</f>
        <v/>
      </c>
      <c r="J531" s="3"/>
      <c r="K531" s="3"/>
      <c r="L531" s="3"/>
      <c r="M531" s="112" t="str">
        <f t="shared" si="2"/>
        <v/>
      </c>
    </row>
    <row r="532" ht="22.5" customHeight="1">
      <c r="A532" s="3"/>
      <c r="B532" s="3" t="str">
        <f>IFERROR(__xludf.DUMMYFUNCTION("if( A532&lt;&gt;"""",SPLIT(A532,"".""),"""")"),"")</f>
        <v/>
      </c>
      <c r="C532" s="3"/>
      <c r="D532" s="3"/>
      <c r="E532" s="3"/>
      <c r="F532" s="112" t="str">
        <f t="shared" si="1"/>
        <v/>
      </c>
      <c r="G532" s="111"/>
      <c r="H532" s="3"/>
      <c r="I532" s="3" t="str">
        <f>IFERROR(__xludf.DUMMYFUNCTION("if( H532&lt;&gt;"""",SPLIT(H532,"".""),"""")"),"")</f>
        <v/>
      </c>
      <c r="J532" s="3"/>
      <c r="K532" s="3"/>
      <c r="L532" s="3"/>
      <c r="M532" s="112" t="str">
        <f t="shared" si="2"/>
        <v/>
      </c>
    </row>
    <row r="533" ht="22.5" customHeight="1">
      <c r="A533" s="3"/>
      <c r="B533" s="3" t="str">
        <f>IFERROR(__xludf.DUMMYFUNCTION("if( A533&lt;&gt;"""",SPLIT(A533,"".""),"""")"),"")</f>
        <v/>
      </c>
      <c r="C533" s="3"/>
      <c r="D533" s="3"/>
      <c r="E533" s="3"/>
      <c r="F533" s="112" t="str">
        <f t="shared" si="1"/>
        <v/>
      </c>
      <c r="G533" s="111"/>
      <c r="H533" s="3"/>
      <c r="I533" s="3" t="str">
        <f>IFERROR(__xludf.DUMMYFUNCTION("if( H533&lt;&gt;"""",SPLIT(H533,"".""),"""")"),"")</f>
        <v/>
      </c>
      <c r="J533" s="3"/>
      <c r="K533" s="3"/>
      <c r="L533" s="3"/>
      <c r="M533" s="112" t="str">
        <f t="shared" si="2"/>
        <v/>
      </c>
    </row>
    <row r="534" ht="22.5" customHeight="1">
      <c r="A534" s="3"/>
      <c r="B534" s="3" t="str">
        <f>IFERROR(__xludf.DUMMYFUNCTION("if( A534&lt;&gt;"""",SPLIT(A534,"".""),"""")"),"")</f>
        <v/>
      </c>
      <c r="C534" s="3"/>
      <c r="D534" s="3"/>
      <c r="E534" s="3"/>
      <c r="F534" s="112" t="str">
        <f t="shared" si="1"/>
        <v/>
      </c>
      <c r="G534" s="111"/>
      <c r="H534" s="3"/>
      <c r="I534" s="3" t="str">
        <f>IFERROR(__xludf.DUMMYFUNCTION("if( H534&lt;&gt;"""",SPLIT(H534,"".""),"""")"),"")</f>
        <v/>
      </c>
      <c r="J534" s="3"/>
      <c r="K534" s="3"/>
      <c r="L534" s="3"/>
      <c r="M534" s="112" t="str">
        <f t="shared" si="2"/>
        <v/>
      </c>
    </row>
    <row r="535" ht="22.5" customHeight="1">
      <c r="A535" s="3"/>
      <c r="B535" s="3" t="str">
        <f>IFERROR(__xludf.DUMMYFUNCTION("if( A535&lt;&gt;"""",SPLIT(A535,"".""),"""")"),"")</f>
        <v/>
      </c>
      <c r="C535" s="3"/>
      <c r="D535" s="3"/>
      <c r="E535" s="3"/>
      <c r="F535" s="112" t="str">
        <f t="shared" si="1"/>
        <v/>
      </c>
      <c r="G535" s="111"/>
      <c r="H535" s="3"/>
      <c r="I535" s="3" t="str">
        <f>IFERROR(__xludf.DUMMYFUNCTION("if( H535&lt;&gt;"""",SPLIT(H535,"".""),"""")"),"")</f>
        <v/>
      </c>
      <c r="J535" s="3"/>
      <c r="K535" s="3"/>
      <c r="L535" s="3"/>
      <c r="M535" s="112" t="str">
        <f t="shared" si="2"/>
        <v/>
      </c>
    </row>
    <row r="536" ht="22.5" customHeight="1">
      <c r="A536" s="3"/>
      <c r="B536" s="3" t="str">
        <f>IFERROR(__xludf.DUMMYFUNCTION("if( A536&lt;&gt;"""",SPLIT(A536,"".""),"""")"),"")</f>
        <v/>
      </c>
      <c r="C536" s="3"/>
      <c r="D536" s="3"/>
      <c r="E536" s="3"/>
      <c r="F536" s="112" t="str">
        <f t="shared" si="1"/>
        <v/>
      </c>
      <c r="G536" s="111"/>
      <c r="H536" s="3"/>
      <c r="I536" s="3" t="str">
        <f>IFERROR(__xludf.DUMMYFUNCTION("if( H536&lt;&gt;"""",SPLIT(H536,"".""),"""")"),"")</f>
        <v/>
      </c>
      <c r="J536" s="3"/>
      <c r="K536" s="3"/>
      <c r="L536" s="3"/>
      <c r="M536" s="112" t="str">
        <f t="shared" si="2"/>
        <v/>
      </c>
    </row>
    <row r="537" ht="22.5" customHeight="1">
      <c r="A537" s="3"/>
      <c r="B537" s="3" t="str">
        <f>IFERROR(__xludf.DUMMYFUNCTION("if( A537&lt;&gt;"""",SPLIT(A537,"".""),"""")"),"")</f>
        <v/>
      </c>
      <c r="C537" s="3"/>
      <c r="D537" s="3"/>
      <c r="E537" s="3"/>
      <c r="F537" s="112" t="str">
        <f t="shared" si="1"/>
        <v/>
      </c>
      <c r="G537" s="111"/>
      <c r="H537" s="3"/>
      <c r="I537" s="3" t="str">
        <f>IFERROR(__xludf.DUMMYFUNCTION("if( H537&lt;&gt;"""",SPLIT(H537,"".""),"""")"),"")</f>
        <v/>
      </c>
      <c r="J537" s="3"/>
      <c r="K537" s="3"/>
      <c r="L537" s="3"/>
      <c r="M537" s="112" t="str">
        <f t="shared" si="2"/>
        <v/>
      </c>
    </row>
    <row r="538" ht="22.5" customHeight="1">
      <c r="A538" s="3"/>
      <c r="B538" s="3" t="str">
        <f>IFERROR(__xludf.DUMMYFUNCTION("if( A538&lt;&gt;"""",SPLIT(A538,"".""),"""")"),"")</f>
        <v/>
      </c>
      <c r="C538" s="3"/>
      <c r="D538" s="3"/>
      <c r="E538" s="3"/>
      <c r="F538" s="112" t="str">
        <f t="shared" si="1"/>
        <v/>
      </c>
      <c r="G538" s="111"/>
      <c r="H538" s="3"/>
      <c r="I538" s="3" t="str">
        <f>IFERROR(__xludf.DUMMYFUNCTION("if( H538&lt;&gt;"""",SPLIT(H538,"".""),"""")"),"")</f>
        <v/>
      </c>
      <c r="J538" s="3"/>
      <c r="K538" s="3"/>
      <c r="L538" s="3"/>
      <c r="M538" s="112" t="str">
        <f t="shared" si="2"/>
        <v/>
      </c>
    </row>
    <row r="539" ht="22.5" customHeight="1">
      <c r="A539" s="3"/>
      <c r="B539" s="3" t="str">
        <f>IFERROR(__xludf.DUMMYFUNCTION("if( A539&lt;&gt;"""",SPLIT(A539,"".""),"""")"),"")</f>
        <v/>
      </c>
      <c r="C539" s="3"/>
      <c r="D539" s="3"/>
      <c r="E539" s="3"/>
      <c r="F539" s="112" t="str">
        <f t="shared" si="1"/>
        <v/>
      </c>
      <c r="G539" s="111"/>
      <c r="H539" s="3"/>
      <c r="I539" s="3" t="str">
        <f>IFERROR(__xludf.DUMMYFUNCTION("if( H539&lt;&gt;"""",SPLIT(H539,"".""),"""")"),"")</f>
        <v/>
      </c>
      <c r="J539" s="3"/>
      <c r="K539" s="3"/>
      <c r="L539" s="3"/>
      <c r="M539" s="112" t="str">
        <f t="shared" si="2"/>
        <v/>
      </c>
    </row>
    <row r="540" ht="22.5" customHeight="1">
      <c r="A540" s="3"/>
      <c r="B540" s="3" t="str">
        <f>IFERROR(__xludf.DUMMYFUNCTION("if( A540&lt;&gt;"""",SPLIT(A540,"".""),"""")"),"")</f>
        <v/>
      </c>
      <c r="C540" s="3"/>
      <c r="D540" s="3"/>
      <c r="E540" s="3"/>
      <c r="F540" s="112" t="str">
        <f t="shared" si="1"/>
        <v/>
      </c>
      <c r="G540" s="111"/>
      <c r="H540" s="3"/>
      <c r="I540" s="3" t="str">
        <f>IFERROR(__xludf.DUMMYFUNCTION("if( H540&lt;&gt;"""",SPLIT(H540,"".""),"""")"),"")</f>
        <v/>
      </c>
      <c r="J540" s="3"/>
      <c r="K540" s="3"/>
      <c r="L540" s="3"/>
      <c r="M540" s="112" t="str">
        <f t="shared" si="2"/>
        <v/>
      </c>
    </row>
    <row r="541" ht="22.5" customHeight="1">
      <c r="A541" s="3"/>
      <c r="B541" s="3" t="str">
        <f>IFERROR(__xludf.DUMMYFUNCTION("if( A541&lt;&gt;"""",SPLIT(A541,"".""),"""")"),"")</f>
        <v/>
      </c>
      <c r="C541" s="3"/>
      <c r="D541" s="3"/>
      <c r="E541" s="3"/>
      <c r="F541" s="112" t="str">
        <f t="shared" si="1"/>
        <v/>
      </c>
      <c r="G541" s="111"/>
      <c r="H541" s="3"/>
      <c r="I541" s="3" t="str">
        <f>IFERROR(__xludf.DUMMYFUNCTION("if( H541&lt;&gt;"""",SPLIT(H541,"".""),"""")"),"")</f>
        <v/>
      </c>
      <c r="J541" s="3"/>
      <c r="K541" s="3"/>
      <c r="L541" s="3"/>
      <c r="M541" s="112" t="str">
        <f t="shared" si="2"/>
        <v/>
      </c>
    </row>
    <row r="542" ht="22.5" customHeight="1">
      <c r="A542" s="3"/>
      <c r="B542" s="3" t="str">
        <f>IFERROR(__xludf.DUMMYFUNCTION("if( A542&lt;&gt;"""",SPLIT(A542,"".""),"""")"),"")</f>
        <v/>
      </c>
      <c r="C542" s="3"/>
      <c r="D542" s="3"/>
      <c r="E542" s="3"/>
      <c r="F542" s="112" t="str">
        <f t="shared" si="1"/>
        <v/>
      </c>
      <c r="G542" s="111"/>
      <c r="H542" s="3"/>
      <c r="I542" s="3" t="str">
        <f>IFERROR(__xludf.DUMMYFUNCTION("if( H542&lt;&gt;"""",SPLIT(H542,"".""),"""")"),"")</f>
        <v/>
      </c>
      <c r="J542" s="3"/>
      <c r="K542" s="3"/>
      <c r="L542" s="3"/>
      <c r="M542" s="112" t="str">
        <f t="shared" si="2"/>
        <v/>
      </c>
    </row>
    <row r="543" ht="22.5" customHeight="1">
      <c r="A543" s="3"/>
      <c r="B543" s="3" t="str">
        <f>IFERROR(__xludf.DUMMYFUNCTION("if( A543&lt;&gt;"""",SPLIT(A543,"".""),"""")"),"")</f>
        <v/>
      </c>
      <c r="C543" s="3"/>
      <c r="D543" s="3"/>
      <c r="E543" s="3"/>
      <c r="F543" s="112" t="str">
        <f t="shared" si="1"/>
        <v/>
      </c>
      <c r="G543" s="111"/>
      <c r="H543" s="3"/>
      <c r="I543" s="3" t="str">
        <f>IFERROR(__xludf.DUMMYFUNCTION("if( H543&lt;&gt;"""",SPLIT(H543,"".""),"""")"),"")</f>
        <v/>
      </c>
      <c r="J543" s="3"/>
      <c r="K543" s="3"/>
      <c r="L543" s="3"/>
      <c r="M543" s="112" t="str">
        <f t="shared" si="2"/>
        <v/>
      </c>
    </row>
    <row r="544" ht="22.5" customHeight="1">
      <c r="A544" s="3"/>
      <c r="B544" s="3" t="str">
        <f>IFERROR(__xludf.DUMMYFUNCTION("if( A544&lt;&gt;"""",SPLIT(A544,"".""),"""")"),"")</f>
        <v/>
      </c>
      <c r="C544" s="3"/>
      <c r="D544" s="3"/>
      <c r="E544" s="3"/>
      <c r="F544" s="112" t="str">
        <f t="shared" si="1"/>
        <v/>
      </c>
      <c r="G544" s="111"/>
      <c r="H544" s="3"/>
      <c r="I544" s="3" t="str">
        <f>IFERROR(__xludf.DUMMYFUNCTION("if( H544&lt;&gt;"""",SPLIT(H544,"".""),"""")"),"")</f>
        <v/>
      </c>
      <c r="J544" s="3"/>
      <c r="K544" s="3"/>
      <c r="L544" s="3"/>
      <c r="M544" s="112" t="str">
        <f t="shared" si="2"/>
        <v/>
      </c>
    </row>
    <row r="545" ht="22.5" customHeight="1">
      <c r="A545" s="3"/>
      <c r="B545" s="3" t="str">
        <f>IFERROR(__xludf.DUMMYFUNCTION("if( A545&lt;&gt;"""",SPLIT(A545,"".""),"""")"),"")</f>
        <v/>
      </c>
      <c r="C545" s="3"/>
      <c r="D545" s="3"/>
      <c r="E545" s="3"/>
      <c r="F545" s="112" t="str">
        <f t="shared" si="1"/>
        <v/>
      </c>
      <c r="G545" s="111"/>
      <c r="H545" s="3"/>
      <c r="I545" s="3" t="str">
        <f>IFERROR(__xludf.DUMMYFUNCTION("if( H545&lt;&gt;"""",SPLIT(H545,"".""),"""")"),"")</f>
        <v/>
      </c>
      <c r="J545" s="3"/>
      <c r="K545" s="3"/>
      <c r="L545" s="3"/>
      <c r="M545" s="112" t="str">
        <f t="shared" si="2"/>
        <v/>
      </c>
    </row>
    <row r="546" ht="22.5" customHeight="1">
      <c r="A546" s="3"/>
      <c r="B546" s="3" t="str">
        <f>IFERROR(__xludf.DUMMYFUNCTION("if( A546&lt;&gt;"""",SPLIT(A546,"".""),"""")"),"")</f>
        <v/>
      </c>
      <c r="C546" s="3"/>
      <c r="D546" s="3"/>
      <c r="E546" s="3"/>
      <c r="F546" s="112" t="str">
        <f t="shared" si="1"/>
        <v/>
      </c>
      <c r="G546" s="111"/>
      <c r="H546" s="3"/>
      <c r="I546" s="3" t="str">
        <f>IFERROR(__xludf.DUMMYFUNCTION("if( H546&lt;&gt;"""",SPLIT(H546,"".""),"""")"),"")</f>
        <v/>
      </c>
      <c r="J546" s="3"/>
      <c r="K546" s="3"/>
      <c r="L546" s="3"/>
      <c r="M546" s="112" t="str">
        <f t="shared" si="2"/>
        <v/>
      </c>
    </row>
    <row r="547" ht="22.5" customHeight="1">
      <c r="A547" s="3"/>
      <c r="B547" s="3" t="str">
        <f>IFERROR(__xludf.DUMMYFUNCTION("if( A547&lt;&gt;"""",SPLIT(A547,"".""),"""")"),"")</f>
        <v/>
      </c>
      <c r="C547" s="3"/>
      <c r="D547" s="3"/>
      <c r="E547" s="3"/>
      <c r="F547" s="112" t="str">
        <f t="shared" si="1"/>
        <v/>
      </c>
      <c r="G547" s="111"/>
      <c r="H547" s="3"/>
      <c r="I547" s="3" t="str">
        <f>IFERROR(__xludf.DUMMYFUNCTION("if( H547&lt;&gt;"""",SPLIT(H547,"".""),"""")"),"")</f>
        <v/>
      </c>
      <c r="J547" s="3"/>
      <c r="K547" s="3"/>
      <c r="L547" s="3"/>
      <c r="M547" s="112" t="str">
        <f t="shared" si="2"/>
        <v/>
      </c>
    </row>
    <row r="548" ht="22.5" customHeight="1">
      <c r="A548" s="3"/>
      <c r="B548" s="3" t="str">
        <f>IFERROR(__xludf.DUMMYFUNCTION("if( A548&lt;&gt;"""",SPLIT(A548,"".""),"""")"),"")</f>
        <v/>
      </c>
      <c r="C548" s="3"/>
      <c r="D548" s="3"/>
      <c r="E548" s="3"/>
      <c r="F548" s="112" t="str">
        <f t="shared" si="1"/>
        <v/>
      </c>
      <c r="G548" s="111"/>
      <c r="H548" s="3"/>
      <c r="I548" s="3" t="str">
        <f>IFERROR(__xludf.DUMMYFUNCTION("if( H548&lt;&gt;"""",SPLIT(H548,"".""),"""")"),"")</f>
        <v/>
      </c>
      <c r="J548" s="3"/>
      <c r="K548" s="3"/>
      <c r="L548" s="3"/>
      <c r="M548" s="112" t="str">
        <f t="shared" si="2"/>
        <v/>
      </c>
    </row>
    <row r="549" ht="22.5" customHeight="1">
      <c r="A549" s="3"/>
      <c r="B549" s="3" t="str">
        <f>IFERROR(__xludf.DUMMYFUNCTION("if( A549&lt;&gt;"""",SPLIT(A549,"".""),"""")"),"")</f>
        <v/>
      </c>
      <c r="C549" s="3"/>
      <c r="D549" s="3"/>
      <c r="E549" s="3"/>
      <c r="F549" s="112" t="str">
        <f t="shared" si="1"/>
        <v/>
      </c>
      <c r="G549" s="111"/>
      <c r="H549" s="3"/>
      <c r="I549" s="3" t="str">
        <f>IFERROR(__xludf.DUMMYFUNCTION("if( H549&lt;&gt;"""",SPLIT(H549,"".""),"""")"),"")</f>
        <v/>
      </c>
      <c r="J549" s="3"/>
      <c r="K549" s="3"/>
      <c r="L549" s="3"/>
      <c r="M549" s="112" t="str">
        <f t="shared" si="2"/>
        <v/>
      </c>
    </row>
    <row r="550" ht="22.5" customHeight="1">
      <c r="A550" s="3"/>
      <c r="B550" s="3" t="str">
        <f>IFERROR(__xludf.DUMMYFUNCTION("if( A550&lt;&gt;"""",SPLIT(A550,"".""),"""")"),"")</f>
        <v/>
      </c>
      <c r="C550" s="3"/>
      <c r="D550" s="3"/>
      <c r="E550" s="3"/>
      <c r="F550" s="112" t="str">
        <f t="shared" si="1"/>
        <v/>
      </c>
      <c r="G550" s="111"/>
      <c r="H550" s="3"/>
      <c r="I550" s="3" t="str">
        <f>IFERROR(__xludf.DUMMYFUNCTION("if( H550&lt;&gt;"""",SPLIT(H550,"".""),"""")"),"")</f>
        <v/>
      </c>
      <c r="J550" s="3"/>
      <c r="K550" s="3"/>
      <c r="L550" s="3"/>
      <c r="M550" s="112" t="str">
        <f t="shared" si="2"/>
        <v/>
      </c>
    </row>
    <row r="551" ht="22.5" customHeight="1">
      <c r="A551" s="3"/>
      <c r="B551" s="3" t="str">
        <f>IFERROR(__xludf.DUMMYFUNCTION("if( A551&lt;&gt;"""",SPLIT(A551,"".""),"""")"),"")</f>
        <v/>
      </c>
      <c r="C551" s="3"/>
      <c r="D551" s="3"/>
      <c r="E551" s="3"/>
      <c r="F551" s="112" t="str">
        <f t="shared" si="1"/>
        <v/>
      </c>
      <c r="G551" s="111"/>
      <c r="H551" s="3"/>
      <c r="I551" s="3" t="str">
        <f>IFERROR(__xludf.DUMMYFUNCTION("if( H551&lt;&gt;"""",SPLIT(H551,"".""),"""")"),"")</f>
        <v/>
      </c>
      <c r="J551" s="3"/>
      <c r="K551" s="3"/>
      <c r="L551" s="3"/>
      <c r="M551" s="112" t="str">
        <f t="shared" si="2"/>
        <v/>
      </c>
    </row>
    <row r="552" ht="22.5" customHeight="1">
      <c r="A552" s="3"/>
      <c r="B552" s="3" t="str">
        <f>IFERROR(__xludf.DUMMYFUNCTION("if( A552&lt;&gt;"""",SPLIT(A552,"".""),"""")"),"")</f>
        <v/>
      </c>
      <c r="C552" s="3"/>
      <c r="D552" s="3"/>
      <c r="E552" s="3"/>
      <c r="F552" s="112" t="str">
        <f t="shared" si="1"/>
        <v/>
      </c>
      <c r="G552" s="111"/>
      <c r="H552" s="3"/>
      <c r="I552" s="3" t="str">
        <f>IFERROR(__xludf.DUMMYFUNCTION("if( H552&lt;&gt;"""",SPLIT(H552,"".""),"""")"),"")</f>
        <v/>
      </c>
      <c r="J552" s="3"/>
      <c r="K552" s="3"/>
      <c r="L552" s="3"/>
      <c r="M552" s="112" t="str">
        <f t="shared" si="2"/>
        <v/>
      </c>
    </row>
    <row r="553" ht="22.5" customHeight="1">
      <c r="A553" s="3"/>
      <c r="B553" s="3" t="str">
        <f>IFERROR(__xludf.DUMMYFUNCTION("if( A553&lt;&gt;"""",SPLIT(A553,"".""),"""")"),"")</f>
        <v/>
      </c>
      <c r="C553" s="3"/>
      <c r="D553" s="3"/>
      <c r="E553" s="3"/>
      <c r="F553" s="112" t="str">
        <f t="shared" si="1"/>
        <v/>
      </c>
      <c r="G553" s="111"/>
      <c r="H553" s="3"/>
      <c r="I553" s="3" t="str">
        <f>IFERROR(__xludf.DUMMYFUNCTION("if( H553&lt;&gt;"""",SPLIT(H553,"".""),"""")"),"")</f>
        <v/>
      </c>
      <c r="J553" s="3"/>
      <c r="K553" s="3"/>
      <c r="L553" s="3"/>
      <c r="M553" s="112" t="str">
        <f t="shared" si="2"/>
        <v/>
      </c>
    </row>
    <row r="554" ht="22.5" customHeight="1">
      <c r="A554" s="3"/>
      <c r="B554" s="3" t="str">
        <f>IFERROR(__xludf.DUMMYFUNCTION("if( A554&lt;&gt;"""",SPLIT(A554,"".""),"""")"),"")</f>
        <v/>
      </c>
      <c r="C554" s="3"/>
      <c r="D554" s="3"/>
      <c r="E554" s="3"/>
      <c r="F554" s="112" t="str">
        <f t="shared" si="1"/>
        <v/>
      </c>
      <c r="G554" s="111"/>
      <c r="H554" s="3"/>
      <c r="I554" s="3" t="str">
        <f>IFERROR(__xludf.DUMMYFUNCTION("if( H554&lt;&gt;"""",SPLIT(H554,"".""),"""")"),"")</f>
        <v/>
      </c>
      <c r="J554" s="3"/>
      <c r="K554" s="3"/>
      <c r="L554" s="3"/>
      <c r="M554" s="112" t="str">
        <f t="shared" si="2"/>
        <v/>
      </c>
    </row>
    <row r="555" ht="22.5" customHeight="1">
      <c r="A555" s="3"/>
      <c r="B555" s="3" t="str">
        <f>IFERROR(__xludf.DUMMYFUNCTION("if( A555&lt;&gt;"""",SPLIT(A555,"".""),"""")"),"")</f>
        <v/>
      </c>
      <c r="C555" s="3"/>
      <c r="D555" s="3"/>
      <c r="E555" s="3"/>
      <c r="F555" s="112" t="str">
        <f t="shared" si="1"/>
        <v/>
      </c>
      <c r="G555" s="111"/>
      <c r="H555" s="3"/>
      <c r="I555" s="3" t="str">
        <f>IFERROR(__xludf.DUMMYFUNCTION("if( H555&lt;&gt;"""",SPLIT(H555,"".""),"""")"),"")</f>
        <v/>
      </c>
      <c r="J555" s="3"/>
      <c r="K555" s="3"/>
      <c r="L555" s="3"/>
      <c r="M555" s="112" t="str">
        <f t="shared" si="2"/>
        <v/>
      </c>
    </row>
    <row r="556" ht="22.5" customHeight="1">
      <c r="A556" s="3"/>
      <c r="B556" s="3" t="str">
        <f>IFERROR(__xludf.DUMMYFUNCTION("if( A556&lt;&gt;"""",SPLIT(A556,"".""),"""")"),"")</f>
        <v/>
      </c>
      <c r="C556" s="3"/>
      <c r="D556" s="3"/>
      <c r="E556" s="3"/>
      <c r="F556" s="112" t="str">
        <f t="shared" si="1"/>
        <v/>
      </c>
      <c r="G556" s="111"/>
      <c r="H556" s="3"/>
      <c r="I556" s="3" t="str">
        <f>IFERROR(__xludf.DUMMYFUNCTION("if( H556&lt;&gt;"""",SPLIT(H556,"".""),"""")"),"")</f>
        <v/>
      </c>
      <c r="J556" s="3"/>
      <c r="K556" s="3"/>
      <c r="L556" s="3"/>
      <c r="M556" s="112" t="str">
        <f t="shared" si="2"/>
        <v/>
      </c>
    </row>
    <row r="557" ht="22.5" customHeight="1">
      <c r="A557" s="3"/>
      <c r="B557" s="3" t="str">
        <f>IFERROR(__xludf.DUMMYFUNCTION("if( A557&lt;&gt;"""",SPLIT(A557,"".""),"""")"),"")</f>
        <v/>
      </c>
      <c r="C557" s="3"/>
      <c r="D557" s="3"/>
      <c r="E557" s="3"/>
      <c r="F557" s="112" t="str">
        <f t="shared" si="1"/>
        <v/>
      </c>
      <c r="G557" s="111"/>
      <c r="H557" s="3"/>
      <c r="I557" s="3" t="str">
        <f>IFERROR(__xludf.DUMMYFUNCTION("if( H557&lt;&gt;"""",SPLIT(H557,"".""),"""")"),"")</f>
        <v/>
      </c>
      <c r="J557" s="3"/>
      <c r="K557" s="3"/>
      <c r="L557" s="3"/>
      <c r="M557" s="112" t="str">
        <f t="shared" si="2"/>
        <v/>
      </c>
    </row>
    <row r="558" ht="22.5" customHeight="1">
      <c r="A558" s="3"/>
      <c r="B558" s="3" t="str">
        <f>IFERROR(__xludf.DUMMYFUNCTION("if( A558&lt;&gt;"""",SPLIT(A558,"".""),"""")"),"")</f>
        <v/>
      </c>
      <c r="C558" s="3"/>
      <c r="D558" s="3"/>
      <c r="E558" s="3"/>
      <c r="F558" s="112" t="str">
        <f t="shared" si="1"/>
        <v/>
      </c>
      <c r="G558" s="111"/>
      <c r="H558" s="3"/>
      <c r="I558" s="3" t="str">
        <f>IFERROR(__xludf.DUMMYFUNCTION("if( H558&lt;&gt;"""",SPLIT(H558,"".""),"""")"),"")</f>
        <v/>
      </c>
      <c r="J558" s="3"/>
      <c r="K558" s="3"/>
      <c r="L558" s="3"/>
      <c r="M558" s="112" t="str">
        <f t="shared" si="2"/>
        <v/>
      </c>
    </row>
    <row r="559" ht="22.5" customHeight="1">
      <c r="A559" s="3"/>
      <c r="B559" s="3" t="str">
        <f>IFERROR(__xludf.DUMMYFUNCTION("if( A559&lt;&gt;"""",SPLIT(A559,"".""),"""")"),"")</f>
        <v/>
      </c>
      <c r="C559" s="3"/>
      <c r="D559" s="3"/>
      <c r="E559" s="3"/>
      <c r="F559" s="112" t="str">
        <f t="shared" si="1"/>
        <v/>
      </c>
      <c r="G559" s="111"/>
      <c r="H559" s="3"/>
      <c r="I559" s="3" t="str">
        <f>IFERROR(__xludf.DUMMYFUNCTION("if( H559&lt;&gt;"""",SPLIT(H559,"".""),"""")"),"")</f>
        <v/>
      </c>
      <c r="J559" s="3"/>
      <c r="K559" s="3"/>
      <c r="L559" s="3"/>
      <c r="M559" s="112" t="str">
        <f t="shared" si="2"/>
        <v/>
      </c>
    </row>
    <row r="560" ht="22.5" customHeight="1">
      <c r="A560" s="3"/>
      <c r="B560" s="3" t="str">
        <f>IFERROR(__xludf.DUMMYFUNCTION("if( A560&lt;&gt;"""",SPLIT(A560,"".""),"""")"),"")</f>
        <v/>
      </c>
      <c r="C560" s="3"/>
      <c r="D560" s="3"/>
      <c r="E560" s="3"/>
      <c r="F560" s="112" t="str">
        <f t="shared" si="1"/>
        <v/>
      </c>
      <c r="G560" s="111"/>
      <c r="H560" s="3"/>
      <c r="I560" s="3" t="str">
        <f>IFERROR(__xludf.DUMMYFUNCTION("if( H560&lt;&gt;"""",SPLIT(H560,"".""),"""")"),"")</f>
        <v/>
      </c>
      <c r="J560" s="3"/>
      <c r="K560" s="3"/>
      <c r="L560" s="3"/>
      <c r="M560" s="112" t="str">
        <f t="shared" si="2"/>
        <v/>
      </c>
    </row>
    <row r="561" ht="22.5" customHeight="1">
      <c r="A561" s="3"/>
      <c r="B561" s="3" t="str">
        <f>IFERROR(__xludf.DUMMYFUNCTION("if( A561&lt;&gt;"""",SPLIT(A561,"".""),"""")"),"")</f>
        <v/>
      </c>
      <c r="C561" s="3"/>
      <c r="D561" s="3"/>
      <c r="E561" s="3"/>
      <c r="F561" s="112" t="str">
        <f t="shared" si="1"/>
        <v/>
      </c>
      <c r="G561" s="111"/>
      <c r="H561" s="3"/>
      <c r="I561" s="3" t="str">
        <f>IFERROR(__xludf.DUMMYFUNCTION("if( H561&lt;&gt;"""",SPLIT(H561,"".""),"""")"),"")</f>
        <v/>
      </c>
      <c r="J561" s="3"/>
      <c r="K561" s="3"/>
      <c r="L561" s="3"/>
      <c r="M561" s="112" t="str">
        <f t="shared" si="2"/>
        <v/>
      </c>
    </row>
    <row r="562" ht="22.5" customHeight="1">
      <c r="A562" s="3"/>
      <c r="B562" s="3" t="str">
        <f>IFERROR(__xludf.DUMMYFUNCTION("if( A562&lt;&gt;"""",SPLIT(A562,"".""),"""")"),"")</f>
        <v/>
      </c>
      <c r="C562" s="3"/>
      <c r="D562" s="3"/>
      <c r="E562" s="3"/>
      <c r="F562" s="112" t="str">
        <f t="shared" si="1"/>
        <v/>
      </c>
      <c r="G562" s="111"/>
      <c r="H562" s="3"/>
      <c r="I562" s="3" t="str">
        <f>IFERROR(__xludf.DUMMYFUNCTION("if( H562&lt;&gt;"""",SPLIT(H562,"".""),"""")"),"")</f>
        <v/>
      </c>
      <c r="J562" s="3"/>
      <c r="K562" s="3"/>
      <c r="L562" s="3"/>
      <c r="M562" s="112" t="str">
        <f t="shared" si="2"/>
        <v/>
      </c>
    </row>
    <row r="563" ht="22.5" customHeight="1">
      <c r="A563" s="3"/>
      <c r="B563" s="3" t="str">
        <f>IFERROR(__xludf.DUMMYFUNCTION("if( A563&lt;&gt;"""",SPLIT(A563,"".""),"""")"),"")</f>
        <v/>
      </c>
      <c r="C563" s="3"/>
      <c r="D563" s="3"/>
      <c r="E563" s="3"/>
      <c r="F563" s="112" t="str">
        <f t="shared" si="1"/>
        <v/>
      </c>
      <c r="G563" s="111"/>
      <c r="H563" s="3"/>
      <c r="I563" s="3" t="str">
        <f>IFERROR(__xludf.DUMMYFUNCTION("if( H563&lt;&gt;"""",SPLIT(H563,"".""),"""")"),"")</f>
        <v/>
      </c>
      <c r="J563" s="3"/>
      <c r="K563" s="3"/>
      <c r="L563" s="3"/>
      <c r="M563" s="112" t="str">
        <f t="shared" si="2"/>
        <v/>
      </c>
    </row>
    <row r="564" ht="22.5" customHeight="1">
      <c r="A564" s="3"/>
      <c r="B564" s="3" t="str">
        <f>IFERROR(__xludf.DUMMYFUNCTION("if( A564&lt;&gt;"""",SPLIT(A564,"".""),"""")"),"")</f>
        <v/>
      </c>
      <c r="C564" s="3"/>
      <c r="D564" s="3"/>
      <c r="E564" s="3"/>
      <c r="F564" s="112" t="str">
        <f t="shared" si="1"/>
        <v/>
      </c>
      <c r="G564" s="111"/>
      <c r="H564" s="3"/>
      <c r="I564" s="3" t="str">
        <f>IFERROR(__xludf.DUMMYFUNCTION("if( H564&lt;&gt;"""",SPLIT(H564,"".""),"""")"),"")</f>
        <v/>
      </c>
      <c r="J564" s="3"/>
      <c r="K564" s="3"/>
      <c r="L564" s="3"/>
      <c r="M564" s="112" t="str">
        <f t="shared" si="2"/>
        <v/>
      </c>
    </row>
    <row r="565" ht="22.5" customHeight="1">
      <c r="A565" s="3"/>
      <c r="B565" s="3" t="str">
        <f>IFERROR(__xludf.DUMMYFUNCTION("if( A565&lt;&gt;"""",SPLIT(A565,"".""),"""")"),"")</f>
        <v/>
      </c>
      <c r="C565" s="3"/>
      <c r="D565" s="3"/>
      <c r="E565" s="3"/>
      <c r="F565" s="112" t="str">
        <f t="shared" si="1"/>
        <v/>
      </c>
      <c r="G565" s="111"/>
      <c r="H565" s="3"/>
      <c r="I565" s="3" t="str">
        <f>IFERROR(__xludf.DUMMYFUNCTION("if( H565&lt;&gt;"""",SPLIT(H565,"".""),"""")"),"")</f>
        <v/>
      </c>
      <c r="J565" s="3"/>
      <c r="K565" s="3"/>
      <c r="L565" s="3"/>
      <c r="M565" s="112" t="str">
        <f t="shared" si="2"/>
        <v/>
      </c>
    </row>
    <row r="566" ht="22.5" customHeight="1">
      <c r="A566" s="3"/>
      <c r="B566" s="3" t="str">
        <f>IFERROR(__xludf.DUMMYFUNCTION("if( A566&lt;&gt;"""",SPLIT(A566,"".""),"""")"),"")</f>
        <v/>
      </c>
      <c r="C566" s="3"/>
      <c r="D566" s="3"/>
      <c r="E566" s="3"/>
      <c r="F566" s="112" t="str">
        <f t="shared" si="1"/>
        <v/>
      </c>
      <c r="G566" s="111"/>
      <c r="H566" s="3"/>
      <c r="I566" s="3" t="str">
        <f>IFERROR(__xludf.DUMMYFUNCTION("if( H566&lt;&gt;"""",SPLIT(H566,"".""),"""")"),"")</f>
        <v/>
      </c>
      <c r="J566" s="3"/>
      <c r="K566" s="3"/>
      <c r="L566" s="3"/>
      <c r="M566" s="112" t="str">
        <f t="shared" si="2"/>
        <v/>
      </c>
    </row>
    <row r="567" ht="22.5" customHeight="1">
      <c r="A567" s="3"/>
      <c r="B567" s="3" t="str">
        <f>IFERROR(__xludf.DUMMYFUNCTION("if( A567&lt;&gt;"""",SPLIT(A567,"".""),"""")"),"")</f>
        <v/>
      </c>
      <c r="C567" s="3"/>
      <c r="D567" s="3"/>
      <c r="E567" s="3"/>
      <c r="F567" s="112" t="str">
        <f t="shared" si="1"/>
        <v/>
      </c>
      <c r="G567" s="111"/>
      <c r="H567" s="3"/>
      <c r="I567" s="3" t="str">
        <f>IFERROR(__xludf.DUMMYFUNCTION("if( H567&lt;&gt;"""",SPLIT(H567,"".""),"""")"),"")</f>
        <v/>
      </c>
      <c r="J567" s="3"/>
      <c r="K567" s="3"/>
      <c r="L567" s="3"/>
      <c r="M567" s="112" t="str">
        <f t="shared" si="2"/>
        <v/>
      </c>
    </row>
    <row r="568" ht="22.5" customHeight="1">
      <c r="A568" s="3"/>
      <c r="B568" s="3" t="str">
        <f>IFERROR(__xludf.DUMMYFUNCTION("if( A568&lt;&gt;"""",SPLIT(A568,"".""),"""")"),"")</f>
        <v/>
      </c>
      <c r="C568" s="3"/>
      <c r="D568" s="3"/>
      <c r="E568" s="3"/>
      <c r="F568" s="112" t="str">
        <f t="shared" si="1"/>
        <v/>
      </c>
      <c r="G568" s="111"/>
      <c r="H568" s="3"/>
      <c r="I568" s="3" t="str">
        <f>IFERROR(__xludf.DUMMYFUNCTION("if( H568&lt;&gt;"""",SPLIT(H568,"".""),"""")"),"")</f>
        <v/>
      </c>
      <c r="J568" s="3"/>
      <c r="K568" s="3"/>
      <c r="L568" s="3"/>
      <c r="M568" s="112" t="str">
        <f t="shared" si="2"/>
        <v/>
      </c>
    </row>
    <row r="569" ht="22.5" customHeight="1">
      <c r="A569" s="3"/>
      <c r="B569" s="3" t="str">
        <f>IFERROR(__xludf.DUMMYFUNCTION("if( A569&lt;&gt;"""",SPLIT(A569,"".""),"""")"),"")</f>
        <v/>
      </c>
      <c r="C569" s="3"/>
      <c r="D569" s="3"/>
      <c r="E569" s="3"/>
      <c r="F569" s="112" t="str">
        <f t="shared" si="1"/>
        <v/>
      </c>
      <c r="G569" s="111"/>
      <c r="H569" s="3"/>
      <c r="I569" s="3" t="str">
        <f>IFERROR(__xludf.DUMMYFUNCTION("if( H569&lt;&gt;"""",SPLIT(H569,"".""),"""")"),"")</f>
        <v/>
      </c>
      <c r="J569" s="3"/>
      <c r="K569" s="3"/>
      <c r="L569" s="3"/>
      <c r="M569" s="112" t="str">
        <f t="shared" si="2"/>
        <v/>
      </c>
    </row>
    <row r="570" ht="22.5" customHeight="1">
      <c r="A570" s="3"/>
      <c r="B570" s="3" t="str">
        <f>IFERROR(__xludf.DUMMYFUNCTION("if( A570&lt;&gt;"""",SPLIT(A570,"".""),"""")"),"")</f>
        <v/>
      </c>
      <c r="C570" s="3"/>
      <c r="D570" s="3"/>
      <c r="E570" s="3"/>
      <c r="F570" s="112" t="str">
        <f t="shared" si="1"/>
        <v/>
      </c>
      <c r="G570" s="111"/>
      <c r="H570" s="3"/>
      <c r="I570" s="3" t="str">
        <f>IFERROR(__xludf.DUMMYFUNCTION("if( H570&lt;&gt;"""",SPLIT(H570,"".""),"""")"),"")</f>
        <v/>
      </c>
      <c r="J570" s="3"/>
      <c r="K570" s="3"/>
      <c r="L570" s="3"/>
      <c r="M570" s="112" t="str">
        <f t="shared" si="2"/>
        <v/>
      </c>
    </row>
    <row r="571" ht="22.5" customHeight="1">
      <c r="A571" s="3"/>
      <c r="B571" s="3" t="str">
        <f>IFERROR(__xludf.DUMMYFUNCTION("if( A571&lt;&gt;"""",SPLIT(A571,"".""),"""")"),"")</f>
        <v/>
      </c>
      <c r="C571" s="3"/>
      <c r="D571" s="3"/>
      <c r="E571" s="3"/>
      <c r="F571" s="112" t="str">
        <f t="shared" si="1"/>
        <v/>
      </c>
      <c r="G571" s="111"/>
      <c r="H571" s="3"/>
      <c r="I571" s="3" t="str">
        <f>IFERROR(__xludf.DUMMYFUNCTION("if( H571&lt;&gt;"""",SPLIT(H571,"".""),"""")"),"")</f>
        <v/>
      </c>
      <c r="J571" s="3"/>
      <c r="K571" s="3"/>
      <c r="L571" s="3"/>
      <c r="M571" s="112" t="str">
        <f t="shared" si="2"/>
        <v/>
      </c>
    </row>
    <row r="572" ht="22.5" customHeight="1">
      <c r="A572" s="3"/>
      <c r="B572" s="3" t="str">
        <f>IFERROR(__xludf.DUMMYFUNCTION("if( A572&lt;&gt;"""",SPLIT(A572,"".""),"""")"),"")</f>
        <v/>
      </c>
      <c r="C572" s="3"/>
      <c r="D572" s="3"/>
      <c r="E572" s="3"/>
      <c r="F572" s="112" t="str">
        <f t="shared" si="1"/>
        <v/>
      </c>
      <c r="G572" s="111"/>
      <c r="H572" s="3"/>
      <c r="I572" s="3" t="str">
        <f>IFERROR(__xludf.DUMMYFUNCTION("if( H572&lt;&gt;"""",SPLIT(H572,"".""),"""")"),"")</f>
        <v/>
      </c>
      <c r="J572" s="3"/>
      <c r="K572" s="3"/>
      <c r="L572" s="3"/>
      <c r="M572" s="112" t="str">
        <f t="shared" si="2"/>
        <v/>
      </c>
    </row>
    <row r="573" ht="22.5" customHeight="1">
      <c r="A573" s="3"/>
      <c r="B573" s="3" t="str">
        <f>IFERROR(__xludf.DUMMYFUNCTION("if( A573&lt;&gt;"""",SPLIT(A573,"".""),"""")"),"")</f>
        <v/>
      </c>
      <c r="C573" s="3"/>
      <c r="D573" s="3"/>
      <c r="E573" s="3"/>
      <c r="F573" s="112" t="str">
        <f t="shared" si="1"/>
        <v/>
      </c>
      <c r="G573" s="111"/>
      <c r="H573" s="3"/>
      <c r="I573" s="3" t="str">
        <f>IFERROR(__xludf.DUMMYFUNCTION("if( H573&lt;&gt;"""",SPLIT(H573,"".""),"""")"),"")</f>
        <v/>
      </c>
      <c r="J573" s="3"/>
      <c r="K573" s="3"/>
      <c r="L573" s="3"/>
      <c r="M573" s="112" t="str">
        <f t="shared" si="2"/>
        <v/>
      </c>
    </row>
    <row r="574" ht="22.5" customHeight="1">
      <c r="A574" s="3"/>
      <c r="B574" s="3" t="str">
        <f>IFERROR(__xludf.DUMMYFUNCTION("if( A574&lt;&gt;"""",SPLIT(A574,"".""),"""")"),"")</f>
        <v/>
      </c>
      <c r="C574" s="3"/>
      <c r="D574" s="3"/>
      <c r="E574" s="3"/>
      <c r="F574" s="112" t="str">
        <f t="shared" si="1"/>
        <v/>
      </c>
      <c r="G574" s="111"/>
      <c r="H574" s="3"/>
      <c r="I574" s="3" t="str">
        <f>IFERROR(__xludf.DUMMYFUNCTION("if( H574&lt;&gt;"""",SPLIT(H574,"".""),"""")"),"")</f>
        <v/>
      </c>
      <c r="J574" s="3"/>
      <c r="K574" s="3"/>
      <c r="L574" s="3"/>
      <c r="M574" s="112" t="str">
        <f t="shared" si="2"/>
        <v/>
      </c>
    </row>
    <row r="575" ht="22.5" customHeight="1">
      <c r="A575" s="3"/>
      <c r="B575" s="3" t="str">
        <f>IFERROR(__xludf.DUMMYFUNCTION("if( A575&lt;&gt;"""",SPLIT(A575,"".""),"""")"),"")</f>
        <v/>
      </c>
      <c r="C575" s="3"/>
      <c r="D575" s="3"/>
      <c r="E575" s="3"/>
      <c r="F575" s="112" t="str">
        <f t="shared" si="1"/>
        <v/>
      </c>
      <c r="G575" s="111"/>
      <c r="H575" s="3"/>
      <c r="I575" s="3" t="str">
        <f>IFERROR(__xludf.DUMMYFUNCTION("if( H575&lt;&gt;"""",SPLIT(H575,"".""),"""")"),"")</f>
        <v/>
      </c>
      <c r="J575" s="3"/>
      <c r="K575" s="3"/>
      <c r="L575" s="3"/>
      <c r="M575" s="112" t="str">
        <f t="shared" si="2"/>
        <v/>
      </c>
    </row>
    <row r="576" ht="22.5" customHeight="1">
      <c r="A576" s="3"/>
      <c r="B576" s="3" t="str">
        <f>IFERROR(__xludf.DUMMYFUNCTION("if( A576&lt;&gt;"""",SPLIT(A576,"".""),"""")"),"")</f>
        <v/>
      </c>
      <c r="C576" s="3"/>
      <c r="D576" s="3"/>
      <c r="E576" s="3"/>
      <c r="F576" s="112" t="str">
        <f t="shared" si="1"/>
        <v/>
      </c>
      <c r="G576" s="111"/>
      <c r="H576" s="3"/>
      <c r="I576" s="3" t="str">
        <f>IFERROR(__xludf.DUMMYFUNCTION("if( H576&lt;&gt;"""",SPLIT(H576,"".""),"""")"),"")</f>
        <v/>
      </c>
      <c r="J576" s="3"/>
      <c r="K576" s="3"/>
      <c r="L576" s="3"/>
      <c r="M576" s="112" t="str">
        <f t="shared" si="2"/>
        <v/>
      </c>
    </row>
    <row r="577" ht="22.5" customHeight="1">
      <c r="A577" s="3"/>
      <c r="B577" s="3" t="str">
        <f>IFERROR(__xludf.DUMMYFUNCTION("if( A577&lt;&gt;"""",SPLIT(A577,"".""),"""")"),"")</f>
        <v/>
      </c>
      <c r="C577" s="3"/>
      <c r="D577" s="3"/>
      <c r="E577" s="3"/>
      <c r="F577" s="112" t="str">
        <f t="shared" si="1"/>
        <v/>
      </c>
      <c r="G577" s="111"/>
      <c r="H577" s="3"/>
      <c r="I577" s="3" t="str">
        <f>IFERROR(__xludf.DUMMYFUNCTION("if( H577&lt;&gt;"""",SPLIT(H577,"".""),"""")"),"")</f>
        <v/>
      </c>
      <c r="J577" s="3"/>
      <c r="K577" s="3"/>
      <c r="L577" s="3"/>
      <c r="M577" s="112" t="str">
        <f t="shared" si="2"/>
        <v/>
      </c>
    </row>
    <row r="578" ht="22.5" customHeight="1">
      <c r="A578" s="3"/>
      <c r="B578" s="3" t="str">
        <f>IFERROR(__xludf.DUMMYFUNCTION("if( A578&lt;&gt;"""",SPLIT(A578,"".""),"""")"),"")</f>
        <v/>
      </c>
      <c r="C578" s="3"/>
      <c r="D578" s="3"/>
      <c r="E578" s="3"/>
      <c r="F578" s="112" t="str">
        <f t="shared" si="1"/>
        <v/>
      </c>
      <c r="G578" s="111"/>
      <c r="H578" s="3"/>
      <c r="I578" s="3" t="str">
        <f>IFERROR(__xludf.DUMMYFUNCTION("if( H578&lt;&gt;"""",SPLIT(H578,"".""),"""")"),"")</f>
        <v/>
      </c>
      <c r="J578" s="3"/>
      <c r="K578" s="3"/>
      <c r="L578" s="3"/>
      <c r="M578" s="112" t="str">
        <f t="shared" si="2"/>
        <v/>
      </c>
    </row>
    <row r="579" ht="22.5" customHeight="1">
      <c r="A579" s="3"/>
      <c r="B579" s="3" t="str">
        <f>IFERROR(__xludf.DUMMYFUNCTION("if( A579&lt;&gt;"""",SPLIT(A579,"".""),"""")"),"")</f>
        <v/>
      </c>
      <c r="C579" s="3"/>
      <c r="D579" s="3"/>
      <c r="E579" s="3"/>
      <c r="F579" s="112" t="str">
        <f t="shared" si="1"/>
        <v/>
      </c>
      <c r="G579" s="111"/>
      <c r="H579" s="3"/>
      <c r="I579" s="3" t="str">
        <f>IFERROR(__xludf.DUMMYFUNCTION("if( H579&lt;&gt;"""",SPLIT(H579,"".""),"""")"),"")</f>
        <v/>
      </c>
      <c r="J579" s="3"/>
      <c r="K579" s="3"/>
      <c r="L579" s="3"/>
      <c r="M579" s="112" t="str">
        <f t="shared" si="2"/>
        <v/>
      </c>
    </row>
    <row r="580" ht="22.5" customHeight="1">
      <c r="A580" s="3"/>
      <c r="B580" s="3" t="str">
        <f>IFERROR(__xludf.DUMMYFUNCTION("if( A580&lt;&gt;"""",SPLIT(A580,"".""),"""")"),"")</f>
        <v/>
      </c>
      <c r="C580" s="3"/>
      <c r="D580" s="3"/>
      <c r="E580" s="3"/>
      <c r="F580" s="112" t="str">
        <f t="shared" si="1"/>
        <v/>
      </c>
      <c r="G580" s="111"/>
      <c r="H580" s="3"/>
      <c r="I580" s="3" t="str">
        <f>IFERROR(__xludf.DUMMYFUNCTION("if( H580&lt;&gt;"""",SPLIT(H580,"".""),"""")"),"")</f>
        <v/>
      </c>
      <c r="J580" s="3"/>
      <c r="K580" s="3"/>
      <c r="L580" s="3"/>
      <c r="M580" s="112" t="str">
        <f t="shared" si="2"/>
        <v/>
      </c>
    </row>
    <row r="581" ht="22.5" customHeight="1">
      <c r="A581" s="3"/>
      <c r="B581" s="3" t="str">
        <f>IFERROR(__xludf.DUMMYFUNCTION("if( A581&lt;&gt;"""",SPLIT(A581,"".""),"""")"),"")</f>
        <v/>
      </c>
      <c r="C581" s="3"/>
      <c r="D581" s="3"/>
      <c r="E581" s="3"/>
      <c r="F581" s="112" t="str">
        <f t="shared" si="1"/>
        <v/>
      </c>
      <c r="G581" s="111"/>
      <c r="H581" s="3"/>
      <c r="I581" s="3" t="str">
        <f>IFERROR(__xludf.DUMMYFUNCTION("if( H581&lt;&gt;"""",SPLIT(H581,"".""),"""")"),"")</f>
        <v/>
      </c>
      <c r="J581" s="3"/>
      <c r="K581" s="3"/>
      <c r="L581" s="3"/>
      <c r="M581" s="112" t="str">
        <f t="shared" si="2"/>
        <v/>
      </c>
    </row>
    <row r="582" ht="22.5" customHeight="1">
      <c r="A582" s="3"/>
      <c r="B582" s="3" t="str">
        <f>IFERROR(__xludf.DUMMYFUNCTION("if( A582&lt;&gt;"""",SPLIT(A582,"".""),"""")"),"")</f>
        <v/>
      </c>
      <c r="C582" s="3"/>
      <c r="D582" s="3"/>
      <c r="E582" s="3"/>
      <c r="F582" s="112" t="str">
        <f t="shared" si="1"/>
        <v/>
      </c>
      <c r="G582" s="111"/>
      <c r="H582" s="3"/>
      <c r="I582" s="3" t="str">
        <f>IFERROR(__xludf.DUMMYFUNCTION("if( H582&lt;&gt;"""",SPLIT(H582,"".""),"""")"),"")</f>
        <v/>
      </c>
      <c r="J582" s="3"/>
      <c r="K582" s="3"/>
      <c r="L582" s="3"/>
      <c r="M582" s="112" t="str">
        <f t="shared" si="2"/>
        <v/>
      </c>
    </row>
    <row r="583" ht="22.5" customHeight="1">
      <c r="A583" s="3"/>
      <c r="B583" s="3" t="str">
        <f>IFERROR(__xludf.DUMMYFUNCTION("if( A583&lt;&gt;"""",SPLIT(A583,"".""),"""")"),"")</f>
        <v/>
      </c>
      <c r="C583" s="3"/>
      <c r="D583" s="3"/>
      <c r="E583" s="3"/>
      <c r="F583" s="112" t="str">
        <f t="shared" si="1"/>
        <v/>
      </c>
      <c r="G583" s="111"/>
      <c r="H583" s="3"/>
      <c r="I583" s="3" t="str">
        <f>IFERROR(__xludf.DUMMYFUNCTION("if( H583&lt;&gt;"""",SPLIT(H583,"".""),"""")"),"")</f>
        <v/>
      </c>
      <c r="J583" s="3"/>
      <c r="K583" s="3"/>
      <c r="L583" s="3"/>
      <c r="M583" s="112" t="str">
        <f t="shared" si="2"/>
        <v/>
      </c>
    </row>
    <row r="584" ht="22.5" customHeight="1">
      <c r="A584" s="3"/>
      <c r="B584" s="3" t="str">
        <f>IFERROR(__xludf.DUMMYFUNCTION("if( A584&lt;&gt;"""",SPLIT(A584,"".""),"""")"),"")</f>
        <v/>
      </c>
      <c r="C584" s="3"/>
      <c r="D584" s="3"/>
      <c r="E584" s="3"/>
      <c r="F584" s="112" t="str">
        <f t="shared" si="1"/>
        <v/>
      </c>
      <c r="G584" s="111"/>
      <c r="H584" s="3"/>
      <c r="I584" s="3" t="str">
        <f>IFERROR(__xludf.DUMMYFUNCTION("if( H584&lt;&gt;"""",SPLIT(H584,"".""),"""")"),"")</f>
        <v/>
      </c>
      <c r="J584" s="3"/>
      <c r="K584" s="3"/>
      <c r="L584" s="3"/>
      <c r="M584" s="112" t="str">
        <f t="shared" si="2"/>
        <v/>
      </c>
    </row>
    <row r="585" ht="22.5" customHeight="1">
      <c r="A585" s="3"/>
      <c r="B585" s="3" t="str">
        <f>IFERROR(__xludf.DUMMYFUNCTION("if( A585&lt;&gt;"""",SPLIT(A585,"".""),"""")"),"")</f>
        <v/>
      </c>
      <c r="C585" s="3"/>
      <c r="D585" s="3"/>
      <c r="E585" s="3"/>
      <c r="F585" s="112" t="str">
        <f t="shared" si="1"/>
        <v/>
      </c>
      <c r="G585" s="111"/>
      <c r="H585" s="3"/>
      <c r="I585" s="3" t="str">
        <f>IFERROR(__xludf.DUMMYFUNCTION("if( H585&lt;&gt;"""",SPLIT(H585,"".""),"""")"),"")</f>
        <v/>
      </c>
      <c r="J585" s="3"/>
      <c r="K585" s="3"/>
      <c r="L585" s="3"/>
      <c r="M585" s="112" t="str">
        <f t="shared" si="2"/>
        <v/>
      </c>
    </row>
    <row r="586" ht="22.5" customHeight="1">
      <c r="A586" s="3"/>
      <c r="B586" s="3" t="str">
        <f>IFERROR(__xludf.DUMMYFUNCTION("if( A586&lt;&gt;"""",SPLIT(A586,"".""),"""")"),"")</f>
        <v/>
      </c>
      <c r="C586" s="3"/>
      <c r="D586" s="3"/>
      <c r="E586" s="3"/>
      <c r="F586" s="112" t="str">
        <f t="shared" si="1"/>
        <v/>
      </c>
      <c r="G586" s="111"/>
      <c r="H586" s="3"/>
      <c r="I586" s="3" t="str">
        <f>IFERROR(__xludf.DUMMYFUNCTION("if( H586&lt;&gt;"""",SPLIT(H586,"".""),"""")"),"")</f>
        <v/>
      </c>
      <c r="J586" s="3"/>
      <c r="K586" s="3"/>
      <c r="L586" s="3"/>
      <c r="M586" s="112" t="str">
        <f t="shared" si="2"/>
        <v/>
      </c>
    </row>
    <row r="587" ht="22.5" customHeight="1">
      <c r="A587" s="3"/>
      <c r="B587" s="3" t="str">
        <f>IFERROR(__xludf.DUMMYFUNCTION("if( A587&lt;&gt;"""",SPLIT(A587,"".""),"""")"),"")</f>
        <v/>
      </c>
      <c r="C587" s="3"/>
      <c r="D587" s="3"/>
      <c r="E587" s="3"/>
      <c r="F587" s="112" t="str">
        <f t="shared" si="1"/>
        <v/>
      </c>
      <c r="G587" s="111"/>
      <c r="H587" s="3"/>
      <c r="I587" s="3" t="str">
        <f>IFERROR(__xludf.DUMMYFUNCTION("if( H587&lt;&gt;"""",SPLIT(H587,"".""),"""")"),"")</f>
        <v/>
      </c>
      <c r="J587" s="3"/>
      <c r="K587" s="3"/>
      <c r="L587" s="3"/>
      <c r="M587" s="112" t="str">
        <f t="shared" si="2"/>
        <v/>
      </c>
    </row>
    <row r="588" ht="22.5" customHeight="1">
      <c r="A588" s="3"/>
      <c r="B588" s="3" t="str">
        <f>IFERROR(__xludf.DUMMYFUNCTION("if( A588&lt;&gt;"""",SPLIT(A588,"".""),"""")"),"")</f>
        <v/>
      </c>
      <c r="C588" s="3"/>
      <c r="D588" s="3"/>
      <c r="E588" s="3"/>
      <c r="F588" s="112" t="str">
        <f t="shared" si="1"/>
        <v/>
      </c>
      <c r="G588" s="111"/>
      <c r="H588" s="3"/>
      <c r="I588" s="3" t="str">
        <f>IFERROR(__xludf.DUMMYFUNCTION("if( H588&lt;&gt;"""",SPLIT(H588,"".""),"""")"),"")</f>
        <v/>
      </c>
      <c r="J588" s="3"/>
      <c r="K588" s="3"/>
      <c r="L588" s="3"/>
      <c r="M588" s="112" t="str">
        <f t="shared" si="2"/>
        <v/>
      </c>
    </row>
    <row r="589" ht="22.5" customHeight="1">
      <c r="A589" s="3"/>
      <c r="B589" s="3" t="str">
        <f>IFERROR(__xludf.DUMMYFUNCTION("if( A589&lt;&gt;"""",SPLIT(A589,"".""),"""")"),"")</f>
        <v/>
      </c>
      <c r="C589" s="3"/>
      <c r="D589" s="3"/>
      <c r="E589" s="3"/>
      <c r="F589" s="112" t="str">
        <f t="shared" si="1"/>
        <v/>
      </c>
      <c r="G589" s="111"/>
      <c r="H589" s="3"/>
      <c r="I589" s="3" t="str">
        <f>IFERROR(__xludf.DUMMYFUNCTION("if( H589&lt;&gt;"""",SPLIT(H589,"".""),"""")"),"")</f>
        <v/>
      </c>
      <c r="J589" s="3"/>
      <c r="K589" s="3"/>
      <c r="L589" s="3"/>
      <c r="M589" s="112" t="str">
        <f t="shared" si="2"/>
        <v/>
      </c>
    </row>
    <row r="590" ht="22.5" customHeight="1">
      <c r="A590" s="3"/>
      <c r="B590" s="3" t="str">
        <f>IFERROR(__xludf.DUMMYFUNCTION("if( A590&lt;&gt;"""",SPLIT(A590,"".""),"""")"),"")</f>
        <v/>
      </c>
      <c r="C590" s="3"/>
      <c r="D590" s="3"/>
      <c r="E590" s="3"/>
      <c r="F590" s="112" t="str">
        <f t="shared" si="1"/>
        <v/>
      </c>
      <c r="G590" s="111"/>
      <c r="H590" s="3"/>
      <c r="I590" s="3" t="str">
        <f>IFERROR(__xludf.DUMMYFUNCTION("if( H590&lt;&gt;"""",SPLIT(H590,"".""),"""")"),"")</f>
        <v/>
      </c>
      <c r="J590" s="3"/>
      <c r="K590" s="3"/>
      <c r="L590" s="3"/>
      <c r="M590" s="112" t="str">
        <f t="shared" si="2"/>
        <v/>
      </c>
    </row>
    <row r="591" ht="22.5" customHeight="1">
      <c r="A591" s="3"/>
      <c r="B591" s="3" t="str">
        <f>IFERROR(__xludf.DUMMYFUNCTION("if( A591&lt;&gt;"""",SPLIT(A591,"".""),"""")"),"")</f>
        <v/>
      </c>
      <c r="C591" s="3"/>
      <c r="D591" s="3"/>
      <c r="E591" s="3"/>
      <c r="F591" s="112" t="str">
        <f t="shared" si="1"/>
        <v/>
      </c>
      <c r="G591" s="111"/>
      <c r="H591" s="3"/>
      <c r="I591" s="3" t="str">
        <f>IFERROR(__xludf.DUMMYFUNCTION("if( H591&lt;&gt;"""",SPLIT(H591,"".""),"""")"),"")</f>
        <v/>
      </c>
      <c r="J591" s="3"/>
      <c r="K591" s="3"/>
      <c r="L591" s="3"/>
      <c r="M591" s="112" t="str">
        <f t="shared" si="2"/>
        <v/>
      </c>
    </row>
    <row r="592" ht="22.5" customHeight="1">
      <c r="A592" s="3"/>
      <c r="B592" s="3" t="str">
        <f>IFERROR(__xludf.DUMMYFUNCTION("if( A592&lt;&gt;"""",SPLIT(A592,"".""),"""")"),"")</f>
        <v/>
      </c>
      <c r="C592" s="3"/>
      <c r="D592" s="3"/>
      <c r="E592" s="3"/>
      <c r="F592" s="112" t="str">
        <f t="shared" si="1"/>
        <v/>
      </c>
      <c r="G592" s="111"/>
      <c r="H592" s="3"/>
      <c r="I592" s="3" t="str">
        <f>IFERROR(__xludf.DUMMYFUNCTION("if( H592&lt;&gt;"""",SPLIT(H592,"".""),"""")"),"")</f>
        <v/>
      </c>
      <c r="J592" s="3"/>
      <c r="K592" s="3"/>
      <c r="L592" s="3"/>
      <c r="M592" s="112" t="str">
        <f t="shared" si="2"/>
        <v/>
      </c>
    </row>
    <row r="593" ht="22.5" customHeight="1">
      <c r="A593" s="3"/>
      <c r="B593" s="3" t="str">
        <f>IFERROR(__xludf.DUMMYFUNCTION("if( A593&lt;&gt;"""",SPLIT(A593,"".""),"""")"),"")</f>
        <v/>
      </c>
      <c r="C593" s="3"/>
      <c r="D593" s="3"/>
      <c r="E593" s="3"/>
      <c r="F593" s="112" t="str">
        <f t="shared" si="1"/>
        <v/>
      </c>
      <c r="G593" s="111"/>
      <c r="H593" s="3"/>
      <c r="I593" s="3" t="str">
        <f>IFERROR(__xludf.DUMMYFUNCTION("if( H593&lt;&gt;"""",SPLIT(H593,"".""),"""")"),"")</f>
        <v/>
      </c>
      <c r="J593" s="3"/>
      <c r="K593" s="3"/>
      <c r="L593" s="3"/>
      <c r="M593" s="112" t="str">
        <f t="shared" si="2"/>
        <v/>
      </c>
    </row>
    <row r="594" ht="22.5" customHeight="1">
      <c r="A594" s="3"/>
      <c r="B594" s="3" t="str">
        <f>IFERROR(__xludf.DUMMYFUNCTION("if( A594&lt;&gt;"""",SPLIT(A594,"".""),"""")"),"")</f>
        <v/>
      </c>
      <c r="C594" s="3"/>
      <c r="D594" s="3"/>
      <c r="E594" s="3"/>
      <c r="F594" s="112" t="str">
        <f t="shared" si="1"/>
        <v/>
      </c>
      <c r="G594" s="111"/>
      <c r="H594" s="3"/>
      <c r="I594" s="3" t="str">
        <f>IFERROR(__xludf.DUMMYFUNCTION("if( H594&lt;&gt;"""",SPLIT(H594,"".""),"""")"),"")</f>
        <v/>
      </c>
      <c r="J594" s="3"/>
      <c r="K594" s="3"/>
      <c r="L594" s="3"/>
      <c r="M594" s="112" t="str">
        <f t="shared" si="2"/>
        <v/>
      </c>
    </row>
    <row r="595" ht="22.5" customHeight="1">
      <c r="A595" s="3"/>
      <c r="B595" s="3" t="str">
        <f>IFERROR(__xludf.DUMMYFUNCTION("if( A595&lt;&gt;"""",SPLIT(A595,"".""),"""")"),"")</f>
        <v/>
      </c>
      <c r="C595" s="3"/>
      <c r="D595" s="3"/>
      <c r="E595" s="3"/>
      <c r="F595" s="112" t="str">
        <f t="shared" si="1"/>
        <v/>
      </c>
      <c r="G595" s="111"/>
      <c r="H595" s="3"/>
      <c r="I595" s="3" t="str">
        <f>IFERROR(__xludf.DUMMYFUNCTION("if( H595&lt;&gt;"""",SPLIT(H595,"".""),"""")"),"")</f>
        <v/>
      </c>
      <c r="J595" s="3"/>
      <c r="K595" s="3"/>
      <c r="L595" s="3"/>
      <c r="M595" s="112" t="str">
        <f t="shared" si="2"/>
        <v/>
      </c>
    </row>
    <row r="596" ht="22.5" customHeight="1">
      <c r="A596" s="3"/>
      <c r="B596" s="3" t="str">
        <f>IFERROR(__xludf.DUMMYFUNCTION("if( A596&lt;&gt;"""",SPLIT(A596,"".""),"""")"),"")</f>
        <v/>
      </c>
      <c r="C596" s="3"/>
      <c r="D596" s="3"/>
      <c r="E596" s="3"/>
      <c r="F596" s="112" t="str">
        <f t="shared" si="1"/>
        <v/>
      </c>
      <c r="G596" s="111"/>
      <c r="H596" s="3"/>
      <c r="I596" s="3" t="str">
        <f>IFERROR(__xludf.DUMMYFUNCTION("if( H596&lt;&gt;"""",SPLIT(H596,"".""),"""")"),"")</f>
        <v/>
      </c>
      <c r="J596" s="3"/>
      <c r="K596" s="3"/>
      <c r="L596" s="3"/>
      <c r="M596" s="112" t="str">
        <f t="shared" si="2"/>
        <v/>
      </c>
    </row>
    <row r="597" ht="22.5" customHeight="1">
      <c r="A597" s="3"/>
      <c r="B597" s="3" t="str">
        <f>IFERROR(__xludf.DUMMYFUNCTION("if( A597&lt;&gt;"""",SPLIT(A597,"".""),"""")"),"")</f>
        <v/>
      </c>
      <c r="C597" s="3"/>
      <c r="D597" s="3"/>
      <c r="E597" s="3"/>
      <c r="F597" s="112" t="str">
        <f t="shared" si="1"/>
        <v/>
      </c>
      <c r="G597" s="111"/>
      <c r="H597" s="3"/>
      <c r="I597" s="3" t="str">
        <f>IFERROR(__xludf.DUMMYFUNCTION("if( H597&lt;&gt;"""",SPLIT(H597,"".""),"""")"),"")</f>
        <v/>
      </c>
      <c r="J597" s="3"/>
      <c r="K597" s="3"/>
      <c r="L597" s="3"/>
      <c r="M597" s="112" t="str">
        <f t="shared" si="2"/>
        <v/>
      </c>
    </row>
    <row r="598" ht="22.5" customHeight="1">
      <c r="A598" s="3"/>
      <c r="B598" s="3" t="str">
        <f>IFERROR(__xludf.DUMMYFUNCTION("if( A598&lt;&gt;"""",SPLIT(A598,"".""),"""")"),"")</f>
        <v/>
      </c>
      <c r="C598" s="3"/>
      <c r="D598" s="3"/>
      <c r="E598" s="3"/>
      <c r="F598" s="112" t="str">
        <f t="shared" si="1"/>
        <v/>
      </c>
      <c r="G598" s="111"/>
      <c r="H598" s="3"/>
      <c r="I598" s="3" t="str">
        <f>IFERROR(__xludf.DUMMYFUNCTION("if( H598&lt;&gt;"""",SPLIT(H598,"".""),"""")"),"")</f>
        <v/>
      </c>
      <c r="J598" s="3"/>
      <c r="K598" s="3"/>
      <c r="L598" s="3"/>
      <c r="M598" s="112" t="str">
        <f t="shared" si="2"/>
        <v/>
      </c>
    </row>
    <row r="599" ht="22.5" customHeight="1">
      <c r="A599" s="3"/>
      <c r="B599" s="3" t="str">
        <f>IFERROR(__xludf.DUMMYFUNCTION("if( A599&lt;&gt;"""",SPLIT(A599,"".""),"""")"),"")</f>
        <v/>
      </c>
      <c r="C599" s="3"/>
      <c r="D599" s="3"/>
      <c r="E599" s="3"/>
      <c r="F599" s="112" t="str">
        <f t="shared" si="1"/>
        <v/>
      </c>
      <c r="G599" s="111"/>
      <c r="H599" s="3"/>
      <c r="I599" s="3" t="str">
        <f>IFERROR(__xludf.DUMMYFUNCTION("if( H599&lt;&gt;"""",SPLIT(H599,"".""),"""")"),"")</f>
        <v/>
      </c>
      <c r="J599" s="3"/>
      <c r="K599" s="3"/>
      <c r="L599" s="3"/>
      <c r="M599" s="112" t="str">
        <f t="shared" si="2"/>
        <v/>
      </c>
    </row>
    <row r="600" ht="22.5" customHeight="1">
      <c r="A600" s="3"/>
      <c r="B600" s="3" t="str">
        <f>IFERROR(__xludf.DUMMYFUNCTION("if( A600&lt;&gt;"""",SPLIT(A600,"".""),"""")"),"")</f>
        <v/>
      </c>
      <c r="C600" s="3"/>
      <c r="D600" s="3"/>
      <c r="E600" s="3"/>
      <c r="F600" s="112" t="str">
        <f t="shared" si="1"/>
        <v/>
      </c>
      <c r="G600" s="111"/>
      <c r="H600" s="3"/>
      <c r="I600" s="3" t="str">
        <f>IFERROR(__xludf.DUMMYFUNCTION("if( H600&lt;&gt;"""",SPLIT(H600,"".""),"""")"),"")</f>
        <v/>
      </c>
      <c r="J600" s="3"/>
      <c r="K600" s="3"/>
      <c r="L600" s="3"/>
      <c r="M600" s="112" t="str">
        <f t="shared" si="2"/>
        <v/>
      </c>
    </row>
    <row r="601" ht="22.5" customHeight="1">
      <c r="A601" s="3"/>
      <c r="B601" s="3" t="str">
        <f>IFERROR(__xludf.DUMMYFUNCTION("if( A601&lt;&gt;"""",SPLIT(A601,"".""),"""")"),"")</f>
        <v/>
      </c>
      <c r="C601" s="3"/>
      <c r="D601" s="3"/>
      <c r="E601" s="3"/>
      <c r="F601" s="112" t="str">
        <f t="shared" si="1"/>
        <v/>
      </c>
      <c r="G601" s="111"/>
      <c r="H601" s="3"/>
      <c r="I601" s="3" t="str">
        <f>IFERROR(__xludf.DUMMYFUNCTION("if( H601&lt;&gt;"""",SPLIT(H601,"".""),"""")"),"")</f>
        <v/>
      </c>
      <c r="J601" s="3"/>
      <c r="K601" s="3"/>
      <c r="L601" s="3"/>
      <c r="M601" s="112" t="str">
        <f t="shared" si="2"/>
        <v/>
      </c>
    </row>
    <row r="602" ht="22.5" customHeight="1">
      <c r="A602" s="3"/>
      <c r="B602" s="3" t="str">
        <f>IFERROR(__xludf.DUMMYFUNCTION("if( A602&lt;&gt;"""",SPLIT(A602,"".""),"""")"),"")</f>
        <v/>
      </c>
      <c r="C602" s="3"/>
      <c r="D602" s="3"/>
      <c r="E602" s="3"/>
      <c r="F602" s="112" t="str">
        <f t="shared" si="1"/>
        <v/>
      </c>
      <c r="G602" s="111"/>
      <c r="H602" s="3"/>
      <c r="I602" s="3" t="str">
        <f>IFERROR(__xludf.DUMMYFUNCTION("if( H602&lt;&gt;"""",SPLIT(H602,"".""),"""")"),"")</f>
        <v/>
      </c>
      <c r="J602" s="3"/>
      <c r="K602" s="3"/>
      <c r="L602" s="3"/>
      <c r="M602" s="112" t="str">
        <f t="shared" si="2"/>
        <v/>
      </c>
    </row>
    <row r="603" ht="22.5" customHeight="1">
      <c r="A603" s="3"/>
      <c r="B603" s="3" t="str">
        <f>IFERROR(__xludf.DUMMYFUNCTION("if( A603&lt;&gt;"""",SPLIT(A603,"".""),"""")"),"")</f>
        <v/>
      </c>
      <c r="C603" s="3"/>
      <c r="D603" s="3"/>
      <c r="E603" s="3"/>
      <c r="F603" s="112" t="str">
        <f t="shared" si="1"/>
        <v/>
      </c>
      <c r="G603" s="111"/>
      <c r="H603" s="3"/>
      <c r="I603" s="3" t="str">
        <f>IFERROR(__xludf.DUMMYFUNCTION("if( H603&lt;&gt;"""",SPLIT(H603,"".""),"""")"),"")</f>
        <v/>
      </c>
      <c r="J603" s="3"/>
      <c r="K603" s="3"/>
      <c r="L603" s="3"/>
      <c r="M603" s="112" t="str">
        <f t="shared" si="2"/>
        <v/>
      </c>
    </row>
    <row r="604" ht="22.5" customHeight="1">
      <c r="A604" s="3"/>
      <c r="B604" s="3" t="str">
        <f>IFERROR(__xludf.DUMMYFUNCTION("if( A604&lt;&gt;"""",SPLIT(A604,"".""),"""")"),"")</f>
        <v/>
      </c>
      <c r="C604" s="3"/>
      <c r="D604" s="3"/>
      <c r="E604" s="3"/>
      <c r="F604" s="112" t="str">
        <f t="shared" si="1"/>
        <v/>
      </c>
      <c r="G604" s="111"/>
      <c r="H604" s="3"/>
      <c r="I604" s="3" t="str">
        <f>IFERROR(__xludf.DUMMYFUNCTION("if( H604&lt;&gt;"""",SPLIT(H604,"".""),"""")"),"")</f>
        <v/>
      </c>
      <c r="J604" s="3"/>
      <c r="K604" s="3"/>
      <c r="L604" s="3"/>
      <c r="M604" s="112" t="str">
        <f t="shared" si="2"/>
        <v/>
      </c>
    </row>
    <row r="605" ht="22.5" customHeight="1">
      <c r="A605" s="3"/>
      <c r="B605" s="3" t="str">
        <f>IFERROR(__xludf.DUMMYFUNCTION("if( A605&lt;&gt;"""",SPLIT(A605,"".""),"""")"),"")</f>
        <v/>
      </c>
      <c r="C605" s="3"/>
      <c r="D605" s="3"/>
      <c r="E605" s="3"/>
      <c r="F605" s="112" t="str">
        <f t="shared" si="1"/>
        <v/>
      </c>
      <c r="G605" s="111"/>
      <c r="H605" s="3"/>
      <c r="I605" s="3" t="str">
        <f>IFERROR(__xludf.DUMMYFUNCTION("if( H605&lt;&gt;"""",SPLIT(H605,"".""),"""")"),"")</f>
        <v/>
      </c>
      <c r="J605" s="3"/>
      <c r="K605" s="3"/>
      <c r="L605" s="3"/>
      <c r="M605" s="112" t="str">
        <f t="shared" si="2"/>
        <v/>
      </c>
    </row>
    <row r="606" ht="22.5" customHeight="1">
      <c r="A606" s="3"/>
      <c r="B606" s="3" t="str">
        <f>IFERROR(__xludf.DUMMYFUNCTION("if( A606&lt;&gt;"""",SPLIT(A606,"".""),"""")"),"")</f>
        <v/>
      </c>
      <c r="C606" s="3"/>
      <c r="D606" s="3"/>
      <c r="E606" s="3"/>
      <c r="F606" s="112" t="str">
        <f t="shared" si="1"/>
        <v/>
      </c>
      <c r="G606" s="111"/>
      <c r="H606" s="3"/>
      <c r="I606" s="3" t="str">
        <f>IFERROR(__xludf.DUMMYFUNCTION("if( H606&lt;&gt;"""",SPLIT(H606,"".""),"""")"),"")</f>
        <v/>
      </c>
      <c r="J606" s="3"/>
      <c r="K606" s="3"/>
      <c r="L606" s="3"/>
      <c r="M606" s="112" t="str">
        <f t="shared" si="2"/>
        <v/>
      </c>
    </row>
    <row r="607" ht="22.5" customHeight="1">
      <c r="A607" s="3"/>
      <c r="B607" s="3" t="str">
        <f>IFERROR(__xludf.DUMMYFUNCTION("if( A607&lt;&gt;"""",SPLIT(A607,"".""),"""")"),"")</f>
        <v/>
      </c>
      <c r="C607" s="3"/>
      <c r="D607" s="3"/>
      <c r="E607" s="3"/>
      <c r="F607" s="112" t="str">
        <f t="shared" si="1"/>
        <v/>
      </c>
      <c r="G607" s="111"/>
      <c r="H607" s="3"/>
      <c r="I607" s="3" t="str">
        <f>IFERROR(__xludf.DUMMYFUNCTION("if( H607&lt;&gt;"""",SPLIT(H607,"".""),"""")"),"")</f>
        <v/>
      </c>
      <c r="J607" s="3"/>
      <c r="K607" s="3"/>
      <c r="L607" s="3"/>
      <c r="M607" s="112" t="str">
        <f t="shared" si="2"/>
        <v/>
      </c>
    </row>
    <row r="608" ht="22.5" customHeight="1">
      <c r="A608" s="3"/>
      <c r="B608" s="3" t="str">
        <f>IFERROR(__xludf.DUMMYFUNCTION("if( A608&lt;&gt;"""",SPLIT(A608,"".""),"""")"),"")</f>
        <v/>
      </c>
      <c r="C608" s="3"/>
      <c r="D608" s="3"/>
      <c r="E608" s="3"/>
      <c r="F608" s="112" t="str">
        <f t="shared" si="1"/>
        <v/>
      </c>
      <c r="G608" s="111"/>
      <c r="H608" s="3"/>
      <c r="I608" s="3" t="str">
        <f>IFERROR(__xludf.DUMMYFUNCTION("if( H608&lt;&gt;"""",SPLIT(H608,"".""),"""")"),"")</f>
        <v/>
      </c>
      <c r="J608" s="3"/>
      <c r="K608" s="3"/>
      <c r="L608" s="3"/>
      <c r="M608" s="112" t="str">
        <f t="shared" si="2"/>
        <v/>
      </c>
    </row>
    <row r="609" ht="22.5" customHeight="1">
      <c r="A609" s="3"/>
      <c r="B609" s="3" t="str">
        <f>IFERROR(__xludf.DUMMYFUNCTION("if( A609&lt;&gt;"""",SPLIT(A609,"".""),"""")"),"")</f>
        <v/>
      </c>
      <c r="C609" s="3"/>
      <c r="D609" s="3"/>
      <c r="E609" s="3"/>
      <c r="F609" s="112" t="str">
        <f t="shared" si="1"/>
        <v/>
      </c>
      <c r="G609" s="111"/>
      <c r="H609" s="3"/>
      <c r="I609" s="3" t="str">
        <f>IFERROR(__xludf.DUMMYFUNCTION("if( H609&lt;&gt;"""",SPLIT(H609,"".""),"""")"),"")</f>
        <v/>
      </c>
      <c r="J609" s="3"/>
      <c r="K609" s="3"/>
      <c r="L609" s="3"/>
      <c r="M609" s="112" t="str">
        <f t="shared" si="2"/>
        <v/>
      </c>
    </row>
    <row r="610" ht="22.5" customHeight="1">
      <c r="A610" s="3"/>
      <c r="B610" s="3" t="str">
        <f>IFERROR(__xludf.DUMMYFUNCTION("if( A610&lt;&gt;"""",SPLIT(A610,"".""),"""")"),"")</f>
        <v/>
      </c>
      <c r="C610" s="3"/>
      <c r="D610" s="3"/>
      <c r="E610" s="3"/>
      <c r="F610" s="112" t="str">
        <f t="shared" si="1"/>
        <v/>
      </c>
      <c r="G610" s="111"/>
      <c r="H610" s="3"/>
      <c r="I610" s="3" t="str">
        <f>IFERROR(__xludf.DUMMYFUNCTION("if( H610&lt;&gt;"""",SPLIT(H610,"".""),"""")"),"")</f>
        <v/>
      </c>
      <c r="J610" s="3"/>
      <c r="K610" s="3"/>
      <c r="L610" s="3"/>
      <c r="M610" s="112" t="str">
        <f t="shared" si="2"/>
        <v/>
      </c>
    </row>
    <row r="611" ht="22.5" customHeight="1">
      <c r="A611" s="3"/>
      <c r="B611" s="3" t="str">
        <f>IFERROR(__xludf.DUMMYFUNCTION("if( A611&lt;&gt;"""",SPLIT(A611,"".""),"""")"),"")</f>
        <v/>
      </c>
      <c r="C611" s="3"/>
      <c r="D611" s="3"/>
      <c r="E611" s="3"/>
      <c r="F611" s="112" t="str">
        <f t="shared" si="1"/>
        <v/>
      </c>
      <c r="G611" s="111"/>
      <c r="H611" s="3"/>
      <c r="I611" s="3" t="str">
        <f>IFERROR(__xludf.DUMMYFUNCTION("if( H611&lt;&gt;"""",SPLIT(H611,"".""),"""")"),"")</f>
        <v/>
      </c>
      <c r="J611" s="3"/>
      <c r="K611" s="3"/>
      <c r="L611" s="3"/>
      <c r="M611" s="112" t="str">
        <f t="shared" si="2"/>
        <v/>
      </c>
    </row>
    <row r="612" ht="22.5" customHeight="1">
      <c r="A612" s="3"/>
      <c r="B612" s="3" t="str">
        <f>IFERROR(__xludf.DUMMYFUNCTION("if( A612&lt;&gt;"""",SPLIT(A612,"".""),"""")"),"")</f>
        <v/>
      </c>
      <c r="C612" s="3"/>
      <c r="D612" s="3"/>
      <c r="E612" s="3"/>
      <c r="F612" s="112" t="str">
        <f t="shared" si="1"/>
        <v/>
      </c>
      <c r="G612" s="111"/>
      <c r="H612" s="3"/>
      <c r="I612" s="3" t="str">
        <f>IFERROR(__xludf.DUMMYFUNCTION("if( H612&lt;&gt;"""",SPLIT(H612,"".""),"""")"),"")</f>
        <v/>
      </c>
      <c r="J612" s="3"/>
      <c r="K612" s="3"/>
      <c r="L612" s="3"/>
      <c r="M612" s="112" t="str">
        <f t="shared" si="2"/>
        <v/>
      </c>
    </row>
    <row r="613" ht="22.5" customHeight="1">
      <c r="A613" s="3"/>
      <c r="B613" s="3" t="str">
        <f>IFERROR(__xludf.DUMMYFUNCTION("if( A613&lt;&gt;"""",SPLIT(A613,"".""),"""")"),"")</f>
        <v/>
      </c>
      <c r="C613" s="3"/>
      <c r="D613" s="3"/>
      <c r="E613" s="3"/>
      <c r="F613" s="112" t="str">
        <f t="shared" si="1"/>
        <v/>
      </c>
      <c r="G613" s="111"/>
      <c r="H613" s="3"/>
      <c r="I613" s="3" t="str">
        <f>IFERROR(__xludf.DUMMYFUNCTION("if( H613&lt;&gt;"""",SPLIT(H613,"".""),"""")"),"")</f>
        <v/>
      </c>
      <c r="J613" s="3"/>
      <c r="K613" s="3"/>
      <c r="L613" s="3"/>
      <c r="M613" s="112" t="str">
        <f t="shared" si="2"/>
        <v/>
      </c>
    </row>
    <row r="614" ht="22.5" customHeight="1">
      <c r="A614" s="3"/>
      <c r="B614" s="3" t="str">
        <f>IFERROR(__xludf.DUMMYFUNCTION("if( A614&lt;&gt;"""",SPLIT(A614,"".""),"""")"),"")</f>
        <v/>
      </c>
      <c r="C614" s="3"/>
      <c r="D614" s="3"/>
      <c r="E614" s="3"/>
      <c r="F614" s="112" t="str">
        <f t="shared" si="1"/>
        <v/>
      </c>
      <c r="G614" s="111"/>
      <c r="H614" s="3"/>
      <c r="I614" s="3" t="str">
        <f>IFERROR(__xludf.DUMMYFUNCTION("if( H614&lt;&gt;"""",SPLIT(H614,"".""),"""")"),"")</f>
        <v/>
      </c>
      <c r="J614" s="3"/>
      <c r="K614" s="3"/>
      <c r="L614" s="3"/>
      <c r="M614" s="112" t="str">
        <f t="shared" si="2"/>
        <v/>
      </c>
    </row>
    <row r="615" ht="22.5" customHeight="1">
      <c r="A615" s="3"/>
      <c r="B615" s="3" t="str">
        <f>IFERROR(__xludf.DUMMYFUNCTION("if( A615&lt;&gt;"""",SPLIT(A615,"".""),"""")"),"")</f>
        <v/>
      </c>
      <c r="C615" s="3"/>
      <c r="D615" s="3"/>
      <c r="E615" s="3"/>
      <c r="F615" s="112" t="str">
        <f t="shared" si="1"/>
        <v/>
      </c>
      <c r="G615" s="111"/>
      <c r="H615" s="3"/>
      <c r="I615" s="3" t="str">
        <f>IFERROR(__xludf.DUMMYFUNCTION("if( H615&lt;&gt;"""",SPLIT(H615,"".""),"""")"),"")</f>
        <v/>
      </c>
      <c r="J615" s="3"/>
      <c r="K615" s="3"/>
      <c r="L615" s="3"/>
      <c r="M615" s="112" t="str">
        <f t="shared" si="2"/>
        <v/>
      </c>
    </row>
    <row r="616" ht="22.5" customHeight="1">
      <c r="A616" s="3"/>
      <c r="B616" s="3" t="str">
        <f>IFERROR(__xludf.DUMMYFUNCTION("if( A616&lt;&gt;"""",SPLIT(A616,"".""),"""")"),"")</f>
        <v/>
      </c>
      <c r="C616" s="3"/>
      <c r="D616" s="3"/>
      <c r="E616" s="3"/>
      <c r="F616" s="112" t="str">
        <f t="shared" si="1"/>
        <v/>
      </c>
      <c r="G616" s="111"/>
      <c r="H616" s="3"/>
      <c r="I616" s="3" t="str">
        <f>IFERROR(__xludf.DUMMYFUNCTION("if( H616&lt;&gt;"""",SPLIT(H616,"".""),"""")"),"")</f>
        <v/>
      </c>
      <c r="J616" s="3"/>
      <c r="K616" s="3"/>
      <c r="L616" s="3"/>
      <c r="M616" s="112" t="str">
        <f t="shared" si="2"/>
        <v/>
      </c>
    </row>
    <row r="617" ht="22.5" customHeight="1">
      <c r="A617" s="3"/>
      <c r="B617" s="3" t="str">
        <f>IFERROR(__xludf.DUMMYFUNCTION("if( A617&lt;&gt;"""",SPLIT(A617,"".""),"""")"),"")</f>
        <v/>
      </c>
      <c r="C617" s="3"/>
      <c r="D617" s="3"/>
      <c r="E617" s="3"/>
      <c r="F617" s="112" t="str">
        <f t="shared" si="1"/>
        <v/>
      </c>
      <c r="G617" s="111"/>
      <c r="H617" s="3"/>
      <c r="I617" s="3" t="str">
        <f>IFERROR(__xludf.DUMMYFUNCTION("if( H617&lt;&gt;"""",SPLIT(H617,"".""),"""")"),"")</f>
        <v/>
      </c>
      <c r="J617" s="3"/>
      <c r="K617" s="3"/>
      <c r="L617" s="3"/>
      <c r="M617" s="112" t="str">
        <f t="shared" si="2"/>
        <v/>
      </c>
    </row>
    <row r="618" ht="22.5" customHeight="1">
      <c r="A618" s="3"/>
      <c r="B618" s="3" t="str">
        <f>IFERROR(__xludf.DUMMYFUNCTION("if( A618&lt;&gt;"""",SPLIT(A618,"".""),"""")"),"")</f>
        <v/>
      </c>
      <c r="C618" s="3"/>
      <c r="D618" s="3"/>
      <c r="E618" s="3"/>
      <c r="F618" s="112" t="str">
        <f t="shared" si="1"/>
        <v/>
      </c>
      <c r="G618" s="111"/>
      <c r="H618" s="3"/>
      <c r="I618" s="3" t="str">
        <f>IFERROR(__xludf.DUMMYFUNCTION("if( H618&lt;&gt;"""",SPLIT(H618,"".""),"""")"),"")</f>
        <v/>
      </c>
      <c r="J618" s="3"/>
      <c r="K618" s="3"/>
      <c r="L618" s="3"/>
      <c r="M618" s="112" t="str">
        <f t="shared" si="2"/>
        <v/>
      </c>
    </row>
    <row r="619" ht="22.5" customHeight="1">
      <c r="A619" s="3"/>
      <c r="B619" s="3" t="str">
        <f>IFERROR(__xludf.DUMMYFUNCTION("if( A619&lt;&gt;"""",SPLIT(A619,"".""),"""")"),"")</f>
        <v/>
      </c>
      <c r="C619" s="3"/>
      <c r="D619" s="3"/>
      <c r="E619" s="3"/>
      <c r="F619" s="112" t="str">
        <f t="shared" si="1"/>
        <v/>
      </c>
      <c r="G619" s="111"/>
      <c r="H619" s="3"/>
      <c r="I619" s="3" t="str">
        <f>IFERROR(__xludf.DUMMYFUNCTION("if( H619&lt;&gt;"""",SPLIT(H619,"".""),"""")"),"")</f>
        <v/>
      </c>
      <c r="J619" s="3"/>
      <c r="K619" s="3"/>
      <c r="L619" s="3"/>
      <c r="M619" s="112" t="str">
        <f t="shared" si="2"/>
        <v/>
      </c>
    </row>
    <row r="620" ht="22.5" customHeight="1">
      <c r="A620" s="3"/>
      <c r="B620" s="3" t="str">
        <f>IFERROR(__xludf.DUMMYFUNCTION("if( A620&lt;&gt;"""",SPLIT(A620,"".""),"""")"),"")</f>
        <v/>
      </c>
      <c r="C620" s="3"/>
      <c r="D620" s="3"/>
      <c r="E620" s="3"/>
      <c r="F620" s="112" t="str">
        <f t="shared" si="1"/>
        <v/>
      </c>
      <c r="G620" s="111"/>
      <c r="H620" s="3"/>
      <c r="I620" s="3" t="str">
        <f>IFERROR(__xludf.DUMMYFUNCTION("if( H620&lt;&gt;"""",SPLIT(H620,"".""),"""")"),"")</f>
        <v/>
      </c>
      <c r="J620" s="3"/>
      <c r="K620" s="3"/>
      <c r="L620" s="3"/>
      <c r="M620" s="112" t="str">
        <f t="shared" si="2"/>
        <v/>
      </c>
    </row>
    <row r="621" ht="22.5" customHeight="1">
      <c r="A621" s="3"/>
      <c r="B621" s="3" t="str">
        <f>IFERROR(__xludf.DUMMYFUNCTION("if( A621&lt;&gt;"""",SPLIT(A621,"".""),"""")"),"")</f>
        <v/>
      </c>
      <c r="C621" s="3"/>
      <c r="D621" s="3"/>
      <c r="E621" s="3"/>
      <c r="F621" s="112" t="str">
        <f t="shared" si="1"/>
        <v/>
      </c>
      <c r="G621" s="111"/>
      <c r="H621" s="3"/>
      <c r="I621" s="3" t="str">
        <f>IFERROR(__xludf.DUMMYFUNCTION("if( H621&lt;&gt;"""",SPLIT(H621,"".""),"""")"),"")</f>
        <v/>
      </c>
      <c r="J621" s="3"/>
      <c r="K621" s="3"/>
      <c r="L621" s="3"/>
      <c r="M621" s="112" t="str">
        <f t="shared" si="2"/>
        <v/>
      </c>
    </row>
    <row r="622" ht="22.5" customHeight="1">
      <c r="A622" s="3"/>
      <c r="B622" s="3" t="str">
        <f>IFERROR(__xludf.DUMMYFUNCTION("if( A622&lt;&gt;"""",SPLIT(A622,"".""),"""")"),"")</f>
        <v/>
      </c>
      <c r="C622" s="3"/>
      <c r="D622" s="3"/>
      <c r="E622" s="3"/>
      <c r="F622" s="112" t="str">
        <f t="shared" si="1"/>
        <v/>
      </c>
      <c r="G622" s="111"/>
      <c r="H622" s="3"/>
      <c r="I622" s="3" t="str">
        <f>IFERROR(__xludf.DUMMYFUNCTION("if( H622&lt;&gt;"""",SPLIT(H622,"".""),"""")"),"")</f>
        <v/>
      </c>
      <c r="J622" s="3"/>
      <c r="K622" s="3"/>
      <c r="L622" s="3"/>
      <c r="M622" s="112" t="str">
        <f t="shared" si="2"/>
        <v/>
      </c>
    </row>
    <row r="623" ht="22.5" customHeight="1">
      <c r="A623" s="3"/>
      <c r="B623" s="3" t="str">
        <f>IFERROR(__xludf.DUMMYFUNCTION("if( A623&lt;&gt;"""",SPLIT(A623,"".""),"""")"),"")</f>
        <v/>
      </c>
      <c r="C623" s="3"/>
      <c r="D623" s="3"/>
      <c r="E623" s="3"/>
      <c r="F623" s="112" t="str">
        <f t="shared" si="1"/>
        <v/>
      </c>
      <c r="G623" s="111"/>
      <c r="H623" s="3"/>
      <c r="I623" s="3" t="str">
        <f>IFERROR(__xludf.DUMMYFUNCTION("if( H623&lt;&gt;"""",SPLIT(H623,"".""),"""")"),"")</f>
        <v/>
      </c>
      <c r="J623" s="3"/>
      <c r="K623" s="3"/>
      <c r="L623" s="3"/>
      <c r="M623" s="112" t="str">
        <f t="shared" si="2"/>
        <v/>
      </c>
    </row>
    <row r="624" ht="22.5" customHeight="1">
      <c r="A624" s="3"/>
      <c r="B624" s="3" t="str">
        <f>IFERROR(__xludf.DUMMYFUNCTION("if( A624&lt;&gt;"""",SPLIT(A624,"".""),"""")"),"")</f>
        <v/>
      </c>
      <c r="C624" s="3"/>
      <c r="D624" s="3"/>
      <c r="E624" s="3"/>
      <c r="F624" s="112" t="str">
        <f t="shared" si="1"/>
        <v/>
      </c>
      <c r="G624" s="111"/>
      <c r="H624" s="3"/>
      <c r="I624" s="3" t="str">
        <f>IFERROR(__xludf.DUMMYFUNCTION("if( H624&lt;&gt;"""",SPLIT(H624,"".""),"""")"),"")</f>
        <v/>
      </c>
      <c r="J624" s="3"/>
      <c r="K624" s="3"/>
      <c r="L624" s="3"/>
      <c r="M624" s="112" t="str">
        <f t="shared" si="2"/>
        <v/>
      </c>
    </row>
    <row r="625" ht="22.5" customHeight="1">
      <c r="A625" s="3"/>
      <c r="B625" s="3" t="str">
        <f>IFERROR(__xludf.DUMMYFUNCTION("if( A625&lt;&gt;"""",SPLIT(A625,"".""),"""")"),"")</f>
        <v/>
      </c>
      <c r="C625" s="3"/>
      <c r="D625" s="3"/>
      <c r="E625" s="3"/>
      <c r="F625" s="112" t="str">
        <f t="shared" si="1"/>
        <v/>
      </c>
      <c r="G625" s="111"/>
      <c r="H625" s="3"/>
      <c r="I625" s="3" t="str">
        <f>IFERROR(__xludf.DUMMYFUNCTION("if( H625&lt;&gt;"""",SPLIT(H625,"".""),"""")"),"")</f>
        <v/>
      </c>
      <c r="J625" s="3"/>
      <c r="K625" s="3"/>
      <c r="L625" s="3"/>
      <c r="M625" s="112" t="str">
        <f t="shared" si="2"/>
        <v/>
      </c>
    </row>
    <row r="626" ht="22.5" customHeight="1">
      <c r="A626" s="3"/>
      <c r="B626" s="3" t="str">
        <f>IFERROR(__xludf.DUMMYFUNCTION("if( A626&lt;&gt;"""",SPLIT(A626,"".""),"""")"),"")</f>
        <v/>
      </c>
      <c r="C626" s="3"/>
      <c r="D626" s="3"/>
      <c r="E626" s="3"/>
      <c r="F626" s="112" t="str">
        <f t="shared" si="1"/>
        <v/>
      </c>
      <c r="G626" s="111"/>
      <c r="H626" s="3"/>
      <c r="I626" s="3" t="str">
        <f>IFERROR(__xludf.DUMMYFUNCTION("if( H626&lt;&gt;"""",SPLIT(H626,"".""),"""")"),"")</f>
        <v/>
      </c>
      <c r="J626" s="3"/>
      <c r="K626" s="3"/>
      <c r="L626" s="3"/>
      <c r="M626" s="112" t="str">
        <f t="shared" si="2"/>
        <v/>
      </c>
    </row>
    <row r="627" ht="22.5" customHeight="1">
      <c r="A627" s="3"/>
      <c r="B627" s="3" t="str">
        <f>IFERROR(__xludf.DUMMYFUNCTION("if( A627&lt;&gt;"""",SPLIT(A627,"".""),"""")"),"")</f>
        <v/>
      </c>
      <c r="C627" s="3"/>
      <c r="D627" s="3"/>
      <c r="E627" s="3"/>
      <c r="F627" s="112" t="str">
        <f t="shared" si="1"/>
        <v/>
      </c>
      <c r="G627" s="111"/>
      <c r="H627" s="3"/>
      <c r="I627" s="3" t="str">
        <f>IFERROR(__xludf.DUMMYFUNCTION("if( H627&lt;&gt;"""",SPLIT(H627,"".""),"""")"),"")</f>
        <v/>
      </c>
      <c r="J627" s="3"/>
      <c r="K627" s="3"/>
      <c r="L627" s="3"/>
      <c r="M627" s="112" t="str">
        <f t="shared" si="2"/>
        <v/>
      </c>
    </row>
    <row r="628" ht="22.5" customHeight="1">
      <c r="A628" s="3"/>
      <c r="B628" s="3" t="str">
        <f>IFERROR(__xludf.DUMMYFUNCTION("if( A628&lt;&gt;"""",SPLIT(A628,"".""),"""")"),"")</f>
        <v/>
      </c>
      <c r="C628" s="3"/>
      <c r="D628" s="3"/>
      <c r="E628" s="3"/>
      <c r="F628" s="112" t="str">
        <f t="shared" si="1"/>
        <v/>
      </c>
      <c r="G628" s="111"/>
      <c r="H628" s="3"/>
      <c r="I628" s="3" t="str">
        <f>IFERROR(__xludf.DUMMYFUNCTION("if( H628&lt;&gt;"""",SPLIT(H628,"".""),"""")"),"")</f>
        <v/>
      </c>
      <c r="J628" s="3"/>
      <c r="K628" s="3"/>
      <c r="L628" s="3"/>
      <c r="M628" s="112" t="str">
        <f t="shared" si="2"/>
        <v/>
      </c>
    </row>
    <row r="629" ht="22.5" customHeight="1">
      <c r="A629" s="3"/>
      <c r="B629" s="3" t="str">
        <f>IFERROR(__xludf.DUMMYFUNCTION("if( A629&lt;&gt;"""",SPLIT(A629,"".""),"""")"),"")</f>
        <v/>
      </c>
      <c r="C629" s="3"/>
      <c r="D629" s="3"/>
      <c r="E629" s="3"/>
      <c r="F629" s="112" t="str">
        <f t="shared" si="1"/>
        <v/>
      </c>
      <c r="G629" s="111"/>
      <c r="H629" s="3"/>
      <c r="I629" s="3" t="str">
        <f>IFERROR(__xludf.DUMMYFUNCTION("if( H629&lt;&gt;"""",SPLIT(H629,"".""),"""")"),"")</f>
        <v/>
      </c>
      <c r="J629" s="3"/>
      <c r="K629" s="3"/>
      <c r="L629" s="3"/>
      <c r="M629" s="112" t="str">
        <f t="shared" si="2"/>
        <v/>
      </c>
    </row>
    <row r="630" ht="22.5" customHeight="1">
      <c r="A630" s="3"/>
      <c r="B630" s="3" t="str">
        <f>IFERROR(__xludf.DUMMYFUNCTION("if( A630&lt;&gt;"""",SPLIT(A630,"".""),"""")"),"")</f>
        <v/>
      </c>
      <c r="C630" s="3"/>
      <c r="D630" s="3"/>
      <c r="E630" s="3"/>
      <c r="F630" s="112" t="str">
        <f t="shared" si="1"/>
        <v/>
      </c>
      <c r="G630" s="111"/>
      <c r="H630" s="3"/>
      <c r="I630" s="3" t="str">
        <f>IFERROR(__xludf.DUMMYFUNCTION("if( H630&lt;&gt;"""",SPLIT(H630,"".""),"""")"),"")</f>
        <v/>
      </c>
      <c r="J630" s="3"/>
      <c r="K630" s="3"/>
      <c r="L630" s="3"/>
      <c r="M630" s="112" t="str">
        <f t="shared" si="2"/>
        <v/>
      </c>
    </row>
    <row r="631" ht="22.5" customHeight="1">
      <c r="A631" s="3"/>
      <c r="B631" s="3" t="str">
        <f>IFERROR(__xludf.DUMMYFUNCTION("if( A631&lt;&gt;"""",SPLIT(A631,"".""),"""")"),"")</f>
        <v/>
      </c>
      <c r="C631" s="3"/>
      <c r="D631" s="3"/>
      <c r="E631" s="3"/>
      <c r="F631" s="112" t="str">
        <f t="shared" si="1"/>
        <v/>
      </c>
      <c r="G631" s="111"/>
      <c r="H631" s="3"/>
      <c r="I631" s="3" t="str">
        <f>IFERROR(__xludf.DUMMYFUNCTION("if( H631&lt;&gt;"""",SPLIT(H631,"".""),"""")"),"")</f>
        <v/>
      </c>
      <c r="J631" s="3"/>
      <c r="K631" s="3"/>
      <c r="L631" s="3"/>
      <c r="M631" s="112" t="str">
        <f t="shared" si="2"/>
        <v/>
      </c>
    </row>
    <row r="632" ht="22.5" customHeight="1">
      <c r="A632" s="3"/>
      <c r="B632" s="3" t="str">
        <f>IFERROR(__xludf.DUMMYFUNCTION("if( A632&lt;&gt;"""",SPLIT(A632,"".""),"""")"),"")</f>
        <v/>
      </c>
      <c r="C632" s="3"/>
      <c r="D632" s="3"/>
      <c r="E632" s="3"/>
      <c r="F632" s="112" t="str">
        <f t="shared" si="1"/>
        <v/>
      </c>
      <c r="G632" s="111"/>
      <c r="H632" s="3"/>
      <c r="I632" s="3" t="str">
        <f>IFERROR(__xludf.DUMMYFUNCTION("if( H632&lt;&gt;"""",SPLIT(H632,"".""),"""")"),"")</f>
        <v/>
      </c>
      <c r="J632" s="3"/>
      <c r="K632" s="3"/>
      <c r="L632" s="3"/>
      <c r="M632" s="112" t="str">
        <f t="shared" si="2"/>
        <v/>
      </c>
    </row>
    <row r="633" ht="22.5" customHeight="1">
      <c r="A633" s="3"/>
      <c r="B633" s="3" t="str">
        <f>IFERROR(__xludf.DUMMYFUNCTION("if( A633&lt;&gt;"""",SPLIT(A633,"".""),"""")"),"")</f>
        <v/>
      </c>
      <c r="C633" s="3"/>
      <c r="D633" s="3"/>
      <c r="E633" s="3"/>
      <c r="F633" s="112" t="str">
        <f t="shared" si="1"/>
        <v/>
      </c>
      <c r="G633" s="111"/>
      <c r="H633" s="3"/>
      <c r="I633" s="3" t="str">
        <f>IFERROR(__xludf.DUMMYFUNCTION("if( H633&lt;&gt;"""",SPLIT(H633,"".""),"""")"),"")</f>
        <v/>
      </c>
      <c r="J633" s="3"/>
      <c r="K633" s="3"/>
      <c r="L633" s="3"/>
      <c r="M633" s="112" t="str">
        <f t="shared" si="2"/>
        <v/>
      </c>
    </row>
    <row r="634" ht="22.5" customHeight="1">
      <c r="A634" s="3"/>
      <c r="B634" s="3" t="str">
        <f>IFERROR(__xludf.DUMMYFUNCTION("if( A634&lt;&gt;"""",SPLIT(A634,"".""),"""")"),"")</f>
        <v/>
      </c>
      <c r="C634" s="3"/>
      <c r="D634" s="3"/>
      <c r="E634" s="3"/>
      <c r="F634" s="112" t="str">
        <f t="shared" si="1"/>
        <v/>
      </c>
      <c r="G634" s="111"/>
      <c r="H634" s="3"/>
      <c r="I634" s="3" t="str">
        <f>IFERROR(__xludf.DUMMYFUNCTION("if( H634&lt;&gt;"""",SPLIT(H634,"".""),"""")"),"")</f>
        <v/>
      </c>
      <c r="J634" s="3"/>
      <c r="K634" s="3"/>
      <c r="L634" s="3"/>
      <c r="M634" s="112" t="str">
        <f t="shared" si="2"/>
        <v/>
      </c>
    </row>
    <row r="635" ht="22.5" customHeight="1">
      <c r="A635" s="3"/>
      <c r="B635" s="3" t="str">
        <f>IFERROR(__xludf.DUMMYFUNCTION("if( A635&lt;&gt;"""",SPLIT(A635,"".""),"""")"),"")</f>
        <v/>
      </c>
      <c r="C635" s="3"/>
      <c r="D635" s="3"/>
      <c r="E635" s="3"/>
      <c r="F635" s="112" t="str">
        <f t="shared" si="1"/>
        <v/>
      </c>
      <c r="G635" s="111"/>
      <c r="H635" s="3"/>
      <c r="I635" s="3" t="str">
        <f>IFERROR(__xludf.DUMMYFUNCTION("if( H635&lt;&gt;"""",SPLIT(H635,"".""),"""")"),"")</f>
        <v/>
      </c>
      <c r="J635" s="3"/>
      <c r="K635" s="3"/>
      <c r="L635" s="3"/>
      <c r="M635" s="112" t="str">
        <f t="shared" si="2"/>
        <v/>
      </c>
    </row>
    <row r="636" ht="22.5" customHeight="1">
      <c r="A636" s="3"/>
      <c r="B636" s="3" t="str">
        <f>IFERROR(__xludf.DUMMYFUNCTION("if( A636&lt;&gt;"""",SPLIT(A636,"".""),"""")"),"")</f>
        <v/>
      </c>
      <c r="C636" s="3"/>
      <c r="D636" s="3"/>
      <c r="E636" s="3"/>
      <c r="F636" s="112" t="str">
        <f t="shared" si="1"/>
        <v/>
      </c>
      <c r="G636" s="111"/>
      <c r="H636" s="3"/>
      <c r="I636" s="3" t="str">
        <f>IFERROR(__xludf.DUMMYFUNCTION("if( H636&lt;&gt;"""",SPLIT(H636,"".""),"""")"),"")</f>
        <v/>
      </c>
      <c r="J636" s="3"/>
      <c r="K636" s="3"/>
      <c r="L636" s="3"/>
      <c r="M636" s="112" t="str">
        <f t="shared" si="2"/>
        <v/>
      </c>
    </row>
    <row r="637" ht="22.5" customHeight="1">
      <c r="A637" s="3"/>
      <c r="B637" s="3" t="str">
        <f>IFERROR(__xludf.DUMMYFUNCTION("if( A637&lt;&gt;"""",SPLIT(A637,"".""),"""")"),"")</f>
        <v/>
      </c>
      <c r="C637" s="3"/>
      <c r="D637" s="3"/>
      <c r="E637" s="3"/>
      <c r="F637" s="112" t="str">
        <f t="shared" si="1"/>
        <v/>
      </c>
      <c r="G637" s="111"/>
      <c r="H637" s="3"/>
      <c r="I637" s="3" t="str">
        <f>IFERROR(__xludf.DUMMYFUNCTION("if( H637&lt;&gt;"""",SPLIT(H637,"".""),"""")"),"")</f>
        <v/>
      </c>
      <c r="J637" s="3"/>
      <c r="K637" s="3"/>
      <c r="L637" s="3"/>
      <c r="M637" s="112" t="str">
        <f t="shared" si="2"/>
        <v/>
      </c>
    </row>
    <row r="638" ht="22.5" customHeight="1">
      <c r="A638" s="3"/>
      <c r="B638" s="3" t="str">
        <f>IFERROR(__xludf.DUMMYFUNCTION("if( A638&lt;&gt;"""",SPLIT(A638,"".""),"""")"),"")</f>
        <v/>
      </c>
      <c r="C638" s="3"/>
      <c r="D638" s="3"/>
      <c r="E638" s="3"/>
      <c r="F638" s="112" t="str">
        <f t="shared" si="1"/>
        <v/>
      </c>
      <c r="G638" s="111"/>
      <c r="H638" s="3"/>
      <c r="I638" s="3" t="str">
        <f>IFERROR(__xludf.DUMMYFUNCTION("if( H638&lt;&gt;"""",SPLIT(H638,"".""),"""")"),"")</f>
        <v/>
      </c>
      <c r="J638" s="3"/>
      <c r="K638" s="3"/>
      <c r="L638" s="3"/>
      <c r="M638" s="112" t="str">
        <f t="shared" si="2"/>
        <v/>
      </c>
    </row>
    <row r="639" ht="22.5" customHeight="1">
      <c r="A639" s="3"/>
      <c r="B639" s="3" t="str">
        <f>IFERROR(__xludf.DUMMYFUNCTION("if( A639&lt;&gt;"""",SPLIT(A639,"".""),"""")"),"")</f>
        <v/>
      </c>
      <c r="C639" s="3"/>
      <c r="D639" s="3"/>
      <c r="E639" s="3"/>
      <c r="F639" s="112" t="str">
        <f t="shared" si="1"/>
        <v/>
      </c>
      <c r="G639" s="111"/>
      <c r="H639" s="3"/>
      <c r="I639" s="3" t="str">
        <f>IFERROR(__xludf.DUMMYFUNCTION("if( H639&lt;&gt;"""",SPLIT(H639,"".""),"""")"),"")</f>
        <v/>
      </c>
      <c r="J639" s="3"/>
      <c r="K639" s="3"/>
      <c r="L639" s="3"/>
      <c r="M639" s="112" t="str">
        <f t="shared" si="2"/>
        <v/>
      </c>
    </row>
    <row r="640" ht="22.5" customHeight="1">
      <c r="A640" s="3"/>
      <c r="B640" s="3" t="str">
        <f>IFERROR(__xludf.DUMMYFUNCTION("if( A640&lt;&gt;"""",SPLIT(A640,"".""),"""")"),"")</f>
        <v/>
      </c>
      <c r="C640" s="3"/>
      <c r="D640" s="3"/>
      <c r="E640" s="3"/>
      <c r="F640" s="112" t="str">
        <f t="shared" si="1"/>
        <v/>
      </c>
      <c r="G640" s="111"/>
      <c r="H640" s="3"/>
      <c r="I640" s="3" t="str">
        <f>IFERROR(__xludf.DUMMYFUNCTION("if( H640&lt;&gt;"""",SPLIT(H640,"".""),"""")"),"")</f>
        <v/>
      </c>
      <c r="J640" s="3"/>
      <c r="K640" s="3"/>
      <c r="L640" s="3"/>
      <c r="M640" s="112" t="str">
        <f t="shared" si="2"/>
        <v/>
      </c>
    </row>
    <row r="641" ht="22.5" customHeight="1">
      <c r="A641" s="3"/>
      <c r="B641" s="3" t="str">
        <f>IFERROR(__xludf.DUMMYFUNCTION("if( A641&lt;&gt;"""",SPLIT(A641,"".""),"""")"),"")</f>
        <v/>
      </c>
      <c r="C641" s="3"/>
      <c r="D641" s="3"/>
      <c r="E641" s="3"/>
      <c r="F641" s="112" t="str">
        <f t="shared" si="1"/>
        <v/>
      </c>
      <c r="G641" s="111"/>
      <c r="H641" s="3"/>
      <c r="I641" s="3" t="str">
        <f>IFERROR(__xludf.DUMMYFUNCTION("if( H641&lt;&gt;"""",SPLIT(H641,"".""),"""")"),"")</f>
        <v/>
      </c>
      <c r="J641" s="3"/>
      <c r="K641" s="3"/>
      <c r="L641" s="3"/>
      <c r="M641" s="112" t="str">
        <f t="shared" si="2"/>
        <v/>
      </c>
    </row>
    <row r="642" ht="22.5" customHeight="1">
      <c r="A642" s="3"/>
      <c r="B642" s="3" t="str">
        <f>IFERROR(__xludf.DUMMYFUNCTION("if( A642&lt;&gt;"""",SPLIT(A642,"".""),"""")"),"")</f>
        <v/>
      </c>
      <c r="C642" s="3"/>
      <c r="D642" s="3"/>
      <c r="E642" s="3"/>
      <c r="F642" s="112" t="str">
        <f t="shared" si="1"/>
        <v/>
      </c>
      <c r="G642" s="111"/>
      <c r="H642" s="3"/>
      <c r="I642" s="3" t="str">
        <f>IFERROR(__xludf.DUMMYFUNCTION("if( H642&lt;&gt;"""",SPLIT(H642,"".""),"""")"),"")</f>
        <v/>
      </c>
      <c r="J642" s="3"/>
      <c r="K642" s="3"/>
      <c r="L642" s="3"/>
      <c r="M642" s="112" t="str">
        <f t="shared" si="2"/>
        <v/>
      </c>
    </row>
    <row r="643" ht="22.5" customHeight="1">
      <c r="A643" s="3"/>
      <c r="B643" s="3" t="str">
        <f>IFERROR(__xludf.DUMMYFUNCTION("if( A643&lt;&gt;"""",SPLIT(A643,"".""),"""")"),"")</f>
        <v/>
      </c>
      <c r="C643" s="3"/>
      <c r="D643" s="3"/>
      <c r="E643" s="3"/>
      <c r="F643" s="112" t="str">
        <f t="shared" si="1"/>
        <v/>
      </c>
      <c r="G643" s="111"/>
      <c r="H643" s="3"/>
      <c r="I643" s="3" t="str">
        <f>IFERROR(__xludf.DUMMYFUNCTION("if( H643&lt;&gt;"""",SPLIT(H643,"".""),"""")"),"")</f>
        <v/>
      </c>
      <c r="J643" s="3"/>
      <c r="K643" s="3"/>
      <c r="L643" s="3"/>
      <c r="M643" s="112" t="str">
        <f t="shared" si="2"/>
        <v/>
      </c>
    </row>
    <row r="644" ht="22.5" customHeight="1">
      <c r="A644" s="3"/>
      <c r="B644" s="3" t="str">
        <f>IFERROR(__xludf.DUMMYFUNCTION("if( A644&lt;&gt;"""",SPLIT(A644,"".""),"""")"),"")</f>
        <v/>
      </c>
      <c r="C644" s="3"/>
      <c r="D644" s="3"/>
      <c r="E644" s="3"/>
      <c r="F644" s="112" t="str">
        <f t="shared" si="1"/>
        <v/>
      </c>
      <c r="G644" s="111"/>
      <c r="H644" s="3"/>
      <c r="I644" s="3" t="str">
        <f>IFERROR(__xludf.DUMMYFUNCTION("if( H644&lt;&gt;"""",SPLIT(H644,"".""),"""")"),"")</f>
        <v/>
      </c>
      <c r="J644" s="3"/>
      <c r="K644" s="3"/>
      <c r="L644" s="3"/>
      <c r="M644" s="112" t="str">
        <f t="shared" si="2"/>
        <v/>
      </c>
    </row>
    <row r="645" ht="22.5" customHeight="1">
      <c r="A645" s="3"/>
      <c r="B645" s="3" t="str">
        <f>IFERROR(__xludf.DUMMYFUNCTION("if( A645&lt;&gt;"""",SPLIT(A645,"".""),"""")"),"")</f>
        <v/>
      </c>
      <c r="C645" s="3"/>
      <c r="D645" s="3"/>
      <c r="E645" s="3"/>
      <c r="F645" s="112" t="str">
        <f t="shared" si="1"/>
        <v/>
      </c>
      <c r="G645" s="111"/>
      <c r="H645" s="3"/>
      <c r="I645" s="3" t="str">
        <f>IFERROR(__xludf.DUMMYFUNCTION("if( H645&lt;&gt;"""",SPLIT(H645,"".""),"""")"),"")</f>
        <v/>
      </c>
      <c r="J645" s="3"/>
      <c r="K645" s="3"/>
      <c r="L645" s="3"/>
      <c r="M645" s="112" t="str">
        <f t="shared" si="2"/>
        <v/>
      </c>
    </row>
    <row r="646" ht="22.5" customHeight="1">
      <c r="A646" s="3"/>
      <c r="B646" s="3" t="str">
        <f>IFERROR(__xludf.DUMMYFUNCTION("if( A646&lt;&gt;"""",SPLIT(A646,"".""),"""")"),"")</f>
        <v/>
      </c>
      <c r="C646" s="3"/>
      <c r="D646" s="3"/>
      <c r="E646" s="3"/>
      <c r="F646" s="112" t="str">
        <f t="shared" si="1"/>
        <v/>
      </c>
      <c r="G646" s="111"/>
      <c r="H646" s="3"/>
      <c r="I646" s="3" t="str">
        <f>IFERROR(__xludf.DUMMYFUNCTION("if( H646&lt;&gt;"""",SPLIT(H646,"".""),"""")"),"")</f>
        <v/>
      </c>
      <c r="J646" s="3"/>
      <c r="K646" s="3"/>
      <c r="L646" s="3"/>
      <c r="M646" s="112" t="str">
        <f t="shared" si="2"/>
        <v/>
      </c>
    </row>
    <row r="647" ht="22.5" customHeight="1">
      <c r="A647" s="3"/>
      <c r="B647" s="3" t="str">
        <f>IFERROR(__xludf.DUMMYFUNCTION("if( A647&lt;&gt;"""",SPLIT(A647,"".""),"""")"),"")</f>
        <v/>
      </c>
      <c r="C647" s="3"/>
      <c r="D647" s="3"/>
      <c r="E647" s="3"/>
      <c r="F647" s="112" t="str">
        <f t="shared" si="1"/>
        <v/>
      </c>
      <c r="G647" s="111"/>
      <c r="H647" s="3"/>
      <c r="I647" s="3" t="str">
        <f>IFERROR(__xludf.DUMMYFUNCTION("if( H647&lt;&gt;"""",SPLIT(H647,"".""),"""")"),"")</f>
        <v/>
      </c>
      <c r="J647" s="3"/>
      <c r="K647" s="3"/>
      <c r="L647" s="3"/>
      <c r="M647" s="112" t="str">
        <f t="shared" si="2"/>
        <v/>
      </c>
    </row>
    <row r="648" ht="22.5" customHeight="1">
      <c r="A648" s="3"/>
      <c r="B648" s="3" t="str">
        <f>IFERROR(__xludf.DUMMYFUNCTION("if( A648&lt;&gt;"""",SPLIT(A648,"".""),"""")"),"")</f>
        <v/>
      </c>
      <c r="C648" s="3"/>
      <c r="D648" s="3"/>
      <c r="E648" s="3"/>
      <c r="F648" s="112" t="str">
        <f t="shared" si="1"/>
        <v/>
      </c>
      <c r="G648" s="111"/>
      <c r="H648" s="3"/>
      <c r="I648" s="3" t="str">
        <f>IFERROR(__xludf.DUMMYFUNCTION("if( H648&lt;&gt;"""",SPLIT(H648,"".""),"""")"),"")</f>
        <v/>
      </c>
      <c r="J648" s="3"/>
      <c r="K648" s="3"/>
      <c r="L648" s="3"/>
      <c r="M648" s="112" t="str">
        <f t="shared" si="2"/>
        <v/>
      </c>
    </row>
    <row r="649" ht="22.5" customHeight="1">
      <c r="A649" s="3"/>
      <c r="B649" s="3" t="str">
        <f>IFERROR(__xludf.DUMMYFUNCTION("if( A649&lt;&gt;"""",SPLIT(A649,"".""),"""")"),"")</f>
        <v/>
      </c>
      <c r="C649" s="3"/>
      <c r="D649" s="3"/>
      <c r="E649" s="3"/>
      <c r="F649" s="112" t="str">
        <f t="shared" si="1"/>
        <v/>
      </c>
      <c r="G649" s="111"/>
      <c r="H649" s="3"/>
      <c r="I649" s="3" t="str">
        <f>IFERROR(__xludf.DUMMYFUNCTION("if( H649&lt;&gt;"""",SPLIT(H649,"".""),"""")"),"")</f>
        <v/>
      </c>
      <c r="J649" s="3"/>
      <c r="K649" s="3"/>
      <c r="L649" s="3"/>
      <c r="M649" s="112" t="str">
        <f t="shared" si="2"/>
        <v/>
      </c>
    </row>
    <row r="650" ht="22.5" customHeight="1">
      <c r="A650" s="3"/>
      <c r="B650" s="3" t="str">
        <f>IFERROR(__xludf.DUMMYFUNCTION("if( A650&lt;&gt;"""",SPLIT(A650,"".""),"""")"),"")</f>
        <v/>
      </c>
      <c r="C650" s="3"/>
      <c r="D650" s="3"/>
      <c r="E650" s="3"/>
      <c r="F650" s="112" t="str">
        <f t="shared" si="1"/>
        <v/>
      </c>
      <c r="G650" s="111"/>
      <c r="H650" s="3"/>
      <c r="I650" s="3" t="str">
        <f>IFERROR(__xludf.DUMMYFUNCTION("if( H650&lt;&gt;"""",SPLIT(H650,"".""),"""")"),"")</f>
        <v/>
      </c>
      <c r="J650" s="3"/>
      <c r="K650" s="3"/>
      <c r="L650" s="3"/>
      <c r="M650" s="112" t="str">
        <f t="shared" si="2"/>
        <v/>
      </c>
    </row>
    <row r="651" ht="22.5" customHeight="1">
      <c r="A651" s="3"/>
      <c r="B651" s="3" t="str">
        <f>IFERROR(__xludf.DUMMYFUNCTION("if( A651&lt;&gt;"""",SPLIT(A651,"".""),"""")"),"")</f>
        <v/>
      </c>
      <c r="C651" s="3"/>
      <c r="D651" s="3"/>
      <c r="E651" s="3"/>
      <c r="F651" s="112" t="str">
        <f t="shared" si="1"/>
        <v/>
      </c>
      <c r="G651" s="111"/>
      <c r="H651" s="3"/>
      <c r="I651" s="3" t="str">
        <f>IFERROR(__xludf.DUMMYFUNCTION("if( H651&lt;&gt;"""",SPLIT(H651,"".""),"""")"),"")</f>
        <v/>
      </c>
      <c r="J651" s="3"/>
      <c r="K651" s="3"/>
      <c r="L651" s="3"/>
      <c r="M651" s="112" t="str">
        <f t="shared" si="2"/>
        <v/>
      </c>
    </row>
    <row r="652" ht="22.5" customHeight="1">
      <c r="A652" s="3"/>
      <c r="B652" s="3" t="str">
        <f>IFERROR(__xludf.DUMMYFUNCTION("if( A652&lt;&gt;"""",SPLIT(A652,"".""),"""")"),"")</f>
        <v/>
      </c>
      <c r="C652" s="3"/>
      <c r="D652" s="3"/>
      <c r="E652" s="3"/>
      <c r="F652" s="112" t="str">
        <f t="shared" si="1"/>
        <v/>
      </c>
      <c r="G652" s="111"/>
      <c r="H652" s="3"/>
      <c r="I652" s="3" t="str">
        <f>IFERROR(__xludf.DUMMYFUNCTION("if( H652&lt;&gt;"""",SPLIT(H652,"".""),"""")"),"")</f>
        <v/>
      </c>
      <c r="J652" s="3"/>
      <c r="K652" s="3"/>
      <c r="L652" s="3"/>
      <c r="M652" s="112" t="str">
        <f t="shared" si="2"/>
        <v/>
      </c>
    </row>
    <row r="653" ht="22.5" customHeight="1">
      <c r="A653" s="3"/>
      <c r="B653" s="3" t="str">
        <f>IFERROR(__xludf.DUMMYFUNCTION("if( A653&lt;&gt;"""",SPLIT(A653,"".""),"""")"),"")</f>
        <v/>
      </c>
      <c r="C653" s="3"/>
      <c r="D653" s="3"/>
      <c r="E653" s="3"/>
      <c r="F653" s="112" t="str">
        <f t="shared" si="1"/>
        <v/>
      </c>
      <c r="G653" s="111"/>
      <c r="H653" s="3"/>
      <c r="I653" s="3" t="str">
        <f>IFERROR(__xludf.DUMMYFUNCTION("if( H653&lt;&gt;"""",SPLIT(H653,"".""),"""")"),"")</f>
        <v/>
      </c>
      <c r="J653" s="3"/>
      <c r="K653" s="3"/>
      <c r="L653" s="3"/>
      <c r="M653" s="112" t="str">
        <f t="shared" si="2"/>
        <v/>
      </c>
    </row>
    <row r="654" ht="22.5" customHeight="1">
      <c r="A654" s="3"/>
      <c r="B654" s="3" t="str">
        <f>IFERROR(__xludf.DUMMYFUNCTION("if( A654&lt;&gt;"""",SPLIT(A654,"".""),"""")"),"")</f>
        <v/>
      </c>
      <c r="C654" s="3"/>
      <c r="D654" s="3"/>
      <c r="E654" s="3"/>
      <c r="F654" s="112" t="str">
        <f t="shared" si="1"/>
        <v/>
      </c>
      <c r="G654" s="111"/>
      <c r="H654" s="3"/>
      <c r="I654" s="3" t="str">
        <f>IFERROR(__xludf.DUMMYFUNCTION("if( H654&lt;&gt;"""",SPLIT(H654,"".""),"""")"),"")</f>
        <v/>
      </c>
      <c r="J654" s="3"/>
      <c r="K654" s="3"/>
      <c r="L654" s="3"/>
      <c r="M654" s="112" t="str">
        <f t="shared" si="2"/>
        <v/>
      </c>
    </row>
    <row r="655" ht="22.5" customHeight="1">
      <c r="A655" s="3"/>
      <c r="B655" s="3" t="str">
        <f>IFERROR(__xludf.DUMMYFUNCTION("if( A655&lt;&gt;"""",SPLIT(A655,"".""),"""")"),"")</f>
        <v/>
      </c>
      <c r="C655" s="3"/>
      <c r="D655" s="3"/>
      <c r="E655" s="3"/>
      <c r="F655" s="112" t="str">
        <f t="shared" si="1"/>
        <v/>
      </c>
      <c r="G655" s="111"/>
      <c r="H655" s="3"/>
      <c r="I655" s="3" t="str">
        <f>IFERROR(__xludf.DUMMYFUNCTION("if( H655&lt;&gt;"""",SPLIT(H655,"".""),"""")"),"")</f>
        <v/>
      </c>
      <c r="J655" s="3"/>
      <c r="K655" s="3"/>
      <c r="L655" s="3"/>
      <c r="M655" s="112" t="str">
        <f t="shared" si="2"/>
        <v/>
      </c>
    </row>
    <row r="656" ht="22.5" customHeight="1">
      <c r="A656" s="3"/>
      <c r="B656" s="3" t="str">
        <f>IFERROR(__xludf.DUMMYFUNCTION("if( A656&lt;&gt;"""",SPLIT(A656,"".""),"""")"),"")</f>
        <v/>
      </c>
      <c r="C656" s="3"/>
      <c r="D656" s="3"/>
      <c r="E656" s="3"/>
      <c r="F656" s="112" t="str">
        <f t="shared" si="1"/>
        <v/>
      </c>
      <c r="G656" s="111"/>
      <c r="H656" s="3"/>
      <c r="I656" s="3" t="str">
        <f>IFERROR(__xludf.DUMMYFUNCTION("if( H656&lt;&gt;"""",SPLIT(H656,"".""),"""")"),"")</f>
        <v/>
      </c>
      <c r="J656" s="3"/>
      <c r="K656" s="3"/>
      <c r="L656" s="3"/>
      <c r="M656" s="112" t="str">
        <f t="shared" si="2"/>
        <v/>
      </c>
    </row>
    <row r="657" ht="22.5" customHeight="1">
      <c r="A657" s="3"/>
      <c r="B657" s="3" t="str">
        <f>IFERROR(__xludf.DUMMYFUNCTION("if( A657&lt;&gt;"""",SPLIT(A657,"".""),"""")"),"")</f>
        <v/>
      </c>
      <c r="C657" s="3"/>
      <c r="D657" s="3"/>
      <c r="E657" s="3"/>
      <c r="F657" s="112" t="str">
        <f t="shared" si="1"/>
        <v/>
      </c>
      <c r="G657" s="111"/>
      <c r="H657" s="3"/>
      <c r="I657" s="3" t="str">
        <f>IFERROR(__xludf.DUMMYFUNCTION("if( H657&lt;&gt;"""",SPLIT(H657,"".""),"""")"),"")</f>
        <v/>
      </c>
      <c r="J657" s="3"/>
      <c r="K657" s="3"/>
      <c r="L657" s="3"/>
      <c r="M657" s="112" t="str">
        <f t="shared" si="2"/>
        <v/>
      </c>
    </row>
    <row r="658" ht="22.5" customHeight="1">
      <c r="A658" s="3"/>
      <c r="B658" s="3" t="str">
        <f>IFERROR(__xludf.DUMMYFUNCTION("if( A658&lt;&gt;"""",SPLIT(A658,"".""),"""")"),"")</f>
        <v/>
      </c>
      <c r="C658" s="3"/>
      <c r="D658" s="3"/>
      <c r="E658" s="3"/>
      <c r="F658" s="112" t="str">
        <f t="shared" si="1"/>
        <v/>
      </c>
      <c r="G658" s="111"/>
      <c r="H658" s="3"/>
      <c r="I658" s="3" t="str">
        <f>IFERROR(__xludf.DUMMYFUNCTION("if( H658&lt;&gt;"""",SPLIT(H658,"".""),"""")"),"")</f>
        <v/>
      </c>
      <c r="J658" s="3"/>
      <c r="K658" s="3"/>
      <c r="L658" s="3"/>
      <c r="M658" s="112" t="str">
        <f t="shared" si="2"/>
        <v/>
      </c>
    </row>
    <row r="659" ht="22.5" customHeight="1">
      <c r="A659" s="3"/>
      <c r="B659" s="3" t="str">
        <f>IFERROR(__xludf.DUMMYFUNCTION("if( A659&lt;&gt;"""",SPLIT(A659,"".""),"""")"),"")</f>
        <v/>
      </c>
      <c r="C659" s="3"/>
      <c r="D659" s="3"/>
      <c r="E659" s="3"/>
      <c r="F659" s="112" t="str">
        <f t="shared" si="1"/>
        <v/>
      </c>
      <c r="G659" s="111"/>
      <c r="H659" s="3"/>
      <c r="I659" s="3" t="str">
        <f>IFERROR(__xludf.DUMMYFUNCTION("if( H659&lt;&gt;"""",SPLIT(H659,"".""),"""")"),"")</f>
        <v/>
      </c>
      <c r="J659" s="3"/>
      <c r="K659" s="3"/>
      <c r="L659" s="3"/>
      <c r="M659" s="112" t="str">
        <f t="shared" si="2"/>
        <v/>
      </c>
    </row>
    <row r="660" ht="22.5" customHeight="1">
      <c r="A660" s="3"/>
      <c r="B660" s="3" t="str">
        <f>IFERROR(__xludf.DUMMYFUNCTION("if( A660&lt;&gt;"""",SPLIT(A660,"".""),"""")"),"")</f>
        <v/>
      </c>
      <c r="C660" s="3"/>
      <c r="D660" s="3"/>
      <c r="E660" s="3"/>
      <c r="F660" s="112" t="str">
        <f t="shared" si="1"/>
        <v/>
      </c>
      <c r="G660" s="111"/>
      <c r="H660" s="3"/>
      <c r="I660" s="3" t="str">
        <f>IFERROR(__xludf.DUMMYFUNCTION("if( H660&lt;&gt;"""",SPLIT(H660,"".""),"""")"),"")</f>
        <v/>
      </c>
      <c r="J660" s="3"/>
      <c r="K660" s="3"/>
      <c r="L660" s="3"/>
      <c r="M660" s="112" t="str">
        <f t="shared" si="2"/>
        <v/>
      </c>
    </row>
    <row r="661" ht="22.5" customHeight="1">
      <c r="A661" s="3"/>
      <c r="B661" s="3" t="str">
        <f>IFERROR(__xludf.DUMMYFUNCTION("if( A661&lt;&gt;"""",SPLIT(A661,"".""),"""")"),"")</f>
        <v/>
      </c>
      <c r="C661" s="3"/>
      <c r="D661" s="3"/>
      <c r="E661" s="3"/>
      <c r="F661" s="112" t="str">
        <f t="shared" si="1"/>
        <v/>
      </c>
      <c r="G661" s="111"/>
      <c r="H661" s="3"/>
      <c r="I661" s="3" t="str">
        <f>IFERROR(__xludf.DUMMYFUNCTION("if( H661&lt;&gt;"""",SPLIT(H661,"".""),"""")"),"")</f>
        <v/>
      </c>
      <c r="J661" s="3"/>
      <c r="K661" s="3"/>
      <c r="L661" s="3"/>
      <c r="M661" s="112" t="str">
        <f t="shared" si="2"/>
        <v/>
      </c>
    </row>
    <row r="662" ht="22.5" customHeight="1">
      <c r="A662" s="3"/>
      <c r="B662" s="3" t="str">
        <f>IFERROR(__xludf.DUMMYFUNCTION("if( A662&lt;&gt;"""",SPLIT(A662,"".""),"""")"),"")</f>
        <v/>
      </c>
      <c r="C662" s="3"/>
      <c r="D662" s="3"/>
      <c r="E662" s="3"/>
      <c r="F662" s="112" t="str">
        <f t="shared" si="1"/>
        <v/>
      </c>
      <c r="G662" s="111"/>
      <c r="H662" s="3"/>
      <c r="I662" s="3" t="str">
        <f>IFERROR(__xludf.DUMMYFUNCTION("if( H662&lt;&gt;"""",SPLIT(H662,"".""),"""")"),"")</f>
        <v/>
      </c>
      <c r="J662" s="3"/>
      <c r="K662" s="3"/>
      <c r="L662" s="3"/>
      <c r="M662" s="112" t="str">
        <f t="shared" si="2"/>
        <v/>
      </c>
    </row>
    <row r="663" ht="22.5" customHeight="1">
      <c r="A663" s="3"/>
      <c r="B663" s="3" t="str">
        <f>IFERROR(__xludf.DUMMYFUNCTION("if( A663&lt;&gt;"""",SPLIT(A663,"".""),"""")"),"")</f>
        <v/>
      </c>
      <c r="C663" s="3"/>
      <c r="D663" s="3"/>
      <c r="E663" s="3"/>
      <c r="F663" s="112" t="str">
        <f t="shared" si="1"/>
        <v/>
      </c>
      <c r="G663" s="111"/>
      <c r="H663" s="3"/>
      <c r="I663" s="3" t="str">
        <f>IFERROR(__xludf.DUMMYFUNCTION("if( H663&lt;&gt;"""",SPLIT(H663,"".""),"""")"),"")</f>
        <v/>
      </c>
      <c r="J663" s="3"/>
      <c r="K663" s="3"/>
      <c r="L663" s="3"/>
      <c r="M663" s="112" t="str">
        <f t="shared" si="2"/>
        <v/>
      </c>
    </row>
    <row r="664" ht="22.5" customHeight="1">
      <c r="A664" s="3"/>
      <c r="B664" s="3" t="str">
        <f>IFERROR(__xludf.DUMMYFUNCTION("if( A664&lt;&gt;"""",SPLIT(A664,"".""),"""")"),"")</f>
        <v/>
      </c>
      <c r="C664" s="3"/>
      <c r="D664" s="3"/>
      <c r="E664" s="3"/>
      <c r="F664" s="112" t="str">
        <f t="shared" si="1"/>
        <v/>
      </c>
      <c r="G664" s="111"/>
      <c r="H664" s="3"/>
      <c r="I664" s="3" t="str">
        <f>IFERROR(__xludf.DUMMYFUNCTION("if( H664&lt;&gt;"""",SPLIT(H664,"".""),"""")"),"")</f>
        <v/>
      </c>
      <c r="J664" s="3"/>
      <c r="K664" s="3"/>
      <c r="L664" s="3"/>
      <c r="M664" s="112" t="str">
        <f t="shared" si="2"/>
        <v/>
      </c>
    </row>
    <row r="665" ht="22.5" customHeight="1">
      <c r="A665" s="3"/>
      <c r="B665" s="3" t="str">
        <f>IFERROR(__xludf.DUMMYFUNCTION("if( A665&lt;&gt;"""",SPLIT(A665,"".""),"""")"),"")</f>
        <v/>
      </c>
      <c r="C665" s="3"/>
      <c r="D665" s="3"/>
      <c r="E665" s="3"/>
      <c r="F665" s="112" t="str">
        <f t="shared" si="1"/>
        <v/>
      </c>
      <c r="G665" s="111"/>
      <c r="H665" s="3"/>
      <c r="I665" s="3" t="str">
        <f>IFERROR(__xludf.DUMMYFUNCTION("if( H665&lt;&gt;"""",SPLIT(H665,"".""),"""")"),"")</f>
        <v/>
      </c>
      <c r="J665" s="3"/>
      <c r="K665" s="3"/>
      <c r="L665" s="3"/>
      <c r="M665" s="112" t="str">
        <f t="shared" si="2"/>
        <v/>
      </c>
    </row>
    <row r="666" ht="22.5" customHeight="1">
      <c r="A666" s="3"/>
      <c r="B666" s="3" t="str">
        <f>IFERROR(__xludf.DUMMYFUNCTION("if( A666&lt;&gt;"""",SPLIT(A666,"".""),"""")"),"")</f>
        <v/>
      </c>
      <c r="C666" s="3"/>
      <c r="D666" s="3"/>
      <c r="E666" s="3"/>
      <c r="F666" s="112" t="str">
        <f t="shared" si="1"/>
        <v/>
      </c>
      <c r="G666" s="111"/>
      <c r="H666" s="3"/>
      <c r="I666" s="3" t="str">
        <f>IFERROR(__xludf.DUMMYFUNCTION("if( H666&lt;&gt;"""",SPLIT(H666,"".""),"""")"),"")</f>
        <v/>
      </c>
      <c r="J666" s="3"/>
      <c r="K666" s="3"/>
      <c r="L666" s="3"/>
      <c r="M666" s="112" t="str">
        <f t="shared" si="2"/>
        <v/>
      </c>
    </row>
    <row r="667" ht="22.5" customHeight="1">
      <c r="A667" s="3"/>
      <c r="B667" s="3" t="str">
        <f>IFERROR(__xludf.DUMMYFUNCTION("if( A667&lt;&gt;"""",SPLIT(A667,"".""),"""")"),"")</f>
        <v/>
      </c>
      <c r="C667" s="3"/>
      <c r="D667" s="3"/>
      <c r="E667" s="3"/>
      <c r="F667" s="112" t="str">
        <f t="shared" si="1"/>
        <v/>
      </c>
      <c r="G667" s="111"/>
      <c r="H667" s="3"/>
      <c r="I667" s="3" t="str">
        <f>IFERROR(__xludf.DUMMYFUNCTION("if( H667&lt;&gt;"""",SPLIT(H667,"".""),"""")"),"")</f>
        <v/>
      </c>
      <c r="J667" s="3"/>
      <c r="K667" s="3"/>
      <c r="L667" s="3"/>
      <c r="M667" s="112" t="str">
        <f t="shared" si="2"/>
        <v/>
      </c>
    </row>
    <row r="668" ht="22.5" customHeight="1">
      <c r="A668" s="3"/>
      <c r="B668" s="3" t="str">
        <f>IFERROR(__xludf.DUMMYFUNCTION("if( A668&lt;&gt;"""",SPLIT(A668,"".""),"""")"),"")</f>
        <v/>
      </c>
      <c r="C668" s="3"/>
      <c r="D668" s="3"/>
      <c r="E668" s="3"/>
      <c r="F668" s="112" t="str">
        <f t="shared" si="1"/>
        <v/>
      </c>
      <c r="G668" s="111"/>
      <c r="H668" s="3"/>
      <c r="I668" s="3" t="str">
        <f>IFERROR(__xludf.DUMMYFUNCTION("if( H668&lt;&gt;"""",SPLIT(H668,"".""),"""")"),"")</f>
        <v/>
      </c>
      <c r="J668" s="3"/>
      <c r="K668" s="3"/>
      <c r="L668" s="3"/>
      <c r="M668" s="112" t="str">
        <f t="shared" si="2"/>
        <v/>
      </c>
    </row>
    <row r="669" ht="22.5" customHeight="1">
      <c r="A669" s="3"/>
      <c r="B669" s="3" t="str">
        <f>IFERROR(__xludf.DUMMYFUNCTION("if( A669&lt;&gt;"""",SPLIT(A669,"".""),"""")"),"")</f>
        <v/>
      </c>
      <c r="C669" s="3"/>
      <c r="D669" s="3"/>
      <c r="E669" s="3"/>
      <c r="F669" s="112" t="str">
        <f t="shared" si="1"/>
        <v/>
      </c>
      <c r="G669" s="111"/>
      <c r="H669" s="3"/>
      <c r="I669" s="3" t="str">
        <f>IFERROR(__xludf.DUMMYFUNCTION("if( H669&lt;&gt;"""",SPLIT(H669,"".""),"""")"),"")</f>
        <v/>
      </c>
      <c r="J669" s="3"/>
      <c r="K669" s="3"/>
      <c r="L669" s="3"/>
      <c r="M669" s="112" t="str">
        <f t="shared" si="2"/>
        <v/>
      </c>
    </row>
    <row r="670" ht="22.5" customHeight="1">
      <c r="A670" s="3"/>
      <c r="B670" s="3" t="str">
        <f>IFERROR(__xludf.DUMMYFUNCTION("if( A670&lt;&gt;"""",SPLIT(A670,"".""),"""")"),"")</f>
        <v/>
      </c>
      <c r="C670" s="3"/>
      <c r="D670" s="3"/>
      <c r="E670" s="3"/>
      <c r="F670" s="112" t="str">
        <f t="shared" si="1"/>
        <v/>
      </c>
      <c r="G670" s="111"/>
      <c r="H670" s="3"/>
      <c r="I670" s="3" t="str">
        <f>IFERROR(__xludf.DUMMYFUNCTION("if( H670&lt;&gt;"""",SPLIT(H670,"".""),"""")"),"")</f>
        <v/>
      </c>
      <c r="J670" s="3"/>
      <c r="K670" s="3"/>
      <c r="L670" s="3"/>
      <c r="M670" s="112" t="str">
        <f t="shared" si="2"/>
        <v/>
      </c>
    </row>
    <row r="671" ht="22.5" customHeight="1">
      <c r="A671" s="3"/>
      <c r="B671" s="3" t="str">
        <f>IFERROR(__xludf.DUMMYFUNCTION("if( A671&lt;&gt;"""",SPLIT(A671,"".""),"""")"),"")</f>
        <v/>
      </c>
      <c r="C671" s="3"/>
      <c r="D671" s="3"/>
      <c r="E671" s="3"/>
      <c r="F671" s="112" t="str">
        <f t="shared" si="1"/>
        <v/>
      </c>
      <c r="G671" s="111"/>
      <c r="H671" s="3"/>
      <c r="I671" s="3" t="str">
        <f>IFERROR(__xludf.DUMMYFUNCTION("if( H671&lt;&gt;"""",SPLIT(H671,"".""),"""")"),"")</f>
        <v/>
      </c>
      <c r="J671" s="3"/>
      <c r="K671" s="3"/>
      <c r="L671" s="3"/>
      <c r="M671" s="112" t="str">
        <f t="shared" si="2"/>
        <v/>
      </c>
    </row>
    <row r="672" ht="22.5" customHeight="1">
      <c r="A672" s="3"/>
      <c r="B672" s="3" t="str">
        <f>IFERROR(__xludf.DUMMYFUNCTION("if( A672&lt;&gt;"""",SPLIT(A672,"".""),"""")"),"")</f>
        <v/>
      </c>
      <c r="C672" s="3"/>
      <c r="D672" s="3"/>
      <c r="E672" s="3"/>
      <c r="F672" s="112" t="str">
        <f t="shared" si="1"/>
        <v/>
      </c>
      <c r="G672" s="111"/>
      <c r="H672" s="3"/>
      <c r="I672" s="3" t="str">
        <f>IFERROR(__xludf.DUMMYFUNCTION("if( H672&lt;&gt;"""",SPLIT(H672,"".""),"""")"),"")</f>
        <v/>
      </c>
      <c r="J672" s="3"/>
      <c r="K672" s="3"/>
      <c r="L672" s="3"/>
      <c r="M672" s="112" t="str">
        <f t="shared" si="2"/>
        <v/>
      </c>
    </row>
    <row r="673" ht="22.5" customHeight="1">
      <c r="A673" s="3"/>
      <c r="B673" s="3" t="str">
        <f>IFERROR(__xludf.DUMMYFUNCTION("if( A673&lt;&gt;"""",SPLIT(A673,"".""),"""")"),"")</f>
        <v/>
      </c>
      <c r="C673" s="3"/>
      <c r="D673" s="3"/>
      <c r="E673" s="3"/>
      <c r="F673" s="112" t="str">
        <f t="shared" si="1"/>
        <v/>
      </c>
      <c r="G673" s="111"/>
      <c r="H673" s="3"/>
      <c r="I673" s="3" t="str">
        <f>IFERROR(__xludf.DUMMYFUNCTION("if( H673&lt;&gt;"""",SPLIT(H673,"".""),"""")"),"")</f>
        <v/>
      </c>
      <c r="J673" s="3"/>
      <c r="K673" s="3"/>
      <c r="L673" s="3"/>
      <c r="M673" s="112" t="str">
        <f t="shared" si="2"/>
        <v/>
      </c>
    </row>
    <row r="674" ht="22.5" customHeight="1">
      <c r="A674" s="3"/>
      <c r="B674" s="3" t="str">
        <f>IFERROR(__xludf.DUMMYFUNCTION("if( A674&lt;&gt;"""",SPLIT(A674,"".""),"""")"),"")</f>
        <v/>
      </c>
      <c r="C674" s="3"/>
      <c r="D674" s="3"/>
      <c r="E674" s="3"/>
      <c r="F674" s="112" t="str">
        <f t="shared" si="1"/>
        <v/>
      </c>
      <c r="G674" s="111"/>
      <c r="H674" s="3"/>
      <c r="I674" s="3" t="str">
        <f>IFERROR(__xludf.DUMMYFUNCTION("if( H674&lt;&gt;"""",SPLIT(H674,"".""),"""")"),"")</f>
        <v/>
      </c>
      <c r="J674" s="3"/>
      <c r="K674" s="3"/>
      <c r="L674" s="3"/>
      <c r="M674" s="112" t="str">
        <f t="shared" si="2"/>
        <v/>
      </c>
    </row>
    <row r="675" ht="22.5" customHeight="1">
      <c r="A675" s="3"/>
      <c r="B675" s="3" t="str">
        <f>IFERROR(__xludf.DUMMYFUNCTION("if( A675&lt;&gt;"""",SPLIT(A675,"".""),"""")"),"")</f>
        <v/>
      </c>
      <c r="C675" s="3"/>
      <c r="D675" s="3"/>
      <c r="E675" s="3"/>
      <c r="F675" s="112" t="str">
        <f t="shared" si="1"/>
        <v/>
      </c>
      <c r="G675" s="111"/>
      <c r="H675" s="3"/>
      <c r="I675" s="3" t="str">
        <f>IFERROR(__xludf.DUMMYFUNCTION("if( H675&lt;&gt;"""",SPLIT(H675,"".""),"""")"),"")</f>
        <v/>
      </c>
      <c r="J675" s="3"/>
      <c r="K675" s="3"/>
      <c r="L675" s="3"/>
      <c r="M675" s="112" t="str">
        <f t="shared" si="2"/>
        <v/>
      </c>
    </row>
    <row r="676" ht="22.5" customHeight="1">
      <c r="A676" s="3"/>
      <c r="B676" s="3" t="str">
        <f>IFERROR(__xludf.DUMMYFUNCTION("if( A676&lt;&gt;"""",SPLIT(A676,"".""),"""")"),"")</f>
        <v/>
      </c>
      <c r="C676" s="3"/>
      <c r="D676" s="3"/>
      <c r="E676" s="3"/>
      <c r="F676" s="112" t="str">
        <f t="shared" si="1"/>
        <v/>
      </c>
      <c r="G676" s="111"/>
      <c r="H676" s="3"/>
      <c r="I676" s="3" t="str">
        <f>IFERROR(__xludf.DUMMYFUNCTION("if( H676&lt;&gt;"""",SPLIT(H676,"".""),"""")"),"")</f>
        <v/>
      </c>
      <c r="J676" s="3"/>
      <c r="K676" s="3"/>
      <c r="L676" s="3"/>
      <c r="M676" s="112" t="str">
        <f t="shared" si="2"/>
        <v/>
      </c>
    </row>
    <row r="677" ht="22.5" customHeight="1">
      <c r="A677" s="3"/>
      <c r="B677" s="3" t="str">
        <f>IFERROR(__xludf.DUMMYFUNCTION("if( A677&lt;&gt;"""",SPLIT(A677,"".""),"""")"),"")</f>
        <v/>
      </c>
      <c r="C677" s="3"/>
      <c r="D677" s="3"/>
      <c r="E677" s="3"/>
      <c r="F677" s="112" t="str">
        <f t="shared" si="1"/>
        <v/>
      </c>
      <c r="G677" s="111"/>
      <c r="H677" s="3"/>
      <c r="I677" s="3" t="str">
        <f>IFERROR(__xludf.DUMMYFUNCTION("if( H677&lt;&gt;"""",SPLIT(H677,"".""),"""")"),"")</f>
        <v/>
      </c>
      <c r="J677" s="3"/>
      <c r="K677" s="3"/>
      <c r="L677" s="3"/>
      <c r="M677" s="112" t="str">
        <f t="shared" si="2"/>
        <v/>
      </c>
    </row>
    <row r="678" ht="22.5" customHeight="1">
      <c r="A678" s="3"/>
      <c r="B678" s="3" t="str">
        <f>IFERROR(__xludf.DUMMYFUNCTION("if( A678&lt;&gt;"""",SPLIT(A678,"".""),"""")"),"")</f>
        <v/>
      </c>
      <c r="C678" s="3"/>
      <c r="D678" s="3"/>
      <c r="E678" s="3"/>
      <c r="F678" s="112" t="str">
        <f t="shared" si="1"/>
        <v/>
      </c>
      <c r="G678" s="111"/>
      <c r="H678" s="3"/>
      <c r="I678" s="3" t="str">
        <f>IFERROR(__xludf.DUMMYFUNCTION("if( H678&lt;&gt;"""",SPLIT(H678,"".""),"""")"),"")</f>
        <v/>
      </c>
      <c r="J678" s="3"/>
      <c r="K678" s="3"/>
      <c r="L678" s="3"/>
      <c r="M678" s="112" t="str">
        <f t="shared" si="2"/>
        <v/>
      </c>
    </row>
    <row r="679" ht="22.5" customHeight="1">
      <c r="A679" s="3"/>
      <c r="B679" s="3" t="str">
        <f>IFERROR(__xludf.DUMMYFUNCTION("if( A679&lt;&gt;"""",SPLIT(A679,"".""),"""")"),"")</f>
        <v/>
      </c>
      <c r="C679" s="3"/>
      <c r="D679" s="3"/>
      <c r="E679" s="3"/>
      <c r="F679" s="112" t="str">
        <f t="shared" si="1"/>
        <v/>
      </c>
      <c r="G679" s="111"/>
      <c r="H679" s="3"/>
      <c r="I679" s="3" t="str">
        <f>IFERROR(__xludf.DUMMYFUNCTION("if( H679&lt;&gt;"""",SPLIT(H679,"".""),"""")"),"")</f>
        <v/>
      </c>
      <c r="J679" s="3"/>
      <c r="K679" s="3"/>
      <c r="L679" s="3"/>
      <c r="M679" s="112" t="str">
        <f t="shared" si="2"/>
        <v/>
      </c>
    </row>
    <row r="680" ht="22.5" customHeight="1">
      <c r="A680" s="3"/>
      <c r="B680" s="3" t="str">
        <f>IFERROR(__xludf.DUMMYFUNCTION("if( A680&lt;&gt;"""",SPLIT(A680,"".""),"""")"),"")</f>
        <v/>
      </c>
      <c r="C680" s="3"/>
      <c r="D680" s="3"/>
      <c r="E680" s="3"/>
      <c r="F680" s="112" t="str">
        <f t="shared" si="1"/>
        <v/>
      </c>
      <c r="G680" s="111"/>
      <c r="H680" s="3"/>
      <c r="I680" s="3" t="str">
        <f>IFERROR(__xludf.DUMMYFUNCTION("if( H680&lt;&gt;"""",SPLIT(H680,"".""),"""")"),"")</f>
        <v/>
      </c>
      <c r="J680" s="3"/>
      <c r="K680" s="3"/>
      <c r="L680" s="3"/>
      <c r="M680" s="112" t="str">
        <f t="shared" si="2"/>
        <v/>
      </c>
    </row>
    <row r="681" ht="22.5" customHeight="1">
      <c r="A681" s="3"/>
      <c r="B681" s="3" t="str">
        <f>IFERROR(__xludf.DUMMYFUNCTION("if( A681&lt;&gt;"""",SPLIT(A681,"".""),"""")"),"")</f>
        <v/>
      </c>
      <c r="C681" s="3"/>
      <c r="D681" s="3"/>
      <c r="E681" s="3"/>
      <c r="F681" s="112" t="str">
        <f t="shared" si="1"/>
        <v/>
      </c>
      <c r="G681" s="111"/>
      <c r="H681" s="3"/>
      <c r="I681" s="3" t="str">
        <f>IFERROR(__xludf.DUMMYFUNCTION("if( H681&lt;&gt;"""",SPLIT(H681,"".""),"""")"),"")</f>
        <v/>
      </c>
      <c r="J681" s="3"/>
      <c r="K681" s="3"/>
      <c r="L681" s="3"/>
      <c r="M681" s="112" t="str">
        <f t="shared" si="2"/>
        <v/>
      </c>
    </row>
    <row r="682" ht="22.5" customHeight="1">
      <c r="A682" s="3"/>
      <c r="B682" s="3" t="str">
        <f>IFERROR(__xludf.DUMMYFUNCTION("if( A682&lt;&gt;"""",SPLIT(A682,"".""),"""")"),"")</f>
        <v/>
      </c>
      <c r="C682" s="3"/>
      <c r="D682" s="3"/>
      <c r="E682" s="3"/>
      <c r="F682" s="112" t="str">
        <f t="shared" si="1"/>
        <v/>
      </c>
      <c r="G682" s="111"/>
      <c r="H682" s="3"/>
      <c r="I682" s="3" t="str">
        <f>IFERROR(__xludf.DUMMYFUNCTION("if( H682&lt;&gt;"""",SPLIT(H682,"".""),"""")"),"")</f>
        <v/>
      </c>
      <c r="J682" s="3"/>
      <c r="K682" s="3"/>
      <c r="L682" s="3"/>
      <c r="M682" s="112" t="str">
        <f t="shared" si="2"/>
        <v/>
      </c>
    </row>
    <row r="683" ht="22.5" customHeight="1">
      <c r="A683" s="3"/>
      <c r="B683" s="3" t="str">
        <f>IFERROR(__xludf.DUMMYFUNCTION("if( A683&lt;&gt;"""",SPLIT(A683,"".""),"""")"),"")</f>
        <v/>
      </c>
      <c r="C683" s="3"/>
      <c r="D683" s="3"/>
      <c r="E683" s="3"/>
      <c r="F683" s="112" t="str">
        <f t="shared" si="1"/>
        <v/>
      </c>
      <c r="G683" s="111"/>
      <c r="H683" s="3"/>
      <c r="I683" s="3" t="str">
        <f>IFERROR(__xludf.DUMMYFUNCTION("if( H683&lt;&gt;"""",SPLIT(H683,"".""),"""")"),"")</f>
        <v/>
      </c>
      <c r="J683" s="3"/>
      <c r="K683" s="3"/>
      <c r="L683" s="3"/>
      <c r="M683" s="112" t="str">
        <f t="shared" si="2"/>
        <v/>
      </c>
    </row>
    <row r="684" ht="22.5" customHeight="1">
      <c r="A684" s="3"/>
      <c r="B684" s="3" t="str">
        <f>IFERROR(__xludf.DUMMYFUNCTION("if( A684&lt;&gt;"""",SPLIT(A684,"".""),"""")"),"")</f>
        <v/>
      </c>
      <c r="C684" s="3"/>
      <c r="D684" s="3"/>
      <c r="E684" s="3"/>
      <c r="F684" s="112" t="str">
        <f t="shared" si="1"/>
        <v/>
      </c>
      <c r="G684" s="111"/>
      <c r="H684" s="3"/>
      <c r="I684" s="3" t="str">
        <f>IFERROR(__xludf.DUMMYFUNCTION("if( H684&lt;&gt;"""",SPLIT(H684,"".""),"""")"),"")</f>
        <v/>
      </c>
      <c r="J684" s="3"/>
      <c r="K684" s="3"/>
      <c r="L684" s="3"/>
      <c r="M684" s="112" t="str">
        <f t="shared" si="2"/>
        <v/>
      </c>
    </row>
    <row r="685" ht="22.5" customHeight="1">
      <c r="A685" s="3"/>
      <c r="B685" s="3" t="str">
        <f>IFERROR(__xludf.DUMMYFUNCTION("if( A685&lt;&gt;"""",SPLIT(A685,"".""),"""")"),"")</f>
        <v/>
      </c>
      <c r="C685" s="3"/>
      <c r="D685" s="3"/>
      <c r="E685" s="3"/>
      <c r="F685" s="112" t="str">
        <f t="shared" si="1"/>
        <v/>
      </c>
      <c r="G685" s="111"/>
      <c r="H685" s="3"/>
      <c r="I685" s="3" t="str">
        <f>IFERROR(__xludf.DUMMYFUNCTION("if( H685&lt;&gt;"""",SPLIT(H685,"".""),"""")"),"")</f>
        <v/>
      </c>
      <c r="J685" s="3"/>
      <c r="K685" s="3"/>
      <c r="L685" s="3"/>
      <c r="M685" s="112" t="str">
        <f t="shared" si="2"/>
        <v/>
      </c>
    </row>
    <row r="686" ht="22.5" customHeight="1">
      <c r="A686" s="3"/>
      <c r="B686" s="3" t="str">
        <f>IFERROR(__xludf.DUMMYFUNCTION("if( A686&lt;&gt;"""",SPLIT(A686,"".""),"""")"),"")</f>
        <v/>
      </c>
      <c r="C686" s="3"/>
      <c r="D686" s="3"/>
      <c r="E686" s="3"/>
      <c r="F686" s="112" t="str">
        <f t="shared" si="1"/>
        <v/>
      </c>
      <c r="G686" s="111"/>
      <c r="H686" s="3"/>
      <c r="I686" s="3" t="str">
        <f>IFERROR(__xludf.DUMMYFUNCTION("if( H686&lt;&gt;"""",SPLIT(H686,"".""),"""")"),"")</f>
        <v/>
      </c>
      <c r="J686" s="3"/>
      <c r="K686" s="3"/>
      <c r="L686" s="3"/>
      <c r="M686" s="112" t="str">
        <f t="shared" si="2"/>
        <v/>
      </c>
    </row>
    <row r="687" ht="22.5" customHeight="1">
      <c r="A687" s="3"/>
      <c r="B687" s="3" t="str">
        <f>IFERROR(__xludf.DUMMYFUNCTION("if( A687&lt;&gt;"""",SPLIT(A687,"".""),"""")"),"")</f>
        <v/>
      </c>
      <c r="C687" s="3"/>
      <c r="D687" s="3"/>
      <c r="E687" s="3"/>
      <c r="F687" s="112" t="str">
        <f t="shared" si="1"/>
        <v/>
      </c>
      <c r="G687" s="111"/>
      <c r="H687" s="3"/>
      <c r="I687" s="3" t="str">
        <f>IFERROR(__xludf.DUMMYFUNCTION("if( H687&lt;&gt;"""",SPLIT(H687,"".""),"""")"),"")</f>
        <v/>
      </c>
      <c r="J687" s="3"/>
      <c r="K687" s="3"/>
      <c r="L687" s="3"/>
      <c r="M687" s="112" t="str">
        <f t="shared" si="2"/>
        <v/>
      </c>
    </row>
    <row r="688" ht="22.5" customHeight="1">
      <c r="A688" s="3"/>
      <c r="B688" s="3" t="str">
        <f>IFERROR(__xludf.DUMMYFUNCTION("if( A688&lt;&gt;"""",SPLIT(A688,"".""),"""")"),"")</f>
        <v/>
      </c>
      <c r="C688" s="3"/>
      <c r="D688" s="3"/>
      <c r="E688" s="3"/>
      <c r="F688" s="112" t="str">
        <f t="shared" si="1"/>
        <v/>
      </c>
      <c r="G688" s="111"/>
      <c r="H688" s="3"/>
      <c r="I688" s="3" t="str">
        <f>IFERROR(__xludf.DUMMYFUNCTION("if( H688&lt;&gt;"""",SPLIT(H688,"".""),"""")"),"")</f>
        <v/>
      </c>
      <c r="J688" s="3"/>
      <c r="K688" s="3"/>
      <c r="L688" s="3"/>
      <c r="M688" s="112" t="str">
        <f t="shared" si="2"/>
        <v/>
      </c>
    </row>
    <row r="689" ht="22.5" customHeight="1">
      <c r="A689" s="3"/>
      <c r="B689" s="3" t="str">
        <f>IFERROR(__xludf.DUMMYFUNCTION("if( A689&lt;&gt;"""",SPLIT(A689,"".""),"""")"),"")</f>
        <v/>
      </c>
      <c r="C689" s="3"/>
      <c r="D689" s="3"/>
      <c r="E689" s="3"/>
      <c r="F689" s="112" t="str">
        <f t="shared" si="1"/>
        <v/>
      </c>
      <c r="G689" s="111"/>
      <c r="H689" s="3"/>
      <c r="I689" s="3" t="str">
        <f>IFERROR(__xludf.DUMMYFUNCTION("if( H689&lt;&gt;"""",SPLIT(H689,"".""),"""")"),"")</f>
        <v/>
      </c>
      <c r="J689" s="3"/>
      <c r="K689" s="3"/>
      <c r="L689" s="3"/>
      <c r="M689" s="112" t="str">
        <f t="shared" si="2"/>
        <v/>
      </c>
    </row>
    <row r="690" ht="22.5" customHeight="1">
      <c r="A690" s="3"/>
      <c r="B690" s="3" t="str">
        <f>IFERROR(__xludf.DUMMYFUNCTION("if( A690&lt;&gt;"""",SPLIT(A690,"".""),"""")"),"")</f>
        <v/>
      </c>
      <c r="C690" s="3"/>
      <c r="D690" s="3"/>
      <c r="E690" s="3"/>
      <c r="F690" s="112" t="str">
        <f t="shared" si="1"/>
        <v/>
      </c>
      <c r="G690" s="111"/>
      <c r="H690" s="3"/>
      <c r="I690" s="3" t="str">
        <f>IFERROR(__xludf.DUMMYFUNCTION("if( H690&lt;&gt;"""",SPLIT(H690,"".""),"""")"),"")</f>
        <v/>
      </c>
      <c r="J690" s="3"/>
      <c r="K690" s="3"/>
      <c r="L690" s="3"/>
      <c r="M690" s="112" t="str">
        <f t="shared" si="2"/>
        <v/>
      </c>
    </row>
    <row r="691" ht="22.5" customHeight="1">
      <c r="A691" s="3"/>
      <c r="B691" s="3" t="str">
        <f>IFERROR(__xludf.DUMMYFUNCTION("if( A691&lt;&gt;"""",SPLIT(A691,"".""),"""")"),"")</f>
        <v/>
      </c>
      <c r="C691" s="3"/>
      <c r="D691" s="3"/>
      <c r="E691" s="3"/>
      <c r="F691" s="112" t="str">
        <f t="shared" si="1"/>
        <v/>
      </c>
      <c r="G691" s="111"/>
      <c r="H691" s="3"/>
      <c r="I691" s="3" t="str">
        <f>IFERROR(__xludf.DUMMYFUNCTION("if( H691&lt;&gt;"""",SPLIT(H691,"".""),"""")"),"")</f>
        <v/>
      </c>
      <c r="J691" s="3"/>
      <c r="K691" s="3"/>
      <c r="L691" s="3"/>
      <c r="M691" s="112" t="str">
        <f t="shared" si="2"/>
        <v/>
      </c>
    </row>
    <row r="692" ht="22.5" customHeight="1">
      <c r="A692" s="3"/>
      <c r="B692" s="3" t="str">
        <f>IFERROR(__xludf.DUMMYFUNCTION("if( A692&lt;&gt;"""",SPLIT(A692,"".""),"""")"),"")</f>
        <v/>
      </c>
      <c r="C692" s="3"/>
      <c r="D692" s="3"/>
      <c r="E692" s="3"/>
      <c r="F692" s="112" t="str">
        <f t="shared" si="1"/>
        <v/>
      </c>
      <c r="G692" s="111"/>
      <c r="H692" s="3"/>
      <c r="I692" s="3" t="str">
        <f>IFERROR(__xludf.DUMMYFUNCTION("if( H692&lt;&gt;"""",SPLIT(H692,"".""),"""")"),"")</f>
        <v/>
      </c>
      <c r="J692" s="3"/>
      <c r="K692" s="3"/>
      <c r="L692" s="3"/>
      <c r="M692" s="112" t="str">
        <f t="shared" si="2"/>
        <v/>
      </c>
    </row>
    <row r="693" ht="22.5" customHeight="1">
      <c r="A693" s="3"/>
      <c r="B693" s="3" t="str">
        <f>IFERROR(__xludf.DUMMYFUNCTION("if( A693&lt;&gt;"""",SPLIT(A693,"".""),"""")"),"")</f>
        <v/>
      </c>
      <c r="C693" s="3"/>
      <c r="D693" s="3"/>
      <c r="E693" s="3"/>
      <c r="F693" s="112" t="str">
        <f t="shared" si="1"/>
        <v/>
      </c>
      <c r="G693" s="111"/>
      <c r="H693" s="3"/>
      <c r="I693" s="3" t="str">
        <f>IFERROR(__xludf.DUMMYFUNCTION("if( H693&lt;&gt;"""",SPLIT(H693,"".""),"""")"),"")</f>
        <v/>
      </c>
      <c r="J693" s="3"/>
      <c r="K693" s="3"/>
      <c r="L693" s="3"/>
      <c r="M693" s="112" t="str">
        <f t="shared" si="2"/>
        <v/>
      </c>
    </row>
    <row r="694" ht="22.5" customHeight="1">
      <c r="A694" s="3"/>
      <c r="B694" s="3" t="str">
        <f>IFERROR(__xludf.DUMMYFUNCTION("if( A694&lt;&gt;"""",SPLIT(A694,"".""),"""")"),"")</f>
        <v/>
      </c>
      <c r="C694" s="3"/>
      <c r="D694" s="3"/>
      <c r="E694" s="3"/>
      <c r="F694" s="112" t="str">
        <f t="shared" si="1"/>
        <v/>
      </c>
      <c r="G694" s="111"/>
      <c r="H694" s="3"/>
      <c r="I694" s="3" t="str">
        <f>IFERROR(__xludf.DUMMYFUNCTION("if( H694&lt;&gt;"""",SPLIT(H694,"".""),"""")"),"")</f>
        <v/>
      </c>
      <c r="J694" s="3"/>
      <c r="K694" s="3"/>
      <c r="L694" s="3"/>
      <c r="M694" s="112" t="str">
        <f t="shared" si="2"/>
        <v/>
      </c>
    </row>
    <row r="695" ht="22.5" customHeight="1">
      <c r="A695" s="3"/>
      <c r="B695" s="3" t="str">
        <f>IFERROR(__xludf.DUMMYFUNCTION("if( A695&lt;&gt;"""",SPLIT(A695,"".""),"""")"),"")</f>
        <v/>
      </c>
      <c r="C695" s="3"/>
      <c r="D695" s="3"/>
      <c r="E695" s="3"/>
      <c r="F695" s="112" t="str">
        <f t="shared" si="1"/>
        <v/>
      </c>
      <c r="G695" s="111"/>
      <c r="H695" s="3"/>
      <c r="I695" s="3" t="str">
        <f>IFERROR(__xludf.DUMMYFUNCTION("if( H695&lt;&gt;"""",SPLIT(H695,"".""),"""")"),"")</f>
        <v/>
      </c>
      <c r="J695" s="3"/>
      <c r="K695" s="3"/>
      <c r="L695" s="3"/>
      <c r="M695" s="112" t="str">
        <f t="shared" si="2"/>
        <v/>
      </c>
    </row>
    <row r="696" ht="22.5" customHeight="1">
      <c r="A696" s="3"/>
      <c r="B696" s="3" t="str">
        <f>IFERROR(__xludf.DUMMYFUNCTION("if( A696&lt;&gt;"""",SPLIT(A696,"".""),"""")"),"")</f>
        <v/>
      </c>
      <c r="C696" s="3"/>
      <c r="D696" s="3"/>
      <c r="E696" s="3"/>
      <c r="F696" s="112" t="str">
        <f t="shared" si="1"/>
        <v/>
      </c>
      <c r="G696" s="111"/>
      <c r="H696" s="3"/>
      <c r="I696" s="3" t="str">
        <f>IFERROR(__xludf.DUMMYFUNCTION("if( H696&lt;&gt;"""",SPLIT(H696,"".""),"""")"),"")</f>
        <v/>
      </c>
      <c r="J696" s="3"/>
      <c r="K696" s="3"/>
      <c r="L696" s="3"/>
      <c r="M696" s="112" t="str">
        <f t="shared" si="2"/>
        <v/>
      </c>
    </row>
    <row r="697" ht="22.5" customHeight="1">
      <c r="A697" s="3"/>
      <c r="B697" s="3" t="str">
        <f>IFERROR(__xludf.DUMMYFUNCTION("if( A697&lt;&gt;"""",SPLIT(A697,"".""),"""")"),"")</f>
        <v/>
      </c>
      <c r="C697" s="3"/>
      <c r="D697" s="3"/>
      <c r="E697" s="3"/>
      <c r="F697" s="112" t="str">
        <f t="shared" si="1"/>
        <v/>
      </c>
      <c r="G697" s="111"/>
      <c r="H697" s="3"/>
      <c r="I697" s="3" t="str">
        <f>IFERROR(__xludf.DUMMYFUNCTION("if( H697&lt;&gt;"""",SPLIT(H697,"".""),"""")"),"")</f>
        <v/>
      </c>
      <c r="J697" s="3"/>
      <c r="K697" s="3"/>
      <c r="L697" s="3"/>
      <c r="M697" s="112" t="str">
        <f t="shared" si="2"/>
        <v/>
      </c>
    </row>
    <row r="698" ht="22.5" customHeight="1">
      <c r="A698" s="3"/>
      <c r="B698" s="3" t="str">
        <f>IFERROR(__xludf.DUMMYFUNCTION("if( A698&lt;&gt;"""",SPLIT(A698,"".""),"""")"),"")</f>
        <v/>
      </c>
      <c r="C698" s="3"/>
      <c r="D698" s="3"/>
      <c r="E698" s="3"/>
      <c r="F698" s="112" t="str">
        <f t="shared" si="1"/>
        <v/>
      </c>
      <c r="G698" s="111"/>
      <c r="H698" s="3"/>
      <c r="I698" s="3" t="str">
        <f>IFERROR(__xludf.DUMMYFUNCTION("if( H698&lt;&gt;"""",SPLIT(H698,"".""),"""")"),"")</f>
        <v/>
      </c>
      <c r="J698" s="3"/>
      <c r="K698" s="3"/>
      <c r="L698" s="3"/>
      <c r="M698" s="112" t="str">
        <f t="shared" si="2"/>
        <v/>
      </c>
    </row>
    <row r="699" ht="22.5" customHeight="1">
      <c r="A699" s="3"/>
      <c r="B699" s="3" t="str">
        <f>IFERROR(__xludf.DUMMYFUNCTION("if( A699&lt;&gt;"""",SPLIT(A699,"".""),"""")"),"")</f>
        <v/>
      </c>
      <c r="C699" s="3"/>
      <c r="D699" s="3"/>
      <c r="E699" s="3"/>
      <c r="F699" s="112" t="str">
        <f t="shared" si="1"/>
        <v/>
      </c>
      <c r="G699" s="111"/>
      <c r="H699" s="3"/>
      <c r="I699" s="3" t="str">
        <f>IFERROR(__xludf.DUMMYFUNCTION("if( H699&lt;&gt;"""",SPLIT(H699,"".""),"""")"),"")</f>
        <v/>
      </c>
      <c r="J699" s="3"/>
      <c r="K699" s="3"/>
      <c r="L699" s="3"/>
      <c r="M699" s="112" t="str">
        <f t="shared" si="2"/>
        <v/>
      </c>
    </row>
    <row r="700" ht="22.5" customHeight="1">
      <c r="A700" s="3"/>
      <c r="B700" s="3" t="str">
        <f>IFERROR(__xludf.DUMMYFUNCTION("if( A700&lt;&gt;"""",SPLIT(A700,"".""),"""")"),"")</f>
        <v/>
      </c>
      <c r="C700" s="3"/>
      <c r="D700" s="3"/>
      <c r="E700" s="3"/>
      <c r="F700" s="112" t="str">
        <f t="shared" si="1"/>
        <v/>
      </c>
      <c r="G700" s="111"/>
      <c r="H700" s="3"/>
      <c r="I700" s="3" t="str">
        <f>IFERROR(__xludf.DUMMYFUNCTION("if( H700&lt;&gt;"""",SPLIT(H700,"".""),"""")"),"")</f>
        <v/>
      </c>
      <c r="J700" s="3"/>
      <c r="K700" s="3"/>
      <c r="L700" s="3"/>
      <c r="M700" s="112" t="str">
        <f t="shared" si="2"/>
        <v/>
      </c>
    </row>
    <row r="701" ht="22.5" customHeight="1">
      <c r="A701" s="3"/>
      <c r="B701" s="3" t="str">
        <f>IFERROR(__xludf.DUMMYFUNCTION("if( A701&lt;&gt;"""",SPLIT(A701,"".""),"""")"),"")</f>
        <v/>
      </c>
      <c r="C701" s="3"/>
      <c r="D701" s="3"/>
      <c r="E701" s="3"/>
      <c r="F701" s="112" t="str">
        <f t="shared" si="1"/>
        <v/>
      </c>
      <c r="G701" s="111"/>
      <c r="H701" s="3"/>
      <c r="I701" s="3" t="str">
        <f>IFERROR(__xludf.DUMMYFUNCTION("if( H701&lt;&gt;"""",SPLIT(H701,"".""),"""")"),"")</f>
        <v/>
      </c>
      <c r="J701" s="3"/>
      <c r="K701" s="3"/>
      <c r="L701" s="3"/>
      <c r="M701" s="112" t="str">
        <f t="shared" si="2"/>
        <v/>
      </c>
    </row>
    <row r="702" ht="22.5" customHeight="1">
      <c r="A702" s="3"/>
      <c r="B702" s="3" t="str">
        <f>IFERROR(__xludf.DUMMYFUNCTION("if( A702&lt;&gt;"""",SPLIT(A702,"".""),"""")"),"")</f>
        <v/>
      </c>
      <c r="C702" s="3"/>
      <c r="D702" s="3"/>
      <c r="E702" s="3"/>
      <c r="F702" s="112" t="str">
        <f t="shared" si="1"/>
        <v/>
      </c>
      <c r="G702" s="111"/>
      <c r="H702" s="3"/>
      <c r="I702" s="3" t="str">
        <f>IFERROR(__xludf.DUMMYFUNCTION("if( H702&lt;&gt;"""",SPLIT(H702,"".""),"""")"),"")</f>
        <v/>
      </c>
      <c r="J702" s="3"/>
      <c r="K702" s="3"/>
      <c r="L702" s="3"/>
      <c r="M702" s="112" t="str">
        <f t="shared" si="2"/>
        <v/>
      </c>
    </row>
    <row r="703" ht="22.5" customHeight="1">
      <c r="A703" s="3"/>
      <c r="B703" s="3" t="str">
        <f>IFERROR(__xludf.DUMMYFUNCTION("if( A703&lt;&gt;"""",SPLIT(A703,"".""),"""")"),"")</f>
        <v/>
      </c>
      <c r="C703" s="3"/>
      <c r="D703" s="3"/>
      <c r="E703" s="3"/>
      <c r="F703" s="112" t="str">
        <f t="shared" si="1"/>
        <v/>
      </c>
      <c r="G703" s="111"/>
      <c r="H703" s="3"/>
      <c r="I703" s="3" t="str">
        <f>IFERROR(__xludf.DUMMYFUNCTION("if( H703&lt;&gt;"""",SPLIT(H703,"".""),"""")"),"")</f>
        <v/>
      </c>
      <c r="J703" s="3"/>
      <c r="K703" s="3"/>
      <c r="L703" s="3"/>
      <c r="M703" s="112" t="str">
        <f t="shared" si="2"/>
        <v/>
      </c>
    </row>
    <row r="704" ht="22.5" customHeight="1">
      <c r="A704" s="3"/>
      <c r="B704" s="3" t="str">
        <f>IFERROR(__xludf.DUMMYFUNCTION("if( A704&lt;&gt;"""",SPLIT(A704,"".""),"""")"),"")</f>
        <v/>
      </c>
      <c r="C704" s="3"/>
      <c r="D704" s="3"/>
      <c r="E704" s="3"/>
      <c r="F704" s="112" t="str">
        <f t="shared" si="1"/>
        <v/>
      </c>
      <c r="G704" s="111"/>
      <c r="H704" s="3"/>
      <c r="I704" s="3" t="str">
        <f>IFERROR(__xludf.DUMMYFUNCTION("if( H704&lt;&gt;"""",SPLIT(H704,"".""),"""")"),"")</f>
        <v/>
      </c>
      <c r="J704" s="3"/>
      <c r="K704" s="3"/>
      <c r="L704" s="3"/>
      <c r="M704" s="112" t="str">
        <f t="shared" si="2"/>
        <v/>
      </c>
    </row>
    <row r="705" ht="22.5" customHeight="1">
      <c r="A705" s="3"/>
      <c r="B705" s="3" t="str">
        <f>IFERROR(__xludf.DUMMYFUNCTION("if( A705&lt;&gt;"""",SPLIT(A705,"".""),"""")"),"")</f>
        <v/>
      </c>
      <c r="C705" s="3"/>
      <c r="D705" s="3"/>
      <c r="E705" s="3"/>
      <c r="F705" s="112" t="str">
        <f t="shared" si="1"/>
        <v/>
      </c>
      <c r="G705" s="111"/>
      <c r="H705" s="3"/>
      <c r="I705" s="3" t="str">
        <f>IFERROR(__xludf.DUMMYFUNCTION("if( H705&lt;&gt;"""",SPLIT(H705,"".""),"""")"),"")</f>
        <v/>
      </c>
      <c r="J705" s="3"/>
      <c r="K705" s="3"/>
      <c r="L705" s="3"/>
      <c r="M705" s="112" t="str">
        <f t="shared" si="2"/>
        <v/>
      </c>
    </row>
    <row r="706" ht="22.5" customHeight="1">
      <c r="A706" s="3"/>
      <c r="B706" s="3" t="str">
        <f>IFERROR(__xludf.DUMMYFUNCTION("if( A706&lt;&gt;"""",SPLIT(A706,"".""),"""")"),"")</f>
        <v/>
      </c>
      <c r="C706" s="3"/>
      <c r="D706" s="3"/>
      <c r="E706" s="3"/>
      <c r="F706" s="112" t="str">
        <f t="shared" si="1"/>
        <v/>
      </c>
      <c r="G706" s="111"/>
      <c r="H706" s="3"/>
      <c r="I706" s="3" t="str">
        <f>IFERROR(__xludf.DUMMYFUNCTION("if( H706&lt;&gt;"""",SPLIT(H706,"".""),"""")"),"")</f>
        <v/>
      </c>
      <c r="J706" s="3"/>
      <c r="K706" s="3"/>
      <c r="L706" s="3"/>
      <c r="M706" s="112" t="str">
        <f t="shared" si="2"/>
        <v/>
      </c>
    </row>
    <row r="707" ht="22.5" customHeight="1">
      <c r="A707" s="3"/>
      <c r="B707" s="3" t="str">
        <f>IFERROR(__xludf.DUMMYFUNCTION("if( A707&lt;&gt;"""",SPLIT(A707,"".""),"""")"),"")</f>
        <v/>
      </c>
      <c r="C707" s="3"/>
      <c r="D707" s="3"/>
      <c r="E707" s="3"/>
      <c r="F707" s="112" t="str">
        <f t="shared" si="1"/>
        <v/>
      </c>
      <c r="G707" s="111"/>
      <c r="H707" s="3"/>
      <c r="I707" s="3" t="str">
        <f>IFERROR(__xludf.DUMMYFUNCTION("if( H707&lt;&gt;"""",SPLIT(H707,"".""),"""")"),"")</f>
        <v/>
      </c>
      <c r="J707" s="3"/>
      <c r="K707" s="3"/>
      <c r="L707" s="3"/>
      <c r="M707" s="112" t="str">
        <f t="shared" si="2"/>
        <v/>
      </c>
    </row>
    <row r="708" ht="22.5" customHeight="1">
      <c r="A708" s="3"/>
      <c r="B708" s="3" t="str">
        <f>IFERROR(__xludf.DUMMYFUNCTION("if( A708&lt;&gt;"""",SPLIT(A708,"".""),"""")"),"")</f>
        <v/>
      </c>
      <c r="C708" s="3"/>
      <c r="D708" s="3"/>
      <c r="E708" s="3"/>
      <c r="F708" s="112" t="str">
        <f t="shared" si="1"/>
        <v/>
      </c>
      <c r="G708" s="111"/>
      <c r="H708" s="3"/>
      <c r="I708" s="3" t="str">
        <f>IFERROR(__xludf.DUMMYFUNCTION("if( H708&lt;&gt;"""",SPLIT(H708,"".""),"""")"),"")</f>
        <v/>
      </c>
      <c r="J708" s="3"/>
      <c r="K708" s="3"/>
      <c r="L708" s="3"/>
      <c r="M708" s="112" t="str">
        <f t="shared" si="2"/>
        <v/>
      </c>
    </row>
    <row r="709" ht="22.5" customHeight="1">
      <c r="A709" s="3"/>
      <c r="B709" s="3" t="str">
        <f>IFERROR(__xludf.DUMMYFUNCTION("if( A709&lt;&gt;"""",SPLIT(A709,"".""),"""")"),"")</f>
        <v/>
      </c>
      <c r="C709" s="3"/>
      <c r="D709" s="3"/>
      <c r="E709" s="3"/>
      <c r="F709" s="112" t="str">
        <f t="shared" si="1"/>
        <v/>
      </c>
      <c r="G709" s="111"/>
      <c r="H709" s="3"/>
      <c r="I709" s="3" t="str">
        <f>IFERROR(__xludf.DUMMYFUNCTION("if( H709&lt;&gt;"""",SPLIT(H709,"".""),"""")"),"")</f>
        <v/>
      </c>
      <c r="J709" s="3"/>
      <c r="K709" s="3"/>
      <c r="L709" s="3"/>
      <c r="M709" s="112" t="str">
        <f t="shared" si="2"/>
        <v/>
      </c>
    </row>
    <row r="710" ht="22.5" customHeight="1">
      <c r="A710" s="3"/>
      <c r="B710" s="3" t="str">
        <f>IFERROR(__xludf.DUMMYFUNCTION("if( A710&lt;&gt;"""",SPLIT(A710,"".""),"""")"),"")</f>
        <v/>
      </c>
      <c r="C710" s="3"/>
      <c r="D710" s="3"/>
      <c r="E710" s="3"/>
      <c r="F710" s="112" t="str">
        <f t="shared" si="1"/>
        <v/>
      </c>
      <c r="G710" s="111"/>
      <c r="H710" s="3"/>
      <c r="I710" s="3" t="str">
        <f>IFERROR(__xludf.DUMMYFUNCTION("if( H710&lt;&gt;"""",SPLIT(H710,"".""),"""")"),"")</f>
        <v/>
      </c>
      <c r="J710" s="3"/>
      <c r="K710" s="3"/>
      <c r="L710" s="3"/>
      <c r="M710" s="112" t="str">
        <f t="shared" si="2"/>
        <v/>
      </c>
    </row>
    <row r="711" ht="22.5" customHeight="1">
      <c r="A711" s="3"/>
      <c r="B711" s="3" t="str">
        <f>IFERROR(__xludf.DUMMYFUNCTION("if( A711&lt;&gt;"""",SPLIT(A711,"".""),"""")"),"")</f>
        <v/>
      </c>
      <c r="C711" s="3"/>
      <c r="D711" s="3"/>
      <c r="E711" s="3"/>
      <c r="F711" s="112" t="str">
        <f t="shared" si="1"/>
        <v/>
      </c>
      <c r="G711" s="111"/>
      <c r="H711" s="3"/>
      <c r="I711" s="3" t="str">
        <f>IFERROR(__xludf.DUMMYFUNCTION("if( H711&lt;&gt;"""",SPLIT(H711,"".""),"""")"),"")</f>
        <v/>
      </c>
      <c r="J711" s="3"/>
      <c r="K711" s="3"/>
      <c r="L711" s="3"/>
      <c r="M711" s="112" t="str">
        <f t="shared" si="2"/>
        <v/>
      </c>
    </row>
    <row r="712" ht="22.5" customHeight="1">
      <c r="A712" s="3"/>
      <c r="B712" s="3" t="str">
        <f>IFERROR(__xludf.DUMMYFUNCTION("if( A712&lt;&gt;"""",SPLIT(A712,"".""),"""")"),"")</f>
        <v/>
      </c>
      <c r="C712" s="3"/>
      <c r="D712" s="3"/>
      <c r="E712" s="3"/>
      <c r="F712" s="112" t="str">
        <f t="shared" si="1"/>
        <v/>
      </c>
      <c r="G712" s="111"/>
      <c r="H712" s="3"/>
      <c r="I712" s="3" t="str">
        <f>IFERROR(__xludf.DUMMYFUNCTION("if( H712&lt;&gt;"""",SPLIT(H712,"".""),"""")"),"")</f>
        <v/>
      </c>
      <c r="J712" s="3"/>
      <c r="K712" s="3"/>
      <c r="L712" s="3"/>
      <c r="M712" s="112" t="str">
        <f t="shared" si="2"/>
        <v/>
      </c>
    </row>
    <row r="713" ht="22.5" customHeight="1">
      <c r="A713" s="3"/>
      <c r="B713" s="3" t="str">
        <f>IFERROR(__xludf.DUMMYFUNCTION("if( A713&lt;&gt;"""",SPLIT(A713,"".""),"""")"),"")</f>
        <v/>
      </c>
      <c r="C713" s="3"/>
      <c r="D713" s="3"/>
      <c r="E713" s="3"/>
      <c r="F713" s="112" t="str">
        <f t="shared" si="1"/>
        <v/>
      </c>
      <c r="G713" s="111"/>
      <c r="H713" s="3"/>
      <c r="I713" s="3" t="str">
        <f>IFERROR(__xludf.DUMMYFUNCTION("if( H713&lt;&gt;"""",SPLIT(H713,"".""),"""")"),"")</f>
        <v/>
      </c>
      <c r="J713" s="3"/>
      <c r="K713" s="3"/>
      <c r="L713" s="3"/>
      <c r="M713" s="112" t="str">
        <f t="shared" si="2"/>
        <v/>
      </c>
    </row>
    <row r="714" ht="22.5" customHeight="1">
      <c r="A714" s="3"/>
      <c r="B714" s="3" t="str">
        <f>IFERROR(__xludf.DUMMYFUNCTION("if( A714&lt;&gt;"""",SPLIT(A714,"".""),"""")"),"")</f>
        <v/>
      </c>
      <c r="C714" s="3"/>
      <c r="D714" s="3"/>
      <c r="E714" s="3"/>
      <c r="F714" s="112" t="str">
        <f t="shared" si="1"/>
        <v/>
      </c>
      <c r="G714" s="111"/>
      <c r="H714" s="3"/>
      <c r="I714" s="3" t="str">
        <f>IFERROR(__xludf.DUMMYFUNCTION("if( H714&lt;&gt;"""",SPLIT(H714,"".""),"""")"),"")</f>
        <v/>
      </c>
      <c r="J714" s="3"/>
      <c r="K714" s="3"/>
      <c r="L714" s="3"/>
      <c r="M714" s="112" t="str">
        <f t="shared" si="2"/>
        <v/>
      </c>
    </row>
    <row r="715" ht="22.5" customHeight="1">
      <c r="A715" s="3"/>
      <c r="B715" s="3" t="str">
        <f>IFERROR(__xludf.DUMMYFUNCTION("if( A715&lt;&gt;"""",SPLIT(A715,"".""),"""")"),"")</f>
        <v/>
      </c>
      <c r="C715" s="3"/>
      <c r="D715" s="3"/>
      <c r="E715" s="3"/>
      <c r="F715" s="112" t="str">
        <f t="shared" si="1"/>
        <v/>
      </c>
      <c r="G715" s="111"/>
      <c r="H715" s="3"/>
      <c r="I715" s="3" t="str">
        <f>IFERROR(__xludf.DUMMYFUNCTION("if( H715&lt;&gt;"""",SPLIT(H715,"".""),"""")"),"")</f>
        <v/>
      </c>
      <c r="J715" s="3"/>
      <c r="K715" s="3"/>
      <c r="L715" s="3"/>
      <c r="M715" s="112" t="str">
        <f t="shared" si="2"/>
        <v/>
      </c>
    </row>
    <row r="716" ht="22.5" customHeight="1">
      <c r="A716" s="3"/>
      <c r="B716" s="3" t="str">
        <f>IFERROR(__xludf.DUMMYFUNCTION("if( A716&lt;&gt;"""",SPLIT(A716,"".""),"""")"),"")</f>
        <v/>
      </c>
      <c r="C716" s="3"/>
      <c r="D716" s="3"/>
      <c r="E716" s="3"/>
      <c r="F716" s="112" t="str">
        <f t="shared" si="1"/>
        <v/>
      </c>
      <c r="G716" s="111"/>
      <c r="H716" s="3"/>
      <c r="I716" s="3" t="str">
        <f>IFERROR(__xludf.DUMMYFUNCTION("if( H716&lt;&gt;"""",SPLIT(H716,"".""),"""")"),"")</f>
        <v/>
      </c>
      <c r="J716" s="3"/>
      <c r="K716" s="3"/>
      <c r="L716" s="3"/>
      <c r="M716" s="112" t="str">
        <f t="shared" si="2"/>
        <v/>
      </c>
    </row>
    <row r="717" ht="22.5" customHeight="1">
      <c r="A717" s="3"/>
      <c r="B717" s="3" t="str">
        <f>IFERROR(__xludf.DUMMYFUNCTION("if( A717&lt;&gt;"""",SPLIT(A717,"".""),"""")"),"")</f>
        <v/>
      </c>
      <c r="C717" s="3"/>
      <c r="D717" s="3"/>
      <c r="E717" s="3"/>
      <c r="F717" s="112" t="str">
        <f t="shared" si="1"/>
        <v/>
      </c>
      <c r="G717" s="111"/>
      <c r="H717" s="3"/>
      <c r="I717" s="3" t="str">
        <f>IFERROR(__xludf.DUMMYFUNCTION("if( H717&lt;&gt;"""",SPLIT(H717,"".""),"""")"),"")</f>
        <v/>
      </c>
      <c r="J717" s="3"/>
      <c r="K717" s="3"/>
      <c r="L717" s="3"/>
      <c r="M717" s="112" t="str">
        <f t="shared" si="2"/>
        <v/>
      </c>
    </row>
    <row r="718" ht="22.5" customHeight="1">
      <c r="A718" s="3"/>
      <c r="B718" s="3" t="str">
        <f>IFERROR(__xludf.DUMMYFUNCTION("if( A718&lt;&gt;"""",SPLIT(A718,"".""),"""")"),"")</f>
        <v/>
      </c>
      <c r="C718" s="3"/>
      <c r="D718" s="3"/>
      <c r="E718" s="3"/>
      <c r="F718" s="112" t="str">
        <f t="shared" si="1"/>
        <v/>
      </c>
      <c r="G718" s="111"/>
      <c r="H718" s="3"/>
      <c r="I718" s="3" t="str">
        <f>IFERROR(__xludf.DUMMYFUNCTION("if( H718&lt;&gt;"""",SPLIT(H718,"".""),"""")"),"")</f>
        <v/>
      </c>
      <c r="J718" s="3"/>
      <c r="K718" s="3"/>
      <c r="L718" s="3"/>
      <c r="M718" s="112" t="str">
        <f t="shared" si="2"/>
        <v/>
      </c>
    </row>
    <row r="719" ht="22.5" customHeight="1">
      <c r="A719" s="3"/>
      <c r="B719" s="3" t="str">
        <f>IFERROR(__xludf.DUMMYFUNCTION("if( A719&lt;&gt;"""",SPLIT(A719,"".""),"""")"),"")</f>
        <v/>
      </c>
      <c r="C719" s="3"/>
      <c r="D719" s="3"/>
      <c r="E719" s="3"/>
      <c r="F719" s="112" t="str">
        <f t="shared" si="1"/>
        <v/>
      </c>
      <c r="G719" s="111"/>
      <c r="H719" s="3"/>
      <c r="I719" s="3" t="str">
        <f>IFERROR(__xludf.DUMMYFUNCTION("if( H719&lt;&gt;"""",SPLIT(H719,"".""),"""")"),"")</f>
        <v/>
      </c>
      <c r="J719" s="3"/>
      <c r="K719" s="3"/>
      <c r="L719" s="3"/>
      <c r="M719" s="112" t="str">
        <f t="shared" si="2"/>
        <v/>
      </c>
    </row>
    <row r="720" ht="22.5" customHeight="1">
      <c r="A720" s="3"/>
      <c r="B720" s="3" t="str">
        <f>IFERROR(__xludf.DUMMYFUNCTION("if( A720&lt;&gt;"""",SPLIT(A720,"".""),"""")"),"")</f>
        <v/>
      </c>
      <c r="C720" s="3"/>
      <c r="D720" s="3"/>
      <c r="E720" s="3"/>
      <c r="F720" s="112" t="str">
        <f t="shared" si="1"/>
        <v/>
      </c>
      <c r="G720" s="111"/>
      <c r="H720" s="3"/>
      <c r="I720" s="3" t="str">
        <f>IFERROR(__xludf.DUMMYFUNCTION("if( H720&lt;&gt;"""",SPLIT(H720,"".""),"""")"),"")</f>
        <v/>
      </c>
      <c r="J720" s="3"/>
      <c r="K720" s="3"/>
      <c r="L720" s="3"/>
      <c r="M720" s="112" t="str">
        <f t="shared" si="2"/>
        <v/>
      </c>
    </row>
    <row r="721" ht="22.5" customHeight="1">
      <c r="A721" s="3"/>
      <c r="B721" s="3" t="str">
        <f>IFERROR(__xludf.DUMMYFUNCTION("if( A721&lt;&gt;"""",SPLIT(A721,"".""),"""")"),"")</f>
        <v/>
      </c>
      <c r="C721" s="3"/>
      <c r="D721" s="3"/>
      <c r="E721" s="3"/>
      <c r="F721" s="112" t="str">
        <f t="shared" si="1"/>
        <v/>
      </c>
      <c r="G721" s="111"/>
      <c r="H721" s="3"/>
      <c r="I721" s="3" t="str">
        <f>IFERROR(__xludf.DUMMYFUNCTION("if( H721&lt;&gt;"""",SPLIT(H721,"".""),"""")"),"")</f>
        <v/>
      </c>
      <c r="J721" s="3"/>
      <c r="K721" s="3"/>
      <c r="L721" s="3"/>
      <c r="M721" s="112" t="str">
        <f t="shared" si="2"/>
        <v/>
      </c>
    </row>
    <row r="722" ht="22.5" customHeight="1">
      <c r="A722" s="3"/>
      <c r="B722" s="3" t="str">
        <f>IFERROR(__xludf.DUMMYFUNCTION("if( A722&lt;&gt;"""",SPLIT(A722,"".""),"""")"),"")</f>
        <v/>
      </c>
      <c r="C722" s="3"/>
      <c r="D722" s="3"/>
      <c r="E722" s="3"/>
      <c r="F722" s="112" t="str">
        <f t="shared" si="1"/>
        <v/>
      </c>
      <c r="G722" s="111"/>
      <c r="H722" s="3"/>
      <c r="I722" s="3" t="str">
        <f>IFERROR(__xludf.DUMMYFUNCTION("if( H722&lt;&gt;"""",SPLIT(H722,"".""),"""")"),"")</f>
        <v/>
      </c>
      <c r="J722" s="3"/>
      <c r="K722" s="3"/>
      <c r="L722" s="3"/>
      <c r="M722" s="112" t="str">
        <f t="shared" si="2"/>
        <v/>
      </c>
    </row>
    <row r="723" ht="22.5" customHeight="1">
      <c r="A723" s="3"/>
      <c r="B723" s="3" t="str">
        <f>IFERROR(__xludf.DUMMYFUNCTION("if( A723&lt;&gt;"""",SPLIT(A723,"".""),"""")"),"")</f>
        <v/>
      </c>
      <c r="C723" s="3"/>
      <c r="D723" s="3"/>
      <c r="E723" s="3"/>
      <c r="F723" s="112" t="str">
        <f t="shared" si="1"/>
        <v/>
      </c>
      <c r="G723" s="111"/>
      <c r="H723" s="3"/>
      <c r="I723" s="3" t="str">
        <f>IFERROR(__xludf.DUMMYFUNCTION("if( H723&lt;&gt;"""",SPLIT(H723,"".""),"""")"),"")</f>
        <v/>
      </c>
      <c r="J723" s="3"/>
      <c r="K723" s="3"/>
      <c r="L723" s="3"/>
      <c r="M723" s="112" t="str">
        <f t="shared" si="2"/>
        <v/>
      </c>
    </row>
    <row r="724" ht="22.5" customHeight="1">
      <c r="A724" s="3"/>
      <c r="B724" s="3" t="str">
        <f>IFERROR(__xludf.DUMMYFUNCTION("if( A724&lt;&gt;"""",SPLIT(A724,"".""),"""")"),"")</f>
        <v/>
      </c>
      <c r="C724" s="3"/>
      <c r="D724" s="3"/>
      <c r="E724" s="3"/>
      <c r="F724" s="112" t="str">
        <f t="shared" si="1"/>
        <v/>
      </c>
      <c r="G724" s="111"/>
      <c r="H724" s="3"/>
      <c r="I724" s="3" t="str">
        <f>IFERROR(__xludf.DUMMYFUNCTION("if( H724&lt;&gt;"""",SPLIT(H724,"".""),"""")"),"")</f>
        <v/>
      </c>
      <c r="J724" s="3"/>
      <c r="K724" s="3"/>
      <c r="L724" s="3"/>
      <c r="M724" s="112" t="str">
        <f t="shared" si="2"/>
        <v/>
      </c>
    </row>
    <row r="725" ht="22.5" customHeight="1">
      <c r="A725" s="3"/>
      <c r="B725" s="3" t="str">
        <f>IFERROR(__xludf.DUMMYFUNCTION("if( A725&lt;&gt;"""",SPLIT(A725,"".""),"""")"),"")</f>
        <v/>
      </c>
      <c r="C725" s="3"/>
      <c r="D725" s="3"/>
      <c r="E725" s="3"/>
      <c r="F725" s="112" t="str">
        <f t="shared" si="1"/>
        <v/>
      </c>
      <c r="G725" s="111"/>
      <c r="H725" s="3"/>
      <c r="I725" s="3" t="str">
        <f>IFERROR(__xludf.DUMMYFUNCTION("if( H725&lt;&gt;"""",SPLIT(H725,"".""),"""")"),"")</f>
        <v/>
      </c>
      <c r="J725" s="3"/>
      <c r="K725" s="3"/>
      <c r="L725" s="3"/>
      <c r="M725" s="112" t="str">
        <f t="shared" si="2"/>
        <v/>
      </c>
    </row>
    <row r="726" ht="22.5" customHeight="1">
      <c r="A726" s="3"/>
      <c r="B726" s="3" t="str">
        <f>IFERROR(__xludf.DUMMYFUNCTION("if( A726&lt;&gt;"""",SPLIT(A726,"".""),"""")"),"")</f>
        <v/>
      </c>
      <c r="C726" s="3"/>
      <c r="D726" s="3"/>
      <c r="E726" s="3"/>
      <c r="F726" s="112" t="str">
        <f t="shared" si="1"/>
        <v/>
      </c>
      <c r="G726" s="111"/>
      <c r="H726" s="3"/>
      <c r="I726" s="3" t="str">
        <f>IFERROR(__xludf.DUMMYFUNCTION("if( H726&lt;&gt;"""",SPLIT(H726,"".""),"""")"),"")</f>
        <v/>
      </c>
      <c r="J726" s="3"/>
      <c r="K726" s="3"/>
      <c r="L726" s="3"/>
      <c r="M726" s="112" t="str">
        <f t="shared" si="2"/>
        <v/>
      </c>
    </row>
    <row r="727" ht="22.5" customHeight="1">
      <c r="A727" s="3"/>
      <c r="B727" s="3" t="str">
        <f>IFERROR(__xludf.DUMMYFUNCTION("if( A727&lt;&gt;"""",SPLIT(A727,"".""),"""")"),"")</f>
        <v/>
      </c>
      <c r="C727" s="3"/>
      <c r="D727" s="3"/>
      <c r="E727" s="3"/>
      <c r="F727" s="112" t="str">
        <f t="shared" si="1"/>
        <v/>
      </c>
      <c r="G727" s="111"/>
      <c r="H727" s="3"/>
      <c r="I727" s="3" t="str">
        <f>IFERROR(__xludf.DUMMYFUNCTION("if( H727&lt;&gt;"""",SPLIT(H727,"".""),"""")"),"")</f>
        <v/>
      </c>
      <c r="J727" s="3"/>
      <c r="K727" s="3"/>
      <c r="L727" s="3"/>
      <c r="M727" s="112" t="str">
        <f t="shared" si="2"/>
        <v/>
      </c>
    </row>
    <row r="728" ht="22.5" customHeight="1">
      <c r="A728" s="3"/>
      <c r="B728" s="3" t="str">
        <f>IFERROR(__xludf.DUMMYFUNCTION("if( A728&lt;&gt;"""",SPLIT(A728,"".""),"""")"),"")</f>
        <v/>
      </c>
      <c r="C728" s="3"/>
      <c r="D728" s="3"/>
      <c r="E728" s="3"/>
      <c r="F728" s="112" t="str">
        <f t="shared" si="1"/>
        <v/>
      </c>
      <c r="G728" s="111"/>
      <c r="H728" s="3"/>
      <c r="I728" s="3" t="str">
        <f>IFERROR(__xludf.DUMMYFUNCTION("if( H728&lt;&gt;"""",SPLIT(H728,"".""),"""")"),"")</f>
        <v/>
      </c>
      <c r="J728" s="3"/>
      <c r="K728" s="3"/>
      <c r="L728" s="3"/>
      <c r="M728" s="112" t="str">
        <f t="shared" si="2"/>
        <v/>
      </c>
    </row>
    <row r="729" ht="22.5" customHeight="1">
      <c r="A729" s="3"/>
      <c r="B729" s="3" t="str">
        <f>IFERROR(__xludf.DUMMYFUNCTION("if( A729&lt;&gt;"""",SPLIT(A729,"".""),"""")"),"")</f>
        <v/>
      </c>
      <c r="C729" s="3"/>
      <c r="D729" s="3"/>
      <c r="E729" s="3"/>
      <c r="F729" s="112" t="str">
        <f t="shared" si="1"/>
        <v/>
      </c>
      <c r="G729" s="111"/>
      <c r="H729" s="3"/>
      <c r="I729" s="3" t="str">
        <f>IFERROR(__xludf.DUMMYFUNCTION("if( H729&lt;&gt;"""",SPLIT(H729,"".""),"""")"),"")</f>
        <v/>
      </c>
      <c r="J729" s="3"/>
      <c r="K729" s="3"/>
      <c r="L729" s="3"/>
      <c r="M729" s="112" t="str">
        <f t="shared" si="2"/>
        <v/>
      </c>
    </row>
    <row r="730" ht="22.5" customHeight="1">
      <c r="A730" s="3"/>
      <c r="B730" s="3" t="str">
        <f>IFERROR(__xludf.DUMMYFUNCTION("if( A730&lt;&gt;"""",SPLIT(A730,"".""),"""")"),"")</f>
        <v/>
      </c>
      <c r="C730" s="3"/>
      <c r="D730" s="3"/>
      <c r="E730" s="3"/>
      <c r="F730" s="112" t="str">
        <f t="shared" si="1"/>
        <v/>
      </c>
      <c r="G730" s="111"/>
      <c r="H730" s="3"/>
      <c r="I730" s="3" t="str">
        <f>IFERROR(__xludf.DUMMYFUNCTION("if( H730&lt;&gt;"""",SPLIT(H730,"".""),"""")"),"")</f>
        <v/>
      </c>
      <c r="J730" s="3"/>
      <c r="K730" s="3"/>
      <c r="L730" s="3"/>
      <c r="M730" s="112" t="str">
        <f t="shared" si="2"/>
        <v/>
      </c>
    </row>
    <row r="731" ht="22.5" customHeight="1">
      <c r="A731" s="3"/>
      <c r="B731" s="3" t="str">
        <f>IFERROR(__xludf.DUMMYFUNCTION("if( A731&lt;&gt;"""",SPLIT(A731,"".""),"""")"),"")</f>
        <v/>
      </c>
      <c r="C731" s="3"/>
      <c r="D731" s="3"/>
      <c r="E731" s="3"/>
      <c r="F731" s="112" t="str">
        <f t="shared" si="1"/>
        <v/>
      </c>
      <c r="G731" s="111"/>
      <c r="H731" s="3"/>
      <c r="I731" s="3" t="str">
        <f>IFERROR(__xludf.DUMMYFUNCTION("if( H731&lt;&gt;"""",SPLIT(H731,"".""),"""")"),"")</f>
        <v/>
      </c>
      <c r="J731" s="3"/>
      <c r="K731" s="3"/>
      <c r="L731" s="3"/>
      <c r="M731" s="112" t="str">
        <f t="shared" si="2"/>
        <v/>
      </c>
    </row>
    <row r="732" ht="22.5" customHeight="1">
      <c r="A732" s="3"/>
      <c r="B732" s="3" t="str">
        <f>IFERROR(__xludf.DUMMYFUNCTION("if( A732&lt;&gt;"""",SPLIT(A732,"".""),"""")"),"")</f>
        <v/>
      </c>
      <c r="C732" s="3"/>
      <c r="D732" s="3"/>
      <c r="E732" s="3"/>
      <c r="F732" s="112" t="str">
        <f t="shared" si="1"/>
        <v/>
      </c>
      <c r="G732" s="111"/>
      <c r="H732" s="3"/>
      <c r="I732" s="3" t="str">
        <f>IFERROR(__xludf.DUMMYFUNCTION("if( H732&lt;&gt;"""",SPLIT(H732,"".""),"""")"),"")</f>
        <v/>
      </c>
      <c r="J732" s="3"/>
      <c r="K732" s="3"/>
      <c r="L732" s="3"/>
      <c r="M732" s="112" t="str">
        <f t="shared" si="2"/>
        <v/>
      </c>
    </row>
    <row r="733" ht="22.5" customHeight="1">
      <c r="A733" s="3"/>
      <c r="B733" s="3" t="str">
        <f>IFERROR(__xludf.DUMMYFUNCTION("if( A733&lt;&gt;"""",SPLIT(A733,"".""),"""")"),"")</f>
        <v/>
      </c>
      <c r="C733" s="3"/>
      <c r="D733" s="3"/>
      <c r="E733" s="3"/>
      <c r="F733" s="112" t="str">
        <f t="shared" si="1"/>
        <v/>
      </c>
      <c r="G733" s="111"/>
      <c r="H733" s="3"/>
      <c r="I733" s="3" t="str">
        <f>IFERROR(__xludf.DUMMYFUNCTION("if( H733&lt;&gt;"""",SPLIT(H733,"".""),"""")"),"")</f>
        <v/>
      </c>
      <c r="J733" s="3"/>
      <c r="K733" s="3"/>
      <c r="L733" s="3"/>
      <c r="M733" s="112" t="str">
        <f t="shared" si="2"/>
        <v/>
      </c>
    </row>
    <row r="734" ht="22.5" customHeight="1">
      <c r="A734" s="3"/>
      <c r="B734" s="3" t="str">
        <f>IFERROR(__xludf.DUMMYFUNCTION("if( A734&lt;&gt;"""",SPLIT(A734,"".""),"""")"),"")</f>
        <v/>
      </c>
      <c r="C734" s="3"/>
      <c r="D734" s="3"/>
      <c r="E734" s="3"/>
      <c r="F734" s="112" t="str">
        <f t="shared" si="1"/>
        <v/>
      </c>
      <c r="G734" s="111"/>
      <c r="H734" s="3"/>
      <c r="I734" s="3" t="str">
        <f>IFERROR(__xludf.DUMMYFUNCTION("if( H734&lt;&gt;"""",SPLIT(H734,"".""),"""")"),"")</f>
        <v/>
      </c>
      <c r="J734" s="3"/>
      <c r="K734" s="3"/>
      <c r="L734" s="3"/>
      <c r="M734" s="112" t="str">
        <f t="shared" si="2"/>
        <v/>
      </c>
    </row>
    <row r="735" ht="22.5" customHeight="1">
      <c r="A735" s="3"/>
      <c r="B735" s="3" t="str">
        <f>IFERROR(__xludf.DUMMYFUNCTION("if( A735&lt;&gt;"""",SPLIT(A735,"".""),"""")"),"")</f>
        <v/>
      </c>
      <c r="C735" s="3"/>
      <c r="D735" s="3"/>
      <c r="E735" s="3"/>
      <c r="F735" s="112" t="str">
        <f t="shared" si="1"/>
        <v/>
      </c>
      <c r="G735" s="111"/>
      <c r="H735" s="3"/>
      <c r="I735" s="3" t="str">
        <f>IFERROR(__xludf.DUMMYFUNCTION("if( H735&lt;&gt;"""",SPLIT(H735,"".""),"""")"),"")</f>
        <v/>
      </c>
      <c r="J735" s="3"/>
      <c r="K735" s="3"/>
      <c r="L735" s="3"/>
      <c r="M735" s="112" t="str">
        <f t="shared" si="2"/>
        <v/>
      </c>
    </row>
    <row r="736" ht="22.5" customHeight="1">
      <c r="A736" s="3"/>
      <c r="B736" s="3" t="str">
        <f>IFERROR(__xludf.DUMMYFUNCTION("if( A736&lt;&gt;"""",SPLIT(A736,"".""),"""")"),"")</f>
        <v/>
      </c>
      <c r="C736" s="3"/>
      <c r="D736" s="3"/>
      <c r="E736" s="3"/>
      <c r="F736" s="112" t="str">
        <f t="shared" si="1"/>
        <v/>
      </c>
      <c r="G736" s="111"/>
      <c r="H736" s="3"/>
      <c r="I736" s="3" t="str">
        <f>IFERROR(__xludf.DUMMYFUNCTION("if( H736&lt;&gt;"""",SPLIT(H736,"".""),"""")"),"")</f>
        <v/>
      </c>
      <c r="J736" s="3"/>
      <c r="K736" s="3"/>
      <c r="L736" s="3"/>
      <c r="M736" s="112" t="str">
        <f t="shared" si="2"/>
        <v/>
      </c>
    </row>
    <row r="737" ht="22.5" customHeight="1">
      <c r="A737" s="3"/>
      <c r="B737" s="3" t="str">
        <f>IFERROR(__xludf.DUMMYFUNCTION("if( A737&lt;&gt;"""",SPLIT(A737,"".""),"""")"),"")</f>
        <v/>
      </c>
      <c r="C737" s="3"/>
      <c r="D737" s="3"/>
      <c r="E737" s="3"/>
      <c r="F737" s="112" t="str">
        <f t="shared" si="1"/>
        <v/>
      </c>
      <c r="G737" s="111"/>
      <c r="H737" s="3"/>
      <c r="I737" s="3" t="str">
        <f>IFERROR(__xludf.DUMMYFUNCTION("if( H737&lt;&gt;"""",SPLIT(H737,"".""),"""")"),"")</f>
        <v/>
      </c>
      <c r="J737" s="3"/>
      <c r="K737" s="3"/>
      <c r="L737" s="3"/>
      <c r="M737" s="112" t="str">
        <f t="shared" si="2"/>
        <v/>
      </c>
    </row>
    <row r="738" ht="22.5" customHeight="1">
      <c r="A738" s="3"/>
      <c r="B738" s="3" t="str">
        <f>IFERROR(__xludf.DUMMYFUNCTION("if( A738&lt;&gt;"""",SPLIT(A738,"".""),"""")"),"")</f>
        <v/>
      </c>
      <c r="C738" s="3"/>
      <c r="D738" s="3"/>
      <c r="E738" s="3"/>
      <c r="F738" s="112" t="str">
        <f t="shared" si="1"/>
        <v/>
      </c>
      <c r="G738" s="111"/>
      <c r="H738" s="3"/>
      <c r="I738" s="3" t="str">
        <f>IFERROR(__xludf.DUMMYFUNCTION("if( H738&lt;&gt;"""",SPLIT(H738,"".""),"""")"),"")</f>
        <v/>
      </c>
      <c r="J738" s="3"/>
      <c r="K738" s="3"/>
      <c r="L738" s="3"/>
      <c r="M738" s="112" t="str">
        <f t="shared" si="2"/>
        <v/>
      </c>
    </row>
    <row r="739" ht="22.5" customHeight="1">
      <c r="A739" s="3"/>
      <c r="B739" s="3" t="str">
        <f>IFERROR(__xludf.DUMMYFUNCTION("if( A739&lt;&gt;"""",SPLIT(A739,"".""),"""")"),"")</f>
        <v/>
      </c>
      <c r="C739" s="3"/>
      <c r="D739" s="3"/>
      <c r="E739" s="3"/>
      <c r="F739" s="112" t="str">
        <f t="shared" si="1"/>
        <v/>
      </c>
      <c r="G739" s="111"/>
      <c r="H739" s="3"/>
      <c r="I739" s="3" t="str">
        <f>IFERROR(__xludf.DUMMYFUNCTION("if( H739&lt;&gt;"""",SPLIT(H739,"".""),"""")"),"")</f>
        <v/>
      </c>
      <c r="J739" s="3"/>
      <c r="K739" s="3"/>
      <c r="L739" s="3"/>
      <c r="M739" s="112" t="str">
        <f t="shared" si="2"/>
        <v/>
      </c>
    </row>
    <row r="740" ht="22.5" customHeight="1">
      <c r="A740" s="3"/>
      <c r="B740" s="3" t="str">
        <f>IFERROR(__xludf.DUMMYFUNCTION("if( A740&lt;&gt;"""",SPLIT(A740,"".""),"""")"),"")</f>
        <v/>
      </c>
      <c r="C740" s="3"/>
      <c r="D740" s="3"/>
      <c r="E740" s="3"/>
      <c r="F740" s="112" t="str">
        <f t="shared" si="1"/>
        <v/>
      </c>
      <c r="G740" s="111"/>
      <c r="H740" s="3"/>
      <c r="I740" s="3" t="str">
        <f>IFERROR(__xludf.DUMMYFUNCTION("if( H740&lt;&gt;"""",SPLIT(H740,"".""),"""")"),"")</f>
        <v/>
      </c>
      <c r="J740" s="3"/>
      <c r="K740" s="3"/>
      <c r="L740" s="3"/>
      <c r="M740" s="112" t="str">
        <f t="shared" si="2"/>
        <v/>
      </c>
    </row>
    <row r="741" ht="22.5" customHeight="1">
      <c r="A741" s="3"/>
      <c r="B741" s="3" t="str">
        <f>IFERROR(__xludf.DUMMYFUNCTION("if( A741&lt;&gt;"""",SPLIT(A741,"".""),"""")"),"")</f>
        <v/>
      </c>
      <c r="C741" s="3"/>
      <c r="D741" s="3"/>
      <c r="E741" s="3"/>
      <c r="F741" s="112" t="str">
        <f t="shared" si="1"/>
        <v/>
      </c>
      <c r="G741" s="111"/>
      <c r="H741" s="3"/>
      <c r="I741" s="3" t="str">
        <f>IFERROR(__xludf.DUMMYFUNCTION("if( H741&lt;&gt;"""",SPLIT(H741,"".""),"""")"),"")</f>
        <v/>
      </c>
      <c r="J741" s="3"/>
      <c r="K741" s="3"/>
      <c r="L741" s="3"/>
      <c r="M741" s="112" t="str">
        <f t="shared" si="2"/>
        <v/>
      </c>
    </row>
    <row r="742" ht="22.5" customHeight="1">
      <c r="A742" s="3"/>
      <c r="B742" s="3" t="str">
        <f>IFERROR(__xludf.DUMMYFUNCTION("if( A742&lt;&gt;"""",SPLIT(A742,"".""),"""")"),"")</f>
        <v/>
      </c>
      <c r="C742" s="3"/>
      <c r="D742" s="3"/>
      <c r="E742" s="3"/>
      <c r="F742" s="112" t="str">
        <f t="shared" si="1"/>
        <v/>
      </c>
      <c r="G742" s="111"/>
      <c r="H742" s="3"/>
      <c r="I742" s="3" t="str">
        <f>IFERROR(__xludf.DUMMYFUNCTION("if( H742&lt;&gt;"""",SPLIT(H742,"".""),"""")"),"")</f>
        <v/>
      </c>
      <c r="J742" s="3"/>
      <c r="K742" s="3"/>
      <c r="L742" s="3"/>
      <c r="M742" s="112" t="str">
        <f t="shared" si="2"/>
        <v/>
      </c>
    </row>
    <row r="743" ht="22.5" customHeight="1">
      <c r="A743" s="3"/>
      <c r="B743" s="3" t="str">
        <f>IFERROR(__xludf.DUMMYFUNCTION("if( A743&lt;&gt;"""",SPLIT(A743,"".""),"""")"),"")</f>
        <v/>
      </c>
      <c r="C743" s="3"/>
      <c r="D743" s="3"/>
      <c r="E743" s="3"/>
      <c r="F743" s="112" t="str">
        <f t="shared" si="1"/>
        <v/>
      </c>
      <c r="G743" s="111"/>
      <c r="H743" s="3"/>
      <c r="I743" s="3" t="str">
        <f>IFERROR(__xludf.DUMMYFUNCTION("if( H743&lt;&gt;"""",SPLIT(H743,"".""),"""")"),"")</f>
        <v/>
      </c>
      <c r="J743" s="3"/>
      <c r="K743" s="3"/>
      <c r="L743" s="3"/>
      <c r="M743" s="112" t="str">
        <f t="shared" si="2"/>
        <v/>
      </c>
    </row>
    <row r="744" ht="22.5" customHeight="1">
      <c r="A744" s="3"/>
      <c r="B744" s="3" t="str">
        <f>IFERROR(__xludf.DUMMYFUNCTION("if( A744&lt;&gt;"""",SPLIT(A744,"".""),"""")"),"")</f>
        <v/>
      </c>
      <c r="C744" s="3"/>
      <c r="D744" s="3"/>
      <c r="E744" s="3"/>
      <c r="F744" s="112" t="str">
        <f t="shared" si="1"/>
        <v/>
      </c>
      <c r="G744" s="111"/>
      <c r="H744" s="3"/>
      <c r="I744" s="3" t="str">
        <f>IFERROR(__xludf.DUMMYFUNCTION("if( H744&lt;&gt;"""",SPLIT(H744,"".""),"""")"),"")</f>
        <v/>
      </c>
      <c r="J744" s="3"/>
      <c r="K744" s="3"/>
      <c r="L744" s="3"/>
      <c r="M744" s="112" t="str">
        <f t="shared" si="2"/>
        <v/>
      </c>
    </row>
    <row r="745" ht="22.5" customHeight="1">
      <c r="A745" s="3"/>
      <c r="B745" s="3" t="str">
        <f>IFERROR(__xludf.DUMMYFUNCTION("if( A745&lt;&gt;"""",SPLIT(A745,"".""),"""")"),"")</f>
        <v/>
      </c>
      <c r="C745" s="3"/>
      <c r="D745" s="3"/>
      <c r="E745" s="3"/>
      <c r="F745" s="112" t="str">
        <f t="shared" si="1"/>
        <v/>
      </c>
      <c r="G745" s="111"/>
      <c r="H745" s="3"/>
      <c r="I745" s="3" t="str">
        <f>IFERROR(__xludf.DUMMYFUNCTION("if( H745&lt;&gt;"""",SPLIT(H745,"".""),"""")"),"")</f>
        <v/>
      </c>
      <c r="J745" s="3"/>
      <c r="K745" s="3"/>
      <c r="L745" s="3"/>
      <c r="M745" s="112" t="str">
        <f t="shared" si="2"/>
        <v/>
      </c>
    </row>
    <row r="746" ht="22.5" customHeight="1">
      <c r="A746" s="3"/>
      <c r="B746" s="3" t="str">
        <f>IFERROR(__xludf.DUMMYFUNCTION("if( A746&lt;&gt;"""",SPLIT(A746,"".""),"""")"),"")</f>
        <v/>
      </c>
      <c r="C746" s="3"/>
      <c r="D746" s="3"/>
      <c r="E746" s="3"/>
      <c r="F746" s="112" t="str">
        <f t="shared" si="1"/>
        <v/>
      </c>
      <c r="G746" s="111"/>
      <c r="H746" s="3"/>
      <c r="I746" s="3" t="str">
        <f>IFERROR(__xludf.DUMMYFUNCTION("if( H746&lt;&gt;"""",SPLIT(H746,"".""),"""")"),"")</f>
        <v/>
      </c>
      <c r="J746" s="3"/>
      <c r="K746" s="3"/>
      <c r="L746" s="3"/>
      <c r="M746" s="112" t="str">
        <f t="shared" si="2"/>
        <v/>
      </c>
    </row>
    <row r="747" ht="22.5" customHeight="1">
      <c r="A747" s="3"/>
      <c r="B747" s="3" t="str">
        <f>IFERROR(__xludf.DUMMYFUNCTION("if( A747&lt;&gt;"""",SPLIT(A747,"".""),"""")"),"")</f>
        <v/>
      </c>
      <c r="C747" s="3"/>
      <c r="D747" s="3"/>
      <c r="E747" s="3"/>
      <c r="F747" s="112" t="str">
        <f t="shared" si="1"/>
        <v/>
      </c>
      <c r="G747" s="111"/>
      <c r="H747" s="3"/>
      <c r="I747" s="3" t="str">
        <f>IFERROR(__xludf.DUMMYFUNCTION("if( H747&lt;&gt;"""",SPLIT(H747,"".""),"""")"),"")</f>
        <v/>
      </c>
      <c r="J747" s="3"/>
      <c r="K747" s="3"/>
      <c r="L747" s="3"/>
      <c r="M747" s="112" t="str">
        <f t="shared" si="2"/>
        <v/>
      </c>
    </row>
    <row r="748" ht="22.5" customHeight="1">
      <c r="A748" s="3"/>
      <c r="B748" s="3" t="str">
        <f>IFERROR(__xludf.DUMMYFUNCTION("if( A748&lt;&gt;"""",SPLIT(A748,"".""),"""")"),"")</f>
        <v/>
      </c>
      <c r="C748" s="3"/>
      <c r="D748" s="3"/>
      <c r="E748" s="3"/>
      <c r="F748" s="112" t="str">
        <f t="shared" si="1"/>
        <v/>
      </c>
      <c r="G748" s="111"/>
      <c r="H748" s="3"/>
      <c r="I748" s="3" t="str">
        <f>IFERROR(__xludf.DUMMYFUNCTION("if( H748&lt;&gt;"""",SPLIT(H748,"".""),"""")"),"")</f>
        <v/>
      </c>
      <c r="J748" s="3"/>
      <c r="K748" s="3"/>
      <c r="L748" s="3"/>
      <c r="M748" s="112" t="str">
        <f t="shared" si="2"/>
        <v/>
      </c>
    </row>
    <row r="749" ht="22.5" customHeight="1">
      <c r="A749" s="3"/>
      <c r="B749" s="3" t="str">
        <f>IFERROR(__xludf.DUMMYFUNCTION("if( A749&lt;&gt;"""",SPLIT(A749,"".""),"""")"),"")</f>
        <v/>
      </c>
      <c r="C749" s="3"/>
      <c r="D749" s="3"/>
      <c r="E749" s="3"/>
      <c r="F749" s="112" t="str">
        <f t="shared" si="1"/>
        <v/>
      </c>
      <c r="G749" s="111"/>
      <c r="H749" s="3"/>
      <c r="I749" s="3" t="str">
        <f>IFERROR(__xludf.DUMMYFUNCTION("if( H749&lt;&gt;"""",SPLIT(H749,"".""),"""")"),"")</f>
        <v/>
      </c>
      <c r="J749" s="3"/>
      <c r="K749" s="3"/>
      <c r="L749" s="3"/>
      <c r="M749" s="112" t="str">
        <f t="shared" si="2"/>
        <v/>
      </c>
    </row>
    <row r="750" ht="22.5" customHeight="1">
      <c r="A750" s="3"/>
      <c r="B750" s="3" t="str">
        <f>IFERROR(__xludf.DUMMYFUNCTION("if( A750&lt;&gt;"""",SPLIT(A750,"".""),"""")"),"")</f>
        <v/>
      </c>
      <c r="C750" s="3"/>
      <c r="D750" s="3"/>
      <c r="E750" s="3"/>
      <c r="F750" s="112" t="str">
        <f t="shared" si="1"/>
        <v/>
      </c>
      <c r="G750" s="111"/>
      <c r="H750" s="3"/>
      <c r="I750" s="3" t="str">
        <f>IFERROR(__xludf.DUMMYFUNCTION("if( H750&lt;&gt;"""",SPLIT(H750,"".""),"""")"),"")</f>
        <v/>
      </c>
      <c r="J750" s="3"/>
      <c r="K750" s="3"/>
      <c r="L750" s="3"/>
      <c r="M750" s="112" t="str">
        <f t="shared" si="2"/>
        <v/>
      </c>
    </row>
    <row r="751" ht="22.5" customHeight="1">
      <c r="A751" s="3"/>
      <c r="B751" s="3" t="str">
        <f>IFERROR(__xludf.DUMMYFUNCTION("if( A751&lt;&gt;"""",SPLIT(A751,"".""),"""")"),"")</f>
        <v/>
      </c>
      <c r="C751" s="3"/>
      <c r="D751" s="3"/>
      <c r="E751" s="3"/>
      <c r="F751" s="112" t="str">
        <f t="shared" si="1"/>
        <v/>
      </c>
      <c r="G751" s="111"/>
      <c r="H751" s="3"/>
      <c r="I751" s="3" t="str">
        <f>IFERROR(__xludf.DUMMYFUNCTION("if( H751&lt;&gt;"""",SPLIT(H751,"".""),"""")"),"")</f>
        <v/>
      </c>
      <c r="J751" s="3"/>
      <c r="K751" s="3"/>
      <c r="L751" s="3"/>
      <c r="M751" s="112" t="str">
        <f t="shared" si="2"/>
        <v/>
      </c>
    </row>
    <row r="752" ht="22.5" customHeight="1">
      <c r="A752" s="3"/>
      <c r="B752" s="3" t="str">
        <f>IFERROR(__xludf.DUMMYFUNCTION("if( A752&lt;&gt;"""",SPLIT(A752,"".""),"""")"),"")</f>
        <v/>
      </c>
      <c r="C752" s="3"/>
      <c r="D752" s="3"/>
      <c r="E752" s="3"/>
      <c r="F752" s="112" t="str">
        <f t="shared" si="1"/>
        <v/>
      </c>
      <c r="G752" s="111"/>
      <c r="H752" s="3"/>
      <c r="I752" s="3" t="str">
        <f>IFERROR(__xludf.DUMMYFUNCTION("if( H752&lt;&gt;"""",SPLIT(H752,"".""),"""")"),"")</f>
        <v/>
      </c>
      <c r="J752" s="3"/>
      <c r="K752" s="3"/>
      <c r="L752" s="3"/>
      <c r="M752" s="112" t="str">
        <f t="shared" si="2"/>
        <v/>
      </c>
    </row>
    <row r="753" ht="22.5" customHeight="1">
      <c r="A753" s="3"/>
      <c r="B753" s="3" t="str">
        <f>IFERROR(__xludf.DUMMYFUNCTION("if( A753&lt;&gt;"""",SPLIT(A753,"".""),"""")"),"")</f>
        <v/>
      </c>
      <c r="C753" s="3"/>
      <c r="D753" s="3"/>
      <c r="E753" s="3"/>
      <c r="F753" s="112" t="str">
        <f t="shared" si="1"/>
        <v/>
      </c>
      <c r="G753" s="111"/>
      <c r="H753" s="3"/>
      <c r="I753" s="3" t="str">
        <f>IFERROR(__xludf.DUMMYFUNCTION("if( H753&lt;&gt;"""",SPLIT(H753,"".""),"""")"),"")</f>
        <v/>
      </c>
      <c r="J753" s="3"/>
      <c r="K753" s="3"/>
      <c r="L753" s="3"/>
      <c r="M753" s="112" t="str">
        <f t="shared" si="2"/>
        <v/>
      </c>
    </row>
    <row r="754" ht="22.5" customHeight="1">
      <c r="A754" s="3"/>
      <c r="B754" s="3" t="str">
        <f>IFERROR(__xludf.DUMMYFUNCTION("if( A754&lt;&gt;"""",SPLIT(A754,"".""),"""")"),"")</f>
        <v/>
      </c>
      <c r="C754" s="3"/>
      <c r="D754" s="3"/>
      <c r="E754" s="3"/>
      <c r="F754" s="112" t="str">
        <f t="shared" si="1"/>
        <v/>
      </c>
      <c r="G754" s="111"/>
      <c r="H754" s="3"/>
      <c r="I754" s="3" t="str">
        <f>IFERROR(__xludf.DUMMYFUNCTION("if( H754&lt;&gt;"""",SPLIT(H754,"".""),"""")"),"")</f>
        <v/>
      </c>
      <c r="J754" s="3"/>
      <c r="K754" s="3"/>
      <c r="L754" s="3"/>
      <c r="M754" s="112" t="str">
        <f t="shared" si="2"/>
        <v/>
      </c>
    </row>
    <row r="755" ht="22.5" customHeight="1">
      <c r="A755" s="3"/>
      <c r="B755" s="3" t="str">
        <f>IFERROR(__xludf.DUMMYFUNCTION("if( A755&lt;&gt;"""",SPLIT(A755,"".""),"""")"),"")</f>
        <v/>
      </c>
      <c r="C755" s="3"/>
      <c r="D755" s="3"/>
      <c r="E755" s="3"/>
      <c r="F755" s="112" t="str">
        <f t="shared" si="1"/>
        <v/>
      </c>
      <c r="G755" s="111"/>
      <c r="H755" s="3"/>
      <c r="I755" s="3" t="str">
        <f>IFERROR(__xludf.DUMMYFUNCTION("if( H755&lt;&gt;"""",SPLIT(H755,"".""),"""")"),"")</f>
        <v/>
      </c>
      <c r="J755" s="3"/>
      <c r="K755" s="3"/>
      <c r="L755" s="3"/>
      <c r="M755" s="112" t="str">
        <f t="shared" si="2"/>
        <v/>
      </c>
    </row>
    <row r="756" ht="22.5" customHeight="1">
      <c r="A756" s="3"/>
      <c r="B756" s="3" t="str">
        <f>IFERROR(__xludf.DUMMYFUNCTION("if( A756&lt;&gt;"""",SPLIT(A756,"".""),"""")"),"")</f>
        <v/>
      </c>
      <c r="C756" s="3"/>
      <c r="D756" s="3"/>
      <c r="E756" s="3"/>
      <c r="F756" s="112" t="str">
        <f t="shared" si="1"/>
        <v/>
      </c>
      <c r="G756" s="111"/>
      <c r="H756" s="3"/>
      <c r="I756" s="3" t="str">
        <f>IFERROR(__xludf.DUMMYFUNCTION("if( H756&lt;&gt;"""",SPLIT(H756,"".""),"""")"),"")</f>
        <v/>
      </c>
      <c r="J756" s="3"/>
      <c r="K756" s="3"/>
      <c r="L756" s="3"/>
      <c r="M756" s="112" t="str">
        <f t="shared" si="2"/>
        <v/>
      </c>
    </row>
    <row r="757" ht="22.5" customHeight="1">
      <c r="A757" s="3"/>
      <c r="B757" s="3" t="str">
        <f>IFERROR(__xludf.DUMMYFUNCTION("if( A757&lt;&gt;"""",SPLIT(A757,"".""),"""")"),"")</f>
        <v/>
      </c>
      <c r="C757" s="3"/>
      <c r="D757" s="3"/>
      <c r="E757" s="3"/>
      <c r="F757" s="112" t="str">
        <f t="shared" si="1"/>
        <v/>
      </c>
      <c r="G757" s="111"/>
      <c r="H757" s="3"/>
      <c r="I757" s="3" t="str">
        <f>IFERROR(__xludf.DUMMYFUNCTION("if( H757&lt;&gt;"""",SPLIT(H757,"".""),"""")"),"")</f>
        <v/>
      </c>
      <c r="J757" s="3"/>
      <c r="K757" s="3"/>
      <c r="L757" s="3"/>
      <c r="M757" s="112" t="str">
        <f t="shared" si="2"/>
        <v/>
      </c>
    </row>
    <row r="758" ht="22.5" customHeight="1">
      <c r="A758" s="3"/>
      <c r="B758" s="3" t="str">
        <f>IFERROR(__xludf.DUMMYFUNCTION("if( A758&lt;&gt;"""",SPLIT(A758,"".""),"""")"),"")</f>
        <v/>
      </c>
      <c r="C758" s="3"/>
      <c r="D758" s="3"/>
      <c r="E758" s="3"/>
      <c r="F758" s="112" t="str">
        <f t="shared" si="1"/>
        <v/>
      </c>
      <c r="G758" s="111"/>
      <c r="H758" s="3"/>
      <c r="I758" s="3" t="str">
        <f>IFERROR(__xludf.DUMMYFUNCTION("if( H758&lt;&gt;"""",SPLIT(H758,"".""),"""")"),"")</f>
        <v/>
      </c>
      <c r="J758" s="3"/>
      <c r="K758" s="3"/>
      <c r="L758" s="3"/>
      <c r="M758" s="112" t="str">
        <f t="shared" si="2"/>
        <v/>
      </c>
    </row>
    <row r="759" ht="22.5" customHeight="1">
      <c r="A759" s="3"/>
      <c r="B759" s="3" t="str">
        <f>IFERROR(__xludf.DUMMYFUNCTION("if( A759&lt;&gt;"""",SPLIT(A759,"".""),"""")"),"")</f>
        <v/>
      </c>
      <c r="C759" s="3"/>
      <c r="D759" s="3"/>
      <c r="E759" s="3"/>
      <c r="F759" s="112" t="str">
        <f t="shared" si="1"/>
        <v/>
      </c>
      <c r="G759" s="111"/>
      <c r="H759" s="3"/>
      <c r="I759" s="3" t="str">
        <f>IFERROR(__xludf.DUMMYFUNCTION("if( H759&lt;&gt;"""",SPLIT(H759,"".""),"""")"),"")</f>
        <v/>
      </c>
      <c r="J759" s="3"/>
      <c r="K759" s="3"/>
      <c r="L759" s="3"/>
      <c r="M759" s="112" t="str">
        <f t="shared" si="2"/>
        <v/>
      </c>
    </row>
    <row r="760" ht="22.5" customHeight="1">
      <c r="A760" s="3"/>
      <c r="B760" s="3" t="str">
        <f>IFERROR(__xludf.DUMMYFUNCTION("if( A760&lt;&gt;"""",SPLIT(A760,"".""),"""")"),"")</f>
        <v/>
      </c>
      <c r="C760" s="3"/>
      <c r="D760" s="3"/>
      <c r="E760" s="3"/>
      <c r="F760" s="112" t="str">
        <f t="shared" si="1"/>
        <v/>
      </c>
      <c r="G760" s="111"/>
      <c r="H760" s="3"/>
      <c r="I760" s="3" t="str">
        <f>IFERROR(__xludf.DUMMYFUNCTION("if( H760&lt;&gt;"""",SPLIT(H760,"".""),"""")"),"")</f>
        <v/>
      </c>
      <c r="J760" s="3"/>
      <c r="K760" s="3"/>
      <c r="L760" s="3"/>
      <c r="M760" s="112" t="str">
        <f t="shared" si="2"/>
        <v/>
      </c>
    </row>
    <row r="761" ht="22.5" customHeight="1">
      <c r="A761" s="3"/>
      <c r="B761" s="3" t="str">
        <f>IFERROR(__xludf.DUMMYFUNCTION("if( A761&lt;&gt;"""",SPLIT(A761,"".""),"""")"),"")</f>
        <v/>
      </c>
      <c r="C761" s="3"/>
      <c r="D761" s="3"/>
      <c r="E761" s="3"/>
      <c r="F761" s="112" t="str">
        <f t="shared" si="1"/>
        <v/>
      </c>
      <c r="G761" s="111"/>
      <c r="H761" s="3"/>
      <c r="I761" s="3" t="str">
        <f>IFERROR(__xludf.DUMMYFUNCTION("if( H761&lt;&gt;"""",SPLIT(H761,"".""),"""")"),"")</f>
        <v/>
      </c>
      <c r="J761" s="3"/>
      <c r="K761" s="3"/>
      <c r="L761" s="3"/>
      <c r="M761" s="112" t="str">
        <f t="shared" si="2"/>
        <v/>
      </c>
    </row>
    <row r="762" ht="22.5" customHeight="1">
      <c r="A762" s="3"/>
      <c r="B762" s="3" t="str">
        <f>IFERROR(__xludf.DUMMYFUNCTION("if( A762&lt;&gt;"""",SPLIT(A762,"".""),"""")"),"")</f>
        <v/>
      </c>
      <c r="C762" s="3"/>
      <c r="D762" s="3"/>
      <c r="E762" s="3"/>
      <c r="F762" s="112" t="str">
        <f t="shared" si="1"/>
        <v/>
      </c>
      <c r="G762" s="111"/>
      <c r="H762" s="3"/>
      <c r="I762" s="3" t="str">
        <f>IFERROR(__xludf.DUMMYFUNCTION("if( H762&lt;&gt;"""",SPLIT(H762,"".""),"""")"),"")</f>
        <v/>
      </c>
      <c r="J762" s="3"/>
      <c r="K762" s="3"/>
      <c r="L762" s="3"/>
      <c r="M762" s="112" t="str">
        <f t="shared" si="2"/>
        <v/>
      </c>
    </row>
    <row r="763" ht="22.5" customHeight="1">
      <c r="A763" s="3"/>
      <c r="B763" s="3" t="str">
        <f>IFERROR(__xludf.DUMMYFUNCTION("if( A763&lt;&gt;"""",SPLIT(A763,"".""),"""")"),"")</f>
        <v/>
      </c>
      <c r="C763" s="3"/>
      <c r="D763" s="3"/>
      <c r="E763" s="3"/>
      <c r="F763" s="112" t="str">
        <f t="shared" si="1"/>
        <v/>
      </c>
      <c r="G763" s="111"/>
      <c r="H763" s="3"/>
      <c r="I763" s="3" t="str">
        <f>IFERROR(__xludf.DUMMYFUNCTION("if( H763&lt;&gt;"""",SPLIT(H763,"".""),"""")"),"")</f>
        <v/>
      </c>
      <c r="J763" s="3"/>
      <c r="K763" s="3"/>
      <c r="L763" s="3"/>
      <c r="M763" s="112" t="str">
        <f t="shared" si="2"/>
        <v/>
      </c>
    </row>
    <row r="764" ht="22.5" customHeight="1">
      <c r="A764" s="3"/>
      <c r="B764" s="3" t="str">
        <f>IFERROR(__xludf.DUMMYFUNCTION("if( A764&lt;&gt;"""",SPLIT(A764,"".""),"""")"),"")</f>
        <v/>
      </c>
      <c r="C764" s="3"/>
      <c r="D764" s="3"/>
      <c r="E764" s="3"/>
      <c r="F764" s="112" t="str">
        <f t="shared" si="1"/>
        <v/>
      </c>
      <c r="G764" s="111"/>
      <c r="H764" s="3"/>
      <c r="I764" s="3" t="str">
        <f>IFERROR(__xludf.DUMMYFUNCTION("if( H764&lt;&gt;"""",SPLIT(H764,"".""),"""")"),"")</f>
        <v/>
      </c>
      <c r="J764" s="3"/>
      <c r="K764" s="3"/>
      <c r="L764" s="3"/>
      <c r="M764" s="112" t="str">
        <f t="shared" si="2"/>
        <v/>
      </c>
    </row>
    <row r="765" ht="22.5" customHeight="1">
      <c r="A765" s="3"/>
      <c r="B765" s="3" t="str">
        <f>IFERROR(__xludf.DUMMYFUNCTION("if( A765&lt;&gt;"""",SPLIT(A765,"".""),"""")"),"")</f>
        <v/>
      </c>
      <c r="C765" s="3"/>
      <c r="D765" s="3"/>
      <c r="E765" s="3"/>
      <c r="F765" s="112" t="str">
        <f t="shared" si="1"/>
        <v/>
      </c>
      <c r="G765" s="111"/>
      <c r="H765" s="3"/>
      <c r="I765" s="3" t="str">
        <f>IFERROR(__xludf.DUMMYFUNCTION("if( H765&lt;&gt;"""",SPLIT(H765,"".""),"""")"),"")</f>
        <v/>
      </c>
      <c r="J765" s="3"/>
      <c r="K765" s="3"/>
      <c r="L765" s="3"/>
      <c r="M765" s="112" t="str">
        <f t="shared" si="2"/>
        <v/>
      </c>
    </row>
    <row r="766" ht="22.5" customHeight="1">
      <c r="A766" s="3"/>
      <c r="B766" s="3" t="str">
        <f>IFERROR(__xludf.DUMMYFUNCTION("if( A766&lt;&gt;"""",SPLIT(A766,"".""),"""")"),"")</f>
        <v/>
      </c>
      <c r="C766" s="3"/>
      <c r="D766" s="3"/>
      <c r="E766" s="3"/>
      <c r="F766" s="112" t="str">
        <f t="shared" si="1"/>
        <v/>
      </c>
      <c r="G766" s="111"/>
      <c r="H766" s="3"/>
      <c r="I766" s="3" t="str">
        <f>IFERROR(__xludf.DUMMYFUNCTION("if( H766&lt;&gt;"""",SPLIT(H766,"".""),"""")"),"")</f>
        <v/>
      </c>
      <c r="J766" s="3"/>
      <c r="K766" s="3"/>
      <c r="L766" s="3"/>
      <c r="M766" s="112" t="str">
        <f t="shared" si="2"/>
        <v/>
      </c>
    </row>
    <row r="767" ht="22.5" customHeight="1">
      <c r="A767" s="3"/>
      <c r="B767" s="3" t="str">
        <f>IFERROR(__xludf.DUMMYFUNCTION("if( A767&lt;&gt;"""",SPLIT(A767,"".""),"""")"),"")</f>
        <v/>
      </c>
      <c r="C767" s="3"/>
      <c r="D767" s="3"/>
      <c r="E767" s="3"/>
      <c r="F767" s="112" t="str">
        <f t="shared" si="1"/>
        <v/>
      </c>
      <c r="G767" s="111"/>
      <c r="H767" s="3"/>
      <c r="I767" s="3" t="str">
        <f>IFERROR(__xludf.DUMMYFUNCTION("if( H767&lt;&gt;"""",SPLIT(H767,"".""),"""")"),"")</f>
        <v/>
      </c>
      <c r="J767" s="3"/>
      <c r="K767" s="3"/>
      <c r="L767" s="3"/>
      <c r="M767" s="112" t="str">
        <f t="shared" si="2"/>
        <v/>
      </c>
    </row>
    <row r="768" ht="22.5" customHeight="1">
      <c r="A768" s="3"/>
      <c r="B768" s="3" t="str">
        <f>IFERROR(__xludf.DUMMYFUNCTION("if( A768&lt;&gt;"""",SPLIT(A768,"".""),"""")"),"")</f>
        <v/>
      </c>
      <c r="C768" s="3"/>
      <c r="D768" s="3"/>
      <c r="E768" s="3"/>
      <c r="F768" s="112" t="str">
        <f t="shared" si="1"/>
        <v/>
      </c>
      <c r="G768" s="111"/>
      <c r="H768" s="3"/>
      <c r="I768" s="3" t="str">
        <f>IFERROR(__xludf.DUMMYFUNCTION("if( H768&lt;&gt;"""",SPLIT(H768,"".""),"""")"),"")</f>
        <v/>
      </c>
      <c r="J768" s="3"/>
      <c r="K768" s="3"/>
      <c r="L768" s="3"/>
      <c r="M768" s="112" t="str">
        <f t="shared" si="2"/>
        <v/>
      </c>
    </row>
    <row r="769" ht="22.5" customHeight="1">
      <c r="A769" s="3"/>
      <c r="B769" s="3" t="str">
        <f>IFERROR(__xludf.DUMMYFUNCTION("if( A769&lt;&gt;"""",SPLIT(A769,"".""),"""")"),"")</f>
        <v/>
      </c>
      <c r="C769" s="3"/>
      <c r="D769" s="3"/>
      <c r="E769" s="3"/>
      <c r="F769" s="112" t="str">
        <f t="shared" si="1"/>
        <v/>
      </c>
      <c r="G769" s="111"/>
      <c r="H769" s="3"/>
      <c r="I769" s="3" t="str">
        <f>IFERROR(__xludf.DUMMYFUNCTION("if( H769&lt;&gt;"""",SPLIT(H769,"".""),"""")"),"")</f>
        <v/>
      </c>
      <c r="J769" s="3"/>
      <c r="K769" s="3"/>
      <c r="L769" s="3"/>
      <c r="M769" s="112" t="str">
        <f t="shared" si="2"/>
        <v/>
      </c>
    </row>
    <row r="770" ht="22.5" customHeight="1">
      <c r="A770" s="3"/>
      <c r="B770" s="3" t="str">
        <f>IFERROR(__xludf.DUMMYFUNCTION("if( A770&lt;&gt;"""",SPLIT(A770,"".""),"""")"),"")</f>
        <v/>
      </c>
      <c r="C770" s="3"/>
      <c r="D770" s="3"/>
      <c r="E770" s="3"/>
      <c r="F770" s="112" t="str">
        <f t="shared" si="1"/>
        <v/>
      </c>
      <c r="G770" s="111"/>
      <c r="H770" s="3"/>
      <c r="I770" s="3" t="str">
        <f>IFERROR(__xludf.DUMMYFUNCTION("if( H770&lt;&gt;"""",SPLIT(H770,"".""),"""")"),"")</f>
        <v/>
      </c>
      <c r="J770" s="3"/>
      <c r="K770" s="3"/>
      <c r="L770" s="3"/>
      <c r="M770" s="112" t="str">
        <f t="shared" si="2"/>
        <v/>
      </c>
    </row>
    <row r="771" ht="22.5" customHeight="1">
      <c r="A771" s="3"/>
      <c r="B771" s="3" t="str">
        <f>IFERROR(__xludf.DUMMYFUNCTION("if( A771&lt;&gt;"""",SPLIT(A771,"".""),"""")"),"")</f>
        <v/>
      </c>
      <c r="C771" s="3"/>
      <c r="D771" s="3"/>
      <c r="E771" s="3"/>
      <c r="F771" s="112" t="str">
        <f t="shared" si="1"/>
        <v/>
      </c>
      <c r="G771" s="111"/>
      <c r="H771" s="3"/>
      <c r="I771" s="3" t="str">
        <f>IFERROR(__xludf.DUMMYFUNCTION("if( H771&lt;&gt;"""",SPLIT(H771,"".""),"""")"),"")</f>
        <v/>
      </c>
      <c r="J771" s="3"/>
      <c r="K771" s="3"/>
      <c r="L771" s="3"/>
      <c r="M771" s="112" t="str">
        <f t="shared" si="2"/>
        <v/>
      </c>
    </row>
    <row r="772" ht="22.5" customHeight="1">
      <c r="A772" s="3"/>
      <c r="B772" s="3" t="str">
        <f>IFERROR(__xludf.DUMMYFUNCTION("if( A772&lt;&gt;"""",SPLIT(A772,"".""),"""")"),"")</f>
        <v/>
      </c>
      <c r="C772" s="3"/>
      <c r="D772" s="3"/>
      <c r="E772" s="3"/>
      <c r="F772" s="112" t="str">
        <f t="shared" si="1"/>
        <v/>
      </c>
      <c r="G772" s="111"/>
      <c r="H772" s="3"/>
      <c r="I772" s="3" t="str">
        <f>IFERROR(__xludf.DUMMYFUNCTION("if( H772&lt;&gt;"""",SPLIT(H772,"".""),"""")"),"")</f>
        <v/>
      </c>
      <c r="J772" s="3"/>
      <c r="K772" s="3"/>
      <c r="L772" s="3"/>
      <c r="M772" s="112" t="str">
        <f t="shared" si="2"/>
        <v/>
      </c>
    </row>
    <row r="773" ht="22.5" customHeight="1">
      <c r="A773" s="3"/>
      <c r="B773" s="3" t="str">
        <f>IFERROR(__xludf.DUMMYFUNCTION("if( A773&lt;&gt;"""",SPLIT(A773,"".""),"""")"),"")</f>
        <v/>
      </c>
      <c r="C773" s="3"/>
      <c r="D773" s="3"/>
      <c r="E773" s="3"/>
      <c r="F773" s="112" t="str">
        <f t="shared" si="1"/>
        <v/>
      </c>
      <c r="G773" s="111"/>
      <c r="H773" s="3"/>
      <c r="I773" s="3" t="str">
        <f>IFERROR(__xludf.DUMMYFUNCTION("if( H773&lt;&gt;"""",SPLIT(H773,"".""),"""")"),"")</f>
        <v/>
      </c>
      <c r="J773" s="3"/>
      <c r="K773" s="3"/>
      <c r="L773" s="3"/>
      <c r="M773" s="112" t="str">
        <f t="shared" si="2"/>
        <v/>
      </c>
    </row>
    <row r="774" ht="22.5" customHeight="1">
      <c r="A774" s="3"/>
      <c r="B774" s="3" t="str">
        <f>IFERROR(__xludf.DUMMYFUNCTION("if( A774&lt;&gt;"""",SPLIT(A774,"".""),"""")"),"")</f>
        <v/>
      </c>
      <c r="C774" s="3"/>
      <c r="D774" s="3"/>
      <c r="E774" s="3"/>
      <c r="F774" s="112" t="str">
        <f t="shared" si="1"/>
        <v/>
      </c>
      <c r="G774" s="111"/>
      <c r="H774" s="3"/>
      <c r="I774" s="3" t="str">
        <f>IFERROR(__xludf.DUMMYFUNCTION("if( H774&lt;&gt;"""",SPLIT(H774,"".""),"""")"),"")</f>
        <v/>
      </c>
      <c r="J774" s="3"/>
      <c r="K774" s="3"/>
      <c r="L774" s="3"/>
      <c r="M774" s="112" t="str">
        <f t="shared" si="2"/>
        <v/>
      </c>
    </row>
    <row r="775" ht="22.5" customHeight="1">
      <c r="A775" s="3"/>
      <c r="B775" s="3" t="str">
        <f>IFERROR(__xludf.DUMMYFUNCTION("if( A775&lt;&gt;"""",SPLIT(A775,"".""),"""")"),"")</f>
        <v/>
      </c>
      <c r="C775" s="3"/>
      <c r="D775" s="3"/>
      <c r="E775" s="3"/>
      <c r="F775" s="112" t="str">
        <f t="shared" si="1"/>
        <v/>
      </c>
      <c r="G775" s="111"/>
      <c r="H775" s="3"/>
      <c r="I775" s="3" t="str">
        <f>IFERROR(__xludf.DUMMYFUNCTION("if( H775&lt;&gt;"""",SPLIT(H775,"".""),"""")"),"")</f>
        <v/>
      </c>
      <c r="J775" s="3"/>
      <c r="K775" s="3"/>
      <c r="L775" s="3"/>
      <c r="M775" s="112" t="str">
        <f t="shared" si="2"/>
        <v/>
      </c>
    </row>
    <row r="776" ht="22.5" customHeight="1">
      <c r="A776" s="3"/>
      <c r="B776" s="3" t="str">
        <f>IFERROR(__xludf.DUMMYFUNCTION("if( A776&lt;&gt;"""",SPLIT(A776,"".""),"""")"),"")</f>
        <v/>
      </c>
      <c r="C776" s="3"/>
      <c r="D776" s="3"/>
      <c r="E776" s="3"/>
      <c r="F776" s="112" t="str">
        <f t="shared" si="1"/>
        <v/>
      </c>
      <c r="G776" s="111"/>
      <c r="H776" s="3"/>
      <c r="I776" s="3" t="str">
        <f>IFERROR(__xludf.DUMMYFUNCTION("if( H776&lt;&gt;"""",SPLIT(H776,"".""),"""")"),"")</f>
        <v/>
      </c>
      <c r="J776" s="3"/>
      <c r="K776" s="3"/>
      <c r="L776" s="3"/>
      <c r="M776" s="112" t="str">
        <f t="shared" si="2"/>
        <v/>
      </c>
    </row>
    <row r="777" ht="22.5" customHeight="1">
      <c r="A777" s="3"/>
      <c r="B777" s="3" t="str">
        <f>IFERROR(__xludf.DUMMYFUNCTION("if( A777&lt;&gt;"""",SPLIT(A777,"".""),"""")"),"")</f>
        <v/>
      </c>
      <c r="C777" s="3"/>
      <c r="D777" s="3"/>
      <c r="E777" s="3"/>
      <c r="F777" s="112" t="str">
        <f t="shared" si="1"/>
        <v/>
      </c>
      <c r="G777" s="111"/>
      <c r="H777" s="3"/>
      <c r="I777" s="3" t="str">
        <f>IFERROR(__xludf.DUMMYFUNCTION("if( H777&lt;&gt;"""",SPLIT(H777,"".""),"""")"),"")</f>
        <v/>
      </c>
      <c r="J777" s="3"/>
      <c r="K777" s="3"/>
      <c r="L777" s="3"/>
      <c r="M777" s="112" t="str">
        <f t="shared" si="2"/>
        <v/>
      </c>
    </row>
    <row r="778" ht="22.5" customHeight="1">
      <c r="A778" s="3"/>
      <c r="B778" s="3" t="str">
        <f>IFERROR(__xludf.DUMMYFUNCTION("if( A778&lt;&gt;"""",SPLIT(A778,"".""),"""")"),"")</f>
        <v/>
      </c>
      <c r="C778" s="3"/>
      <c r="D778" s="3"/>
      <c r="E778" s="3"/>
      <c r="F778" s="112" t="str">
        <f t="shared" si="1"/>
        <v/>
      </c>
      <c r="G778" s="111"/>
      <c r="H778" s="3"/>
      <c r="I778" s="3" t="str">
        <f>IFERROR(__xludf.DUMMYFUNCTION("if( H778&lt;&gt;"""",SPLIT(H778,"".""),"""")"),"")</f>
        <v/>
      </c>
      <c r="J778" s="3"/>
      <c r="K778" s="3"/>
      <c r="L778" s="3"/>
      <c r="M778" s="112" t="str">
        <f t="shared" si="2"/>
        <v/>
      </c>
    </row>
    <row r="779" ht="22.5" customHeight="1">
      <c r="A779" s="3"/>
      <c r="B779" s="3" t="str">
        <f>IFERROR(__xludf.DUMMYFUNCTION("if( A779&lt;&gt;"""",SPLIT(A779,"".""),"""")"),"")</f>
        <v/>
      </c>
      <c r="C779" s="3"/>
      <c r="D779" s="3"/>
      <c r="E779" s="3"/>
      <c r="F779" s="112" t="str">
        <f t="shared" si="1"/>
        <v/>
      </c>
      <c r="G779" s="111"/>
      <c r="H779" s="3"/>
      <c r="I779" s="3" t="str">
        <f>IFERROR(__xludf.DUMMYFUNCTION("if( H779&lt;&gt;"""",SPLIT(H779,"".""),"""")"),"")</f>
        <v/>
      </c>
      <c r="J779" s="3"/>
      <c r="K779" s="3"/>
      <c r="L779" s="3"/>
      <c r="M779" s="112" t="str">
        <f t="shared" si="2"/>
        <v/>
      </c>
    </row>
    <row r="780" ht="22.5" customHeight="1">
      <c r="A780" s="3"/>
      <c r="B780" s="3" t="str">
        <f>IFERROR(__xludf.DUMMYFUNCTION("if( A780&lt;&gt;"""",SPLIT(A780,"".""),"""")"),"")</f>
        <v/>
      </c>
      <c r="C780" s="3"/>
      <c r="D780" s="3"/>
      <c r="E780" s="3"/>
      <c r="F780" s="112" t="str">
        <f t="shared" si="1"/>
        <v/>
      </c>
      <c r="G780" s="111"/>
      <c r="H780" s="3"/>
      <c r="I780" s="3" t="str">
        <f>IFERROR(__xludf.DUMMYFUNCTION("if( H780&lt;&gt;"""",SPLIT(H780,"".""),"""")"),"")</f>
        <v/>
      </c>
      <c r="J780" s="3"/>
      <c r="K780" s="3"/>
      <c r="L780" s="3"/>
      <c r="M780" s="112" t="str">
        <f t="shared" si="2"/>
        <v/>
      </c>
    </row>
    <row r="781" ht="22.5" customHeight="1">
      <c r="A781" s="3"/>
      <c r="B781" s="3" t="str">
        <f>IFERROR(__xludf.DUMMYFUNCTION("if( A781&lt;&gt;"""",SPLIT(A781,"".""),"""")"),"")</f>
        <v/>
      </c>
      <c r="C781" s="3"/>
      <c r="D781" s="3"/>
      <c r="E781" s="3"/>
      <c r="F781" s="112" t="str">
        <f t="shared" si="1"/>
        <v/>
      </c>
      <c r="G781" s="111"/>
      <c r="H781" s="3"/>
      <c r="I781" s="3" t="str">
        <f>IFERROR(__xludf.DUMMYFUNCTION("if( H781&lt;&gt;"""",SPLIT(H781,"".""),"""")"),"")</f>
        <v/>
      </c>
      <c r="J781" s="3"/>
      <c r="K781" s="3"/>
      <c r="L781" s="3"/>
      <c r="M781" s="112" t="str">
        <f t="shared" si="2"/>
        <v/>
      </c>
    </row>
    <row r="782" ht="22.5" customHeight="1">
      <c r="A782" s="3"/>
      <c r="B782" s="3" t="str">
        <f>IFERROR(__xludf.DUMMYFUNCTION("if( A782&lt;&gt;"""",SPLIT(A782,"".""),"""")"),"")</f>
        <v/>
      </c>
      <c r="C782" s="3"/>
      <c r="D782" s="3"/>
      <c r="E782" s="3"/>
      <c r="F782" s="112" t="str">
        <f t="shared" si="1"/>
        <v/>
      </c>
      <c r="G782" s="111"/>
      <c r="H782" s="3"/>
      <c r="I782" s="3" t="str">
        <f>IFERROR(__xludf.DUMMYFUNCTION("if( H782&lt;&gt;"""",SPLIT(H782,"".""),"""")"),"")</f>
        <v/>
      </c>
      <c r="J782" s="3"/>
      <c r="K782" s="3"/>
      <c r="L782" s="3"/>
      <c r="M782" s="112" t="str">
        <f t="shared" si="2"/>
        <v/>
      </c>
    </row>
    <row r="783" ht="22.5" customHeight="1">
      <c r="A783" s="3"/>
      <c r="B783" s="3" t="str">
        <f>IFERROR(__xludf.DUMMYFUNCTION("if( A783&lt;&gt;"""",SPLIT(A783,"".""),"""")"),"")</f>
        <v/>
      </c>
      <c r="C783" s="3"/>
      <c r="D783" s="3"/>
      <c r="E783" s="3"/>
      <c r="F783" s="112" t="str">
        <f t="shared" si="1"/>
        <v/>
      </c>
      <c r="G783" s="111"/>
      <c r="H783" s="3"/>
      <c r="I783" s="3" t="str">
        <f>IFERROR(__xludf.DUMMYFUNCTION("if( H783&lt;&gt;"""",SPLIT(H783,"".""),"""")"),"")</f>
        <v/>
      </c>
      <c r="J783" s="3"/>
      <c r="K783" s="3"/>
      <c r="L783" s="3"/>
      <c r="M783" s="112" t="str">
        <f t="shared" si="2"/>
        <v/>
      </c>
    </row>
    <row r="784" ht="22.5" customHeight="1">
      <c r="A784" s="3"/>
      <c r="B784" s="3" t="str">
        <f>IFERROR(__xludf.DUMMYFUNCTION("if( A784&lt;&gt;"""",SPLIT(A784,"".""),"""")"),"")</f>
        <v/>
      </c>
      <c r="C784" s="3"/>
      <c r="D784" s="3"/>
      <c r="E784" s="3"/>
      <c r="F784" s="112" t="str">
        <f t="shared" si="1"/>
        <v/>
      </c>
      <c r="G784" s="111"/>
      <c r="H784" s="3"/>
      <c r="I784" s="3" t="str">
        <f>IFERROR(__xludf.DUMMYFUNCTION("if( H784&lt;&gt;"""",SPLIT(H784,"".""),"""")"),"")</f>
        <v/>
      </c>
      <c r="J784" s="3"/>
      <c r="K784" s="3"/>
      <c r="L784" s="3"/>
      <c r="M784" s="112" t="str">
        <f t="shared" si="2"/>
        <v/>
      </c>
    </row>
    <row r="785" ht="22.5" customHeight="1">
      <c r="A785" s="3"/>
      <c r="B785" s="3" t="str">
        <f>IFERROR(__xludf.DUMMYFUNCTION("if( A785&lt;&gt;"""",SPLIT(A785,"".""),"""")"),"")</f>
        <v/>
      </c>
      <c r="C785" s="3"/>
      <c r="D785" s="3"/>
      <c r="E785" s="3"/>
      <c r="F785" s="112" t="str">
        <f t="shared" si="1"/>
        <v/>
      </c>
      <c r="G785" s="111"/>
      <c r="H785" s="3"/>
      <c r="I785" s="3" t="str">
        <f>IFERROR(__xludf.DUMMYFUNCTION("if( H785&lt;&gt;"""",SPLIT(H785,"".""),"""")"),"")</f>
        <v/>
      </c>
      <c r="J785" s="3"/>
      <c r="K785" s="3"/>
      <c r="L785" s="3"/>
      <c r="M785" s="112" t="str">
        <f t="shared" si="2"/>
        <v/>
      </c>
    </row>
    <row r="786" ht="22.5" customHeight="1">
      <c r="A786" s="3"/>
      <c r="B786" s="3" t="str">
        <f>IFERROR(__xludf.DUMMYFUNCTION("if( A786&lt;&gt;"""",SPLIT(A786,"".""),"""")"),"")</f>
        <v/>
      </c>
      <c r="C786" s="3"/>
      <c r="D786" s="3"/>
      <c r="E786" s="3"/>
      <c r="F786" s="112" t="str">
        <f t="shared" si="1"/>
        <v/>
      </c>
      <c r="G786" s="111"/>
      <c r="H786" s="3"/>
      <c r="I786" s="3" t="str">
        <f>IFERROR(__xludf.DUMMYFUNCTION("if( H786&lt;&gt;"""",SPLIT(H786,"".""),"""")"),"")</f>
        <v/>
      </c>
      <c r="J786" s="3"/>
      <c r="K786" s="3"/>
      <c r="L786" s="3"/>
      <c r="M786" s="112" t="str">
        <f t="shared" si="2"/>
        <v/>
      </c>
    </row>
    <row r="787" ht="22.5" customHeight="1">
      <c r="A787" s="3"/>
      <c r="B787" s="3" t="str">
        <f>IFERROR(__xludf.DUMMYFUNCTION("if( A787&lt;&gt;"""",SPLIT(A787,"".""),"""")"),"")</f>
        <v/>
      </c>
      <c r="C787" s="3"/>
      <c r="D787" s="3"/>
      <c r="E787" s="3"/>
      <c r="F787" s="112" t="str">
        <f t="shared" si="1"/>
        <v/>
      </c>
      <c r="G787" s="111"/>
      <c r="H787" s="3"/>
      <c r="I787" s="3" t="str">
        <f>IFERROR(__xludf.DUMMYFUNCTION("if( H787&lt;&gt;"""",SPLIT(H787,"".""),"""")"),"")</f>
        <v/>
      </c>
      <c r="J787" s="3"/>
      <c r="K787" s="3"/>
      <c r="L787" s="3"/>
      <c r="M787" s="112" t="str">
        <f t="shared" si="2"/>
        <v/>
      </c>
    </row>
    <row r="788" ht="22.5" customHeight="1">
      <c r="A788" s="3"/>
      <c r="B788" s="3" t="str">
        <f>IFERROR(__xludf.DUMMYFUNCTION("if( A788&lt;&gt;"""",SPLIT(A788,"".""),"""")"),"")</f>
        <v/>
      </c>
      <c r="C788" s="3"/>
      <c r="D788" s="3"/>
      <c r="E788" s="3"/>
      <c r="F788" s="112" t="str">
        <f t="shared" si="1"/>
        <v/>
      </c>
      <c r="G788" s="111"/>
      <c r="H788" s="3"/>
      <c r="I788" s="3" t="str">
        <f>IFERROR(__xludf.DUMMYFUNCTION("if( H788&lt;&gt;"""",SPLIT(H788,"".""),"""")"),"")</f>
        <v/>
      </c>
      <c r="J788" s="3"/>
      <c r="K788" s="3"/>
      <c r="L788" s="3"/>
      <c r="M788" s="112" t="str">
        <f t="shared" si="2"/>
        <v/>
      </c>
    </row>
    <row r="789" ht="22.5" customHeight="1">
      <c r="A789" s="3"/>
      <c r="B789" s="3" t="str">
        <f>IFERROR(__xludf.DUMMYFUNCTION("if( A789&lt;&gt;"""",SPLIT(A789,"".""),"""")"),"")</f>
        <v/>
      </c>
      <c r="C789" s="3"/>
      <c r="D789" s="3"/>
      <c r="E789" s="3"/>
      <c r="F789" s="112" t="str">
        <f t="shared" si="1"/>
        <v/>
      </c>
      <c r="G789" s="111"/>
      <c r="H789" s="3"/>
      <c r="I789" s="3" t="str">
        <f>IFERROR(__xludf.DUMMYFUNCTION("if( H789&lt;&gt;"""",SPLIT(H789,"".""),"""")"),"")</f>
        <v/>
      </c>
      <c r="J789" s="3"/>
      <c r="K789" s="3"/>
      <c r="L789" s="3"/>
      <c r="M789" s="112" t="str">
        <f t="shared" si="2"/>
        <v/>
      </c>
    </row>
    <row r="790" ht="22.5" customHeight="1">
      <c r="A790" s="3"/>
      <c r="B790" s="3" t="str">
        <f>IFERROR(__xludf.DUMMYFUNCTION("if( A790&lt;&gt;"""",SPLIT(A790,"".""),"""")"),"")</f>
        <v/>
      </c>
      <c r="C790" s="3"/>
      <c r="D790" s="3"/>
      <c r="E790" s="3"/>
      <c r="F790" s="112" t="str">
        <f t="shared" si="1"/>
        <v/>
      </c>
      <c r="G790" s="111"/>
      <c r="H790" s="3"/>
      <c r="I790" s="3" t="str">
        <f>IFERROR(__xludf.DUMMYFUNCTION("if( H790&lt;&gt;"""",SPLIT(H790,"".""),"""")"),"")</f>
        <v/>
      </c>
      <c r="J790" s="3"/>
      <c r="K790" s="3"/>
      <c r="L790" s="3"/>
      <c r="M790" s="112" t="str">
        <f t="shared" si="2"/>
        <v/>
      </c>
    </row>
    <row r="791" ht="22.5" customHeight="1">
      <c r="A791" s="3"/>
      <c r="B791" s="3" t="str">
        <f>IFERROR(__xludf.DUMMYFUNCTION("if( A791&lt;&gt;"""",SPLIT(A791,"".""),"""")"),"")</f>
        <v/>
      </c>
      <c r="C791" s="3"/>
      <c r="D791" s="3"/>
      <c r="E791" s="3"/>
      <c r="F791" s="112" t="str">
        <f t="shared" si="1"/>
        <v/>
      </c>
      <c r="G791" s="111"/>
      <c r="H791" s="3"/>
      <c r="I791" s="3" t="str">
        <f>IFERROR(__xludf.DUMMYFUNCTION("if( H791&lt;&gt;"""",SPLIT(H791,"".""),"""")"),"")</f>
        <v/>
      </c>
      <c r="J791" s="3"/>
      <c r="K791" s="3"/>
      <c r="L791" s="3"/>
      <c r="M791" s="112" t="str">
        <f t="shared" si="2"/>
        <v/>
      </c>
    </row>
    <row r="792" ht="22.5" customHeight="1">
      <c r="A792" s="3"/>
      <c r="B792" s="3" t="str">
        <f>IFERROR(__xludf.DUMMYFUNCTION("if( A792&lt;&gt;"""",SPLIT(A792,"".""),"""")"),"")</f>
        <v/>
      </c>
      <c r="C792" s="3"/>
      <c r="D792" s="3"/>
      <c r="E792" s="3"/>
      <c r="F792" s="112" t="str">
        <f t="shared" si="1"/>
        <v/>
      </c>
      <c r="G792" s="111"/>
      <c r="H792" s="3"/>
      <c r="I792" s="3" t="str">
        <f>IFERROR(__xludf.DUMMYFUNCTION("if( H792&lt;&gt;"""",SPLIT(H792,"".""),"""")"),"")</f>
        <v/>
      </c>
      <c r="J792" s="3"/>
      <c r="K792" s="3"/>
      <c r="L792" s="3"/>
      <c r="M792" s="112" t="str">
        <f t="shared" si="2"/>
        <v/>
      </c>
    </row>
    <row r="793" ht="22.5" customHeight="1">
      <c r="A793" s="3"/>
      <c r="B793" s="3" t="str">
        <f>IFERROR(__xludf.DUMMYFUNCTION("if( A793&lt;&gt;"""",SPLIT(A793,"".""),"""")"),"")</f>
        <v/>
      </c>
      <c r="C793" s="3"/>
      <c r="D793" s="3"/>
      <c r="E793" s="3"/>
      <c r="F793" s="112" t="str">
        <f t="shared" si="1"/>
        <v/>
      </c>
      <c r="G793" s="111"/>
      <c r="H793" s="3"/>
      <c r="I793" s="3" t="str">
        <f>IFERROR(__xludf.DUMMYFUNCTION("if( H793&lt;&gt;"""",SPLIT(H793,"".""),"""")"),"")</f>
        <v/>
      </c>
      <c r="J793" s="3"/>
      <c r="K793" s="3"/>
      <c r="L793" s="3"/>
      <c r="M793" s="112" t="str">
        <f t="shared" si="2"/>
        <v/>
      </c>
    </row>
    <row r="794" ht="22.5" customHeight="1">
      <c r="A794" s="3"/>
      <c r="B794" s="3" t="str">
        <f>IFERROR(__xludf.DUMMYFUNCTION("if( A794&lt;&gt;"""",SPLIT(A794,"".""),"""")"),"")</f>
        <v/>
      </c>
      <c r="C794" s="3"/>
      <c r="D794" s="3"/>
      <c r="E794" s="3"/>
      <c r="F794" s="112" t="str">
        <f t="shared" si="1"/>
        <v/>
      </c>
      <c r="G794" s="111"/>
      <c r="H794" s="3"/>
      <c r="I794" s="3" t="str">
        <f>IFERROR(__xludf.DUMMYFUNCTION("if( H794&lt;&gt;"""",SPLIT(H794,"".""),"""")"),"")</f>
        <v/>
      </c>
      <c r="J794" s="3"/>
      <c r="K794" s="3"/>
      <c r="L794" s="3"/>
      <c r="M794" s="112" t="str">
        <f t="shared" si="2"/>
        <v/>
      </c>
    </row>
    <row r="795" ht="22.5" customHeight="1">
      <c r="A795" s="3"/>
      <c r="B795" s="3" t="str">
        <f>IFERROR(__xludf.DUMMYFUNCTION("if( A795&lt;&gt;"""",SPLIT(A795,"".""),"""")"),"")</f>
        <v/>
      </c>
      <c r="C795" s="3"/>
      <c r="D795" s="3"/>
      <c r="E795" s="3"/>
      <c r="F795" s="112" t="str">
        <f t="shared" si="1"/>
        <v/>
      </c>
      <c r="G795" s="111"/>
      <c r="H795" s="3"/>
      <c r="I795" s="3" t="str">
        <f>IFERROR(__xludf.DUMMYFUNCTION("if( H795&lt;&gt;"""",SPLIT(H795,"".""),"""")"),"")</f>
        <v/>
      </c>
      <c r="J795" s="3"/>
      <c r="K795" s="3"/>
      <c r="L795" s="3"/>
      <c r="M795" s="112" t="str">
        <f t="shared" si="2"/>
        <v/>
      </c>
    </row>
    <row r="796" ht="22.5" customHeight="1">
      <c r="A796" s="3"/>
      <c r="B796" s="3" t="str">
        <f>IFERROR(__xludf.DUMMYFUNCTION("if( A796&lt;&gt;"""",SPLIT(A796,"".""),"""")"),"")</f>
        <v/>
      </c>
      <c r="C796" s="3"/>
      <c r="D796" s="3"/>
      <c r="E796" s="3"/>
      <c r="F796" s="112" t="str">
        <f t="shared" si="1"/>
        <v/>
      </c>
      <c r="G796" s="111"/>
      <c r="H796" s="3"/>
      <c r="I796" s="3" t="str">
        <f>IFERROR(__xludf.DUMMYFUNCTION("if( H796&lt;&gt;"""",SPLIT(H796,"".""),"""")"),"")</f>
        <v/>
      </c>
      <c r="J796" s="3"/>
      <c r="K796" s="3"/>
      <c r="L796" s="3"/>
      <c r="M796" s="112" t="str">
        <f t="shared" si="2"/>
        <v/>
      </c>
    </row>
    <row r="797" ht="22.5" customHeight="1">
      <c r="A797" s="3"/>
      <c r="B797" s="3" t="str">
        <f>IFERROR(__xludf.DUMMYFUNCTION("if( A797&lt;&gt;"""",SPLIT(A797,"".""),"""")"),"")</f>
        <v/>
      </c>
      <c r="C797" s="3"/>
      <c r="D797" s="3"/>
      <c r="E797" s="3"/>
      <c r="F797" s="112" t="str">
        <f t="shared" si="1"/>
        <v/>
      </c>
      <c r="G797" s="111"/>
      <c r="H797" s="3"/>
      <c r="I797" s="3" t="str">
        <f>IFERROR(__xludf.DUMMYFUNCTION("if( H797&lt;&gt;"""",SPLIT(H797,"".""),"""")"),"")</f>
        <v/>
      </c>
      <c r="J797" s="3"/>
      <c r="K797" s="3"/>
      <c r="L797" s="3"/>
      <c r="M797" s="112" t="str">
        <f t="shared" si="2"/>
        <v/>
      </c>
    </row>
    <row r="798" ht="22.5" customHeight="1">
      <c r="A798" s="3"/>
      <c r="B798" s="3" t="str">
        <f>IFERROR(__xludf.DUMMYFUNCTION("if( A798&lt;&gt;"""",SPLIT(A798,"".""),"""")"),"")</f>
        <v/>
      </c>
      <c r="C798" s="3"/>
      <c r="D798" s="3"/>
      <c r="E798" s="3"/>
      <c r="F798" s="112" t="str">
        <f t="shared" si="1"/>
        <v/>
      </c>
      <c r="G798" s="111"/>
      <c r="H798" s="3"/>
      <c r="I798" s="3" t="str">
        <f>IFERROR(__xludf.DUMMYFUNCTION("if( H798&lt;&gt;"""",SPLIT(H798,"".""),"""")"),"")</f>
        <v/>
      </c>
      <c r="J798" s="3"/>
      <c r="K798" s="3"/>
      <c r="L798" s="3"/>
      <c r="M798" s="112" t="str">
        <f t="shared" si="2"/>
        <v/>
      </c>
    </row>
    <row r="799" ht="22.5" customHeight="1">
      <c r="A799" s="3"/>
      <c r="B799" s="3" t="str">
        <f>IFERROR(__xludf.DUMMYFUNCTION("if( A799&lt;&gt;"""",SPLIT(A799,"".""),"""")"),"")</f>
        <v/>
      </c>
      <c r="C799" s="3"/>
      <c r="D799" s="3"/>
      <c r="E799" s="3"/>
      <c r="F799" s="112" t="str">
        <f t="shared" si="1"/>
        <v/>
      </c>
      <c r="G799" s="111"/>
      <c r="H799" s="3"/>
      <c r="I799" s="3" t="str">
        <f>IFERROR(__xludf.DUMMYFUNCTION("if( H799&lt;&gt;"""",SPLIT(H799,"".""),"""")"),"")</f>
        <v/>
      </c>
      <c r="J799" s="3"/>
      <c r="K799" s="3"/>
      <c r="L799" s="3"/>
      <c r="M799" s="112" t="str">
        <f t="shared" si="2"/>
        <v/>
      </c>
    </row>
    <row r="800" ht="22.5" customHeight="1">
      <c r="A800" s="3"/>
      <c r="B800" s="3" t="str">
        <f>IFERROR(__xludf.DUMMYFUNCTION("if( A800&lt;&gt;"""",SPLIT(A800,"".""),"""")"),"")</f>
        <v/>
      </c>
      <c r="C800" s="3"/>
      <c r="D800" s="3"/>
      <c r="E800" s="3"/>
      <c r="F800" s="112" t="str">
        <f t="shared" si="1"/>
        <v/>
      </c>
      <c r="G800" s="111"/>
      <c r="H800" s="3"/>
      <c r="I800" s="3" t="str">
        <f>IFERROR(__xludf.DUMMYFUNCTION("if( H800&lt;&gt;"""",SPLIT(H800,"".""),"""")"),"")</f>
        <v/>
      </c>
      <c r="J800" s="3"/>
      <c r="K800" s="3"/>
      <c r="L800" s="3"/>
      <c r="M800" s="112" t="str">
        <f t="shared" si="2"/>
        <v/>
      </c>
    </row>
    <row r="801" ht="22.5" customHeight="1">
      <c r="A801" s="3"/>
      <c r="B801" s="3" t="str">
        <f>IFERROR(__xludf.DUMMYFUNCTION("if( A801&lt;&gt;"""",SPLIT(A801,"".""),"""")"),"")</f>
        <v/>
      </c>
      <c r="C801" s="3"/>
      <c r="D801" s="3"/>
      <c r="E801" s="3"/>
      <c r="F801" s="112" t="str">
        <f t="shared" si="1"/>
        <v/>
      </c>
      <c r="G801" s="111"/>
      <c r="H801" s="3"/>
      <c r="I801" s="3" t="str">
        <f>IFERROR(__xludf.DUMMYFUNCTION("if( H801&lt;&gt;"""",SPLIT(H801,"".""),"""")"),"")</f>
        <v/>
      </c>
      <c r="J801" s="3"/>
      <c r="K801" s="3"/>
      <c r="L801" s="3"/>
      <c r="M801" s="112" t="str">
        <f t="shared" si="2"/>
        <v/>
      </c>
    </row>
    <row r="802" ht="22.5" customHeight="1">
      <c r="A802" s="3"/>
      <c r="B802" s="3" t="str">
        <f>IFERROR(__xludf.DUMMYFUNCTION("if( A802&lt;&gt;"""",SPLIT(A802,"".""),"""")"),"")</f>
        <v/>
      </c>
      <c r="C802" s="3"/>
      <c r="D802" s="3"/>
      <c r="E802" s="3"/>
      <c r="F802" s="112" t="str">
        <f t="shared" si="1"/>
        <v/>
      </c>
      <c r="G802" s="111"/>
      <c r="H802" s="3"/>
      <c r="I802" s="3" t="str">
        <f>IFERROR(__xludf.DUMMYFUNCTION("if( H802&lt;&gt;"""",SPLIT(H802,"".""),"""")"),"")</f>
        <v/>
      </c>
      <c r="J802" s="3"/>
      <c r="K802" s="3"/>
      <c r="L802" s="3"/>
      <c r="M802" s="112" t="str">
        <f t="shared" si="2"/>
        <v/>
      </c>
    </row>
    <row r="803" ht="22.5" customHeight="1">
      <c r="A803" s="3"/>
      <c r="B803" s="3" t="str">
        <f>IFERROR(__xludf.DUMMYFUNCTION("if( A803&lt;&gt;"""",SPLIT(A803,"".""),"""")"),"")</f>
        <v/>
      </c>
      <c r="C803" s="3"/>
      <c r="D803" s="3"/>
      <c r="E803" s="3"/>
      <c r="F803" s="112" t="str">
        <f t="shared" si="1"/>
        <v/>
      </c>
      <c r="G803" s="111"/>
      <c r="H803" s="3"/>
      <c r="I803" s="3" t="str">
        <f>IFERROR(__xludf.DUMMYFUNCTION("if( H803&lt;&gt;"""",SPLIT(H803,"".""),"""")"),"")</f>
        <v/>
      </c>
      <c r="J803" s="3"/>
      <c r="K803" s="3"/>
      <c r="L803" s="3"/>
      <c r="M803" s="112" t="str">
        <f t="shared" si="2"/>
        <v/>
      </c>
    </row>
    <row r="804" ht="22.5" customHeight="1">
      <c r="A804" s="3"/>
      <c r="B804" s="3" t="str">
        <f>IFERROR(__xludf.DUMMYFUNCTION("if( A804&lt;&gt;"""",SPLIT(A804,"".""),"""")"),"")</f>
        <v/>
      </c>
      <c r="C804" s="3"/>
      <c r="D804" s="3"/>
      <c r="E804" s="3"/>
      <c r="F804" s="112" t="str">
        <f t="shared" si="1"/>
        <v/>
      </c>
      <c r="G804" s="111"/>
      <c r="H804" s="3"/>
      <c r="I804" s="3" t="str">
        <f>IFERROR(__xludf.DUMMYFUNCTION("if( H804&lt;&gt;"""",SPLIT(H804,"".""),"""")"),"")</f>
        <v/>
      </c>
      <c r="J804" s="3"/>
      <c r="K804" s="3"/>
      <c r="L804" s="3"/>
      <c r="M804" s="112" t="str">
        <f t="shared" si="2"/>
        <v/>
      </c>
    </row>
    <row r="805" ht="22.5" customHeight="1">
      <c r="A805" s="3"/>
      <c r="B805" s="3" t="str">
        <f>IFERROR(__xludf.DUMMYFUNCTION("if( A805&lt;&gt;"""",SPLIT(A805,"".""),"""")"),"")</f>
        <v/>
      </c>
      <c r="C805" s="3"/>
      <c r="D805" s="3"/>
      <c r="E805" s="3"/>
      <c r="F805" s="112" t="str">
        <f t="shared" si="1"/>
        <v/>
      </c>
      <c r="G805" s="111"/>
      <c r="H805" s="3"/>
      <c r="I805" s="3" t="str">
        <f>IFERROR(__xludf.DUMMYFUNCTION("if( H805&lt;&gt;"""",SPLIT(H805,"".""),"""")"),"")</f>
        <v/>
      </c>
      <c r="J805" s="3"/>
      <c r="K805" s="3"/>
      <c r="L805" s="3"/>
      <c r="M805" s="112" t="str">
        <f t="shared" si="2"/>
        <v/>
      </c>
    </row>
    <row r="806" ht="22.5" customHeight="1">
      <c r="A806" s="3"/>
      <c r="B806" s="3" t="str">
        <f>IFERROR(__xludf.DUMMYFUNCTION("if( A806&lt;&gt;"""",SPLIT(A806,"".""),"""")"),"")</f>
        <v/>
      </c>
      <c r="C806" s="3"/>
      <c r="D806" s="3"/>
      <c r="E806" s="3"/>
      <c r="F806" s="112" t="str">
        <f t="shared" si="1"/>
        <v/>
      </c>
      <c r="G806" s="111"/>
      <c r="H806" s="3"/>
      <c r="I806" s="3" t="str">
        <f>IFERROR(__xludf.DUMMYFUNCTION("if( H806&lt;&gt;"""",SPLIT(H806,"".""),"""")"),"")</f>
        <v/>
      </c>
      <c r="J806" s="3"/>
      <c r="K806" s="3"/>
      <c r="L806" s="3"/>
      <c r="M806" s="112" t="str">
        <f t="shared" si="2"/>
        <v/>
      </c>
    </row>
    <row r="807" ht="22.5" customHeight="1">
      <c r="A807" s="3"/>
      <c r="B807" s="3" t="str">
        <f>IFERROR(__xludf.DUMMYFUNCTION("if( A807&lt;&gt;"""",SPLIT(A807,"".""),"""")"),"")</f>
        <v/>
      </c>
      <c r="C807" s="3"/>
      <c r="D807" s="3"/>
      <c r="E807" s="3"/>
      <c r="F807" s="112" t="str">
        <f t="shared" si="1"/>
        <v/>
      </c>
      <c r="G807" s="111"/>
      <c r="H807" s="3"/>
      <c r="I807" s="3" t="str">
        <f>IFERROR(__xludf.DUMMYFUNCTION("if( H807&lt;&gt;"""",SPLIT(H807,"".""),"""")"),"")</f>
        <v/>
      </c>
      <c r="J807" s="3"/>
      <c r="K807" s="3"/>
      <c r="L807" s="3"/>
      <c r="M807" s="112" t="str">
        <f t="shared" si="2"/>
        <v/>
      </c>
    </row>
    <row r="808" ht="22.5" customHeight="1">
      <c r="A808" s="3"/>
      <c r="B808" s="3" t="str">
        <f>IFERROR(__xludf.DUMMYFUNCTION("if( A808&lt;&gt;"""",SPLIT(A808,"".""),"""")"),"")</f>
        <v/>
      </c>
      <c r="C808" s="3"/>
      <c r="D808" s="3"/>
      <c r="E808" s="3"/>
      <c r="F808" s="112" t="str">
        <f t="shared" si="1"/>
        <v/>
      </c>
      <c r="G808" s="111"/>
      <c r="H808" s="3"/>
      <c r="I808" s="3" t="str">
        <f>IFERROR(__xludf.DUMMYFUNCTION("if( H808&lt;&gt;"""",SPLIT(H808,"".""),"""")"),"")</f>
        <v/>
      </c>
      <c r="J808" s="3"/>
      <c r="K808" s="3"/>
      <c r="L808" s="3"/>
      <c r="M808" s="112" t="str">
        <f t="shared" si="2"/>
        <v/>
      </c>
    </row>
    <row r="809" ht="22.5" customHeight="1">
      <c r="A809" s="3"/>
      <c r="B809" s="3" t="str">
        <f>IFERROR(__xludf.DUMMYFUNCTION("if( A809&lt;&gt;"""",SPLIT(A809,"".""),"""")"),"")</f>
        <v/>
      </c>
      <c r="C809" s="3"/>
      <c r="D809" s="3"/>
      <c r="E809" s="3"/>
      <c r="F809" s="112" t="str">
        <f t="shared" si="1"/>
        <v/>
      </c>
      <c r="G809" s="111"/>
      <c r="H809" s="3"/>
      <c r="I809" s="3" t="str">
        <f>IFERROR(__xludf.DUMMYFUNCTION("if( H809&lt;&gt;"""",SPLIT(H809,"".""),"""")"),"")</f>
        <v/>
      </c>
      <c r="J809" s="3"/>
      <c r="K809" s="3"/>
      <c r="L809" s="3"/>
      <c r="M809" s="112" t="str">
        <f t="shared" si="2"/>
        <v/>
      </c>
    </row>
    <row r="810" ht="22.5" customHeight="1">
      <c r="A810" s="3"/>
      <c r="B810" s="3" t="str">
        <f>IFERROR(__xludf.DUMMYFUNCTION("if( A810&lt;&gt;"""",SPLIT(A810,"".""),"""")"),"")</f>
        <v/>
      </c>
      <c r="C810" s="3"/>
      <c r="D810" s="3"/>
      <c r="E810" s="3"/>
      <c r="F810" s="112" t="str">
        <f t="shared" si="1"/>
        <v/>
      </c>
      <c r="G810" s="111"/>
      <c r="H810" s="3"/>
      <c r="I810" s="3" t="str">
        <f>IFERROR(__xludf.DUMMYFUNCTION("if( H810&lt;&gt;"""",SPLIT(H810,"".""),"""")"),"")</f>
        <v/>
      </c>
      <c r="J810" s="3"/>
      <c r="K810" s="3"/>
      <c r="L810" s="3"/>
      <c r="M810" s="112" t="str">
        <f t="shared" si="2"/>
        <v/>
      </c>
    </row>
    <row r="811" ht="22.5" customHeight="1">
      <c r="A811" s="3"/>
      <c r="B811" s="3" t="str">
        <f>IFERROR(__xludf.DUMMYFUNCTION("if( A811&lt;&gt;"""",SPLIT(A811,"".""),"""")"),"")</f>
        <v/>
      </c>
      <c r="C811" s="3"/>
      <c r="D811" s="3"/>
      <c r="E811" s="3"/>
      <c r="F811" s="112" t="str">
        <f t="shared" si="1"/>
        <v/>
      </c>
      <c r="G811" s="111"/>
      <c r="H811" s="3"/>
      <c r="I811" s="3" t="str">
        <f>IFERROR(__xludf.DUMMYFUNCTION("if( H811&lt;&gt;"""",SPLIT(H811,"".""),"""")"),"")</f>
        <v/>
      </c>
      <c r="J811" s="3"/>
      <c r="K811" s="3"/>
      <c r="L811" s="3"/>
      <c r="M811" s="112" t="str">
        <f t="shared" si="2"/>
        <v/>
      </c>
    </row>
    <row r="812" ht="22.5" customHeight="1">
      <c r="A812" s="3"/>
      <c r="B812" s="3" t="str">
        <f>IFERROR(__xludf.DUMMYFUNCTION("if( A812&lt;&gt;"""",SPLIT(A812,"".""),"""")"),"")</f>
        <v/>
      </c>
      <c r="C812" s="3"/>
      <c r="D812" s="3"/>
      <c r="E812" s="3"/>
      <c r="F812" s="112" t="str">
        <f t="shared" si="1"/>
        <v/>
      </c>
      <c r="G812" s="111"/>
      <c r="H812" s="3"/>
      <c r="I812" s="3" t="str">
        <f>IFERROR(__xludf.DUMMYFUNCTION("if( H812&lt;&gt;"""",SPLIT(H812,"".""),"""")"),"")</f>
        <v/>
      </c>
      <c r="J812" s="3"/>
      <c r="K812" s="3"/>
      <c r="L812" s="3"/>
      <c r="M812" s="112" t="str">
        <f t="shared" si="2"/>
        <v/>
      </c>
    </row>
    <row r="813" ht="22.5" customHeight="1">
      <c r="A813" s="3"/>
      <c r="B813" s="3" t="str">
        <f>IFERROR(__xludf.DUMMYFUNCTION("if( A813&lt;&gt;"""",SPLIT(A813,"".""),"""")"),"")</f>
        <v/>
      </c>
      <c r="C813" s="3"/>
      <c r="D813" s="3"/>
      <c r="E813" s="3"/>
      <c r="F813" s="112" t="str">
        <f t="shared" si="1"/>
        <v/>
      </c>
      <c r="G813" s="111"/>
      <c r="H813" s="3"/>
      <c r="I813" s="3" t="str">
        <f>IFERROR(__xludf.DUMMYFUNCTION("if( H813&lt;&gt;"""",SPLIT(H813,"".""),"""")"),"")</f>
        <v/>
      </c>
      <c r="J813" s="3"/>
      <c r="K813" s="3"/>
      <c r="L813" s="3"/>
      <c r="M813" s="112" t="str">
        <f t="shared" si="2"/>
        <v/>
      </c>
    </row>
    <row r="814" ht="22.5" customHeight="1">
      <c r="A814" s="3"/>
      <c r="B814" s="3" t="str">
        <f>IFERROR(__xludf.DUMMYFUNCTION("if( A814&lt;&gt;"""",SPLIT(A814,"".""),"""")"),"")</f>
        <v/>
      </c>
      <c r="C814" s="3"/>
      <c r="D814" s="3"/>
      <c r="E814" s="3"/>
      <c r="F814" s="112" t="str">
        <f t="shared" si="1"/>
        <v/>
      </c>
      <c r="G814" s="111"/>
      <c r="H814" s="3"/>
      <c r="I814" s="3" t="str">
        <f>IFERROR(__xludf.DUMMYFUNCTION("if( H814&lt;&gt;"""",SPLIT(H814,"".""),"""")"),"")</f>
        <v/>
      </c>
      <c r="J814" s="3"/>
      <c r="K814" s="3"/>
      <c r="L814" s="3"/>
      <c r="M814" s="112" t="str">
        <f t="shared" si="2"/>
        <v/>
      </c>
    </row>
    <row r="815" ht="22.5" customHeight="1">
      <c r="A815" s="3"/>
      <c r="B815" s="3" t="str">
        <f>IFERROR(__xludf.DUMMYFUNCTION("if( A815&lt;&gt;"""",SPLIT(A815,"".""),"""")"),"")</f>
        <v/>
      </c>
      <c r="C815" s="3"/>
      <c r="D815" s="3"/>
      <c r="E815" s="3"/>
      <c r="F815" s="112" t="str">
        <f t="shared" si="1"/>
        <v/>
      </c>
      <c r="G815" s="111"/>
      <c r="H815" s="3"/>
      <c r="I815" s="3" t="str">
        <f>IFERROR(__xludf.DUMMYFUNCTION("if( H815&lt;&gt;"""",SPLIT(H815,"".""),"""")"),"")</f>
        <v/>
      </c>
      <c r="J815" s="3"/>
      <c r="K815" s="3"/>
      <c r="L815" s="3"/>
      <c r="M815" s="112" t="str">
        <f t="shared" si="2"/>
        <v/>
      </c>
    </row>
    <row r="816" ht="22.5" customHeight="1">
      <c r="A816" s="3"/>
      <c r="B816" s="3" t="str">
        <f>IFERROR(__xludf.DUMMYFUNCTION("if( A816&lt;&gt;"""",SPLIT(A816,"".""),"""")"),"")</f>
        <v/>
      </c>
      <c r="C816" s="3"/>
      <c r="D816" s="3"/>
      <c r="E816" s="3"/>
      <c r="F816" s="112" t="str">
        <f t="shared" si="1"/>
        <v/>
      </c>
      <c r="G816" s="111"/>
      <c r="H816" s="3"/>
      <c r="I816" s="3" t="str">
        <f>IFERROR(__xludf.DUMMYFUNCTION("if( H816&lt;&gt;"""",SPLIT(H816,"".""),"""")"),"")</f>
        <v/>
      </c>
      <c r="J816" s="3"/>
      <c r="K816" s="3"/>
      <c r="L816" s="3"/>
      <c r="M816" s="112" t="str">
        <f t="shared" si="2"/>
        <v/>
      </c>
    </row>
    <row r="817" ht="22.5" customHeight="1">
      <c r="A817" s="3"/>
      <c r="B817" s="3" t="str">
        <f>IFERROR(__xludf.DUMMYFUNCTION("if( A817&lt;&gt;"""",SPLIT(A817,"".""),"""")"),"")</f>
        <v/>
      </c>
      <c r="C817" s="3"/>
      <c r="D817" s="3"/>
      <c r="E817" s="3"/>
      <c r="F817" s="112" t="str">
        <f t="shared" si="1"/>
        <v/>
      </c>
      <c r="G817" s="111"/>
      <c r="H817" s="3"/>
      <c r="I817" s="3" t="str">
        <f>IFERROR(__xludf.DUMMYFUNCTION("if( H817&lt;&gt;"""",SPLIT(H817,"".""),"""")"),"")</f>
        <v/>
      </c>
      <c r="J817" s="3"/>
      <c r="K817" s="3"/>
      <c r="L817" s="3"/>
      <c r="M817" s="112" t="str">
        <f t="shared" si="2"/>
        <v/>
      </c>
    </row>
    <row r="818" ht="22.5" customHeight="1">
      <c r="A818" s="3"/>
      <c r="B818" s="3" t="str">
        <f>IFERROR(__xludf.DUMMYFUNCTION("if( A818&lt;&gt;"""",SPLIT(A818,"".""),"""")"),"")</f>
        <v/>
      </c>
      <c r="C818" s="3"/>
      <c r="D818" s="3"/>
      <c r="E818" s="3"/>
      <c r="F818" s="112" t="str">
        <f t="shared" si="1"/>
        <v/>
      </c>
      <c r="G818" s="111"/>
      <c r="H818" s="3"/>
      <c r="I818" s="3" t="str">
        <f>IFERROR(__xludf.DUMMYFUNCTION("if( H818&lt;&gt;"""",SPLIT(H818,"".""),"""")"),"")</f>
        <v/>
      </c>
      <c r="J818" s="3"/>
      <c r="K818" s="3"/>
      <c r="L818" s="3"/>
      <c r="M818" s="112" t="str">
        <f t="shared" si="2"/>
        <v/>
      </c>
    </row>
    <row r="819" ht="22.5" customHeight="1">
      <c r="A819" s="3"/>
      <c r="B819" s="3" t="str">
        <f>IFERROR(__xludf.DUMMYFUNCTION("if( A819&lt;&gt;"""",SPLIT(A819,"".""),"""")"),"")</f>
        <v/>
      </c>
      <c r="C819" s="3"/>
      <c r="D819" s="3"/>
      <c r="E819" s="3"/>
      <c r="F819" s="112" t="str">
        <f t="shared" si="1"/>
        <v/>
      </c>
      <c r="G819" s="111"/>
      <c r="H819" s="3"/>
      <c r="I819" s="3" t="str">
        <f>IFERROR(__xludf.DUMMYFUNCTION("if( H819&lt;&gt;"""",SPLIT(H819,"".""),"""")"),"")</f>
        <v/>
      </c>
      <c r="J819" s="3"/>
      <c r="K819" s="3"/>
      <c r="L819" s="3"/>
      <c r="M819" s="112" t="str">
        <f t="shared" si="2"/>
        <v/>
      </c>
    </row>
    <row r="820" ht="22.5" customHeight="1">
      <c r="A820" s="3"/>
      <c r="B820" s="3" t="str">
        <f>IFERROR(__xludf.DUMMYFUNCTION("if( A820&lt;&gt;"""",SPLIT(A820,"".""),"""")"),"")</f>
        <v/>
      </c>
      <c r="C820" s="3"/>
      <c r="D820" s="3"/>
      <c r="E820" s="3"/>
      <c r="F820" s="112" t="str">
        <f t="shared" si="1"/>
        <v/>
      </c>
      <c r="G820" s="111"/>
      <c r="H820" s="3"/>
      <c r="I820" s="3" t="str">
        <f>IFERROR(__xludf.DUMMYFUNCTION("if( H820&lt;&gt;"""",SPLIT(H820,"".""),"""")"),"")</f>
        <v/>
      </c>
      <c r="J820" s="3"/>
      <c r="K820" s="3"/>
      <c r="L820" s="3"/>
      <c r="M820" s="112" t="str">
        <f t="shared" si="2"/>
        <v/>
      </c>
    </row>
    <row r="821" ht="22.5" customHeight="1">
      <c r="A821" s="3"/>
      <c r="B821" s="3" t="str">
        <f>IFERROR(__xludf.DUMMYFUNCTION("if( A821&lt;&gt;"""",SPLIT(A821,"".""),"""")"),"")</f>
        <v/>
      </c>
      <c r="C821" s="3"/>
      <c r="D821" s="3"/>
      <c r="E821" s="3"/>
      <c r="F821" s="112" t="str">
        <f t="shared" si="1"/>
        <v/>
      </c>
      <c r="G821" s="111"/>
      <c r="H821" s="3"/>
      <c r="I821" s="3" t="str">
        <f>IFERROR(__xludf.DUMMYFUNCTION("if( H821&lt;&gt;"""",SPLIT(H821,"".""),"""")"),"")</f>
        <v/>
      </c>
      <c r="J821" s="3"/>
      <c r="K821" s="3"/>
      <c r="L821" s="3"/>
      <c r="M821" s="112" t="str">
        <f t="shared" si="2"/>
        <v/>
      </c>
    </row>
    <row r="822" ht="22.5" customHeight="1">
      <c r="A822" s="3"/>
      <c r="B822" s="3" t="str">
        <f>IFERROR(__xludf.DUMMYFUNCTION("if( A822&lt;&gt;"""",SPLIT(A822,"".""),"""")"),"")</f>
        <v/>
      </c>
      <c r="C822" s="3"/>
      <c r="D822" s="3"/>
      <c r="E822" s="3"/>
      <c r="F822" s="112" t="str">
        <f t="shared" si="1"/>
        <v/>
      </c>
      <c r="G822" s="111"/>
      <c r="H822" s="3"/>
      <c r="I822" s="3" t="str">
        <f>IFERROR(__xludf.DUMMYFUNCTION("if( H822&lt;&gt;"""",SPLIT(H822,"".""),"""")"),"")</f>
        <v/>
      </c>
      <c r="J822" s="3"/>
      <c r="K822" s="3"/>
      <c r="L822" s="3"/>
      <c r="M822" s="112" t="str">
        <f t="shared" si="2"/>
        <v/>
      </c>
    </row>
    <row r="823" ht="22.5" customHeight="1">
      <c r="A823" s="3"/>
      <c r="B823" s="3" t="str">
        <f>IFERROR(__xludf.DUMMYFUNCTION("if( A823&lt;&gt;"""",SPLIT(A823,"".""),"""")"),"")</f>
        <v/>
      </c>
      <c r="C823" s="3"/>
      <c r="D823" s="3"/>
      <c r="E823" s="3"/>
      <c r="F823" s="112" t="str">
        <f t="shared" si="1"/>
        <v/>
      </c>
      <c r="G823" s="111"/>
      <c r="H823" s="3"/>
      <c r="I823" s="3" t="str">
        <f>IFERROR(__xludf.DUMMYFUNCTION("if( H823&lt;&gt;"""",SPLIT(H823,"".""),"""")"),"")</f>
        <v/>
      </c>
      <c r="J823" s="3"/>
      <c r="K823" s="3"/>
      <c r="L823" s="3"/>
      <c r="M823" s="112" t="str">
        <f t="shared" si="2"/>
        <v/>
      </c>
    </row>
    <row r="824" ht="22.5" customHeight="1">
      <c r="A824" s="3"/>
      <c r="B824" s="3" t="str">
        <f>IFERROR(__xludf.DUMMYFUNCTION("if( A824&lt;&gt;"""",SPLIT(A824,"".""),"""")"),"")</f>
        <v/>
      </c>
      <c r="C824" s="3"/>
      <c r="D824" s="3"/>
      <c r="E824" s="3"/>
      <c r="F824" s="112" t="str">
        <f t="shared" si="1"/>
        <v/>
      </c>
      <c r="G824" s="111"/>
      <c r="H824" s="3"/>
      <c r="I824" s="3" t="str">
        <f>IFERROR(__xludf.DUMMYFUNCTION("if( H824&lt;&gt;"""",SPLIT(H824,"".""),"""")"),"")</f>
        <v/>
      </c>
      <c r="J824" s="3"/>
      <c r="K824" s="3"/>
      <c r="L824" s="3"/>
      <c r="M824" s="112" t="str">
        <f t="shared" si="2"/>
        <v/>
      </c>
    </row>
    <row r="825" ht="22.5" customHeight="1">
      <c r="A825" s="3"/>
      <c r="B825" s="3" t="str">
        <f>IFERROR(__xludf.DUMMYFUNCTION("if( A825&lt;&gt;"""",SPLIT(A825,"".""),"""")"),"")</f>
        <v/>
      </c>
      <c r="C825" s="3"/>
      <c r="D825" s="3"/>
      <c r="E825" s="3"/>
      <c r="F825" s="112" t="str">
        <f t="shared" si="1"/>
        <v/>
      </c>
      <c r="G825" s="111"/>
      <c r="H825" s="3"/>
      <c r="I825" s="3" t="str">
        <f>IFERROR(__xludf.DUMMYFUNCTION("if( H825&lt;&gt;"""",SPLIT(H825,"".""),"""")"),"")</f>
        <v/>
      </c>
      <c r="J825" s="3"/>
      <c r="K825" s="3"/>
      <c r="L825" s="3"/>
      <c r="M825" s="112" t="str">
        <f t="shared" si="2"/>
        <v/>
      </c>
    </row>
    <row r="826" ht="22.5" customHeight="1">
      <c r="A826" s="3"/>
      <c r="B826" s="3" t="str">
        <f>IFERROR(__xludf.DUMMYFUNCTION("if( A826&lt;&gt;"""",SPLIT(A826,"".""),"""")"),"")</f>
        <v/>
      </c>
      <c r="C826" s="3"/>
      <c r="D826" s="3"/>
      <c r="E826" s="3"/>
      <c r="F826" s="112" t="str">
        <f t="shared" si="1"/>
        <v/>
      </c>
      <c r="G826" s="111"/>
      <c r="H826" s="3"/>
      <c r="I826" s="3" t="str">
        <f>IFERROR(__xludf.DUMMYFUNCTION("if( H826&lt;&gt;"""",SPLIT(H826,"".""),"""")"),"")</f>
        <v/>
      </c>
      <c r="J826" s="3"/>
      <c r="K826" s="3"/>
      <c r="L826" s="3"/>
      <c r="M826" s="112" t="str">
        <f t="shared" si="2"/>
        <v/>
      </c>
    </row>
    <row r="827" ht="22.5" customHeight="1">
      <c r="A827" s="3"/>
      <c r="B827" s="3" t="str">
        <f>IFERROR(__xludf.DUMMYFUNCTION("if( A827&lt;&gt;"""",SPLIT(A827,"".""),"""")"),"")</f>
        <v/>
      </c>
      <c r="C827" s="3"/>
      <c r="D827" s="3"/>
      <c r="E827" s="3"/>
      <c r="F827" s="112" t="str">
        <f t="shared" si="1"/>
        <v/>
      </c>
      <c r="G827" s="111"/>
      <c r="H827" s="3"/>
      <c r="I827" s="3" t="str">
        <f>IFERROR(__xludf.DUMMYFUNCTION("if( H827&lt;&gt;"""",SPLIT(H827,"".""),"""")"),"")</f>
        <v/>
      </c>
      <c r="J827" s="3"/>
      <c r="K827" s="3"/>
      <c r="L827" s="3"/>
      <c r="M827" s="112" t="str">
        <f t="shared" si="2"/>
        <v/>
      </c>
    </row>
    <row r="828" ht="22.5" customHeight="1">
      <c r="A828" s="3"/>
      <c r="B828" s="3" t="str">
        <f>IFERROR(__xludf.DUMMYFUNCTION("if( A828&lt;&gt;"""",SPLIT(A828,"".""),"""")"),"")</f>
        <v/>
      </c>
      <c r="C828" s="3"/>
      <c r="D828" s="3"/>
      <c r="E828" s="3"/>
      <c r="F828" s="112" t="str">
        <f t="shared" si="1"/>
        <v/>
      </c>
      <c r="G828" s="111"/>
      <c r="H828" s="3"/>
      <c r="I828" s="3" t="str">
        <f>IFERROR(__xludf.DUMMYFUNCTION("if( H828&lt;&gt;"""",SPLIT(H828,"".""),"""")"),"")</f>
        <v/>
      </c>
      <c r="J828" s="3"/>
      <c r="K828" s="3"/>
      <c r="L828" s="3"/>
      <c r="M828" s="112" t="str">
        <f t="shared" si="2"/>
        <v/>
      </c>
    </row>
    <row r="829" ht="22.5" customHeight="1">
      <c r="A829" s="3"/>
      <c r="B829" s="3" t="str">
        <f>IFERROR(__xludf.DUMMYFUNCTION("if( A829&lt;&gt;"""",SPLIT(A829,"".""),"""")"),"")</f>
        <v/>
      </c>
      <c r="C829" s="3"/>
      <c r="D829" s="3"/>
      <c r="E829" s="3"/>
      <c r="F829" s="112" t="str">
        <f t="shared" si="1"/>
        <v/>
      </c>
      <c r="G829" s="111"/>
      <c r="H829" s="3"/>
      <c r="I829" s="3" t="str">
        <f>IFERROR(__xludf.DUMMYFUNCTION("if( H829&lt;&gt;"""",SPLIT(H829,"".""),"""")"),"")</f>
        <v/>
      </c>
      <c r="J829" s="3"/>
      <c r="K829" s="3"/>
      <c r="L829" s="3"/>
      <c r="M829" s="112" t="str">
        <f t="shared" si="2"/>
        <v/>
      </c>
    </row>
    <row r="830" ht="22.5" customHeight="1">
      <c r="A830" s="3"/>
      <c r="B830" s="3" t="str">
        <f>IFERROR(__xludf.DUMMYFUNCTION("if( A830&lt;&gt;"""",SPLIT(A830,"".""),"""")"),"")</f>
        <v/>
      </c>
      <c r="C830" s="3"/>
      <c r="D830" s="3"/>
      <c r="E830" s="3"/>
      <c r="F830" s="112" t="str">
        <f t="shared" si="1"/>
        <v/>
      </c>
      <c r="G830" s="111"/>
      <c r="H830" s="3"/>
      <c r="I830" s="3" t="str">
        <f>IFERROR(__xludf.DUMMYFUNCTION("if( H830&lt;&gt;"""",SPLIT(H830,"".""),"""")"),"")</f>
        <v/>
      </c>
      <c r="J830" s="3"/>
      <c r="K830" s="3"/>
      <c r="L830" s="3"/>
      <c r="M830" s="112" t="str">
        <f t="shared" si="2"/>
        <v/>
      </c>
    </row>
    <row r="831" ht="22.5" customHeight="1">
      <c r="A831" s="3"/>
      <c r="B831" s="3" t="str">
        <f>IFERROR(__xludf.DUMMYFUNCTION("if( A831&lt;&gt;"""",SPLIT(A831,"".""),"""")"),"")</f>
        <v/>
      </c>
      <c r="C831" s="3"/>
      <c r="D831" s="3"/>
      <c r="E831" s="3"/>
      <c r="F831" s="112" t="str">
        <f t="shared" si="1"/>
        <v/>
      </c>
      <c r="G831" s="111"/>
      <c r="H831" s="3"/>
      <c r="I831" s="3" t="str">
        <f>IFERROR(__xludf.DUMMYFUNCTION("if( H831&lt;&gt;"""",SPLIT(H831,"".""),"""")"),"")</f>
        <v/>
      </c>
      <c r="J831" s="3"/>
      <c r="K831" s="3"/>
      <c r="L831" s="3"/>
      <c r="M831" s="112" t="str">
        <f t="shared" si="2"/>
        <v/>
      </c>
    </row>
    <row r="832" ht="22.5" customHeight="1">
      <c r="A832" s="3"/>
      <c r="B832" s="3" t="str">
        <f>IFERROR(__xludf.DUMMYFUNCTION("if( A832&lt;&gt;"""",SPLIT(A832,"".""),"""")"),"")</f>
        <v/>
      </c>
      <c r="C832" s="3"/>
      <c r="D832" s="3"/>
      <c r="E832" s="3"/>
      <c r="F832" s="112" t="str">
        <f t="shared" si="1"/>
        <v/>
      </c>
      <c r="G832" s="111"/>
      <c r="H832" s="3"/>
      <c r="I832" s="3" t="str">
        <f>IFERROR(__xludf.DUMMYFUNCTION("if( H832&lt;&gt;"""",SPLIT(H832,"".""),"""")"),"")</f>
        <v/>
      </c>
      <c r="J832" s="3"/>
      <c r="K832" s="3"/>
      <c r="L832" s="3"/>
      <c r="M832" s="112" t="str">
        <f t="shared" si="2"/>
        <v/>
      </c>
    </row>
    <row r="833" ht="22.5" customHeight="1">
      <c r="A833" s="3"/>
      <c r="B833" s="3" t="str">
        <f>IFERROR(__xludf.DUMMYFUNCTION("if( A833&lt;&gt;"""",SPLIT(A833,"".""),"""")"),"")</f>
        <v/>
      </c>
      <c r="C833" s="3"/>
      <c r="D833" s="3"/>
      <c r="E833" s="3"/>
      <c r="F833" s="112" t="str">
        <f t="shared" si="1"/>
        <v/>
      </c>
      <c r="G833" s="111"/>
      <c r="H833" s="3"/>
      <c r="I833" s="3" t="str">
        <f>IFERROR(__xludf.DUMMYFUNCTION("if( H833&lt;&gt;"""",SPLIT(H833,"".""),"""")"),"")</f>
        <v/>
      </c>
      <c r="J833" s="3"/>
      <c r="K833" s="3"/>
      <c r="L833" s="3"/>
      <c r="M833" s="112" t="str">
        <f t="shared" si="2"/>
        <v/>
      </c>
    </row>
    <row r="834" ht="22.5" customHeight="1">
      <c r="A834" s="3"/>
      <c r="B834" s="3" t="str">
        <f>IFERROR(__xludf.DUMMYFUNCTION("if( A834&lt;&gt;"""",SPLIT(A834,"".""),"""")"),"")</f>
        <v/>
      </c>
      <c r="C834" s="3"/>
      <c r="D834" s="3"/>
      <c r="E834" s="3"/>
      <c r="F834" s="112" t="str">
        <f t="shared" si="1"/>
        <v/>
      </c>
      <c r="G834" s="111"/>
      <c r="H834" s="3"/>
      <c r="I834" s="3" t="str">
        <f>IFERROR(__xludf.DUMMYFUNCTION("if( H834&lt;&gt;"""",SPLIT(H834,"".""),"""")"),"")</f>
        <v/>
      </c>
      <c r="J834" s="3"/>
      <c r="K834" s="3"/>
      <c r="L834" s="3"/>
      <c r="M834" s="112" t="str">
        <f t="shared" si="2"/>
        <v/>
      </c>
    </row>
    <row r="835" ht="22.5" customHeight="1">
      <c r="A835" s="3"/>
      <c r="B835" s="3" t="str">
        <f>IFERROR(__xludf.DUMMYFUNCTION("if( A835&lt;&gt;"""",SPLIT(A835,"".""),"""")"),"")</f>
        <v/>
      </c>
      <c r="C835" s="3"/>
      <c r="D835" s="3"/>
      <c r="E835" s="3"/>
      <c r="F835" s="112" t="str">
        <f t="shared" si="1"/>
        <v/>
      </c>
      <c r="G835" s="111"/>
      <c r="H835" s="3"/>
      <c r="I835" s="3" t="str">
        <f>IFERROR(__xludf.DUMMYFUNCTION("if( H835&lt;&gt;"""",SPLIT(H835,"".""),"""")"),"")</f>
        <v/>
      </c>
      <c r="J835" s="3"/>
      <c r="K835" s="3"/>
      <c r="L835" s="3"/>
      <c r="M835" s="112" t="str">
        <f t="shared" si="2"/>
        <v/>
      </c>
    </row>
    <row r="836" ht="22.5" customHeight="1">
      <c r="A836" s="3"/>
      <c r="B836" s="3" t="str">
        <f>IFERROR(__xludf.DUMMYFUNCTION("if( A836&lt;&gt;"""",SPLIT(A836,"".""),"""")"),"")</f>
        <v/>
      </c>
      <c r="C836" s="3"/>
      <c r="D836" s="3"/>
      <c r="E836" s="3"/>
      <c r="F836" s="112" t="str">
        <f t="shared" si="1"/>
        <v/>
      </c>
      <c r="G836" s="111"/>
      <c r="H836" s="3"/>
      <c r="I836" s="3" t="str">
        <f>IFERROR(__xludf.DUMMYFUNCTION("if( H836&lt;&gt;"""",SPLIT(H836,"".""),"""")"),"")</f>
        <v/>
      </c>
      <c r="J836" s="3"/>
      <c r="K836" s="3"/>
      <c r="L836" s="3"/>
      <c r="M836" s="112" t="str">
        <f t="shared" si="2"/>
        <v/>
      </c>
    </row>
    <row r="837" ht="22.5" customHeight="1">
      <c r="A837" s="3"/>
      <c r="B837" s="3" t="str">
        <f>IFERROR(__xludf.DUMMYFUNCTION("if( A837&lt;&gt;"""",SPLIT(A837,"".""),"""")"),"")</f>
        <v/>
      </c>
      <c r="C837" s="3"/>
      <c r="D837" s="3"/>
      <c r="E837" s="3"/>
      <c r="F837" s="112" t="str">
        <f t="shared" si="1"/>
        <v/>
      </c>
      <c r="G837" s="111"/>
      <c r="H837" s="3"/>
      <c r="I837" s="3" t="str">
        <f>IFERROR(__xludf.DUMMYFUNCTION("if( H837&lt;&gt;"""",SPLIT(H837,"".""),"""")"),"")</f>
        <v/>
      </c>
      <c r="J837" s="3"/>
      <c r="K837" s="3"/>
      <c r="L837" s="3"/>
      <c r="M837" s="112" t="str">
        <f t="shared" si="2"/>
        <v/>
      </c>
    </row>
    <row r="838" ht="22.5" customHeight="1">
      <c r="A838" s="3"/>
      <c r="B838" s="3" t="str">
        <f>IFERROR(__xludf.DUMMYFUNCTION("if( A838&lt;&gt;"""",SPLIT(A838,"".""),"""")"),"")</f>
        <v/>
      </c>
      <c r="C838" s="3"/>
      <c r="D838" s="3"/>
      <c r="E838" s="3"/>
      <c r="F838" s="112" t="str">
        <f t="shared" si="1"/>
        <v/>
      </c>
      <c r="G838" s="111"/>
      <c r="H838" s="3"/>
      <c r="I838" s="3" t="str">
        <f>IFERROR(__xludf.DUMMYFUNCTION("if( H838&lt;&gt;"""",SPLIT(H838,"".""),"""")"),"")</f>
        <v/>
      </c>
      <c r="J838" s="3"/>
      <c r="K838" s="3"/>
      <c r="L838" s="3"/>
      <c r="M838" s="112" t="str">
        <f t="shared" si="2"/>
        <v/>
      </c>
    </row>
    <row r="839" ht="22.5" customHeight="1">
      <c r="A839" s="3"/>
      <c r="B839" s="3" t="str">
        <f>IFERROR(__xludf.DUMMYFUNCTION("if( A839&lt;&gt;"""",SPLIT(A839,"".""),"""")"),"")</f>
        <v/>
      </c>
      <c r="C839" s="3"/>
      <c r="D839" s="3"/>
      <c r="E839" s="3"/>
      <c r="F839" s="112" t="str">
        <f t="shared" si="1"/>
        <v/>
      </c>
      <c r="G839" s="111"/>
      <c r="H839" s="3"/>
      <c r="I839" s="3" t="str">
        <f>IFERROR(__xludf.DUMMYFUNCTION("if( H839&lt;&gt;"""",SPLIT(H839,"".""),"""")"),"")</f>
        <v/>
      </c>
      <c r="J839" s="3"/>
      <c r="K839" s="3"/>
      <c r="L839" s="3"/>
      <c r="M839" s="112" t="str">
        <f t="shared" si="2"/>
        <v/>
      </c>
    </row>
    <row r="840" ht="22.5" customHeight="1">
      <c r="A840" s="3"/>
      <c r="B840" s="3" t="str">
        <f>IFERROR(__xludf.DUMMYFUNCTION("if( A840&lt;&gt;"""",SPLIT(A840,"".""),"""")"),"")</f>
        <v/>
      </c>
      <c r="C840" s="3"/>
      <c r="D840" s="3"/>
      <c r="E840" s="3"/>
      <c r="F840" s="112" t="str">
        <f t="shared" si="1"/>
        <v/>
      </c>
      <c r="G840" s="111"/>
      <c r="H840" s="3"/>
      <c r="I840" s="3" t="str">
        <f>IFERROR(__xludf.DUMMYFUNCTION("if( H840&lt;&gt;"""",SPLIT(H840,"".""),"""")"),"")</f>
        <v/>
      </c>
      <c r="J840" s="3"/>
      <c r="K840" s="3"/>
      <c r="L840" s="3"/>
      <c r="M840" s="112" t="str">
        <f t="shared" si="2"/>
        <v/>
      </c>
    </row>
    <row r="841" ht="22.5" customHeight="1">
      <c r="A841" s="3"/>
      <c r="B841" s="3" t="str">
        <f>IFERROR(__xludf.DUMMYFUNCTION("if( A841&lt;&gt;"""",SPLIT(A841,"".""),"""")"),"")</f>
        <v/>
      </c>
      <c r="C841" s="3"/>
      <c r="D841" s="3"/>
      <c r="E841" s="3"/>
      <c r="F841" s="112" t="str">
        <f t="shared" si="1"/>
        <v/>
      </c>
      <c r="G841" s="111"/>
      <c r="H841" s="3"/>
      <c r="I841" s="3" t="str">
        <f>IFERROR(__xludf.DUMMYFUNCTION("if( H841&lt;&gt;"""",SPLIT(H841,"".""),"""")"),"")</f>
        <v/>
      </c>
      <c r="J841" s="3"/>
      <c r="K841" s="3"/>
      <c r="L841" s="3"/>
      <c r="M841" s="112" t="str">
        <f t="shared" si="2"/>
        <v/>
      </c>
    </row>
    <row r="842" ht="22.5" customHeight="1">
      <c r="A842" s="3"/>
      <c r="B842" s="3" t="str">
        <f>IFERROR(__xludf.DUMMYFUNCTION("if( A842&lt;&gt;"""",SPLIT(A842,"".""),"""")"),"")</f>
        <v/>
      </c>
      <c r="C842" s="3"/>
      <c r="D842" s="3"/>
      <c r="E842" s="3"/>
      <c r="F842" s="112" t="str">
        <f t="shared" si="1"/>
        <v/>
      </c>
      <c r="G842" s="111"/>
      <c r="H842" s="3"/>
      <c r="I842" s="3" t="str">
        <f>IFERROR(__xludf.DUMMYFUNCTION("if( H842&lt;&gt;"""",SPLIT(H842,"".""),"""")"),"")</f>
        <v/>
      </c>
      <c r="J842" s="3"/>
      <c r="K842" s="3"/>
      <c r="L842" s="3"/>
      <c r="M842" s="112" t="str">
        <f t="shared" si="2"/>
        <v/>
      </c>
    </row>
    <row r="843" ht="22.5" customHeight="1">
      <c r="A843" s="3"/>
      <c r="B843" s="3" t="str">
        <f>IFERROR(__xludf.DUMMYFUNCTION("if( A843&lt;&gt;"""",SPLIT(A843,"".""),"""")"),"")</f>
        <v/>
      </c>
      <c r="C843" s="3"/>
      <c r="D843" s="3"/>
      <c r="E843" s="3"/>
      <c r="F843" s="112" t="str">
        <f t="shared" si="1"/>
        <v/>
      </c>
      <c r="G843" s="111"/>
      <c r="H843" s="3"/>
      <c r="I843" s="3" t="str">
        <f>IFERROR(__xludf.DUMMYFUNCTION("if( H843&lt;&gt;"""",SPLIT(H843,"".""),"""")"),"")</f>
        <v/>
      </c>
      <c r="J843" s="3"/>
      <c r="K843" s="3"/>
      <c r="L843" s="3"/>
      <c r="M843" s="112" t="str">
        <f t="shared" si="2"/>
        <v/>
      </c>
    </row>
    <row r="844" ht="22.5" customHeight="1">
      <c r="A844" s="3"/>
      <c r="B844" s="3" t="str">
        <f>IFERROR(__xludf.DUMMYFUNCTION("if( A844&lt;&gt;"""",SPLIT(A844,"".""),"""")"),"")</f>
        <v/>
      </c>
      <c r="C844" s="3"/>
      <c r="D844" s="3"/>
      <c r="E844" s="3"/>
      <c r="F844" s="112" t="str">
        <f t="shared" si="1"/>
        <v/>
      </c>
      <c r="G844" s="111"/>
      <c r="H844" s="3"/>
      <c r="I844" s="3" t="str">
        <f>IFERROR(__xludf.DUMMYFUNCTION("if( H844&lt;&gt;"""",SPLIT(H844,"".""),"""")"),"")</f>
        <v/>
      </c>
      <c r="J844" s="3"/>
      <c r="K844" s="3"/>
      <c r="L844" s="3"/>
      <c r="M844" s="112" t="str">
        <f t="shared" si="2"/>
        <v/>
      </c>
    </row>
    <row r="845" ht="22.5" customHeight="1">
      <c r="A845" s="3"/>
      <c r="B845" s="3" t="str">
        <f>IFERROR(__xludf.DUMMYFUNCTION("if( A845&lt;&gt;"""",SPLIT(A845,"".""),"""")"),"")</f>
        <v/>
      </c>
      <c r="C845" s="3"/>
      <c r="D845" s="3"/>
      <c r="E845" s="3"/>
      <c r="F845" s="112" t="str">
        <f t="shared" si="1"/>
        <v/>
      </c>
      <c r="G845" s="111"/>
      <c r="H845" s="3"/>
      <c r="I845" s="3" t="str">
        <f>IFERROR(__xludf.DUMMYFUNCTION("if( H845&lt;&gt;"""",SPLIT(H845,"".""),"""")"),"")</f>
        <v/>
      </c>
      <c r="J845" s="3"/>
      <c r="K845" s="3"/>
      <c r="L845" s="3"/>
      <c r="M845" s="112" t="str">
        <f t="shared" si="2"/>
        <v/>
      </c>
    </row>
    <row r="846" ht="22.5" customHeight="1">
      <c r="A846" s="3"/>
      <c r="B846" s="3" t="str">
        <f>IFERROR(__xludf.DUMMYFUNCTION("if( A846&lt;&gt;"""",SPLIT(A846,"".""),"""")"),"")</f>
        <v/>
      </c>
      <c r="C846" s="3"/>
      <c r="D846" s="3"/>
      <c r="E846" s="3"/>
      <c r="F846" s="112" t="str">
        <f t="shared" si="1"/>
        <v/>
      </c>
      <c r="G846" s="111"/>
      <c r="H846" s="3"/>
      <c r="I846" s="3" t="str">
        <f>IFERROR(__xludf.DUMMYFUNCTION("if( H846&lt;&gt;"""",SPLIT(H846,"".""),"""")"),"")</f>
        <v/>
      </c>
      <c r="J846" s="3"/>
      <c r="K846" s="3"/>
      <c r="L846" s="3"/>
      <c r="M846" s="112" t="str">
        <f t="shared" si="2"/>
        <v/>
      </c>
    </row>
    <row r="847" ht="22.5" customHeight="1">
      <c r="A847" s="3"/>
      <c r="B847" s="3" t="str">
        <f>IFERROR(__xludf.DUMMYFUNCTION("if( A847&lt;&gt;"""",SPLIT(A847,"".""),"""")"),"")</f>
        <v/>
      </c>
      <c r="C847" s="3"/>
      <c r="D847" s="3"/>
      <c r="E847" s="3"/>
      <c r="F847" s="112" t="str">
        <f t="shared" si="1"/>
        <v/>
      </c>
      <c r="G847" s="111"/>
      <c r="H847" s="3"/>
      <c r="I847" s="3" t="str">
        <f>IFERROR(__xludf.DUMMYFUNCTION("if( H847&lt;&gt;"""",SPLIT(H847,"".""),"""")"),"")</f>
        <v/>
      </c>
      <c r="J847" s="3"/>
      <c r="K847" s="3"/>
      <c r="L847" s="3"/>
      <c r="M847" s="112" t="str">
        <f t="shared" si="2"/>
        <v/>
      </c>
    </row>
    <row r="848" ht="22.5" customHeight="1">
      <c r="A848" s="3"/>
      <c r="B848" s="3" t="str">
        <f>IFERROR(__xludf.DUMMYFUNCTION("if( A848&lt;&gt;"""",SPLIT(A848,"".""),"""")"),"")</f>
        <v/>
      </c>
      <c r="C848" s="3"/>
      <c r="D848" s="3"/>
      <c r="E848" s="3"/>
      <c r="F848" s="112" t="str">
        <f t="shared" si="1"/>
        <v/>
      </c>
      <c r="G848" s="111"/>
      <c r="H848" s="3"/>
      <c r="I848" s="3" t="str">
        <f>IFERROR(__xludf.DUMMYFUNCTION("if( H848&lt;&gt;"""",SPLIT(H848,"".""),"""")"),"")</f>
        <v/>
      </c>
      <c r="J848" s="3"/>
      <c r="K848" s="3"/>
      <c r="L848" s="3"/>
      <c r="M848" s="112" t="str">
        <f t="shared" si="2"/>
        <v/>
      </c>
    </row>
    <row r="849" ht="22.5" customHeight="1">
      <c r="A849" s="3"/>
      <c r="B849" s="3" t="str">
        <f>IFERROR(__xludf.DUMMYFUNCTION("if( A849&lt;&gt;"""",SPLIT(A849,"".""),"""")"),"")</f>
        <v/>
      </c>
      <c r="C849" s="3"/>
      <c r="D849" s="3"/>
      <c r="E849" s="3"/>
      <c r="F849" s="112" t="str">
        <f t="shared" si="1"/>
        <v/>
      </c>
      <c r="G849" s="111"/>
      <c r="H849" s="3"/>
      <c r="I849" s="3" t="str">
        <f>IFERROR(__xludf.DUMMYFUNCTION("if( H849&lt;&gt;"""",SPLIT(H849,"".""),"""")"),"")</f>
        <v/>
      </c>
      <c r="J849" s="3"/>
      <c r="K849" s="3"/>
      <c r="L849" s="3"/>
      <c r="M849" s="112" t="str">
        <f t="shared" si="2"/>
        <v/>
      </c>
    </row>
    <row r="850" ht="22.5" customHeight="1">
      <c r="A850" s="3"/>
      <c r="B850" s="3" t="str">
        <f>IFERROR(__xludf.DUMMYFUNCTION("if( A850&lt;&gt;"""",SPLIT(A850,"".""),"""")"),"")</f>
        <v/>
      </c>
      <c r="C850" s="3"/>
      <c r="D850" s="3"/>
      <c r="E850" s="3"/>
      <c r="F850" s="112" t="str">
        <f t="shared" si="1"/>
        <v/>
      </c>
      <c r="G850" s="111"/>
      <c r="H850" s="3"/>
      <c r="I850" s="3" t="str">
        <f>IFERROR(__xludf.DUMMYFUNCTION("if( H850&lt;&gt;"""",SPLIT(H850,"".""),"""")"),"")</f>
        <v/>
      </c>
      <c r="J850" s="3"/>
      <c r="K850" s="3"/>
      <c r="L850" s="3"/>
      <c r="M850" s="112" t="str">
        <f t="shared" si="2"/>
        <v/>
      </c>
    </row>
    <row r="851" ht="22.5" customHeight="1">
      <c r="A851" s="3"/>
      <c r="B851" s="3" t="str">
        <f>IFERROR(__xludf.DUMMYFUNCTION("if( A851&lt;&gt;"""",SPLIT(A851,"".""),"""")"),"")</f>
        <v/>
      </c>
      <c r="C851" s="3"/>
      <c r="D851" s="3"/>
      <c r="E851" s="3"/>
      <c r="F851" s="112" t="str">
        <f t="shared" si="1"/>
        <v/>
      </c>
      <c r="G851" s="111"/>
      <c r="H851" s="3"/>
      <c r="I851" s="3" t="str">
        <f>IFERROR(__xludf.DUMMYFUNCTION("if( H851&lt;&gt;"""",SPLIT(H851,"".""),"""")"),"")</f>
        <v/>
      </c>
      <c r="J851" s="3"/>
      <c r="K851" s="3"/>
      <c r="L851" s="3"/>
      <c r="M851" s="112" t="str">
        <f t="shared" si="2"/>
        <v/>
      </c>
    </row>
    <row r="852" ht="22.5" customHeight="1">
      <c r="A852" s="3"/>
      <c r="B852" s="3" t="str">
        <f>IFERROR(__xludf.DUMMYFUNCTION("if( A852&lt;&gt;"""",SPLIT(A852,"".""),"""")"),"")</f>
        <v/>
      </c>
      <c r="C852" s="3"/>
      <c r="D852" s="3"/>
      <c r="E852" s="3"/>
      <c r="F852" s="112" t="str">
        <f t="shared" si="1"/>
        <v/>
      </c>
      <c r="G852" s="111"/>
      <c r="H852" s="3"/>
      <c r="I852" s="3" t="str">
        <f>IFERROR(__xludf.DUMMYFUNCTION("if( H852&lt;&gt;"""",SPLIT(H852,"".""),"""")"),"")</f>
        <v/>
      </c>
      <c r="J852" s="3"/>
      <c r="K852" s="3"/>
      <c r="L852" s="3"/>
      <c r="M852" s="112" t="str">
        <f t="shared" si="2"/>
        <v/>
      </c>
    </row>
    <row r="853" ht="22.5" customHeight="1">
      <c r="A853" s="3"/>
      <c r="B853" s="3" t="str">
        <f>IFERROR(__xludf.DUMMYFUNCTION("if( A853&lt;&gt;"""",SPLIT(A853,"".""),"""")"),"")</f>
        <v/>
      </c>
      <c r="C853" s="3"/>
      <c r="D853" s="3"/>
      <c r="E853" s="3"/>
      <c r="F853" s="112" t="str">
        <f t="shared" si="1"/>
        <v/>
      </c>
      <c r="G853" s="111"/>
      <c r="H853" s="3"/>
      <c r="I853" s="3" t="str">
        <f>IFERROR(__xludf.DUMMYFUNCTION("if( H853&lt;&gt;"""",SPLIT(H853,"".""),"""")"),"")</f>
        <v/>
      </c>
      <c r="J853" s="3"/>
      <c r="K853" s="3"/>
      <c r="L853" s="3"/>
      <c r="M853" s="112" t="str">
        <f t="shared" si="2"/>
        <v/>
      </c>
    </row>
    <row r="854" ht="22.5" customHeight="1">
      <c r="A854" s="3"/>
      <c r="B854" s="3" t="str">
        <f>IFERROR(__xludf.DUMMYFUNCTION("if( A854&lt;&gt;"""",SPLIT(A854,"".""),"""")"),"")</f>
        <v/>
      </c>
      <c r="C854" s="3"/>
      <c r="D854" s="3"/>
      <c r="E854" s="3"/>
      <c r="F854" s="112" t="str">
        <f t="shared" si="1"/>
        <v/>
      </c>
      <c r="G854" s="111"/>
      <c r="H854" s="3"/>
      <c r="I854" s="3" t="str">
        <f>IFERROR(__xludf.DUMMYFUNCTION("if( H854&lt;&gt;"""",SPLIT(H854,"".""),"""")"),"")</f>
        <v/>
      </c>
      <c r="J854" s="3"/>
      <c r="K854" s="3"/>
      <c r="L854" s="3"/>
      <c r="M854" s="112" t="str">
        <f t="shared" si="2"/>
        <v/>
      </c>
    </row>
    <row r="855" ht="22.5" customHeight="1">
      <c r="A855" s="3"/>
      <c r="B855" s="3" t="str">
        <f>IFERROR(__xludf.DUMMYFUNCTION("if( A855&lt;&gt;"""",SPLIT(A855,"".""),"""")"),"")</f>
        <v/>
      </c>
      <c r="C855" s="3"/>
      <c r="D855" s="3"/>
      <c r="E855" s="3"/>
      <c r="F855" s="112" t="str">
        <f t="shared" si="1"/>
        <v/>
      </c>
      <c r="G855" s="111"/>
      <c r="H855" s="3"/>
      <c r="I855" s="3" t="str">
        <f>IFERROR(__xludf.DUMMYFUNCTION("if( H855&lt;&gt;"""",SPLIT(H855,"".""),"""")"),"")</f>
        <v/>
      </c>
      <c r="J855" s="3"/>
      <c r="K855" s="3"/>
      <c r="L855" s="3"/>
      <c r="M855" s="112" t="str">
        <f t="shared" si="2"/>
        <v/>
      </c>
    </row>
    <row r="856" ht="22.5" customHeight="1">
      <c r="A856" s="3"/>
      <c r="B856" s="3" t="str">
        <f>IFERROR(__xludf.DUMMYFUNCTION("if( A856&lt;&gt;"""",SPLIT(A856,"".""),"""")"),"")</f>
        <v/>
      </c>
      <c r="C856" s="3"/>
      <c r="D856" s="3"/>
      <c r="E856" s="3"/>
      <c r="F856" s="112" t="str">
        <f t="shared" si="1"/>
        <v/>
      </c>
      <c r="G856" s="111"/>
      <c r="H856" s="3"/>
      <c r="I856" s="3" t="str">
        <f>IFERROR(__xludf.DUMMYFUNCTION("if( H856&lt;&gt;"""",SPLIT(H856,"".""),"""")"),"")</f>
        <v/>
      </c>
      <c r="J856" s="3"/>
      <c r="K856" s="3"/>
      <c r="L856" s="3"/>
      <c r="M856" s="112" t="str">
        <f t="shared" si="2"/>
        <v/>
      </c>
    </row>
    <row r="857" ht="22.5" customHeight="1">
      <c r="A857" s="3"/>
      <c r="B857" s="3" t="str">
        <f>IFERROR(__xludf.DUMMYFUNCTION("if( A857&lt;&gt;"""",SPLIT(A857,"".""),"""")"),"")</f>
        <v/>
      </c>
      <c r="C857" s="3"/>
      <c r="D857" s="3"/>
      <c r="E857" s="3"/>
      <c r="F857" s="112" t="str">
        <f t="shared" si="1"/>
        <v/>
      </c>
      <c r="G857" s="111"/>
      <c r="H857" s="3"/>
      <c r="I857" s="3" t="str">
        <f>IFERROR(__xludf.DUMMYFUNCTION("if( H857&lt;&gt;"""",SPLIT(H857,"".""),"""")"),"")</f>
        <v/>
      </c>
      <c r="J857" s="3"/>
      <c r="K857" s="3"/>
      <c r="L857" s="3"/>
      <c r="M857" s="112" t="str">
        <f t="shared" si="2"/>
        <v/>
      </c>
    </row>
    <row r="858" ht="22.5" customHeight="1">
      <c r="A858" s="3"/>
      <c r="B858" s="3" t="str">
        <f>IFERROR(__xludf.DUMMYFUNCTION("if( A858&lt;&gt;"""",SPLIT(A858,"".""),"""")"),"")</f>
        <v/>
      </c>
      <c r="C858" s="3"/>
      <c r="D858" s="3"/>
      <c r="E858" s="3"/>
      <c r="F858" s="112" t="str">
        <f t="shared" si="1"/>
        <v/>
      </c>
      <c r="G858" s="111"/>
      <c r="H858" s="3"/>
      <c r="I858" s="3" t="str">
        <f>IFERROR(__xludf.DUMMYFUNCTION("if( H858&lt;&gt;"""",SPLIT(H858,"".""),"""")"),"")</f>
        <v/>
      </c>
      <c r="J858" s="3"/>
      <c r="K858" s="3"/>
      <c r="L858" s="3"/>
      <c r="M858" s="112" t="str">
        <f t="shared" si="2"/>
        <v/>
      </c>
    </row>
    <row r="859" ht="22.5" customHeight="1">
      <c r="A859" s="3"/>
      <c r="B859" s="3" t="str">
        <f>IFERROR(__xludf.DUMMYFUNCTION("if( A859&lt;&gt;"""",SPLIT(A859,"".""),"""")"),"")</f>
        <v/>
      </c>
      <c r="C859" s="3"/>
      <c r="D859" s="3"/>
      <c r="E859" s="3"/>
      <c r="F859" s="112" t="str">
        <f t="shared" si="1"/>
        <v/>
      </c>
      <c r="G859" s="111"/>
      <c r="H859" s="3"/>
      <c r="I859" s="3" t="str">
        <f>IFERROR(__xludf.DUMMYFUNCTION("if( H859&lt;&gt;"""",SPLIT(H859,"".""),"""")"),"")</f>
        <v/>
      </c>
      <c r="J859" s="3"/>
      <c r="K859" s="3"/>
      <c r="L859" s="3"/>
      <c r="M859" s="112" t="str">
        <f t="shared" si="2"/>
        <v/>
      </c>
    </row>
    <row r="860" ht="22.5" customHeight="1">
      <c r="A860" s="3"/>
      <c r="B860" s="3" t="str">
        <f>IFERROR(__xludf.DUMMYFUNCTION("if( A860&lt;&gt;"""",SPLIT(A860,"".""),"""")"),"")</f>
        <v/>
      </c>
      <c r="C860" s="3"/>
      <c r="D860" s="3"/>
      <c r="E860" s="3"/>
      <c r="F860" s="112" t="str">
        <f t="shared" si="1"/>
        <v/>
      </c>
      <c r="G860" s="111"/>
      <c r="H860" s="3"/>
      <c r="I860" s="3" t="str">
        <f>IFERROR(__xludf.DUMMYFUNCTION("if( H860&lt;&gt;"""",SPLIT(H860,"".""),"""")"),"")</f>
        <v/>
      </c>
      <c r="J860" s="3"/>
      <c r="K860" s="3"/>
      <c r="L860" s="3"/>
      <c r="M860" s="112" t="str">
        <f t="shared" si="2"/>
        <v/>
      </c>
    </row>
    <row r="861" ht="22.5" customHeight="1">
      <c r="A861" s="3"/>
      <c r="B861" s="3" t="str">
        <f>IFERROR(__xludf.DUMMYFUNCTION("if( A861&lt;&gt;"""",SPLIT(A861,"".""),"""")"),"")</f>
        <v/>
      </c>
      <c r="C861" s="3"/>
      <c r="D861" s="3"/>
      <c r="E861" s="3"/>
      <c r="F861" s="112" t="str">
        <f t="shared" si="1"/>
        <v/>
      </c>
      <c r="G861" s="111"/>
      <c r="H861" s="3"/>
      <c r="I861" s="3" t="str">
        <f>IFERROR(__xludf.DUMMYFUNCTION("if( H861&lt;&gt;"""",SPLIT(H861,"".""),"""")"),"")</f>
        <v/>
      </c>
      <c r="J861" s="3"/>
      <c r="K861" s="3"/>
      <c r="L861" s="3"/>
      <c r="M861" s="112" t="str">
        <f t="shared" si="2"/>
        <v/>
      </c>
    </row>
    <row r="862" ht="22.5" customHeight="1">
      <c r="A862" s="3"/>
      <c r="B862" s="3" t="str">
        <f>IFERROR(__xludf.DUMMYFUNCTION("if( A862&lt;&gt;"""",SPLIT(A862,"".""),"""")"),"")</f>
        <v/>
      </c>
      <c r="C862" s="3"/>
      <c r="D862" s="3"/>
      <c r="E862" s="3"/>
      <c r="F862" s="112" t="str">
        <f t="shared" si="1"/>
        <v/>
      </c>
      <c r="G862" s="111"/>
      <c r="H862" s="3"/>
      <c r="I862" s="3" t="str">
        <f>IFERROR(__xludf.DUMMYFUNCTION("if( H862&lt;&gt;"""",SPLIT(H862,"".""),"""")"),"")</f>
        <v/>
      </c>
      <c r="J862" s="3"/>
      <c r="K862" s="3"/>
      <c r="L862" s="3"/>
      <c r="M862" s="112" t="str">
        <f t="shared" si="2"/>
        <v/>
      </c>
    </row>
    <row r="863" ht="22.5" customHeight="1">
      <c r="A863" s="3"/>
      <c r="B863" s="3" t="str">
        <f>IFERROR(__xludf.DUMMYFUNCTION("if( A863&lt;&gt;"""",SPLIT(A863,"".""),"""")"),"")</f>
        <v/>
      </c>
      <c r="C863" s="3"/>
      <c r="D863" s="3"/>
      <c r="E863" s="3"/>
      <c r="F863" s="112" t="str">
        <f t="shared" si="1"/>
        <v/>
      </c>
      <c r="G863" s="111"/>
      <c r="H863" s="3"/>
      <c r="I863" s="3" t="str">
        <f>IFERROR(__xludf.DUMMYFUNCTION("if( H863&lt;&gt;"""",SPLIT(H863,"".""),"""")"),"")</f>
        <v/>
      </c>
      <c r="J863" s="3"/>
      <c r="K863" s="3"/>
      <c r="L863" s="3"/>
      <c r="M863" s="112" t="str">
        <f t="shared" si="2"/>
        <v/>
      </c>
    </row>
    <row r="864" ht="22.5" customHeight="1">
      <c r="A864" s="3"/>
      <c r="B864" s="3" t="str">
        <f>IFERROR(__xludf.DUMMYFUNCTION("if( A864&lt;&gt;"""",SPLIT(A864,"".""),"""")"),"")</f>
        <v/>
      </c>
      <c r="C864" s="3"/>
      <c r="D864" s="3"/>
      <c r="E864" s="3"/>
      <c r="F864" s="112" t="str">
        <f t="shared" si="1"/>
        <v/>
      </c>
      <c r="G864" s="111"/>
      <c r="H864" s="3"/>
      <c r="I864" s="3" t="str">
        <f>IFERROR(__xludf.DUMMYFUNCTION("if( H864&lt;&gt;"""",SPLIT(H864,"".""),"""")"),"")</f>
        <v/>
      </c>
      <c r="J864" s="3"/>
      <c r="K864" s="3"/>
      <c r="L864" s="3"/>
      <c r="M864" s="112" t="str">
        <f t="shared" si="2"/>
        <v/>
      </c>
    </row>
    <row r="865" ht="22.5" customHeight="1">
      <c r="A865" s="3"/>
      <c r="B865" s="3" t="str">
        <f>IFERROR(__xludf.DUMMYFUNCTION("if( A865&lt;&gt;"""",SPLIT(A865,"".""),"""")"),"")</f>
        <v/>
      </c>
      <c r="C865" s="3"/>
      <c r="D865" s="3"/>
      <c r="E865" s="3"/>
      <c r="F865" s="112" t="str">
        <f t="shared" si="1"/>
        <v/>
      </c>
      <c r="G865" s="111"/>
      <c r="H865" s="3"/>
      <c r="I865" s="3" t="str">
        <f>IFERROR(__xludf.DUMMYFUNCTION("if( H865&lt;&gt;"""",SPLIT(H865,"".""),"""")"),"")</f>
        <v/>
      </c>
      <c r="J865" s="3"/>
      <c r="K865" s="3"/>
      <c r="L865" s="3"/>
      <c r="M865" s="112" t="str">
        <f t="shared" si="2"/>
        <v/>
      </c>
    </row>
    <row r="866" ht="22.5" customHeight="1">
      <c r="A866" s="3"/>
      <c r="B866" s="3" t="str">
        <f>IFERROR(__xludf.DUMMYFUNCTION("if( A866&lt;&gt;"""",SPLIT(A866,"".""),"""")"),"")</f>
        <v/>
      </c>
      <c r="C866" s="3"/>
      <c r="D866" s="3"/>
      <c r="E866" s="3"/>
      <c r="F866" s="112" t="str">
        <f t="shared" si="1"/>
        <v/>
      </c>
      <c r="G866" s="111"/>
      <c r="H866" s="3"/>
      <c r="I866" s="3" t="str">
        <f>IFERROR(__xludf.DUMMYFUNCTION("if( H866&lt;&gt;"""",SPLIT(H866,"".""),"""")"),"")</f>
        <v/>
      </c>
      <c r="J866" s="3"/>
      <c r="K866" s="3"/>
      <c r="L866" s="3"/>
      <c r="M866" s="112" t="str">
        <f t="shared" si="2"/>
        <v/>
      </c>
    </row>
    <row r="867" ht="22.5" customHeight="1">
      <c r="A867" s="3"/>
      <c r="B867" s="3" t="str">
        <f>IFERROR(__xludf.DUMMYFUNCTION("if( A867&lt;&gt;"""",SPLIT(A867,"".""),"""")"),"")</f>
        <v/>
      </c>
      <c r="C867" s="3"/>
      <c r="D867" s="3"/>
      <c r="E867" s="3"/>
      <c r="F867" s="112" t="str">
        <f t="shared" si="1"/>
        <v/>
      </c>
      <c r="G867" s="111"/>
      <c r="H867" s="3"/>
      <c r="I867" s="3" t="str">
        <f>IFERROR(__xludf.DUMMYFUNCTION("if( H867&lt;&gt;"""",SPLIT(H867,"".""),"""")"),"")</f>
        <v/>
      </c>
      <c r="J867" s="3"/>
      <c r="K867" s="3"/>
      <c r="L867" s="3"/>
      <c r="M867" s="112" t="str">
        <f t="shared" si="2"/>
        <v/>
      </c>
    </row>
    <row r="868" ht="22.5" customHeight="1">
      <c r="A868" s="3"/>
      <c r="B868" s="3" t="str">
        <f>IFERROR(__xludf.DUMMYFUNCTION("if( A868&lt;&gt;"""",SPLIT(A868,"".""),"""")"),"")</f>
        <v/>
      </c>
      <c r="C868" s="3"/>
      <c r="D868" s="3"/>
      <c r="E868" s="3"/>
      <c r="F868" s="112" t="str">
        <f t="shared" si="1"/>
        <v/>
      </c>
      <c r="G868" s="111"/>
      <c r="H868" s="3"/>
      <c r="I868" s="3" t="str">
        <f>IFERROR(__xludf.DUMMYFUNCTION("if( H868&lt;&gt;"""",SPLIT(H868,"".""),"""")"),"")</f>
        <v/>
      </c>
      <c r="J868" s="3"/>
      <c r="K868" s="3"/>
      <c r="L868" s="3"/>
      <c r="M868" s="112" t="str">
        <f t="shared" si="2"/>
        <v/>
      </c>
    </row>
    <row r="869" ht="22.5" customHeight="1">
      <c r="A869" s="3"/>
      <c r="B869" s="3" t="str">
        <f>IFERROR(__xludf.DUMMYFUNCTION("if( A869&lt;&gt;"""",SPLIT(A869,"".""),"""")"),"")</f>
        <v/>
      </c>
      <c r="C869" s="3"/>
      <c r="D869" s="3"/>
      <c r="E869" s="3"/>
      <c r="F869" s="112" t="str">
        <f t="shared" si="1"/>
        <v/>
      </c>
      <c r="G869" s="111"/>
      <c r="H869" s="3"/>
      <c r="I869" s="3" t="str">
        <f>IFERROR(__xludf.DUMMYFUNCTION("if( H869&lt;&gt;"""",SPLIT(H869,"".""),"""")"),"")</f>
        <v/>
      </c>
      <c r="J869" s="3"/>
      <c r="K869" s="3"/>
      <c r="L869" s="3"/>
      <c r="M869" s="112" t="str">
        <f t="shared" si="2"/>
        <v/>
      </c>
    </row>
    <row r="870" ht="22.5" customHeight="1">
      <c r="A870" s="3"/>
      <c r="B870" s="3" t="str">
        <f>IFERROR(__xludf.DUMMYFUNCTION("if( A870&lt;&gt;"""",SPLIT(A870,"".""),"""")"),"")</f>
        <v/>
      </c>
      <c r="C870" s="3"/>
      <c r="D870" s="3"/>
      <c r="E870" s="3"/>
      <c r="F870" s="112" t="str">
        <f t="shared" si="1"/>
        <v/>
      </c>
      <c r="G870" s="111"/>
      <c r="H870" s="3"/>
      <c r="I870" s="3" t="str">
        <f>IFERROR(__xludf.DUMMYFUNCTION("if( H870&lt;&gt;"""",SPLIT(H870,"".""),"""")"),"")</f>
        <v/>
      </c>
      <c r="J870" s="3"/>
      <c r="K870" s="3"/>
      <c r="L870" s="3"/>
      <c r="M870" s="112" t="str">
        <f t="shared" si="2"/>
        <v/>
      </c>
    </row>
    <row r="871" ht="22.5" customHeight="1">
      <c r="A871" s="3"/>
      <c r="B871" s="3" t="str">
        <f>IFERROR(__xludf.DUMMYFUNCTION("if( A871&lt;&gt;"""",SPLIT(A871,"".""),"""")"),"")</f>
        <v/>
      </c>
      <c r="C871" s="3"/>
      <c r="D871" s="3"/>
      <c r="E871" s="3"/>
      <c r="F871" s="112" t="str">
        <f t="shared" si="1"/>
        <v/>
      </c>
      <c r="G871" s="111"/>
      <c r="H871" s="3"/>
      <c r="I871" s="3" t="str">
        <f>IFERROR(__xludf.DUMMYFUNCTION("if( H871&lt;&gt;"""",SPLIT(H871,"".""),"""")"),"")</f>
        <v/>
      </c>
      <c r="J871" s="3"/>
      <c r="K871" s="3"/>
      <c r="L871" s="3"/>
      <c r="M871" s="112" t="str">
        <f t="shared" si="2"/>
        <v/>
      </c>
    </row>
    <row r="872" ht="22.5" customHeight="1">
      <c r="A872" s="3"/>
      <c r="B872" s="3" t="str">
        <f>IFERROR(__xludf.DUMMYFUNCTION("if( A872&lt;&gt;"""",SPLIT(A872,"".""),"""")"),"")</f>
        <v/>
      </c>
      <c r="C872" s="3"/>
      <c r="D872" s="3"/>
      <c r="E872" s="3"/>
      <c r="F872" s="112" t="str">
        <f t="shared" si="1"/>
        <v/>
      </c>
      <c r="G872" s="111"/>
      <c r="H872" s="3"/>
      <c r="I872" s="3" t="str">
        <f>IFERROR(__xludf.DUMMYFUNCTION("if( H872&lt;&gt;"""",SPLIT(H872,"".""),"""")"),"")</f>
        <v/>
      </c>
      <c r="J872" s="3"/>
      <c r="K872" s="3"/>
      <c r="L872" s="3"/>
      <c r="M872" s="112" t="str">
        <f t="shared" si="2"/>
        <v/>
      </c>
    </row>
    <row r="873" ht="22.5" customHeight="1">
      <c r="A873" s="3"/>
      <c r="B873" s="3" t="str">
        <f>IFERROR(__xludf.DUMMYFUNCTION("if( A873&lt;&gt;"""",SPLIT(A873,"".""),"""")"),"")</f>
        <v/>
      </c>
      <c r="C873" s="3"/>
      <c r="D873" s="3"/>
      <c r="E873" s="3"/>
      <c r="F873" s="112" t="str">
        <f t="shared" si="1"/>
        <v/>
      </c>
      <c r="G873" s="111"/>
      <c r="H873" s="3"/>
      <c r="I873" s="3" t="str">
        <f>IFERROR(__xludf.DUMMYFUNCTION("if( H873&lt;&gt;"""",SPLIT(H873,"".""),"""")"),"")</f>
        <v/>
      </c>
      <c r="J873" s="3"/>
      <c r="K873" s="3"/>
      <c r="L873" s="3"/>
      <c r="M873" s="112" t="str">
        <f t="shared" si="2"/>
        <v/>
      </c>
    </row>
    <row r="874" ht="22.5" customHeight="1">
      <c r="A874" s="3"/>
      <c r="B874" s="3" t="str">
        <f>IFERROR(__xludf.DUMMYFUNCTION("if( A874&lt;&gt;"""",SPLIT(A874,"".""),"""")"),"")</f>
        <v/>
      </c>
      <c r="C874" s="3"/>
      <c r="D874" s="3"/>
      <c r="E874" s="3"/>
      <c r="F874" s="112" t="str">
        <f t="shared" si="1"/>
        <v/>
      </c>
      <c r="G874" s="111"/>
      <c r="H874" s="3"/>
      <c r="I874" s="3" t="str">
        <f>IFERROR(__xludf.DUMMYFUNCTION("if( H874&lt;&gt;"""",SPLIT(H874,"".""),"""")"),"")</f>
        <v/>
      </c>
      <c r="J874" s="3"/>
      <c r="K874" s="3"/>
      <c r="L874" s="3"/>
      <c r="M874" s="112" t="str">
        <f t="shared" si="2"/>
        <v/>
      </c>
    </row>
    <row r="875" ht="22.5" customHeight="1">
      <c r="A875" s="3"/>
      <c r="B875" s="3" t="str">
        <f>IFERROR(__xludf.DUMMYFUNCTION("if( A875&lt;&gt;"""",SPLIT(A875,"".""),"""")"),"")</f>
        <v/>
      </c>
      <c r="C875" s="3"/>
      <c r="D875" s="3"/>
      <c r="E875" s="3"/>
      <c r="F875" s="112" t="str">
        <f t="shared" si="1"/>
        <v/>
      </c>
      <c r="G875" s="111"/>
      <c r="H875" s="3"/>
      <c r="I875" s="3" t="str">
        <f>IFERROR(__xludf.DUMMYFUNCTION("if( H875&lt;&gt;"""",SPLIT(H875,"".""),"""")"),"")</f>
        <v/>
      </c>
      <c r="J875" s="3"/>
      <c r="K875" s="3"/>
      <c r="L875" s="3"/>
      <c r="M875" s="112" t="str">
        <f t="shared" si="2"/>
        <v/>
      </c>
    </row>
    <row r="876" ht="22.5" customHeight="1">
      <c r="A876" s="3"/>
      <c r="B876" s="3" t="str">
        <f>IFERROR(__xludf.DUMMYFUNCTION("if( A876&lt;&gt;"""",SPLIT(A876,"".""),"""")"),"")</f>
        <v/>
      </c>
      <c r="C876" s="3"/>
      <c r="D876" s="3"/>
      <c r="E876" s="3"/>
      <c r="F876" s="112" t="str">
        <f t="shared" si="1"/>
        <v/>
      </c>
      <c r="G876" s="111"/>
      <c r="H876" s="3"/>
      <c r="I876" s="3" t="str">
        <f>IFERROR(__xludf.DUMMYFUNCTION("if( H876&lt;&gt;"""",SPLIT(H876,"".""),"""")"),"")</f>
        <v/>
      </c>
      <c r="J876" s="3"/>
      <c r="K876" s="3"/>
      <c r="L876" s="3"/>
      <c r="M876" s="112" t="str">
        <f t="shared" si="2"/>
        <v/>
      </c>
    </row>
    <row r="877" ht="22.5" customHeight="1">
      <c r="A877" s="3"/>
      <c r="B877" s="3" t="str">
        <f>IFERROR(__xludf.DUMMYFUNCTION("if( A877&lt;&gt;"""",SPLIT(A877,"".""),"""")"),"")</f>
        <v/>
      </c>
      <c r="C877" s="3"/>
      <c r="D877" s="3"/>
      <c r="E877" s="3"/>
      <c r="F877" s="112" t="str">
        <f t="shared" si="1"/>
        <v/>
      </c>
      <c r="G877" s="111"/>
      <c r="H877" s="3"/>
      <c r="I877" s="3" t="str">
        <f>IFERROR(__xludf.DUMMYFUNCTION("if( H877&lt;&gt;"""",SPLIT(H877,"".""),"""")"),"")</f>
        <v/>
      </c>
      <c r="J877" s="3"/>
      <c r="K877" s="3"/>
      <c r="L877" s="3"/>
      <c r="M877" s="112" t="str">
        <f t="shared" si="2"/>
        <v/>
      </c>
    </row>
    <row r="878" ht="22.5" customHeight="1">
      <c r="A878" s="3"/>
      <c r="B878" s="3" t="str">
        <f>IFERROR(__xludf.DUMMYFUNCTION("if( A878&lt;&gt;"""",SPLIT(A878,"".""),"""")"),"")</f>
        <v/>
      </c>
      <c r="C878" s="3"/>
      <c r="D878" s="3"/>
      <c r="E878" s="3"/>
      <c r="F878" s="112" t="str">
        <f t="shared" si="1"/>
        <v/>
      </c>
      <c r="G878" s="111"/>
      <c r="H878" s="3"/>
      <c r="I878" s="3" t="str">
        <f>IFERROR(__xludf.DUMMYFUNCTION("if( H878&lt;&gt;"""",SPLIT(H878,"".""),"""")"),"")</f>
        <v/>
      </c>
      <c r="J878" s="3"/>
      <c r="K878" s="3"/>
      <c r="L878" s="3"/>
      <c r="M878" s="112" t="str">
        <f t="shared" si="2"/>
        <v/>
      </c>
    </row>
    <row r="879" ht="22.5" customHeight="1">
      <c r="A879" s="3"/>
      <c r="B879" s="3" t="str">
        <f>IFERROR(__xludf.DUMMYFUNCTION("if( A879&lt;&gt;"""",SPLIT(A879,"".""),"""")"),"")</f>
        <v/>
      </c>
      <c r="C879" s="3"/>
      <c r="D879" s="3"/>
      <c r="E879" s="3"/>
      <c r="F879" s="112" t="str">
        <f t="shared" si="1"/>
        <v/>
      </c>
      <c r="G879" s="111"/>
      <c r="H879" s="3"/>
      <c r="I879" s="3" t="str">
        <f>IFERROR(__xludf.DUMMYFUNCTION("if( H879&lt;&gt;"""",SPLIT(H879,"".""),"""")"),"")</f>
        <v/>
      </c>
      <c r="J879" s="3"/>
      <c r="K879" s="3"/>
      <c r="L879" s="3"/>
      <c r="M879" s="112" t="str">
        <f t="shared" si="2"/>
        <v/>
      </c>
    </row>
    <row r="880" ht="22.5" customHeight="1">
      <c r="A880" s="3"/>
      <c r="B880" s="3" t="str">
        <f>IFERROR(__xludf.DUMMYFUNCTION("if( A880&lt;&gt;"""",SPLIT(A880,"".""),"""")"),"")</f>
        <v/>
      </c>
      <c r="C880" s="3"/>
      <c r="D880" s="3"/>
      <c r="E880" s="3"/>
      <c r="F880" s="112" t="str">
        <f t="shared" si="1"/>
        <v/>
      </c>
      <c r="G880" s="111"/>
      <c r="H880" s="3"/>
      <c r="I880" s="3" t="str">
        <f>IFERROR(__xludf.DUMMYFUNCTION("if( H880&lt;&gt;"""",SPLIT(H880,"".""),"""")"),"")</f>
        <v/>
      </c>
      <c r="J880" s="3"/>
      <c r="K880" s="3"/>
      <c r="L880" s="3"/>
      <c r="M880" s="112" t="str">
        <f t="shared" si="2"/>
        <v/>
      </c>
    </row>
    <row r="881" ht="22.5" customHeight="1">
      <c r="A881" s="3"/>
      <c r="B881" s="3" t="str">
        <f>IFERROR(__xludf.DUMMYFUNCTION("if( A881&lt;&gt;"""",SPLIT(A881,"".""),"""")"),"")</f>
        <v/>
      </c>
      <c r="C881" s="3"/>
      <c r="D881" s="3"/>
      <c r="E881" s="3"/>
      <c r="F881" s="112" t="str">
        <f t="shared" si="1"/>
        <v/>
      </c>
      <c r="G881" s="111"/>
      <c r="H881" s="3"/>
      <c r="I881" s="3" t="str">
        <f>IFERROR(__xludf.DUMMYFUNCTION("if( H881&lt;&gt;"""",SPLIT(H881,"".""),"""")"),"")</f>
        <v/>
      </c>
      <c r="J881" s="3"/>
      <c r="K881" s="3"/>
      <c r="L881" s="3"/>
      <c r="M881" s="112" t="str">
        <f t="shared" si="2"/>
        <v/>
      </c>
    </row>
    <row r="882" ht="22.5" customHeight="1">
      <c r="A882" s="3"/>
      <c r="B882" s="3" t="str">
        <f>IFERROR(__xludf.DUMMYFUNCTION("if( A882&lt;&gt;"""",SPLIT(A882,"".""),"""")"),"")</f>
        <v/>
      </c>
      <c r="C882" s="3"/>
      <c r="D882" s="3"/>
      <c r="E882" s="3"/>
      <c r="F882" s="112" t="str">
        <f t="shared" si="1"/>
        <v/>
      </c>
      <c r="G882" s="111"/>
      <c r="H882" s="3"/>
      <c r="I882" s="3" t="str">
        <f>IFERROR(__xludf.DUMMYFUNCTION("if( H882&lt;&gt;"""",SPLIT(H882,"".""),"""")"),"")</f>
        <v/>
      </c>
      <c r="J882" s="3"/>
      <c r="K882" s="3"/>
      <c r="L882" s="3"/>
      <c r="M882" s="112" t="str">
        <f t="shared" si="2"/>
        <v/>
      </c>
    </row>
    <row r="883" ht="22.5" customHeight="1">
      <c r="A883" s="3"/>
      <c r="B883" s="3" t="str">
        <f>IFERROR(__xludf.DUMMYFUNCTION("if( A883&lt;&gt;"""",SPLIT(A883,"".""),"""")"),"")</f>
        <v/>
      </c>
      <c r="C883" s="3"/>
      <c r="D883" s="3"/>
      <c r="E883" s="3"/>
      <c r="F883" s="112" t="str">
        <f t="shared" si="1"/>
        <v/>
      </c>
      <c r="G883" s="111"/>
      <c r="H883" s="3"/>
      <c r="I883" s="3" t="str">
        <f>IFERROR(__xludf.DUMMYFUNCTION("if( H883&lt;&gt;"""",SPLIT(H883,"".""),"""")"),"")</f>
        <v/>
      </c>
      <c r="J883" s="3"/>
      <c r="K883" s="3"/>
      <c r="L883" s="3"/>
      <c r="M883" s="112" t="str">
        <f t="shared" si="2"/>
        <v/>
      </c>
    </row>
    <row r="884" ht="22.5" customHeight="1">
      <c r="A884" s="3"/>
      <c r="B884" s="3" t="str">
        <f>IFERROR(__xludf.DUMMYFUNCTION("if( A884&lt;&gt;"""",SPLIT(A884,"".""),"""")"),"")</f>
        <v/>
      </c>
      <c r="C884" s="3"/>
      <c r="D884" s="3"/>
      <c r="E884" s="3"/>
      <c r="F884" s="112" t="str">
        <f t="shared" si="1"/>
        <v/>
      </c>
      <c r="G884" s="111"/>
      <c r="H884" s="3"/>
      <c r="I884" s="3" t="str">
        <f>IFERROR(__xludf.DUMMYFUNCTION("if( H884&lt;&gt;"""",SPLIT(H884,"".""),"""")"),"")</f>
        <v/>
      </c>
      <c r="J884" s="3"/>
      <c r="K884" s="3"/>
      <c r="L884" s="3"/>
      <c r="M884" s="112" t="str">
        <f t="shared" si="2"/>
        <v/>
      </c>
    </row>
    <row r="885" ht="22.5" customHeight="1">
      <c r="A885" s="3"/>
      <c r="B885" s="3" t="str">
        <f>IFERROR(__xludf.DUMMYFUNCTION("if( A885&lt;&gt;"""",SPLIT(A885,"".""),"""")"),"")</f>
        <v/>
      </c>
      <c r="C885" s="3"/>
      <c r="D885" s="3"/>
      <c r="E885" s="3"/>
      <c r="F885" s="112" t="str">
        <f t="shared" si="1"/>
        <v/>
      </c>
      <c r="G885" s="111"/>
      <c r="H885" s="3"/>
      <c r="I885" s="3" t="str">
        <f>IFERROR(__xludf.DUMMYFUNCTION("if( H885&lt;&gt;"""",SPLIT(H885,"".""),"""")"),"")</f>
        <v/>
      </c>
      <c r="J885" s="3"/>
      <c r="K885" s="3"/>
      <c r="L885" s="3"/>
      <c r="M885" s="112" t="str">
        <f t="shared" si="2"/>
        <v/>
      </c>
    </row>
    <row r="886" ht="22.5" customHeight="1">
      <c r="A886" s="3"/>
      <c r="B886" s="3" t="str">
        <f>IFERROR(__xludf.DUMMYFUNCTION("if( A886&lt;&gt;"""",SPLIT(A886,"".""),"""")"),"")</f>
        <v/>
      </c>
      <c r="C886" s="3"/>
      <c r="D886" s="3"/>
      <c r="E886" s="3"/>
      <c r="F886" s="112" t="str">
        <f t="shared" si="1"/>
        <v/>
      </c>
      <c r="G886" s="111"/>
      <c r="H886" s="3"/>
      <c r="I886" s="3" t="str">
        <f>IFERROR(__xludf.DUMMYFUNCTION("if( H886&lt;&gt;"""",SPLIT(H886,"".""),"""")"),"")</f>
        <v/>
      </c>
      <c r="J886" s="3"/>
      <c r="K886" s="3"/>
      <c r="L886" s="3"/>
      <c r="M886" s="112" t="str">
        <f t="shared" si="2"/>
        <v/>
      </c>
    </row>
    <row r="887" ht="22.5" customHeight="1">
      <c r="A887" s="3"/>
      <c r="B887" s="3" t="str">
        <f>IFERROR(__xludf.DUMMYFUNCTION("if( A887&lt;&gt;"""",SPLIT(A887,"".""),"""")"),"")</f>
        <v/>
      </c>
      <c r="C887" s="3"/>
      <c r="D887" s="3"/>
      <c r="E887" s="3"/>
      <c r="F887" s="112" t="str">
        <f t="shared" si="1"/>
        <v/>
      </c>
      <c r="G887" s="111"/>
      <c r="H887" s="3"/>
      <c r="I887" s="3" t="str">
        <f>IFERROR(__xludf.DUMMYFUNCTION("if( H887&lt;&gt;"""",SPLIT(H887,"".""),"""")"),"")</f>
        <v/>
      </c>
      <c r="J887" s="3"/>
      <c r="K887" s="3"/>
      <c r="L887" s="3"/>
      <c r="M887" s="112" t="str">
        <f t="shared" si="2"/>
        <v/>
      </c>
    </row>
    <row r="888" ht="22.5" customHeight="1">
      <c r="A888" s="3"/>
      <c r="B888" s="3" t="str">
        <f>IFERROR(__xludf.DUMMYFUNCTION("if( A888&lt;&gt;"""",SPLIT(A888,"".""),"""")"),"")</f>
        <v/>
      </c>
      <c r="C888" s="3"/>
      <c r="D888" s="3"/>
      <c r="E888" s="3"/>
      <c r="F888" s="112" t="str">
        <f t="shared" si="1"/>
        <v/>
      </c>
      <c r="G888" s="111"/>
      <c r="H888" s="3"/>
      <c r="I888" s="3" t="str">
        <f>IFERROR(__xludf.DUMMYFUNCTION("if( H888&lt;&gt;"""",SPLIT(H888,"".""),"""")"),"")</f>
        <v/>
      </c>
      <c r="J888" s="3"/>
      <c r="K888" s="3"/>
      <c r="L888" s="3"/>
      <c r="M888" s="112" t="str">
        <f t="shared" si="2"/>
        <v/>
      </c>
    </row>
    <row r="889" ht="22.5" customHeight="1">
      <c r="A889" s="3"/>
      <c r="B889" s="3" t="str">
        <f>IFERROR(__xludf.DUMMYFUNCTION("if( A889&lt;&gt;"""",SPLIT(A889,"".""),"""")"),"")</f>
        <v/>
      </c>
      <c r="C889" s="3"/>
      <c r="D889" s="3"/>
      <c r="E889" s="3"/>
      <c r="F889" s="112" t="str">
        <f t="shared" si="1"/>
        <v/>
      </c>
      <c r="G889" s="111"/>
      <c r="H889" s="3"/>
      <c r="I889" s="3" t="str">
        <f>IFERROR(__xludf.DUMMYFUNCTION("if( H889&lt;&gt;"""",SPLIT(H889,"".""),"""")"),"")</f>
        <v/>
      </c>
      <c r="J889" s="3"/>
      <c r="K889" s="3"/>
      <c r="L889" s="3"/>
      <c r="M889" s="112" t="str">
        <f t="shared" si="2"/>
        <v/>
      </c>
    </row>
    <row r="890" ht="22.5" customHeight="1">
      <c r="A890" s="3"/>
      <c r="B890" s="3" t="str">
        <f>IFERROR(__xludf.DUMMYFUNCTION("if( A890&lt;&gt;"""",SPLIT(A890,"".""),"""")"),"")</f>
        <v/>
      </c>
      <c r="C890" s="3"/>
      <c r="D890" s="3"/>
      <c r="E890" s="3"/>
      <c r="F890" s="112" t="str">
        <f t="shared" si="1"/>
        <v/>
      </c>
      <c r="G890" s="111"/>
      <c r="H890" s="3"/>
      <c r="I890" s="3" t="str">
        <f>IFERROR(__xludf.DUMMYFUNCTION("if( H890&lt;&gt;"""",SPLIT(H890,"".""),"""")"),"")</f>
        <v/>
      </c>
      <c r="J890" s="3"/>
      <c r="K890" s="3"/>
      <c r="L890" s="3"/>
      <c r="M890" s="112" t="str">
        <f t="shared" si="2"/>
        <v/>
      </c>
    </row>
    <row r="891" ht="22.5" customHeight="1">
      <c r="A891" s="3"/>
      <c r="B891" s="3" t="str">
        <f>IFERROR(__xludf.DUMMYFUNCTION("if( A891&lt;&gt;"""",SPLIT(A891,"".""),"""")"),"")</f>
        <v/>
      </c>
      <c r="C891" s="3"/>
      <c r="D891" s="3"/>
      <c r="E891" s="3"/>
      <c r="F891" s="112" t="str">
        <f t="shared" si="1"/>
        <v/>
      </c>
      <c r="G891" s="111"/>
      <c r="H891" s="3"/>
      <c r="I891" s="3" t="str">
        <f>IFERROR(__xludf.DUMMYFUNCTION("if( H891&lt;&gt;"""",SPLIT(H891,"".""),"""")"),"")</f>
        <v/>
      </c>
      <c r="J891" s="3"/>
      <c r="K891" s="3"/>
      <c r="L891" s="3"/>
      <c r="M891" s="112" t="str">
        <f t="shared" si="2"/>
        <v/>
      </c>
    </row>
    <row r="892" ht="22.5" customHeight="1">
      <c r="A892" s="3"/>
      <c r="B892" s="3" t="str">
        <f>IFERROR(__xludf.DUMMYFUNCTION("if( A892&lt;&gt;"""",SPLIT(A892,"".""),"""")"),"")</f>
        <v/>
      </c>
      <c r="C892" s="3"/>
      <c r="D892" s="3"/>
      <c r="E892" s="3"/>
      <c r="F892" s="112" t="str">
        <f t="shared" si="1"/>
        <v/>
      </c>
      <c r="G892" s="111"/>
      <c r="H892" s="3"/>
      <c r="I892" s="3" t="str">
        <f>IFERROR(__xludf.DUMMYFUNCTION("if( H892&lt;&gt;"""",SPLIT(H892,"".""),"""")"),"")</f>
        <v/>
      </c>
      <c r="J892" s="3"/>
      <c r="K892" s="3"/>
      <c r="L892" s="3"/>
      <c r="M892" s="112" t="str">
        <f t="shared" si="2"/>
        <v/>
      </c>
    </row>
    <row r="893" ht="22.5" customHeight="1">
      <c r="A893" s="3"/>
      <c r="B893" s="3" t="str">
        <f>IFERROR(__xludf.DUMMYFUNCTION("if( A893&lt;&gt;"""",SPLIT(A893,"".""),"""")"),"")</f>
        <v/>
      </c>
      <c r="C893" s="3"/>
      <c r="D893" s="3"/>
      <c r="E893" s="3"/>
      <c r="F893" s="112" t="str">
        <f t="shared" si="1"/>
        <v/>
      </c>
      <c r="G893" s="111"/>
      <c r="H893" s="3"/>
      <c r="I893" s="3" t="str">
        <f>IFERROR(__xludf.DUMMYFUNCTION("if( H893&lt;&gt;"""",SPLIT(H893,"".""),"""")"),"")</f>
        <v/>
      </c>
      <c r="J893" s="3"/>
      <c r="K893" s="3"/>
      <c r="L893" s="3"/>
      <c r="M893" s="112" t="str">
        <f t="shared" si="2"/>
        <v/>
      </c>
    </row>
    <row r="894" ht="22.5" customHeight="1">
      <c r="A894" s="3"/>
      <c r="B894" s="3" t="str">
        <f>IFERROR(__xludf.DUMMYFUNCTION("if( A894&lt;&gt;"""",SPLIT(A894,"".""),"""")"),"")</f>
        <v/>
      </c>
      <c r="C894" s="3"/>
      <c r="D894" s="3"/>
      <c r="E894" s="3"/>
      <c r="F894" s="112" t="str">
        <f t="shared" si="1"/>
        <v/>
      </c>
      <c r="G894" s="111"/>
      <c r="H894" s="3"/>
      <c r="I894" s="3" t="str">
        <f>IFERROR(__xludf.DUMMYFUNCTION("if( H894&lt;&gt;"""",SPLIT(H894,"".""),"""")"),"")</f>
        <v/>
      </c>
      <c r="J894" s="3"/>
      <c r="K894" s="3"/>
      <c r="L894" s="3"/>
      <c r="M894" s="112" t="str">
        <f t="shared" si="2"/>
        <v/>
      </c>
    </row>
    <row r="895" ht="22.5" customHeight="1">
      <c r="A895" s="3"/>
      <c r="B895" s="3" t="str">
        <f>IFERROR(__xludf.DUMMYFUNCTION("if( A895&lt;&gt;"""",SPLIT(A895,"".""),"""")"),"")</f>
        <v/>
      </c>
      <c r="C895" s="3"/>
      <c r="D895" s="3"/>
      <c r="E895" s="3"/>
      <c r="F895" s="112" t="str">
        <f t="shared" si="1"/>
        <v/>
      </c>
      <c r="G895" s="111"/>
      <c r="H895" s="3"/>
      <c r="I895" s="3" t="str">
        <f>IFERROR(__xludf.DUMMYFUNCTION("if( H895&lt;&gt;"""",SPLIT(H895,"".""),"""")"),"")</f>
        <v/>
      </c>
      <c r="J895" s="3"/>
      <c r="K895" s="3"/>
      <c r="L895" s="3"/>
      <c r="M895" s="112" t="str">
        <f t="shared" si="2"/>
        <v/>
      </c>
    </row>
    <row r="896" ht="22.5" customHeight="1">
      <c r="A896" s="3"/>
      <c r="B896" s="3" t="str">
        <f>IFERROR(__xludf.DUMMYFUNCTION("if( A896&lt;&gt;"""",SPLIT(A896,"".""),"""")"),"")</f>
        <v/>
      </c>
      <c r="C896" s="3"/>
      <c r="D896" s="3"/>
      <c r="E896" s="3"/>
      <c r="F896" s="112" t="str">
        <f t="shared" si="1"/>
        <v/>
      </c>
      <c r="G896" s="111"/>
      <c r="H896" s="3"/>
      <c r="I896" s="3" t="str">
        <f>IFERROR(__xludf.DUMMYFUNCTION("if( H896&lt;&gt;"""",SPLIT(H896,"".""),"""")"),"")</f>
        <v/>
      </c>
      <c r="J896" s="3"/>
      <c r="K896" s="3"/>
      <c r="L896" s="3"/>
      <c r="M896" s="112" t="str">
        <f t="shared" si="2"/>
        <v/>
      </c>
    </row>
    <row r="897" ht="22.5" customHeight="1">
      <c r="A897" s="3"/>
      <c r="B897" s="3" t="str">
        <f>IFERROR(__xludf.DUMMYFUNCTION("if( A897&lt;&gt;"""",SPLIT(A897,"".""),"""")"),"")</f>
        <v/>
      </c>
      <c r="C897" s="3"/>
      <c r="D897" s="3"/>
      <c r="E897" s="3"/>
      <c r="F897" s="112" t="str">
        <f t="shared" si="1"/>
        <v/>
      </c>
      <c r="G897" s="111"/>
      <c r="H897" s="3"/>
      <c r="I897" s="3" t="str">
        <f>IFERROR(__xludf.DUMMYFUNCTION("if( H897&lt;&gt;"""",SPLIT(H897,"".""),"""")"),"")</f>
        <v/>
      </c>
      <c r="J897" s="3"/>
      <c r="K897" s="3"/>
      <c r="L897" s="3"/>
      <c r="M897" s="112" t="str">
        <f t="shared" si="2"/>
        <v/>
      </c>
    </row>
    <row r="898" ht="22.5" customHeight="1">
      <c r="A898" s="3"/>
      <c r="B898" s="3" t="str">
        <f>IFERROR(__xludf.DUMMYFUNCTION("if( A898&lt;&gt;"""",SPLIT(A898,"".""),"""")"),"")</f>
        <v/>
      </c>
      <c r="C898" s="3"/>
      <c r="D898" s="3"/>
      <c r="E898" s="3"/>
      <c r="F898" s="112" t="str">
        <f t="shared" si="1"/>
        <v/>
      </c>
      <c r="G898" s="111"/>
      <c r="H898" s="3"/>
      <c r="I898" s="3" t="str">
        <f>IFERROR(__xludf.DUMMYFUNCTION("if( H898&lt;&gt;"""",SPLIT(H898,"".""),"""")"),"")</f>
        <v/>
      </c>
      <c r="J898" s="3"/>
      <c r="K898" s="3"/>
      <c r="L898" s="3"/>
      <c r="M898" s="112" t="str">
        <f t="shared" si="2"/>
        <v/>
      </c>
    </row>
    <row r="899" ht="22.5" customHeight="1">
      <c r="A899" s="3"/>
      <c r="B899" s="3" t="str">
        <f>IFERROR(__xludf.DUMMYFUNCTION("if( A899&lt;&gt;"""",SPLIT(A899,"".""),"""")"),"")</f>
        <v/>
      </c>
      <c r="C899" s="3"/>
      <c r="D899" s="3"/>
      <c r="E899" s="3"/>
      <c r="F899" s="112" t="str">
        <f t="shared" si="1"/>
        <v/>
      </c>
      <c r="G899" s="111"/>
      <c r="H899" s="3"/>
      <c r="I899" s="3" t="str">
        <f>IFERROR(__xludf.DUMMYFUNCTION("if( H899&lt;&gt;"""",SPLIT(H899,"".""),"""")"),"")</f>
        <v/>
      </c>
      <c r="J899" s="3"/>
      <c r="K899" s="3"/>
      <c r="L899" s="3"/>
      <c r="M899" s="112" t="str">
        <f t="shared" si="2"/>
        <v/>
      </c>
    </row>
    <row r="900" ht="22.5" customHeight="1">
      <c r="A900" s="3"/>
      <c r="B900" s="3" t="str">
        <f>IFERROR(__xludf.DUMMYFUNCTION("if( A900&lt;&gt;"""",SPLIT(A900,"".""),"""")"),"")</f>
        <v/>
      </c>
      <c r="C900" s="3"/>
      <c r="D900" s="3"/>
      <c r="E900" s="3"/>
      <c r="F900" s="112" t="str">
        <f t="shared" si="1"/>
        <v/>
      </c>
      <c r="G900" s="111"/>
      <c r="H900" s="3"/>
      <c r="I900" s="3" t="str">
        <f>IFERROR(__xludf.DUMMYFUNCTION("if( H900&lt;&gt;"""",SPLIT(H900,"".""),"""")"),"")</f>
        <v/>
      </c>
      <c r="J900" s="3"/>
      <c r="K900" s="3"/>
      <c r="L900" s="3"/>
      <c r="M900" s="112" t="str">
        <f t="shared" si="2"/>
        <v/>
      </c>
    </row>
    <row r="901" ht="22.5" customHeight="1">
      <c r="A901" s="3"/>
      <c r="B901" s="3" t="str">
        <f>IFERROR(__xludf.DUMMYFUNCTION("if( A901&lt;&gt;"""",SPLIT(A901,"".""),"""")"),"")</f>
        <v/>
      </c>
      <c r="C901" s="3"/>
      <c r="D901" s="3"/>
      <c r="E901" s="3"/>
      <c r="F901" s="112" t="str">
        <f t="shared" si="1"/>
        <v/>
      </c>
      <c r="G901" s="111"/>
      <c r="H901" s="3"/>
      <c r="I901" s="3" t="str">
        <f>IFERROR(__xludf.DUMMYFUNCTION("if( H901&lt;&gt;"""",SPLIT(H901,"".""),"""")"),"")</f>
        <v/>
      </c>
      <c r="J901" s="3"/>
      <c r="K901" s="3"/>
      <c r="L901" s="3"/>
      <c r="M901" s="112" t="str">
        <f t="shared" si="2"/>
        <v/>
      </c>
    </row>
    <row r="902" ht="22.5" customHeight="1">
      <c r="A902" s="3"/>
      <c r="B902" s="3" t="str">
        <f>IFERROR(__xludf.DUMMYFUNCTION("if( A902&lt;&gt;"""",SPLIT(A902,"".""),"""")"),"")</f>
        <v/>
      </c>
      <c r="C902" s="3"/>
      <c r="D902" s="3"/>
      <c r="E902" s="3"/>
      <c r="F902" s="112" t="str">
        <f t="shared" si="1"/>
        <v/>
      </c>
      <c r="G902" s="111"/>
      <c r="H902" s="3"/>
      <c r="I902" s="3" t="str">
        <f>IFERROR(__xludf.DUMMYFUNCTION("if( H902&lt;&gt;"""",SPLIT(H902,"".""),"""")"),"")</f>
        <v/>
      </c>
      <c r="J902" s="3"/>
      <c r="K902" s="3"/>
      <c r="L902" s="3"/>
      <c r="M902" s="112" t="str">
        <f t="shared" si="2"/>
        <v/>
      </c>
    </row>
    <row r="903" ht="22.5" customHeight="1">
      <c r="A903" s="3"/>
      <c r="B903" s="3" t="str">
        <f>IFERROR(__xludf.DUMMYFUNCTION("if( A903&lt;&gt;"""",SPLIT(A903,"".""),"""")"),"")</f>
        <v/>
      </c>
      <c r="C903" s="3"/>
      <c r="D903" s="3"/>
      <c r="E903" s="3"/>
      <c r="F903" s="112" t="str">
        <f t="shared" si="1"/>
        <v/>
      </c>
      <c r="G903" s="111"/>
      <c r="H903" s="3"/>
      <c r="I903" s="3" t="str">
        <f>IFERROR(__xludf.DUMMYFUNCTION("if( H903&lt;&gt;"""",SPLIT(H903,"".""),"""")"),"")</f>
        <v/>
      </c>
      <c r="J903" s="3"/>
      <c r="K903" s="3"/>
      <c r="L903" s="3"/>
      <c r="M903" s="112" t="str">
        <f t="shared" si="2"/>
        <v/>
      </c>
    </row>
    <row r="904" ht="22.5" customHeight="1">
      <c r="A904" s="3"/>
      <c r="B904" s="3" t="str">
        <f>IFERROR(__xludf.DUMMYFUNCTION("if( A904&lt;&gt;"""",SPLIT(A904,"".""),"""")"),"")</f>
        <v/>
      </c>
      <c r="C904" s="3"/>
      <c r="D904" s="3"/>
      <c r="E904" s="3"/>
      <c r="F904" s="112" t="str">
        <f t="shared" si="1"/>
        <v/>
      </c>
      <c r="G904" s="111"/>
      <c r="H904" s="3"/>
      <c r="I904" s="3" t="str">
        <f>IFERROR(__xludf.DUMMYFUNCTION("if( H904&lt;&gt;"""",SPLIT(H904,"".""),"""")"),"")</f>
        <v/>
      </c>
      <c r="J904" s="3"/>
      <c r="K904" s="3"/>
      <c r="L904" s="3"/>
      <c r="M904" s="112" t="str">
        <f t="shared" si="2"/>
        <v/>
      </c>
    </row>
    <row r="905" ht="22.5" customHeight="1">
      <c r="A905" s="3"/>
      <c r="B905" s="3" t="str">
        <f>IFERROR(__xludf.DUMMYFUNCTION("if( A905&lt;&gt;"""",SPLIT(A905,"".""),"""")"),"")</f>
        <v/>
      </c>
      <c r="C905" s="3"/>
      <c r="D905" s="3"/>
      <c r="E905" s="3"/>
      <c r="F905" s="112" t="str">
        <f t="shared" si="1"/>
        <v/>
      </c>
      <c r="G905" s="111"/>
      <c r="H905" s="3"/>
      <c r="I905" s="3" t="str">
        <f>IFERROR(__xludf.DUMMYFUNCTION("if( H905&lt;&gt;"""",SPLIT(H905,"".""),"""")"),"")</f>
        <v/>
      </c>
      <c r="J905" s="3"/>
      <c r="K905" s="3"/>
      <c r="L905" s="3"/>
      <c r="M905" s="112" t="str">
        <f t="shared" si="2"/>
        <v/>
      </c>
    </row>
    <row r="906" ht="22.5" customHeight="1">
      <c r="A906" s="3"/>
      <c r="B906" s="3" t="str">
        <f>IFERROR(__xludf.DUMMYFUNCTION("if( A906&lt;&gt;"""",SPLIT(A906,"".""),"""")"),"")</f>
        <v/>
      </c>
      <c r="C906" s="3"/>
      <c r="D906" s="3"/>
      <c r="E906" s="3"/>
      <c r="F906" s="112" t="str">
        <f t="shared" si="1"/>
        <v/>
      </c>
      <c r="G906" s="111"/>
      <c r="H906" s="3"/>
      <c r="I906" s="3" t="str">
        <f>IFERROR(__xludf.DUMMYFUNCTION("if( H906&lt;&gt;"""",SPLIT(H906,"".""),"""")"),"")</f>
        <v/>
      </c>
      <c r="J906" s="3"/>
      <c r="K906" s="3"/>
      <c r="L906" s="3"/>
      <c r="M906" s="112" t="str">
        <f t="shared" si="2"/>
        <v/>
      </c>
    </row>
    <row r="907" ht="22.5" customHeight="1">
      <c r="A907" s="3"/>
      <c r="B907" s="3" t="str">
        <f>IFERROR(__xludf.DUMMYFUNCTION("if( A907&lt;&gt;"""",SPLIT(A907,"".""),"""")"),"")</f>
        <v/>
      </c>
      <c r="C907" s="3"/>
      <c r="D907" s="3"/>
      <c r="E907" s="3"/>
      <c r="F907" s="112" t="str">
        <f t="shared" si="1"/>
        <v/>
      </c>
      <c r="G907" s="111"/>
      <c r="H907" s="3"/>
      <c r="I907" s="3" t="str">
        <f>IFERROR(__xludf.DUMMYFUNCTION("if( H907&lt;&gt;"""",SPLIT(H907,"".""),"""")"),"")</f>
        <v/>
      </c>
      <c r="J907" s="3"/>
      <c r="K907" s="3"/>
      <c r="L907" s="3"/>
      <c r="M907" s="112" t="str">
        <f t="shared" si="2"/>
        <v/>
      </c>
    </row>
    <row r="908" ht="22.5" customHeight="1">
      <c r="A908" s="3"/>
      <c r="B908" s="3" t="str">
        <f>IFERROR(__xludf.DUMMYFUNCTION("if( A908&lt;&gt;"""",SPLIT(A908,"".""),"""")"),"")</f>
        <v/>
      </c>
      <c r="C908" s="3"/>
      <c r="D908" s="3"/>
      <c r="E908" s="3"/>
      <c r="F908" s="112" t="str">
        <f t="shared" si="1"/>
        <v/>
      </c>
      <c r="G908" s="111"/>
      <c r="H908" s="3"/>
      <c r="I908" s="3" t="str">
        <f>IFERROR(__xludf.DUMMYFUNCTION("if( H908&lt;&gt;"""",SPLIT(H908,"".""),"""")"),"")</f>
        <v/>
      </c>
      <c r="J908" s="3"/>
      <c r="K908" s="3"/>
      <c r="L908" s="3"/>
      <c r="M908" s="112" t="str">
        <f t="shared" si="2"/>
        <v/>
      </c>
    </row>
    <row r="909" ht="22.5" customHeight="1">
      <c r="A909" s="3"/>
      <c r="B909" s="3" t="str">
        <f>IFERROR(__xludf.DUMMYFUNCTION("if( A909&lt;&gt;"""",SPLIT(A909,"".""),"""")"),"")</f>
        <v/>
      </c>
      <c r="C909" s="3"/>
      <c r="D909" s="3"/>
      <c r="E909" s="3"/>
      <c r="F909" s="112" t="str">
        <f t="shared" si="1"/>
        <v/>
      </c>
      <c r="G909" s="111"/>
      <c r="H909" s="3"/>
      <c r="I909" s="3" t="str">
        <f>IFERROR(__xludf.DUMMYFUNCTION("if( H909&lt;&gt;"""",SPLIT(H909,"".""),"""")"),"")</f>
        <v/>
      </c>
      <c r="J909" s="3"/>
      <c r="K909" s="3"/>
      <c r="L909" s="3"/>
      <c r="M909" s="112" t="str">
        <f t="shared" si="2"/>
        <v/>
      </c>
    </row>
    <row r="910" ht="22.5" customHeight="1">
      <c r="A910" s="3"/>
      <c r="B910" s="3" t="str">
        <f>IFERROR(__xludf.DUMMYFUNCTION("if( A910&lt;&gt;"""",SPLIT(A910,"".""),"""")"),"")</f>
        <v/>
      </c>
      <c r="C910" s="3"/>
      <c r="D910" s="3"/>
      <c r="E910" s="3"/>
      <c r="F910" s="112" t="str">
        <f t="shared" si="1"/>
        <v/>
      </c>
      <c r="G910" s="111"/>
      <c r="H910" s="3"/>
      <c r="I910" s="3" t="str">
        <f>IFERROR(__xludf.DUMMYFUNCTION("if( H910&lt;&gt;"""",SPLIT(H910,"".""),"""")"),"")</f>
        <v/>
      </c>
      <c r="J910" s="3"/>
      <c r="K910" s="3"/>
      <c r="L910" s="3"/>
      <c r="M910" s="112" t="str">
        <f t="shared" si="2"/>
        <v/>
      </c>
    </row>
    <row r="911" ht="22.5" customHeight="1">
      <c r="A911" s="3"/>
      <c r="B911" s="3" t="str">
        <f>IFERROR(__xludf.DUMMYFUNCTION("if( A911&lt;&gt;"""",SPLIT(A911,"".""),"""")"),"")</f>
        <v/>
      </c>
      <c r="C911" s="3"/>
      <c r="D911" s="3"/>
      <c r="E911" s="3"/>
      <c r="F911" s="112" t="str">
        <f t="shared" si="1"/>
        <v/>
      </c>
      <c r="G911" s="111"/>
      <c r="H911" s="3"/>
      <c r="I911" s="3" t="str">
        <f>IFERROR(__xludf.DUMMYFUNCTION("if( H911&lt;&gt;"""",SPLIT(H911,"".""),"""")"),"")</f>
        <v/>
      </c>
      <c r="J911" s="3"/>
      <c r="K911" s="3"/>
      <c r="L911" s="3"/>
      <c r="M911" s="112" t="str">
        <f t="shared" si="2"/>
        <v/>
      </c>
    </row>
    <row r="912" ht="22.5" customHeight="1">
      <c r="A912" s="3"/>
      <c r="B912" s="3" t="str">
        <f>IFERROR(__xludf.DUMMYFUNCTION("if( A912&lt;&gt;"""",SPLIT(A912,"".""),"""")"),"")</f>
        <v/>
      </c>
      <c r="C912" s="3"/>
      <c r="D912" s="3"/>
      <c r="E912" s="3"/>
      <c r="F912" s="112" t="str">
        <f t="shared" si="1"/>
        <v/>
      </c>
      <c r="G912" s="111"/>
      <c r="H912" s="3"/>
      <c r="I912" s="3" t="str">
        <f>IFERROR(__xludf.DUMMYFUNCTION("if( H912&lt;&gt;"""",SPLIT(H912,"".""),"""")"),"")</f>
        <v/>
      </c>
      <c r="J912" s="3"/>
      <c r="K912" s="3"/>
      <c r="L912" s="3"/>
      <c r="M912" s="112" t="str">
        <f t="shared" si="2"/>
        <v/>
      </c>
    </row>
    <row r="913" ht="22.5" customHeight="1">
      <c r="A913" s="3"/>
      <c r="B913" s="3" t="str">
        <f>IFERROR(__xludf.DUMMYFUNCTION("if( A913&lt;&gt;"""",SPLIT(A913,"".""),"""")"),"")</f>
        <v/>
      </c>
      <c r="C913" s="3"/>
      <c r="D913" s="3"/>
      <c r="E913" s="3"/>
      <c r="F913" s="112" t="str">
        <f t="shared" si="1"/>
        <v/>
      </c>
      <c r="G913" s="111"/>
      <c r="H913" s="3"/>
      <c r="I913" s="3" t="str">
        <f>IFERROR(__xludf.DUMMYFUNCTION("if( H913&lt;&gt;"""",SPLIT(H913,"".""),"""")"),"")</f>
        <v/>
      </c>
      <c r="J913" s="3"/>
      <c r="K913" s="3"/>
      <c r="L913" s="3"/>
      <c r="M913" s="112" t="str">
        <f t="shared" si="2"/>
        <v/>
      </c>
    </row>
    <row r="914" ht="22.5" customHeight="1">
      <c r="A914" s="3"/>
      <c r="B914" s="3" t="str">
        <f>IFERROR(__xludf.DUMMYFUNCTION("if( A914&lt;&gt;"""",SPLIT(A914,"".""),"""")"),"")</f>
        <v/>
      </c>
      <c r="C914" s="3"/>
      <c r="D914" s="3"/>
      <c r="E914" s="3"/>
      <c r="F914" s="112" t="str">
        <f t="shared" si="1"/>
        <v/>
      </c>
      <c r="G914" s="111"/>
      <c r="H914" s="3"/>
      <c r="I914" s="3" t="str">
        <f>IFERROR(__xludf.DUMMYFUNCTION("if( H914&lt;&gt;"""",SPLIT(H914,"".""),"""")"),"")</f>
        <v/>
      </c>
      <c r="J914" s="3"/>
      <c r="K914" s="3"/>
      <c r="L914" s="3"/>
      <c r="M914" s="112" t="str">
        <f t="shared" si="2"/>
        <v/>
      </c>
    </row>
    <row r="915" ht="22.5" customHeight="1">
      <c r="A915" s="3"/>
      <c r="B915" s="3" t="str">
        <f>IFERROR(__xludf.DUMMYFUNCTION("if( A915&lt;&gt;"""",SPLIT(A915,"".""),"""")"),"")</f>
        <v/>
      </c>
      <c r="C915" s="3"/>
      <c r="D915" s="3"/>
      <c r="E915" s="3"/>
      <c r="F915" s="112" t="str">
        <f t="shared" si="1"/>
        <v/>
      </c>
      <c r="G915" s="111"/>
      <c r="H915" s="3"/>
      <c r="I915" s="3" t="str">
        <f>IFERROR(__xludf.DUMMYFUNCTION("if( H915&lt;&gt;"""",SPLIT(H915,"".""),"""")"),"")</f>
        <v/>
      </c>
      <c r="J915" s="3"/>
      <c r="K915" s="3"/>
      <c r="L915" s="3"/>
      <c r="M915" s="112" t="str">
        <f t="shared" si="2"/>
        <v/>
      </c>
    </row>
    <row r="916" ht="22.5" customHeight="1">
      <c r="A916" s="3"/>
      <c r="B916" s="3" t="str">
        <f>IFERROR(__xludf.DUMMYFUNCTION("if( A916&lt;&gt;"""",SPLIT(A916,"".""),"""")"),"")</f>
        <v/>
      </c>
      <c r="C916" s="3"/>
      <c r="D916" s="3"/>
      <c r="E916" s="3"/>
      <c r="F916" s="112" t="str">
        <f t="shared" si="1"/>
        <v/>
      </c>
      <c r="G916" s="111"/>
      <c r="H916" s="3"/>
      <c r="I916" s="3" t="str">
        <f>IFERROR(__xludf.DUMMYFUNCTION("if( H916&lt;&gt;"""",SPLIT(H916,"".""),"""")"),"")</f>
        <v/>
      </c>
      <c r="J916" s="3"/>
      <c r="K916" s="3"/>
      <c r="L916" s="3"/>
      <c r="M916" s="112" t="str">
        <f t="shared" si="2"/>
        <v/>
      </c>
    </row>
    <row r="917" ht="22.5" customHeight="1">
      <c r="A917" s="3"/>
      <c r="B917" s="3" t="str">
        <f>IFERROR(__xludf.DUMMYFUNCTION("if( A917&lt;&gt;"""",SPLIT(A917,"".""),"""")"),"")</f>
        <v/>
      </c>
      <c r="C917" s="3"/>
      <c r="D917" s="3"/>
      <c r="E917" s="3"/>
      <c r="F917" s="112" t="str">
        <f t="shared" si="1"/>
        <v/>
      </c>
      <c r="G917" s="111"/>
      <c r="H917" s="3"/>
      <c r="I917" s="3" t="str">
        <f>IFERROR(__xludf.DUMMYFUNCTION("if( H917&lt;&gt;"""",SPLIT(H917,"".""),"""")"),"")</f>
        <v/>
      </c>
      <c r="J917" s="3"/>
      <c r="K917" s="3"/>
      <c r="L917" s="3"/>
      <c r="M917" s="112" t="str">
        <f t="shared" si="2"/>
        <v/>
      </c>
    </row>
    <row r="918" ht="22.5" customHeight="1">
      <c r="A918" s="3"/>
      <c r="B918" s="3" t="str">
        <f>IFERROR(__xludf.DUMMYFUNCTION("if( A918&lt;&gt;"""",SPLIT(A918,"".""),"""")"),"")</f>
        <v/>
      </c>
      <c r="C918" s="3"/>
      <c r="D918" s="3"/>
      <c r="E918" s="3"/>
      <c r="F918" s="112" t="str">
        <f t="shared" si="1"/>
        <v/>
      </c>
      <c r="G918" s="111"/>
      <c r="H918" s="3"/>
      <c r="I918" s="3" t="str">
        <f>IFERROR(__xludf.DUMMYFUNCTION("if( H918&lt;&gt;"""",SPLIT(H918,"".""),"""")"),"")</f>
        <v/>
      </c>
      <c r="J918" s="3"/>
      <c r="K918" s="3"/>
      <c r="L918" s="3"/>
      <c r="M918" s="112" t="str">
        <f t="shared" si="2"/>
        <v/>
      </c>
    </row>
    <row r="919" ht="22.5" customHeight="1">
      <c r="A919" s="3"/>
      <c r="B919" s="3" t="str">
        <f>IFERROR(__xludf.DUMMYFUNCTION("if( A919&lt;&gt;"""",SPLIT(A919,"".""),"""")"),"")</f>
        <v/>
      </c>
      <c r="C919" s="3"/>
      <c r="D919" s="3"/>
      <c r="E919" s="3"/>
      <c r="F919" s="112" t="str">
        <f t="shared" si="1"/>
        <v/>
      </c>
      <c r="G919" s="111"/>
      <c r="H919" s="3"/>
      <c r="I919" s="3" t="str">
        <f>IFERROR(__xludf.DUMMYFUNCTION("if( H919&lt;&gt;"""",SPLIT(H919,"".""),"""")"),"")</f>
        <v/>
      </c>
      <c r="J919" s="3"/>
      <c r="K919" s="3"/>
      <c r="L919" s="3"/>
      <c r="M919" s="112" t="str">
        <f t="shared" si="2"/>
        <v/>
      </c>
    </row>
    <row r="920" ht="22.5" customHeight="1">
      <c r="A920" s="3"/>
      <c r="B920" s="3" t="str">
        <f>IFERROR(__xludf.DUMMYFUNCTION("if( A920&lt;&gt;"""",SPLIT(A920,"".""),"""")"),"")</f>
        <v/>
      </c>
      <c r="C920" s="3"/>
      <c r="D920" s="3"/>
      <c r="E920" s="3"/>
      <c r="F920" s="112" t="str">
        <f t="shared" si="1"/>
        <v/>
      </c>
      <c r="G920" s="111"/>
      <c r="H920" s="3"/>
      <c r="I920" s="3" t="str">
        <f>IFERROR(__xludf.DUMMYFUNCTION("if( H920&lt;&gt;"""",SPLIT(H920,"".""),"""")"),"")</f>
        <v/>
      </c>
      <c r="J920" s="3"/>
      <c r="K920" s="3"/>
      <c r="L920" s="3"/>
      <c r="M920" s="112" t="str">
        <f t="shared" si="2"/>
        <v/>
      </c>
    </row>
    <row r="921" ht="22.5" customHeight="1">
      <c r="A921" s="3"/>
      <c r="B921" s="3" t="str">
        <f>IFERROR(__xludf.DUMMYFUNCTION("if( A921&lt;&gt;"""",SPLIT(A921,"".""),"""")"),"")</f>
        <v/>
      </c>
      <c r="C921" s="3"/>
      <c r="D921" s="3"/>
      <c r="E921" s="3"/>
      <c r="F921" s="112" t="str">
        <f t="shared" si="1"/>
        <v/>
      </c>
      <c r="G921" s="111"/>
      <c r="H921" s="3"/>
      <c r="I921" s="3" t="str">
        <f>IFERROR(__xludf.DUMMYFUNCTION("if( H921&lt;&gt;"""",SPLIT(H921,"".""),"""")"),"")</f>
        <v/>
      </c>
      <c r="J921" s="3"/>
      <c r="K921" s="3"/>
      <c r="L921" s="3"/>
      <c r="M921" s="112" t="str">
        <f t="shared" si="2"/>
        <v/>
      </c>
    </row>
    <row r="922" ht="22.5" customHeight="1">
      <c r="A922" s="3"/>
      <c r="B922" s="3" t="str">
        <f>IFERROR(__xludf.DUMMYFUNCTION("if( A922&lt;&gt;"""",SPLIT(A922,"".""),"""")"),"")</f>
        <v/>
      </c>
      <c r="C922" s="3"/>
      <c r="D922" s="3"/>
      <c r="E922" s="3"/>
      <c r="F922" s="112" t="str">
        <f t="shared" si="1"/>
        <v/>
      </c>
      <c r="G922" s="111"/>
      <c r="H922" s="3"/>
      <c r="I922" s="3" t="str">
        <f>IFERROR(__xludf.DUMMYFUNCTION("if( H922&lt;&gt;"""",SPLIT(H922,"".""),"""")"),"")</f>
        <v/>
      </c>
      <c r="J922" s="3"/>
      <c r="K922" s="3"/>
      <c r="L922" s="3"/>
      <c r="M922" s="112" t="str">
        <f t="shared" si="2"/>
        <v/>
      </c>
    </row>
    <row r="923" ht="22.5" customHeight="1">
      <c r="A923" s="3"/>
      <c r="B923" s="3" t="str">
        <f>IFERROR(__xludf.DUMMYFUNCTION("if( A923&lt;&gt;"""",SPLIT(A923,"".""),"""")"),"")</f>
        <v/>
      </c>
      <c r="C923" s="3"/>
      <c r="D923" s="3"/>
      <c r="E923" s="3"/>
      <c r="F923" s="112" t="str">
        <f t="shared" si="1"/>
        <v/>
      </c>
      <c r="G923" s="111"/>
      <c r="H923" s="3"/>
      <c r="I923" s="3" t="str">
        <f>IFERROR(__xludf.DUMMYFUNCTION("if( H923&lt;&gt;"""",SPLIT(H923,"".""),"""")"),"")</f>
        <v/>
      </c>
      <c r="J923" s="3"/>
      <c r="K923" s="3"/>
      <c r="L923" s="3"/>
      <c r="M923" s="112" t="str">
        <f t="shared" si="2"/>
        <v/>
      </c>
    </row>
    <row r="924" ht="22.5" customHeight="1">
      <c r="A924" s="3"/>
      <c r="B924" s="3" t="str">
        <f>IFERROR(__xludf.DUMMYFUNCTION("if( A924&lt;&gt;"""",SPLIT(A924,"".""),"""")"),"")</f>
        <v/>
      </c>
      <c r="C924" s="3"/>
      <c r="D924" s="3"/>
      <c r="E924" s="3"/>
      <c r="F924" s="112" t="str">
        <f t="shared" si="1"/>
        <v/>
      </c>
      <c r="G924" s="111"/>
      <c r="H924" s="3"/>
      <c r="I924" s="3" t="str">
        <f>IFERROR(__xludf.DUMMYFUNCTION("if( H924&lt;&gt;"""",SPLIT(H924,"".""),"""")"),"")</f>
        <v/>
      </c>
      <c r="J924" s="3"/>
      <c r="K924" s="3"/>
      <c r="L924" s="3"/>
      <c r="M924" s="112" t="str">
        <f t="shared" si="2"/>
        <v/>
      </c>
    </row>
    <row r="925" ht="22.5" customHeight="1">
      <c r="A925" s="3"/>
      <c r="B925" s="3" t="str">
        <f>IFERROR(__xludf.DUMMYFUNCTION("if( A925&lt;&gt;"""",SPLIT(A925,"".""),"""")"),"")</f>
        <v/>
      </c>
      <c r="C925" s="3"/>
      <c r="D925" s="3"/>
      <c r="E925" s="3"/>
      <c r="F925" s="112" t="str">
        <f t="shared" si="1"/>
        <v/>
      </c>
      <c r="G925" s="111"/>
      <c r="H925" s="3"/>
      <c r="I925" s="3" t="str">
        <f>IFERROR(__xludf.DUMMYFUNCTION("if( H925&lt;&gt;"""",SPLIT(H925,"".""),"""")"),"")</f>
        <v/>
      </c>
      <c r="J925" s="3"/>
      <c r="K925" s="3"/>
      <c r="L925" s="3"/>
      <c r="M925" s="112" t="str">
        <f t="shared" si="2"/>
        <v/>
      </c>
    </row>
    <row r="926" ht="22.5" customHeight="1">
      <c r="A926" s="3"/>
      <c r="B926" s="3" t="str">
        <f>IFERROR(__xludf.DUMMYFUNCTION("if( A926&lt;&gt;"""",SPLIT(A926,"".""),"""")"),"")</f>
        <v/>
      </c>
      <c r="C926" s="3"/>
      <c r="D926" s="3"/>
      <c r="E926" s="3"/>
      <c r="F926" s="112" t="str">
        <f t="shared" si="1"/>
        <v/>
      </c>
      <c r="G926" s="111"/>
      <c r="H926" s="3"/>
      <c r="I926" s="3" t="str">
        <f>IFERROR(__xludf.DUMMYFUNCTION("if( H926&lt;&gt;"""",SPLIT(H926,"".""),"""")"),"")</f>
        <v/>
      </c>
      <c r="J926" s="3"/>
      <c r="K926" s="3"/>
      <c r="L926" s="3"/>
      <c r="M926" s="112" t="str">
        <f t="shared" si="2"/>
        <v/>
      </c>
    </row>
    <row r="927" ht="22.5" customHeight="1">
      <c r="A927" s="3"/>
      <c r="B927" s="3" t="str">
        <f>IFERROR(__xludf.DUMMYFUNCTION("if( A927&lt;&gt;"""",SPLIT(A927,"".""),"""")"),"")</f>
        <v/>
      </c>
      <c r="C927" s="3"/>
      <c r="D927" s="3"/>
      <c r="E927" s="3"/>
      <c r="F927" s="112" t="str">
        <f t="shared" si="1"/>
        <v/>
      </c>
      <c r="G927" s="111"/>
      <c r="H927" s="3"/>
      <c r="I927" s="3" t="str">
        <f>IFERROR(__xludf.DUMMYFUNCTION("if( H927&lt;&gt;"""",SPLIT(H927,"".""),"""")"),"")</f>
        <v/>
      </c>
      <c r="J927" s="3"/>
      <c r="K927" s="3"/>
      <c r="L927" s="3"/>
      <c r="M927" s="112" t="str">
        <f t="shared" si="2"/>
        <v/>
      </c>
    </row>
    <row r="928" ht="22.5" customHeight="1">
      <c r="A928" s="3"/>
      <c r="B928" s="3" t="str">
        <f>IFERROR(__xludf.DUMMYFUNCTION("if( A928&lt;&gt;"""",SPLIT(A928,"".""),"""")"),"")</f>
        <v/>
      </c>
      <c r="C928" s="3"/>
      <c r="D928" s="3"/>
      <c r="E928" s="3"/>
      <c r="F928" s="112" t="str">
        <f t="shared" si="1"/>
        <v/>
      </c>
      <c r="G928" s="111"/>
      <c r="H928" s="3"/>
      <c r="I928" s="3" t="str">
        <f>IFERROR(__xludf.DUMMYFUNCTION("if( H928&lt;&gt;"""",SPLIT(H928,"".""),"""")"),"")</f>
        <v/>
      </c>
      <c r="J928" s="3"/>
      <c r="K928" s="3"/>
      <c r="L928" s="3"/>
      <c r="M928" s="112" t="str">
        <f t="shared" si="2"/>
        <v/>
      </c>
    </row>
    <row r="929" ht="22.5" customHeight="1">
      <c r="A929" s="3"/>
      <c r="B929" s="3" t="str">
        <f>IFERROR(__xludf.DUMMYFUNCTION("if( A929&lt;&gt;"""",SPLIT(A929,"".""),"""")"),"")</f>
        <v/>
      </c>
      <c r="C929" s="3"/>
      <c r="D929" s="3"/>
      <c r="E929" s="3"/>
      <c r="F929" s="112" t="str">
        <f t="shared" si="1"/>
        <v/>
      </c>
      <c r="G929" s="111"/>
      <c r="H929" s="3"/>
      <c r="I929" s="3" t="str">
        <f>IFERROR(__xludf.DUMMYFUNCTION("if( H929&lt;&gt;"""",SPLIT(H929,"".""),"""")"),"")</f>
        <v/>
      </c>
      <c r="J929" s="3"/>
      <c r="K929" s="3"/>
      <c r="L929" s="3"/>
      <c r="M929" s="112" t="str">
        <f t="shared" si="2"/>
        <v/>
      </c>
    </row>
    <row r="930" ht="22.5" customHeight="1">
      <c r="A930" s="3"/>
      <c r="B930" s="3" t="str">
        <f>IFERROR(__xludf.DUMMYFUNCTION("if( A930&lt;&gt;"""",SPLIT(A930,"".""),"""")"),"")</f>
        <v/>
      </c>
      <c r="C930" s="3"/>
      <c r="D930" s="3"/>
      <c r="E930" s="3"/>
      <c r="F930" s="112" t="str">
        <f t="shared" si="1"/>
        <v/>
      </c>
      <c r="G930" s="111"/>
      <c r="H930" s="3"/>
      <c r="I930" s="3" t="str">
        <f>IFERROR(__xludf.DUMMYFUNCTION("if( H930&lt;&gt;"""",SPLIT(H930,"".""),"""")"),"")</f>
        <v/>
      </c>
      <c r="J930" s="3"/>
      <c r="K930" s="3"/>
      <c r="L930" s="3"/>
      <c r="M930" s="112" t="str">
        <f t="shared" si="2"/>
        <v/>
      </c>
    </row>
    <row r="931" ht="22.5" customHeight="1">
      <c r="A931" s="3"/>
      <c r="B931" s="3" t="str">
        <f>IFERROR(__xludf.DUMMYFUNCTION("if( A931&lt;&gt;"""",SPLIT(A931,"".""),"""")"),"")</f>
        <v/>
      </c>
      <c r="C931" s="3"/>
      <c r="D931" s="3"/>
      <c r="E931" s="3"/>
      <c r="F931" s="112" t="str">
        <f t="shared" si="1"/>
        <v/>
      </c>
      <c r="G931" s="111"/>
      <c r="H931" s="3"/>
      <c r="I931" s="3" t="str">
        <f>IFERROR(__xludf.DUMMYFUNCTION("if( H931&lt;&gt;"""",SPLIT(H931,"".""),"""")"),"")</f>
        <v/>
      </c>
      <c r="J931" s="3"/>
      <c r="K931" s="3"/>
      <c r="L931" s="3"/>
      <c r="M931" s="112" t="str">
        <f t="shared" si="2"/>
        <v/>
      </c>
    </row>
    <row r="932" ht="22.5" customHeight="1">
      <c r="A932" s="3"/>
      <c r="B932" s="3" t="str">
        <f>IFERROR(__xludf.DUMMYFUNCTION("if( A932&lt;&gt;"""",SPLIT(A932,"".""),"""")"),"")</f>
        <v/>
      </c>
      <c r="C932" s="3"/>
      <c r="D932" s="3"/>
      <c r="E932" s="3"/>
      <c r="F932" s="112" t="str">
        <f t="shared" si="1"/>
        <v/>
      </c>
      <c r="G932" s="111"/>
      <c r="H932" s="3"/>
      <c r="I932" s="3" t="str">
        <f>IFERROR(__xludf.DUMMYFUNCTION("if( H932&lt;&gt;"""",SPLIT(H932,"".""),"""")"),"")</f>
        <v/>
      </c>
      <c r="J932" s="3"/>
      <c r="K932" s="3"/>
      <c r="L932" s="3"/>
      <c r="M932" s="112" t="str">
        <f t="shared" si="2"/>
        <v/>
      </c>
    </row>
    <row r="933" ht="22.5" customHeight="1">
      <c r="A933" s="3"/>
      <c r="B933" s="3" t="str">
        <f>IFERROR(__xludf.DUMMYFUNCTION("if( A933&lt;&gt;"""",SPLIT(A933,"".""),"""")"),"")</f>
        <v/>
      </c>
      <c r="C933" s="3"/>
      <c r="D933" s="3"/>
      <c r="E933" s="3"/>
      <c r="F933" s="112" t="str">
        <f t="shared" si="1"/>
        <v/>
      </c>
      <c r="G933" s="111"/>
      <c r="H933" s="3"/>
      <c r="I933" s="3" t="str">
        <f>IFERROR(__xludf.DUMMYFUNCTION("if( H933&lt;&gt;"""",SPLIT(H933,"".""),"""")"),"")</f>
        <v/>
      </c>
      <c r="J933" s="3"/>
      <c r="K933" s="3"/>
      <c r="L933" s="3"/>
      <c r="M933" s="112" t="str">
        <f t="shared" si="2"/>
        <v/>
      </c>
    </row>
    <row r="934" ht="22.5" customHeight="1">
      <c r="A934" s="3"/>
      <c r="B934" s="3" t="str">
        <f>IFERROR(__xludf.DUMMYFUNCTION("if( A934&lt;&gt;"""",SPLIT(A934,"".""),"""")"),"")</f>
        <v/>
      </c>
      <c r="C934" s="3"/>
      <c r="D934" s="3"/>
      <c r="E934" s="3"/>
      <c r="F934" s="112" t="str">
        <f t="shared" si="1"/>
        <v/>
      </c>
      <c r="G934" s="111"/>
      <c r="H934" s="3"/>
      <c r="I934" s="3" t="str">
        <f>IFERROR(__xludf.DUMMYFUNCTION("if( H934&lt;&gt;"""",SPLIT(H934,"".""),"""")"),"")</f>
        <v/>
      </c>
      <c r="J934" s="3"/>
      <c r="K934" s="3"/>
      <c r="L934" s="3"/>
      <c r="M934" s="112" t="str">
        <f t="shared" si="2"/>
        <v/>
      </c>
    </row>
    <row r="935" ht="22.5" customHeight="1">
      <c r="A935" s="3"/>
      <c r="B935" s="3" t="str">
        <f>IFERROR(__xludf.DUMMYFUNCTION("if( A935&lt;&gt;"""",SPLIT(A935,"".""),"""")"),"")</f>
        <v/>
      </c>
      <c r="C935" s="3"/>
      <c r="D935" s="3"/>
      <c r="E935" s="3"/>
      <c r="F935" s="112" t="str">
        <f t="shared" si="1"/>
        <v/>
      </c>
      <c r="G935" s="111"/>
      <c r="H935" s="3"/>
      <c r="I935" s="3" t="str">
        <f>IFERROR(__xludf.DUMMYFUNCTION("if( H935&lt;&gt;"""",SPLIT(H935,"".""),"""")"),"")</f>
        <v/>
      </c>
      <c r="J935" s="3"/>
      <c r="K935" s="3"/>
      <c r="L935" s="3"/>
      <c r="M935" s="112" t="str">
        <f t="shared" si="2"/>
        <v/>
      </c>
    </row>
    <row r="936" ht="22.5" customHeight="1">
      <c r="A936" s="3"/>
      <c r="B936" s="3" t="str">
        <f>IFERROR(__xludf.DUMMYFUNCTION("if( A936&lt;&gt;"""",SPLIT(A936,"".""),"""")"),"")</f>
        <v/>
      </c>
      <c r="C936" s="3"/>
      <c r="D936" s="3"/>
      <c r="E936" s="3"/>
      <c r="F936" s="112" t="str">
        <f t="shared" si="1"/>
        <v/>
      </c>
      <c r="G936" s="111"/>
      <c r="H936" s="3"/>
      <c r="I936" s="3" t="str">
        <f>IFERROR(__xludf.DUMMYFUNCTION("if( H936&lt;&gt;"""",SPLIT(H936,"".""),"""")"),"")</f>
        <v/>
      </c>
      <c r="J936" s="3"/>
      <c r="K936" s="3"/>
      <c r="L936" s="3"/>
      <c r="M936" s="112" t="str">
        <f t="shared" si="2"/>
        <v/>
      </c>
    </row>
    <row r="937" ht="22.5" customHeight="1">
      <c r="A937" s="3"/>
      <c r="B937" s="3" t="str">
        <f>IFERROR(__xludf.DUMMYFUNCTION("if( A937&lt;&gt;"""",SPLIT(A937,"".""),"""")"),"")</f>
        <v/>
      </c>
      <c r="C937" s="3"/>
      <c r="D937" s="3"/>
      <c r="E937" s="3"/>
      <c r="F937" s="112" t="str">
        <f t="shared" si="1"/>
        <v/>
      </c>
      <c r="G937" s="111"/>
      <c r="H937" s="3"/>
      <c r="I937" s="3" t="str">
        <f>IFERROR(__xludf.DUMMYFUNCTION("if( H937&lt;&gt;"""",SPLIT(H937,"".""),"""")"),"")</f>
        <v/>
      </c>
      <c r="J937" s="3"/>
      <c r="K937" s="3"/>
      <c r="L937" s="3"/>
      <c r="M937" s="112" t="str">
        <f t="shared" si="2"/>
        <v/>
      </c>
    </row>
    <row r="938" ht="22.5" customHeight="1">
      <c r="A938" s="3"/>
      <c r="B938" s="3" t="str">
        <f>IFERROR(__xludf.DUMMYFUNCTION("if( A938&lt;&gt;"""",SPLIT(A938,"".""),"""")"),"")</f>
        <v/>
      </c>
      <c r="C938" s="3"/>
      <c r="D938" s="3"/>
      <c r="E938" s="3"/>
      <c r="F938" s="112" t="str">
        <f t="shared" si="1"/>
        <v/>
      </c>
      <c r="G938" s="111"/>
      <c r="H938" s="3"/>
      <c r="I938" s="3" t="str">
        <f>IFERROR(__xludf.DUMMYFUNCTION("if( H938&lt;&gt;"""",SPLIT(H938,"".""),"""")"),"")</f>
        <v/>
      </c>
      <c r="J938" s="3"/>
      <c r="K938" s="3"/>
      <c r="L938" s="3"/>
      <c r="M938" s="112" t="str">
        <f t="shared" si="2"/>
        <v/>
      </c>
    </row>
    <row r="939" ht="22.5" customHeight="1">
      <c r="A939" s="3"/>
      <c r="B939" s="3" t="str">
        <f>IFERROR(__xludf.DUMMYFUNCTION("if( A939&lt;&gt;"""",SPLIT(A939,"".""),"""")"),"")</f>
        <v/>
      </c>
      <c r="C939" s="3"/>
      <c r="D939" s="3"/>
      <c r="E939" s="3"/>
      <c r="F939" s="112" t="str">
        <f t="shared" si="1"/>
        <v/>
      </c>
      <c r="G939" s="111"/>
      <c r="H939" s="3"/>
      <c r="I939" s="3" t="str">
        <f>IFERROR(__xludf.DUMMYFUNCTION("if( H939&lt;&gt;"""",SPLIT(H939,"".""),"""")"),"")</f>
        <v/>
      </c>
      <c r="J939" s="3"/>
      <c r="K939" s="3"/>
      <c r="L939" s="3"/>
      <c r="M939" s="112" t="str">
        <f t="shared" si="2"/>
        <v/>
      </c>
    </row>
    <row r="940" ht="22.5" customHeight="1">
      <c r="A940" s="3"/>
      <c r="B940" s="3" t="str">
        <f>IFERROR(__xludf.DUMMYFUNCTION("if( A940&lt;&gt;"""",SPLIT(A940,"".""),"""")"),"")</f>
        <v/>
      </c>
      <c r="C940" s="3"/>
      <c r="D940" s="3"/>
      <c r="E940" s="3"/>
      <c r="F940" s="112" t="str">
        <f t="shared" si="1"/>
        <v/>
      </c>
      <c r="G940" s="111"/>
      <c r="H940" s="3"/>
      <c r="I940" s="3" t="str">
        <f>IFERROR(__xludf.DUMMYFUNCTION("if( H940&lt;&gt;"""",SPLIT(H940,"".""),"""")"),"")</f>
        <v/>
      </c>
      <c r="J940" s="3"/>
      <c r="K940" s="3"/>
      <c r="L940" s="3"/>
      <c r="M940" s="112" t="str">
        <f t="shared" si="2"/>
        <v/>
      </c>
    </row>
    <row r="941" ht="22.5" customHeight="1">
      <c r="A941" s="3"/>
      <c r="B941" s="3" t="str">
        <f>IFERROR(__xludf.DUMMYFUNCTION("if( A941&lt;&gt;"""",SPLIT(A941,"".""),"""")"),"")</f>
        <v/>
      </c>
      <c r="C941" s="3"/>
      <c r="D941" s="3"/>
      <c r="E941" s="3"/>
      <c r="F941" s="112" t="str">
        <f t="shared" si="1"/>
        <v/>
      </c>
      <c r="G941" s="111"/>
      <c r="H941" s="3"/>
      <c r="I941" s="3" t="str">
        <f>IFERROR(__xludf.DUMMYFUNCTION("if( H941&lt;&gt;"""",SPLIT(H941,"".""),"""")"),"")</f>
        <v/>
      </c>
      <c r="J941" s="3"/>
      <c r="K941" s="3"/>
      <c r="L941" s="3"/>
      <c r="M941" s="112" t="str">
        <f t="shared" si="2"/>
        <v/>
      </c>
    </row>
    <row r="942" ht="22.5" customHeight="1">
      <c r="A942" s="3"/>
      <c r="B942" s="3" t="str">
        <f>IFERROR(__xludf.DUMMYFUNCTION("if( A942&lt;&gt;"""",SPLIT(A942,"".""),"""")"),"")</f>
        <v/>
      </c>
      <c r="C942" s="3"/>
      <c r="D942" s="3"/>
      <c r="E942" s="3"/>
      <c r="F942" s="112" t="str">
        <f t="shared" si="1"/>
        <v/>
      </c>
      <c r="G942" s="111"/>
      <c r="H942" s="3"/>
      <c r="I942" s="3" t="str">
        <f>IFERROR(__xludf.DUMMYFUNCTION("if( H942&lt;&gt;"""",SPLIT(H942,"".""),"""")"),"")</f>
        <v/>
      </c>
      <c r="J942" s="3"/>
      <c r="K942" s="3"/>
      <c r="L942" s="3"/>
      <c r="M942" s="112" t="str">
        <f t="shared" si="2"/>
        <v/>
      </c>
    </row>
    <row r="943" ht="22.5" customHeight="1">
      <c r="A943" s="3"/>
      <c r="B943" s="3" t="str">
        <f>IFERROR(__xludf.DUMMYFUNCTION("if( A943&lt;&gt;"""",SPLIT(A943,"".""),"""")"),"")</f>
        <v/>
      </c>
      <c r="C943" s="3"/>
      <c r="D943" s="3"/>
      <c r="E943" s="3"/>
      <c r="F943" s="112" t="str">
        <f t="shared" si="1"/>
        <v/>
      </c>
      <c r="G943" s="111"/>
      <c r="H943" s="3"/>
      <c r="I943" s="3" t="str">
        <f>IFERROR(__xludf.DUMMYFUNCTION("if( H943&lt;&gt;"""",SPLIT(H943,"".""),"""")"),"")</f>
        <v/>
      </c>
      <c r="J943" s="3"/>
      <c r="K943" s="3"/>
      <c r="L943" s="3"/>
      <c r="M943" s="112" t="str">
        <f t="shared" si="2"/>
        <v/>
      </c>
    </row>
    <row r="944" ht="22.5" customHeight="1">
      <c r="A944" s="3"/>
      <c r="B944" s="3" t="str">
        <f>IFERROR(__xludf.DUMMYFUNCTION("if( A944&lt;&gt;"""",SPLIT(A944,"".""),"""")"),"")</f>
        <v/>
      </c>
      <c r="C944" s="3"/>
      <c r="D944" s="3"/>
      <c r="E944" s="3"/>
      <c r="F944" s="112" t="str">
        <f t="shared" si="1"/>
        <v/>
      </c>
      <c r="G944" s="111"/>
      <c r="H944" s="3"/>
      <c r="I944" s="3" t="str">
        <f>IFERROR(__xludf.DUMMYFUNCTION("if( H944&lt;&gt;"""",SPLIT(H944,"".""),"""")"),"")</f>
        <v/>
      </c>
      <c r="J944" s="3"/>
      <c r="K944" s="3"/>
      <c r="L944" s="3"/>
      <c r="M944" s="112" t="str">
        <f t="shared" si="2"/>
        <v/>
      </c>
    </row>
    <row r="945" ht="22.5" customHeight="1">
      <c r="A945" s="3"/>
      <c r="B945" s="3" t="str">
        <f>IFERROR(__xludf.DUMMYFUNCTION("if( A945&lt;&gt;"""",SPLIT(A945,"".""),"""")"),"")</f>
        <v/>
      </c>
      <c r="C945" s="3"/>
      <c r="D945" s="3"/>
      <c r="E945" s="3"/>
      <c r="F945" s="112" t="str">
        <f t="shared" si="1"/>
        <v/>
      </c>
      <c r="G945" s="111"/>
      <c r="H945" s="3"/>
      <c r="I945" s="3" t="str">
        <f>IFERROR(__xludf.DUMMYFUNCTION("if( H945&lt;&gt;"""",SPLIT(H945,"".""),"""")"),"")</f>
        <v/>
      </c>
      <c r="J945" s="3"/>
      <c r="K945" s="3"/>
      <c r="L945" s="3"/>
      <c r="M945" s="112" t="str">
        <f t="shared" si="2"/>
        <v/>
      </c>
    </row>
    <row r="946" ht="22.5" customHeight="1">
      <c r="A946" s="3"/>
      <c r="B946" s="3" t="str">
        <f>IFERROR(__xludf.DUMMYFUNCTION("if( A946&lt;&gt;"""",SPLIT(A946,"".""),"""")"),"")</f>
        <v/>
      </c>
      <c r="C946" s="3"/>
      <c r="D946" s="3"/>
      <c r="E946" s="3"/>
      <c r="F946" s="112" t="str">
        <f t="shared" si="1"/>
        <v/>
      </c>
      <c r="G946" s="111"/>
      <c r="H946" s="3"/>
      <c r="I946" s="3" t="str">
        <f>IFERROR(__xludf.DUMMYFUNCTION("if( H946&lt;&gt;"""",SPLIT(H946,"".""),"""")"),"")</f>
        <v/>
      </c>
      <c r="J946" s="3"/>
      <c r="K946" s="3"/>
      <c r="L946" s="3"/>
      <c r="M946" s="112" t="str">
        <f t="shared" si="2"/>
        <v/>
      </c>
    </row>
    <row r="947" ht="22.5" customHeight="1">
      <c r="A947" s="3"/>
      <c r="B947" s="3" t="str">
        <f>IFERROR(__xludf.DUMMYFUNCTION("if( A947&lt;&gt;"""",SPLIT(A947,"".""),"""")"),"")</f>
        <v/>
      </c>
      <c r="C947" s="3"/>
      <c r="D947" s="3"/>
      <c r="E947" s="3"/>
      <c r="F947" s="112" t="str">
        <f t="shared" si="1"/>
        <v/>
      </c>
      <c r="G947" s="111"/>
      <c r="H947" s="3"/>
      <c r="I947" s="3" t="str">
        <f>IFERROR(__xludf.DUMMYFUNCTION("if( H947&lt;&gt;"""",SPLIT(H947,"".""),"""")"),"")</f>
        <v/>
      </c>
      <c r="J947" s="3"/>
      <c r="K947" s="3"/>
      <c r="L947" s="3"/>
      <c r="M947" s="112" t="str">
        <f t="shared" si="2"/>
        <v/>
      </c>
    </row>
    <row r="948" ht="22.5" customHeight="1">
      <c r="A948" s="3"/>
      <c r="B948" s="3" t="str">
        <f>IFERROR(__xludf.DUMMYFUNCTION("if( A948&lt;&gt;"""",SPLIT(A948,"".""),"""")"),"")</f>
        <v/>
      </c>
      <c r="C948" s="3"/>
      <c r="D948" s="3"/>
      <c r="E948" s="3"/>
      <c r="F948" s="112" t="str">
        <f t="shared" si="1"/>
        <v/>
      </c>
      <c r="G948" s="111"/>
      <c r="H948" s="3"/>
      <c r="I948" s="3" t="str">
        <f>IFERROR(__xludf.DUMMYFUNCTION("if( H948&lt;&gt;"""",SPLIT(H948,"".""),"""")"),"")</f>
        <v/>
      </c>
      <c r="J948" s="3"/>
      <c r="K948" s="3"/>
      <c r="L948" s="3"/>
      <c r="M948" s="112" t="str">
        <f t="shared" si="2"/>
        <v/>
      </c>
    </row>
    <row r="949" ht="22.5" customHeight="1">
      <c r="A949" s="3"/>
      <c r="B949" s="3" t="str">
        <f>IFERROR(__xludf.DUMMYFUNCTION("if( A949&lt;&gt;"""",SPLIT(A949,"".""),"""")"),"")</f>
        <v/>
      </c>
      <c r="C949" s="3"/>
      <c r="D949" s="3"/>
      <c r="E949" s="3"/>
      <c r="F949" s="112" t="str">
        <f t="shared" si="1"/>
        <v/>
      </c>
      <c r="G949" s="111"/>
      <c r="H949" s="3"/>
      <c r="I949" s="3" t="str">
        <f>IFERROR(__xludf.DUMMYFUNCTION("if( H949&lt;&gt;"""",SPLIT(H949,"".""),"""")"),"")</f>
        <v/>
      </c>
      <c r="J949" s="3"/>
      <c r="K949" s="3"/>
      <c r="L949" s="3"/>
      <c r="M949" s="112" t="str">
        <f t="shared" si="2"/>
        <v/>
      </c>
    </row>
    <row r="950" ht="22.5" customHeight="1">
      <c r="A950" s="3"/>
      <c r="B950" s="3" t="str">
        <f>IFERROR(__xludf.DUMMYFUNCTION("if( A950&lt;&gt;"""",SPLIT(A950,"".""),"""")"),"")</f>
        <v/>
      </c>
      <c r="C950" s="3"/>
      <c r="D950" s="3"/>
      <c r="E950" s="3"/>
      <c r="F950" s="112" t="str">
        <f t="shared" si="1"/>
        <v/>
      </c>
      <c r="G950" s="111"/>
      <c r="H950" s="3"/>
      <c r="I950" s="3" t="str">
        <f>IFERROR(__xludf.DUMMYFUNCTION("if( H950&lt;&gt;"""",SPLIT(H950,"".""),"""")"),"")</f>
        <v/>
      </c>
      <c r="J950" s="3"/>
      <c r="K950" s="3"/>
      <c r="L950" s="3"/>
      <c r="M950" s="112" t="str">
        <f t="shared" si="2"/>
        <v/>
      </c>
    </row>
    <row r="951" ht="22.5" customHeight="1">
      <c r="A951" s="3"/>
      <c r="B951" s="3" t="str">
        <f>IFERROR(__xludf.DUMMYFUNCTION("if( A951&lt;&gt;"""",SPLIT(A951,"".""),"""")"),"")</f>
        <v/>
      </c>
      <c r="C951" s="3"/>
      <c r="D951" s="3"/>
      <c r="E951" s="3"/>
      <c r="F951" s="112" t="str">
        <f t="shared" si="1"/>
        <v/>
      </c>
      <c r="G951" s="111"/>
      <c r="H951" s="3"/>
      <c r="I951" s="3" t="str">
        <f>IFERROR(__xludf.DUMMYFUNCTION("if( H951&lt;&gt;"""",SPLIT(H951,"".""),"""")"),"")</f>
        <v/>
      </c>
      <c r="J951" s="3"/>
      <c r="K951" s="3"/>
      <c r="L951" s="3"/>
      <c r="M951" s="112" t="str">
        <f t="shared" si="2"/>
        <v/>
      </c>
    </row>
    <row r="952" ht="22.5" customHeight="1">
      <c r="A952" s="3"/>
      <c r="B952" s="3" t="str">
        <f>IFERROR(__xludf.DUMMYFUNCTION("if( A952&lt;&gt;"""",SPLIT(A952,"".""),"""")"),"")</f>
        <v/>
      </c>
      <c r="C952" s="3"/>
      <c r="D952" s="3"/>
      <c r="E952" s="3"/>
      <c r="F952" s="112" t="str">
        <f t="shared" si="1"/>
        <v/>
      </c>
      <c r="G952" s="111"/>
      <c r="H952" s="3"/>
      <c r="I952" s="3" t="str">
        <f>IFERROR(__xludf.DUMMYFUNCTION("if( H952&lt;&gt;"""",SPLIT(H952,"".""),"""")"),"")</f>
        <v/>
      </c>
      <c r="J952" s="3"/>
      <c r="K952" s="3"/>
      <c r="L952" s="3"/>
      <c r="M952" s="112" t="str">
        <f t="shared" si="2"/>
        <v/>
      </c>
    </row>
    <row r="953" ht="22.5" customHeight="1">
      <c r="A953" s="3"/>
      <c r="B953" s="3" t="str">
        <f>IFERROR(__xludf.DUMMYFUNCTION("if( A953&lt;&gt;"""",SPLIT(A953,"".""),"""")"),"")</f>
        <v/>
      </c>
      <c r="C953" s="3"/>
      <c r="D953" s="3"/>
      <c r="E953" s="3"/>
      <c r="F953" s="112" t="str">
        <f t="shared" si="1"/>
        <v/>
      </c>
      <c r="G953" s="111"/>
      <c r="H953" s="3"/>
      <c r="I953" s="3" t="str">
        <f>IFERROR(__xludf.DUMMYFUNCTION("if( H953&lt;&gt;"""",SPLIT(H953,"".""),"""")"),"")</f>
        <v/>
      </c>
      <c r="J953" s="3"/>
      <c r="K953" s="3"/>
      <c r="L953" s="3"/>
      <c r="M953" s="112" t="str">
        <f t="shared" si="2"/>
        <v/>
      </c>
    </row>
    <row r="954" ht="22.5" customHeight="1">
      <c r="A954" s="3"/>
      <c r="B954" s="3" t="str">
        <f>IFERROR(__xludf.DUMMYFUNCTION("if( A954&lt;&gt;"""",SPLIT(A954,"".""),"""")"),"")</f>
        <v/>
      </c>
      <c r="C954" s="3"/>
      <c r="D954" s="3"/>
      <c r="E954" s="3"/>
      <c r="F954" s="112" t="str">
        <f t="shared" si="1"/>
        <v/>
      </c>
      <c r="G954" s="111"/>
      <c r="H954" s="3"/>
      <c r="I954" s="3" t="str">
        <f>IFERROR(__xludf.DUMMYFUNCTION("if( H954&lt;&gt;"""",SPLIT(H954,"".""),"""")"),"")</f>
        <v/>
      </c>
      <c r="J954" s="3"/>
      <c r="K954" s="3"/>
      <c r="L954" s="3"/>
      <c r="M954" s="112" t="str">
        <f t="shared" si="2"/>
        <v/>
      </c>
    </row>
    <row r="955" ht="22.5" customHeight="1">
      <c r="A955" s="3"/>
      <c r="B955" s="3" t="str">
        <f>IFERROR(__xludf.DUMMYFUNCTION("if( A955&lt;&gt;"""",SPLIT(A955,"".""),"""")"),"")</f>
        <v/>
      </c>
      <c r="C955" s="3"/>
      <c r="D955" s="3"/>
      <c r="E955" s="3"/>
      <c r="F955" s="112" t="str">
        <f t="shared" si="1"/>
        <v/>
      </c>
      <c r="G955" s="111"/>
      <c r="H955" s="3"/>
      <c r="I955" s="3" t="str">
        <f>IFERROR(__xludf.DUMMYFUNCTION("if( H955&lt;&gt;"""",SPLIT(H955,"".""),"""")"),"")</f>
        <v/>
      </c>
      <c r="J955" s="3"/>
      <c r="K955" s="3"/>
      <c r="L955" s="3"/>
      <c r="M955" s="112" t="str">
        <f t="shared" si="2"/>
        <v/>
      </c>
    </row>
    <row r="956" ht="22.5" customHeight="1">
      <c r="A956" s="3"/>
      <c r="B956" s="3" t="str">
        <f>IFERROR(__xludf.DUMMYFUNCTION("if( A956&lt;&gt;"""",SPLIT(A956,"".""),"""")"),"")</f>
        <v/>
      </c>
      <c r="C956" s="3"/>
      <c r="D956" s="3"/>
      <c r="E956" s="3"/>
      <c r="F956" s="112" t="str">
        <f t="shared" si="1"/>
        <v/>
      </c>
      <c r="G956" s="111"/>
      <c r="H956" s="3"/>
      <c r="I956" s="3" t="str">
        <f>IFERROR(__xludf.DUMMYFUNCTION("if( H956&lt;&gt;"""",SPLIT(H956,"".""),"""")"),"")</f>
        <v/>
      </c>
      <c r="J956" s="3"/>
      <c r="K956" s="3"/>
      <c r="L956" s="3"/>
      <c r="M956" s="112" t="str">
        <f t="shared" si="2"/>
        <v/>
      </c>
    </row>
    <row r="957" ht="22.5" customHeight="1">
      <c r="A957" s="3"/>
      <c r="B957" s="3" t="str">
        <f>IFERROR(__xludf.DUMMYFUNCTION("if( A957&lt;&gt;"""",SPLIT(A957,"".""),"""")"),"")</f>
        <v/>
      </c>
      <c r="C957" s="3"/>
      <c r="D957" s="3"/>
      <c r="E957" s="3"/>
      <c r="F957" s="112" t="str">
        <f t="shared" si="1"/>
        <v/>
      </c>
      <c r="G957" s="111"/>
      <c r="H957" s="3"/>
      <c r="I957" s="3" t="str">
        <f>IFERROR(__xludf.DUMMYFUNCTION("if( H957&lt;&gt;"""",SPLIT(H957,"".""),"""")"),"")</f>
        <v/>
      </c>
      <c r="J957" s="3"/>
      <c r="K957" s="3"/>
      <c r="L957" s="3"/>
      <c r="M957" s="112" t="str">
        <f t="shared" si="2"/>
        <v/>
      </c>
    </row>
    <row r="958" ht="22.5" customHeight="1">
      <c r="A958" s="3"/>
      <c r="B958" s="3" t="str">
        <f>IFERROR(__xludf.DUMMYFUNCTION("if( A958&lt;&gt;"""",SPLIT(A958,"".""),"""")"),"")</f>
        <v/>
      </c>
      <c r="C958" s="3"/>
      <c r="D958" s="3"/>
      <c r="E958" s="3"/>
      <c r="F958" s="112" t="str">
        <f t="shared" si="1"/>
        <v/>
      </c>
      <c r="G958" s="111"/>
      <c r="H958" s="3"/>
      <c r="I958" s="3" t="str">
        <f>IFERROR(__xludf.DUMMYFUNCTION("if( H958&lt;&gt;"""",SPLIT(H958,"".""),"""")"),"")</f>
        <v/>
      </c>
      <c r="J958" s="3"/>
      <c r="K958" s="3"/>
      <c r="L958" s="3"/>
      <c r="M958" s="112" t="str">
        <f t="shared" si="2"/>
        <v/>
      </c>
    </row>
    <row r="959" ht="22.5" customHeight="1">
      <c r="A959" s="3"/>
      <c r="B959" s="3" t="str">
        <f>IFERROR(__xludf.DUMMYFUNCTION("if( A959&lt;&gt;"""",SPLIT(A959,"".""),"""")"),"")</f>
        <v/>
      </c>
      <c r="C959" s="3"/>
      <c r="D959" s="3"/>
      <c r="E959" s="3"/>
      <c r="F959" s="112" t="str">
        <f t="shared" si="1"/>
        <v/>
      </c>
      <c r="G959" s="111"/>
      <c r="H959" s="3"/>
      <c r="I959" s="3" t="str">
        <f>IFERROR(__xludf.DUMMYFUNCTION("if( H959&lt;&gt;"""",SPLIT(H959,"".""),"""")"),"")</f>
        <v/>
      </c>
      <c r="J959" s="3"/>
      <c r="K959" s="3"/>
      <c r="L959" s="3"/>
      <c r="M959" s="112" t="str">
        <f t="shared" si="2"/>
        <v/>
      </c>
    </row>
    <row r="960" ht="22.5" customHeight="1">
      <c r="A960" s="3"/>
      <c r="B960" s="3" t="str">
        <f>IFERROR(__xludf.DUMMYFUNCTION("if( A960&lt;&gt;"""",SPLIT(A960,"".""),"""")"),"")</f>
        <v/>
      </c>
      <c r="C960" s="3"/>
      <c r="D960" s="3"/>
      <c r="E960" s="3"/>
      <c r="F960" s="112" t="str">
        <f t="shared" si="1"/>
        <v/>
      </c>
      <c r="G960" s="111"/>
      <c r="H960" s="3"/>
      <c r="I960" s="3" t="str">
        <f>IFERROR(__xludf.DUMMYFUNCTION("if( H960&lt;&gt;"""",SPLIT(H960,"".""),"""")"),"")</f>
        <v/>
      </c>
      <c r="J960" s="3"/>
      <c r="K960" s="3"/>
      <c r="L960" s="3"/>
      <c r="M960" s="112" t="str">
        <f t="shared" si="2"/>
        <v/>
      </c>
    </row>
    <row r="961" ht="22.5" customHeight="1">
      <c r="A961" s="3"/>
      <c r="B961" s="3" t="str">
        <f>IFERROR(__xludf.DUMMYFUNCTION("if( A961&lt;&gt;"""",SPLIT(A961,"".""),"""")"),"")</f>
        <v/>
      </c>
      <c r="C961" s="3"/>
      <c r="D961" s="3"/>
      <c r="E961" s="3"/>
      <c r="F961" s="112" t="str">
        <f t="shared" si="1"/>
        <v/>
      </c>
      <c r="G961" s="111"/>
      <c r="H961" s="3"/>
      <c r="I961" s="3" t="str">
        <f>IFERROR(__xludf.DUMMYFUNCTION("if( H961&lt;&gt;"""",SPLIT(H961,"".""),"""")"),"")</f>
        <v/>
      </c>
      <c r="J961" s="3"/>
      <c r="K961" s="3"/>
      <c r="L961" s="3"/>
      <c r="M961" s="112" t="str">
        <f t="shared" si="2"/>
        <v/>
      </c>
    </row>
    <row r="962" ht="22.5" customHeight="1">
      <c r="A962" s="3"/>
      <c r="B962" s="3" t="str">
        <f>IFERROR(__xludf.DUMMYFUNCTION("if( A962&lt;&gt;"""",SPLIT(A962,"".""),"""")"),"")</f>
        <v/>
      </c>
      <c r="C962" s="3"/>
      <c r="D962" s="3"/>
      <c r="E962" s="3"/>
      <c r="F962" s="112" t="str">
        <f t="shared" si="1"/>
        <v/>
      </c>
      <c r="G962" s="111"/>
      <c r="H962" s="3"/>
      <c r="I962" s="3" t="str">
        <f>IFERROR(__xludf.DUMMYFUNCTION("if( H962&lt;&gt;"""",SPLIT(H962,"".""),"""")"),"")</f>
        <v/>
      </c>
      <c r="J962" s="3"/>
      <c r="K962" s="3"/>
      <c r="L962" s="3"/>
      <c r="M962" s="112" t="str">
        <f t="shared" si="2"/>
        <v/>
      </c>
    </row>
    <row r="963" ht="22.5" customHeight="1">
      <c r="A963" s="3"/>
      <c r="B963" s="3" t="str">
        <f>IFERROR(__xludf.DUMMYFUNCTION("if( A963&lt;&gt;"""",SPLIT(A963,"".""),"""")"),"")</f>
        <v/>
      </c>
      <c r="C963" s="3"/>
      <c r="D963" s="3"/>
      <c r="E963" s="3"/>
      <c r="F963" s="112" t="str">
        <f t="shared" si="1"/>
        <v/>
      </c>
      <c r="G963" s="111"/>
      <c r="H963" s="3"/>
      <c r="I963" s="3" t="str">
        <f>IFERROR(__xludf.DUMMYFUNCTION("if( H963&lt;&gt;"""",SPLIT(H963,"".""),"""")"),"")</f>
        <v/>
      </c>
      <c r="J963" s="3"/>
      <c r="K963" s="3"/>
      <c r="L963" s="3"/>
      <c r="M963" s="112" t="str">
        <f t="shared" si="2"/>
        <v/>
      </c>
    </row>
    <row r="964" ht="22.5" customHeight="1">
      <c r="A964" s="3"/>
      <c r="B964" s="3" t="str">
        <f>IFERROR(__xludf.DUMMYFUNCTION("if( A964&lt;&gt;"""",SPLIT(A964,"".""),"""")"),"")</f>
        <v/>
      </c>
      <c r="C964" s="3"/>
      <c r="D964" s="3"/>
      <c r="E964" s="3"/>
      <c r="F964" s="112" t="str">
        <f t="shared" si="1"/>
        <v/>
      </c>
      <c r="G964" s="111"/>
      <c r="H964" s="3"/>
      <c r="I964" s="3" t="str">
        <f>IFERROR(__xludf.DUMMYFUNCTION("if( H964&lt;&gt;"""",SPLIT(H964,"".""),"""")"),"")</f>
        <v/>
      </c>
      <c r="J964" s="3"/>
      <c r="K964" s="3"/>
      <c r="L964" s="3"/>
      <c r="M964" s="112" t="str">
        <f t="shared" si="2"/>
        <v/>
      </c>
    </row>
    <row r="965" ht="22.5" customHeight="1">
      <c r="A965" s="3"/>
      <c r="B965" s="3" t="str">
        <f>IFERROR(__xludf.DUMMYFUNCTION("if( A965&lt;&gt;"""",SPLIT(A965,"".""),"""")"),"")</f>
        <v/>
      </c>
      <c r="C965" s="3"/>
      <c r="D965" s="3"/>
      <c r="E965" s="3"/>
      <c r="F965" s="112" t="str">
        <f t="shared" si="1"/>
        <v/>
      </c>
      <c r="G965" s="111"/>
      <c r="H965" s="3"/>
      <c r="I965" s="3" t="str">
        <f>IFERROR(__xludf.DUMMYFUNCTION("if( H965&lt;&gt;"""",SPLIT(H965,"".""),"""")"),"")</f>
        <v/>
      </c>
      <c r="J965" s="3"/>
      <c r="K965" s="3"/>
      <c r="L965" s="3"/>
      <c r="M965" s="112" t="str">
        <f t="shared" si="2"/>
        <v/>
      </c>
    </row>
    <row r="966" ht="22.5" customHeight="1">
      <c r="A966" s="3"/>
      <c r="B966" s="3" t="str">
        <f>IFERROR(__xludf.DUMMYFUNCTION("if( A966&lt;&gt;"""",SPLIT(A966,"".""),"""")"),"")</f>
        <v/>
      </c>
      <c r="C966" s="3"/>
      <c r="D966" s="3"/>
      <c r="E966" s="3"/>
      <c r="F966" s="112" t="str">
        <f t="shared" si="1"/>
        <v/>
      </c>
      <c r="G966" s="111"/>
      <c r="H966" s="3"/>
      <c r="I966" s="3" t="str">
        <f>IFERROR(__xludf.DUMMYFUNCTION("if( H966&lt;&gt;"""",SPLIT(H966,"".""),"""")"),"")</f>
        <v/>
      </c>
      <c r="J966" s="3"/>
      <c r="K966" s="3"/>
      <c r="L966" s="3"/>
      <c r="M966" s="112" t="str">
        <f t="shared" si="2"/>
        <v/>
      </c>
    </row>
    <row r="967" ht="22.5" customHeight="1">
      <c r="A967" s="3"/>
      <c r="B967" s="3" t="str">
        <f>IFERROR(__xludf.DUMMYFUNCTION("if( A967&lt;&gt;"""",SPLIT(A967,"".""),"""")"),"")</f>
        <v/>
      </c>
      <c r="C967" s="3"/>
      <c r="D967" s="3"/>
      <c r="E967" s="3"/>
      <c r="F967" s="112" t="str">
        <f t="shared" si="1"/>
        <v/>
      </c>
      <c r="G967" s="111"/>
      <c r="H967" s="3"/>
      <c r="I967" s="3" t="str">
        <f>IFERROR(__xludf.DUMMYFUNCTION("if( H967&lt;&gt;"""",SPLIT(H967,"".""),"""")"),"")</f>
        <v/>
      </c>
      <c r="J967" s="3"/>
      <c r="K967" s="3"/>
      <c r="L967" s="3"/>
      <c r="M967" s="112" t="str">
        <f t="shared" si="2"/>
        <v/>
      </c>
    </row>
    <row r="968" ht="22.5" customHeight="1">
      <c r="A968" s="3"/>
      <c r="B968" s="3" t="str">
        <f>IFERROR(__xludf.DUMMYFUNCTION("if( A968&lt;&gt;"""",SPLIT(A968,"".""),"""")"),"")</f>
        <v/>
      </c>
      <c r="C968" s="3"/>
      <c r="D968" s="3"/>
      <c r="E968" s="3"/>
      <c r="F968" s="112" t="str">
        <f t="shared" si="1"/>
        <v/>
      </c>
      <c r="G968" s="111"/>
      <c r="H968" s="3"/>
      <c r="I968" s="3" t="str">
        <f>IFERROR(__xludf.DUMMYFUNCTION("if( H968&lt;&gt;"""",SPLIT(H968,"".""),"""")"),"")</f>
        <v/>
      </c>
      <c r="J968" s="3"/>
      <c r="K968" s="3"/>
      <c r="L968" s="3"/>
      <c r="M968" s="112" t="str">
        <f t="shared" si="2"/>
        <v/>
      </c>
    </row>
    <row r="969" ht="22.5" customHeight="1">
      <c r="A969" s="3"/>
      <c r="B969" s="3" t="str">
        <f>IFERROR(__xludf.DUMMYFUNCTION("if( A969&lt;&gt;"""",SPLIT(A969,"".""),"""")"),"")</f>
        <v/>
      </c>
      <c r="C969" s="3"/>
      <c r="D969" s="3"/>
      <c r="E969" s="3"/>
      <c r="F969" s="112" t="str">
        <f t="shared" si="1"/>
        <v/>
      </c>
      <c r="G969" s="111"/>
      <c r="H969" s="3"/>
      <c r="I969" s="3" t="str">
        <f>IFERROR(__xludf.DUMMYFUNCTION("if( H969&lt;&gt;"""",SPLIT(H969,"".""),"""")"),"")</f>
        <v/>
      </c>
      <c r="J969" s="3"/>
      <c r="K969" s="3"/>
      <c r="L969" s="3"/>
      <c r="M969" s="112" t="str">
        <f t="shared" si="2"/>
        <v/>
      </c>
    </row>
    <row r="970" ht="22.5" customHeight="1">
      <c r="A970" s="3"/>
      <c r="B970" s="3" t="str">
        <f>IFERROR(__xludf.DUMMYFUNCTION("if( A970&lt;&gt;"""",SPLIT(A970,"".""),"""")"),"")</f>
        <v/>
      </c>
      <c r="C970" s="3"/>
      <c r="D970" s="3"/>
      <c r="E970" s="3"/>
      <c r="F970" s="112" t="str">
        <f t="shared" si="1"/>
        <v/>
      </c>
      <c r="G970" s="111"/>
      <c r="H970" s="3"/>
      <c r="I970" s="3" t="str">
        <f>IFERROR(__xludf.DUMMYFUNCTION("if( H970&lt;&gt;"""",SPLIT(H970,"".""),"""")"),"")</f>
        <v/>
      </c>
      <c r="J970" s="3"/>
      <c r="K970" s="3"/>
      <c r="L970" s="3"/>
      <c r="M970" s="112" t="str">
        <f t="shared" si="2"/>
        <v/>
      </c>
    </row>
    <row r="971" ht="22.5" customHeight="1">
      <c r="A971" s="3"/>
      <c r="B971" s="3" t="str">
        <f>IFERROR(__xludf.DUMMYFUNCTION("if( A971&lt;&gt;"""",SPLIT(A971,"".""),"""")"),"")</f>
        <v/>
      </c>
      <c r="C971" s="3"/>
      <c r="D971" s="3"/>
      <c r="E971" s="3"/>
      <c r="F971" s="112" t="str">
        <f t="shared" si="1"/>
        <v/>
      </c>
      <c r="G971" s="111"/>
      <c r="H971" s="3"/>
      <c r="I971" s="3" t="str">
        <f>IFERROR(__xludf.DUMMYFUNCTION("if( H971&lt;&gt;"""",SPLIT(H971,"".""),"""")"),"")</f>
        <v/>
      </c>
      <c r="J971" s="3"/>
      <c r="K971" s="3"/>
      <c r="L971" s="3"/>
      <c r="M971" s="112" t="str">
        <f t="shared" si="2"/>
        <v/>
      </c>
    </row>
    <row r="972" ht="22.5" customHeight="1">
      <c r="A972" s="3"/>
      <c r="B972" s="3" t="str">
        <f>IFERROR(__xludf.DUMMYFUNCTION("if( A972&lt;&gt;"""",SPLIT(A972,"".""),"""")"),"")</f>
        <v/>
      </c>
      <c r="C972" s="3"/>
      <c r="D972" s="3"/>
      <c r="E972" s="3"/>
      <c r="F972" s="112" t="str">
        <f t="shared" si="1"/>
        <v/>
      </c>
      <c r="G972" s="111"/>
      <c r="H972" s="3"/>
      <c r="I972" s="3" t="str">
        <f>IFERROR(__xludf.DUMMYFUNCTION("if( H972&lt;&gt;"""",SPLIT(H972,"".""),"""")"),"")</f>
        <v/>
      </c>
      <c r="J972" s="3"/>
      <c r="K972" s="3"/>
      <c r="L972" s="3"/>
      <c r="M972" s="112" t="str">
        <f t="shared" si="2"/>
        <v/>
      </c>
    </row>
    <row r="973" ht="22.5" customHeight="1">
      <c r="A973" s="3"/>
      <c r="B973" s="3" t="str">
        <f>IFERROR(__xludf.DUMMYFUNCTION("if( A973&lt;&gt;"""",SPLIT(A973,"".""),"""")"),"")</f>
        <v/>
      </c>
      <c r="C973" s="3"/>
      <c r="D973" s="3"/>
      <c r="E973" s="3"/>
      <c r="F973" s="112" t="str">
        <f t="shared" si="1"/>
        <v/>
      </c>
      <c r="G973" s="111"/>
      <c r="H973" s="3"/>
      <c r="I973" s="3" t="str">
        <f>IFERROR(__xludf.DUMMYFUNCTION("if( H973&lt;&gt;"""",SPLIT(H973,"".""),"""")"),"")</f>
        <v/>
      </c>
      <c r="J973" s="3"/>
      <c r="K973" s="3"/>
      <c r="L973" s="3"/>
      <c r="M973" s="112" t="str">
        <f t="shared" si="2"/>
        <v/>
      </c>
    </row>
    <row r="974" ht="22.5" customHeight="1">
      <c r="A974" s="3"/>
      <c r="B974" s="3" t="str">
        <f>IFERROR(__xludf.DUMMYFUNCTION("if( A974&lt;&gt;"""",SPLIT(A974,"".""),"""")"),"")</f>
        <v/>
      </c>
      <c r="C974" s="3"/>
      <c r="D974" s="3"/>
      <c r="E974" s="3"/>
      <c r="F974" s="112" t="str">
        <f t="shared" si="1"/>
        <v/>
      </c>
      <c r="G974" s="111"/>
      <c r="H974" s="3"/>
      <c r="I974" s="3" t="str">
        <f>IFERROR(__xludf.DUMMYFUNCTION("if( H974&lt;&gt;"""",SPLIT(H974,"".""),"""")"),"")</f>
        <v/>
      </c>
      <c r="J974" s="3"/>
      <c r="K974" s="3"/>
      <c r="L974" s="3"/>
      <c r="M974" s="112" t="str">
        <f t="shared" si="2"/>
        <v/>
      </c>
    </row>
    <row r="975" ht="22.5" customHeight="1">
      <c r="A975" s="3"/>
      <c r="B975" s="3" t="str">
        <f>IFERROR(__xludf.DUMMYFUNCTION("if( A975&lt;&gt;"""",SPLIT(A975,"".""),"""")"),"")</f>
        <v/>
      </c>
      <c r="C975" s="3"/>
      <c r="D975" s="3"/>
      <c r="E975" s="3"/>
      <c r="F975" s="112" t="str">
        <f t="shared" si="1"/>
        <v/>
      </c>
      <c r="G975" s="111"/>
      <c r="H975" s="3"/>
      <c r="I975" s="3" t="str">
        <f>IFERROR(__xludf.DUMMYFUNCTION("if( H975&lt;&gt;"""",SPLIT(H975,"".""),"""")"),"")</f>
        <v/>
      </c>
      <c r="J975" s="3"/>
      <c r="K975" s="3"/>
      <c r="L975" s="3"/>
      <c r="M975" s="112" t="str">
        <f t="shared" si="2"/>
        <v/>
      </c>
    </row>
    <row r="976" ht="22.5" customHeight="1">
      <c r="A976" s="3"/>
      <c r="B976" s="3" t="str">
        <f>IFERROR(__xludf.DUMMYFUNCTION("if( A976&lt;&gt;"""",SPLIT(A976,"".""),"""")"),"")</f>
        <v/>
      </c>
      <c r="C976" s="3"/>
      <c r="D976" s="3"/>
      <c r="E976" s="3"/>
      <c r="F976" s="112" t="str">
        <f t="shared" si="1"/>
        <v/>
      </c>
      <c r="G976" s="111"/>
      <c r="H976" s="3"/>
      <c r="I976" s="3" t="str">
        <f>IFERROR(__xludf.DUMMYFUNCTION("if( H976&lt;&gt;"""",SPLIT(H976,"".""),"""")"),"")</f>
        <v/>
      </c>
      <c r="J976" s="3"/>
      <c r="K976" s="3"/>
      <c r="L976" s="3"/>
      <c r="M976" s="112" t="str">
        <f t="shared" si="2"/>
        <v/>
      </c>
    </row>
    <row r="977" ht="22.5" customHeight="1">
      <c r="A977" s="3"/>
      <c r="B977" s="3" t="str">
        <f>IFERROR(__xludf.DUMMYFUNCTION("if( A977&lt;&gt;"""",SPLIT(A977,"".""),"""")"),"")</f>
        <v/>
      </c>
      <c r="C977" s="3"/>
      <c r="D977" s="3"/>
      <c r="E977" s="3"/>
      <c r="F977" s="112" t="str">
        <f t="shared" si="1"/>
        <v/>
      </c>
      <c r="G977" s="111"/>
      <c r="H977" s="3"/>
      <c r="I977" s="3" t="str">
        <f>IFERROR(__xludf.DUMMYFUNCTION("if( H977&lt;&gt;"""",SPLIT(H977,"".""),"""")"),"")</f>
        <v/>
      </c>
      <c r="J977" s="3"/>
      <c r="K977" s="3"/>
      <c r="L977" s="3"/>
      <c r="M977" s="112" t="str">
        <f t="shared" si="2"/>
        <v/>
      </c>
    </row>
    <row r="978" ht="22.5" customHeight="1">
      <c r="A978" s="3"/>
      <c r="B978" s="3" t="str">
        <f>IFERROR(__xludf.DUMMYFUNCTION("if( A978&lt;&gt;"""",SPLIT(A978,"".""),"""")"),"")</f>
        <v/>
      </c>
      <c r="C978" s="3"/>
      <c r="D978" s="3"/>
      <c r="E978" s="3"/>
      <c r="F978" s="112" t="str">
        <f t="shared" si="1"/>
        <v/>
      </c>
      <c r="G978" s="111"/>
      <c r="H978" s="3"/>
      <c r="I978" s="3" t="str">
        <f>IFERROR(__xludf.DUMMYFUNCTION("if( H978&lt;&gt;"""",SPLIT(H978,"".""),"""")"),"")</f>
        <v/>
      </c>
      <c r="J978" s="3"/>
      <c r="K978" s="3"/>
      <c r="L978" s="3"/>
      <c r="M978" s="112" t="str">
        <f t="shared" si="2"/>
        <v/>
      </c>
    </row>
    <row r="979" ht="22.5" customHeight="1">
      <c r="A979" s="3"/>
      <c r="B979" s="3" t="str">
        <f>IFERROR(__xludf.DUMMYFUNCTION("if( A979&lt;&gt;"""",SPLIT(A979,"".""),"""")"),"")</f>
        <v/>
      </c>
      <c r="C979" s="3"/>
      <c r="D979" s="3"/>
      <c r="E979" s="3"/>
      <c r="F979" s="112" t="str">
        <f t="shared" si="1"/>
        <v/>
      </c>
      <c r="G979" s="111"/>
      <c r="H979" s="3"/>
      <c r="I979" s="3" t="str">
        <f>IFERROR(__xludf.DUMMYFUNCTION("if( H979&lt;&gt;"""",SPLIT(H979,"".""),"""")"),"")</f>
        <v/>
      </c>
      <c r="J979" s="3"/>
      <c r="K979" s="3"/>
      <c r="L979" s="3"/>
      <c r="M979" s="112" t="str">
        <f t="shared" si="2"/>
        <v/>
      </c>
    </row>
    <row r="980" ht="22.5" customHeight="1">
      <c r="A980" s="3"/>
      <c r="B980" s="3" t="str">
        <f>IFERROR(__xludf.DUMMYFUNCTION("if( A980&lt;&gt;"""",SPLIT(A980,"".""),"""")"),"")</f>
        <v/>
      </c>
      <c r="C980" s="3"/>
      <c r="D980" s="3"/>
      <c r="E980" s="3"/>
      <c r="F980" s="112" t="str">
        <f t="shared" si="1"/>
        <v/>
      </c>
      <c r="G980" s="111"/>
      <c r="H980" s="3"/>
      <c r="I980" s="3" t="str">
        <f>IFERROR(__xludf.DUMMYFUNCTION("if( H980&lt;&gt;"""",SPLIT(H980,"".""),"""")"),"")</f>
        <v/>
      </c>
      <c r="J980" s="3"/>
      <c r="K980" s="3"/>
      <c r="L980" s="3"/>
      <c r="M980" s="112" t="str">
        <f t="shared" si="2"/>
        <v/>
      </c>
    </row>
    <row r="981" ht="22.5" customHeight="1">
      <c r="A981" s="3"/>
      <c r="B981" s="3" t="str">
        <f>IFERROR(__xludf.DUMMYFUNCTION("if( A981&lt;&gt;"""",SPLIT(A981,"".""),"""")"),"")</f>
        <v/>
      </c>
      <c r="C981" s="3"/>
      <c r="D981" s="3"/>
      <c r="E981" s="3"/>
      <c r="F981" s="112" t="str">
        <f t="shared" si="1"/>
        <v/>
      </c>
      <c r="G981" s="111"/>
      <c r="H981" s="3"/>
      <c r="I981" s="3" t="str">
        <f>IFERROR(__xludf.DUMMYFUNCTION("if( H981&lt;&gt;"""",SPLIT(H981,"".""),"""")"),"")</f>
        <v/>
      </c>
      <c r="J981" s="3"/>
      <c r="K981" s="3"/>
      <c r="L981" s="3"/>
      <c r="M981" s="112" t="str">
        <f t="shared" si="2"/>
        <v/>
      </c>
    </row>
    <row r="982" ht="22.5" customHeight="1">
      <c r="A982" s="3"/>
      <c r="B982" s="3" t="str">
        <f>IFERROR(__xludf.DUMMYFUNCTION("if( A982&lt;&gt;"""",SPLIT(A982,"".""),"""")"),"")</f>
        <v/>
      </c>
      <c r="C982" s="3"/>
      <c r="D982" s="3"/>
      <c r="E982" s="3"/>
      <c r="F982" s="112" t="str">
        <f t="shared" si="1"/>
        <v/>
      </c>
      <c r="G982" s="111"/>
      <c r="H982" s="3"/>
      <c r="I982" s="3" t="str">
        <f>IFERROR(__xludf.DUMMYFUNCTION("if( H982&lt;&gt;"""",SPLIT(H982,"".""),"""")"),"")</f>
        <v/>
      </c>
      <c r="J982" s="3"/>
      <c r="K982" s="3"/>
      <c r="L982" s="3"/>
      <c r="M982" s="112" t="str">
        <f t="shared" si="2"/>
        <v/>
      </c>
    </row>
    <row r="983" ht="22.5" customHeight="1">
      <c r="A983" s="3"/>
      <c r="B983" s="3" t="str">
        <f>IFERROR(__xludf.DUMMYFUNCTION("if( A983&lt;&gt;"""",SPLIT(A983,"".""),"""")"),"")</f>
        <v/>
      </c>
      <c r="C983" s="3"/>
      <c r="D983" s="3"/>
      <c r="E983" s="3"/>
      <c r="F983" s="112" t="str">
        <f t="shared" si="1"/>
        <v/>
      </c>
      <c r="G983" s="111"/>
      <c r="H983" s="3"/>
      <c r="I983" s="3" t="str">
        <f>IFERROR(__xludf.DUMMYFUNCTION("if( H983&lt;&gt;"""",SPLIT(H983,"".""),"""")"),"")</f>
        <v/>
      </c>
      <c r="J983" s="3"/>
      <c r="K983" s="3"/>
      <c r="L983" s="3"/>
      <c r="M983" s="112" t="str">
        <f t="shared" si="2"/>
        <v/>
      </c>
    </row>
    <row r="984" ht="22.5" customHeight="1">
      <c r="A984" s="3"/>
      <c r="B984" s="3" t="str">
        <f>IFERROR(__xludf.DUMMYFUNCTION("if( A984&lt;&gt;"""",SPLIT(A984,"".""),"""")"),"")</f>
        <v/>
      </c>
      <c r="C984" s="3"/>
      <c r="D984" s="3"/>
      <c r="E984" s="3"/>
      <c r="F984" s="112" t="str">
        <f t="shared" si="1"/>
        <v/>
      </c>
      <c r="G984" s="111"/>
      <c r="H984" s="3"/>
      <c r="I984" s="3" t="str">
        <f>IFERROR(__xludf.DUMMYFUNCTION("if( H984&lt;&gt;"""",SPLIT(H984,"".""),"""")"),"")</f>
        <v/>
      </c>
      <c r="J984" s="3"/>
      <c r="K984" s="3"/>
      <c r="L984" s="3"/>
      <c r="M984" s="112" t="str">
        <f t="shared" si="2"/>
        <v/>
      </c>
    </row>
    <row r="985" ht="22.5" customHeight="1">
      <c r="A985" s="3"/>
      <c r="B985" s="3" t="str">
        <f>IFERROR(__xludf.DUMMYFUNCTION("if( A985&lt;&gt;"""",SPLIT(A985,"".""),"""")"),"")</f>
        <v/>
      </c>
      <c r="C985" s="3"/>
      <c r="D985" s="3"/>
      <c r="E985" s="3"/>
      <c r="F985" s="112" t="str">
        <f t="shared" si="1"/>
        <v/>
      </c>
      <c r="G985" s="111"/>
      <c r="H985" s="3"/>
      <c r="I985" s="3" t="str">
        <f>IFERROR(__xludf.DUMMYFUNCTION("if( H985&lt;&gt;"""",SPLIT(H985,"".""),"""")"),"")</f>
        <v/>
      </c>
      <c r="J985" s="3"/>
      <c r="K985" s="3"/>
      <c r="L985" s="3"/>
      <c r="M985" s="112" t="str">
        <f t="shared" si="2"/>
        <v/>
      </c>
    </row>
    <row r="986" ht="22.5" customHeight="1">
      <c r="A986" s="3"/>
      <c r="B986" s="3" t="str">
        <f>IFERROR(__xludf.DUMMYFUNCTION("if( A986&lt;&gt;"""",SPLIT(A986,"".""),"""")"),"")</f>
        <v/>
      </c>
      <c r="C986" s="3"/>
      <c r="D986" s="3"/>
      <c r="E986" s="3"/>
      <c r="F986" s="112" t="str">
        <f t="shared" si="1"/>
        <v/>
      </c>
      <c r="G986" s="111"/>
      <c r="H986" s="3"/>
      <c r="I986" s="3" t="str">
        <f>IFERROR(__xludf.DUMMYFUNCTION("if( H986&lt;&gt;"""",SPLIT(H986,"".""),"""")"),"")</f>
        <v/>
      </c>
      <c r="J986" s="3"/>
      <c r="K986" s="3"/>
      <c r="L986" s="3"/>
      <c r="M986" s="112" t="str">
        <f t="shared" si="2"/>
        <v/>
      </c>
    </row>
    <row r="987" ht="22.5" customHeight="1">
      <c r="A987" s="3"/>
      <c r="B987" s="3" t="str">
        <f>IFERROR(__xludf.DUMMYFUNCTION("if( A987&lt;&gt;"""",SPLIT(A987,"".""),"""")"),"")</f>
        <v/>
      </c>
      <c r="C987" s="3"/>
      <c r="D987" s="3"/>
      <c r="E987" s="3"/>
      <c r="F987" s="112" t="str">
        <f t="shared" si="1"/>
        <v/>
      </c>
      <c r="G987" s="111"/>
      <c r="H987" s="3"/>
      <c r="I987" s="3" t="str">
        <f>IFERROR(__xludf.DUMMYFUNCTION("if( H987&lt;&gt;"""",SPLIT(H987,"".""),"""")"),"")</f>
        <v/>
      </c>
      <c r="J987" s="3"/>
      <c r="K987" s="3"/>
      <c r="L987" s="3"/>
      <c r="M987" s="112" t="str">
        <f t="shared" si="2"/>
        <v/>
      </c>
    </row>
    <row r="988" ht="22.5" customHeight="1">
      <c r="A988" s="3"/>
      <c r="B988" s="3" t="str">
        <f>IFERROR(__xludf.DUMMYFUNCTION("if( A988&lt;&gt;"""",SPLIT(A988,"".""),"""")"),"")</f>
        <v/>
      </c>
      <c r="C988" s="3"/>
      <c r="D988" s="3"/>
      <c r="E988" s="3"/>
      <c r="F988" s="112" t="str">
        <f t="shared" si="1"/>
        <v/>
      </c>
      <c r="G988" s="111"/>
      <c r="H988" s="3"/>
      <c r="I988" s="3" t="str">
        <f>IFERROR(__xludf.DUMMYFUNCTION("if( H988&lt;&gt;"""",SPLIT(H988,"".""),"""")"),"")</f>
        <v/>
      </c>
      <c r="J988" s="3"/>
      <c r="K988" s="3"/>
      <c r="L988" s="3"/>
      <c r="M988" s="112" t="str">
        <f t="shared" si="2"/>
        <v/>
      </c>
    </row>
    <row r="989" ht="22.5" customHeight="1">
      <c r="A989" s="3"/>
      <c r="B989" s="3" t="str">
        <f>IFERROR(__xludf.DUMMYFUNCTION("if( A989&lt;&gt;"""",SPLIT(A989,"".""),"""")"),"")</f>
        <v/>
      </c>
      <c r="C989" s="3"/>
      <c r="D989" s="3"/>
      <c r="E989" s="3"/>
      <c r="F989" s="112" t="str">
        <f t="shared" si="1"/>
        <v/>
      </c>
      <c r="G989" s="111"/>
      <c r="H989" s="3"/>
      <c r="I989" s="3" t="str">
        <f>IFERROR(__xludf.DUMMYFUNCTION("if( H989&lt;&gt;"""",SPLIT(H989,"".""),"""")"),"")</f>
        <v/>
      </c>
      <c r="J989" s="3"/>
      <c r="K989" s="3"/>
      <c r="L989" s="3"/>
      <c r="M989" s="112" t="str">
        <f t="shared" si="2"/>
        <v/>
      </c>
    </row>
    <row r="990" ht="22.5" customHeight="1">
      <c r="A990" s="3"/>
      <c r="B990" s="3" t="str">
        <f>IFERROR(__xludf.DUMMYFUNCTION("if( A990&lt;&gt;"""",SPLIT(A990,"".""),"""")"),"")</f>
        <v/>
      </c>
      <c r="C990" s="3"/>
      <c r="D990" s="3"/>
      <c r="E990" s="3"/>
      <c r="F990" s="112" t="str">
        <f t="shared" si="1"/>
        <v/>
      </c>
      <c r="G990" s="111"/>
      <c r="H990" s="3"/>
      <c r="I990" s="3" t="str">
        <f>IFERROR(__xludf.DUMMYFUNCTION("if( H990&lt;&gt;"""",SPLIT(H990,"".""),"""")"),"")</f>
        <v/>
      </c>
      <c r="J990" s="3"/>
      <c r="K990" s="3"/>
      <c r="L990" s="3"/>
      <c r="M990" s="112" t="str">
        <f t="shared" si="2"/>
        <v/>
      </c>
    </row>
    <row r="991" ht="22.5" customHeight="1">
      <c r="A991" s="3"/>
      <c r="B991" s="3" t="str">
        <f>IFERROR(__xludf.DUMMYFUNCTION("if( A991&lt;&gt;"""",SPLIT(A991,"".""),"""")"),"")</f>
        <v/>
      </c>
      <c r="C991" s="3"/>
      <c r="D991" s="3"/>
      <c r="E991" s="3"/>
      <c r="F991" s="112" t="str">
        <f t="shared" si="1"/>
        <v/>
      </c>
      <c r="G991" s="111"/>
      <c r="H991" s="3"/>
      <c r="I991" s="3" t="str">
        <f>IFERROR(__xludf.DUMMYFUNCTION("if( H991&lt;&gt;"""",SPLIT(H991,"".""),"""")"),"")</f>
        <v/>
      </c>
      <c r="J991" s="3"/>
      <c r="K991" s="3"/>
      <c r="L991" s="3"/>
      <c r="M991" s="112" t="str">
        <f t="shared" si="2"/>
        <v/>
      </c>
    </row>
    <row r="992" ht="22.5" customHeight="1">
      <c r="A992" s="3"/>
      <c r="B992" s="3" t="str">
        <f>IFERROR(__xludf.DUMMYFUNCTION("if( A992&lt;&gt;"""",SPLIT(A992,"".""),"""")"),"")</f>
        <v/>
      </c>
      <c r="C992" s="3"/>
      <c r="D992" s="3"/>
      <c r="E992" s="3"/>
      <c r="F992" s="112" t="str">
        <f t="shared" si="1"/>
        <v/>
      </c>
      <c r="G992" s="111"/>
      <c r="H992" s="3"/>
      <c r="I992" s="3" t="str">
        <f>IFERROR(__xludf.DUMMYFUNCTION("if( H992&lt;&gt;"""",SPLIT(H992,"".""),"""")"),"")</f>
        <v/>
      </c>
      <c r="J992" s="3"/>
      <c r="K992" s="3"/>
      <c r="L992" s="3"/>
      <c r="M992" s="112" t="str">
        <f t="shared" si="2"/>
        <v/>
      </c>
    </row>
    <row r="993" ht="22.5" customHeight="1">
      <c r="A993" s="3"/>
      <c r="B993" s="3" t="str">
        <f>IFERROR(__xludf.DUMMYFUNCTION("if( A993&lt;&gt;"""",SPLIT(A993,"".""),"""")"),"")</f>
        <v/>
      </c>
      <c r="C993" s="3"/>
      <c r="D993" s="3"/>
      <c r="E993" s="3"/>
      <c r="F993" s="112" t="str">
        <f t="shared" si="1"/>
        <v/>
      </c>
      <c r="G993" s="111"/>
      <c r="H993" s="3"/>
      <c r="I993" s="3" t="str">
        <f>IFERROR(__xludf.DUMMYFUNCTION("if( H993&lt;&gt;"""",SPLIT(H993,"".""),"""")"),"")</f>
        <v/>
      </c>
      <c r="J993" s="3"/>
      <c r="K993" s="3"/>
      <c r="L993" s="3"/>
      <c r="M993" s="112" t="str">
        <f t="shared" si="2"/>
        <v/>
      </c>
    </row>
    <row r="994" ht="22.5" customHeight="1">
      <c r="A994" s="3"/>
      <c r="B994" s="3" t="str">
        <f>IFERROR(__xludf.DUMMYFUNCTION("if( A994&lt;&gt;"""",SPLIT(A994,"".""),"""")"),"")</f>
        <v/>
      </c>
      <c r="C994" s="3"/>
      <c r="D994" s="3"/>
      <c r="E994" s="3"/>
      <c r="F994" s="112" t="str">
        <f t="shared" si="1"/>
        <v/>
      </c>
      <c r="G994" s="111"/>
      <c r="H994" s="3"/>
      <c r="I994" s="3" t="str">
        <f>IFERROR(__xludf.DUMMYFUNCTION("if( H994&lt;&gt;"""",SPLIT(H994,"".""),"""")"),"")</f>
        <v/>
      </c>
      <c r="J994" s="3"/>
      <c r="K994" s="3"/>
      <c r="L994" s="3"/>
      <c r="M994" s="112" t="str">
        <f t="shared" si="2"/>
        <v/>
      </c>
    </row>
    <row r="995" ht="22.5" customHeight="1">
      <c r="A995" s="3"/>
      <c r="B995" s="3" t="str">
        <f>IFERROR(__xludf.DUMMYFUNCTION("if( A995&lt;&gt;"""",SPLIT(A995,"".""),"""")"),"")</f>
        <v/>
      </c>
      <c r="C995" s="3"/>
      <c r="D995" s="3"/>
      <c r="E995" s="3"/>
      <c r="F995" s="112" t="str">
        <f t="shared" si="1"/>
        <v/>
      </c>
      <c r="G995" s="111"/>
      <c r="H995" s="3"/>
      <c r="I995" s="3" t="str">
        <f>IFERROR(__xludf.DUMMYFUNCTION("if( H995&lt;&gt;"""",SPLIT(H995,"".""),"""")"),"")</f>
        <v/>
      </c>
      <c r="J995" s="3"/>
      <c r="K995" s="3"/>
      <c r="L995" s="3"/>
      <c r="M995" s="112" t="str">
        <f t="shared" si="2"/>
        <v/>
      </c>
    </row>
    <row r="996" ht="22.5" customHeight="1">
      <c r="A996" s="3"/>
      <c r="B996" s="3" t="str">
        <f>IFERROR(__xludf.DUMMYFUNCTION("if( A996&lt;&gt;"""",SPLIT(A996,"".""),"""")"),"")</f>
        <v/>
      </c>
      <c r="C996" s="3"/>
      <c r="D996" s="3"/>
      <c r="E996" s="3"/>
      <c r="F996" s="112" t="str">
        <f t="shared" si="1"/>
        <v/>
      </c>
      <c r="G996" s="111"/>
      <c r="H996" s="3"/>
      <c r="I996" s="3" t="str">
        <f>IFERROR(__xludf.DUMMYFUNCTION("if( H996&lt;&gt;"""",SPLIT(H996,"".""),"""")"),"")</f>
        <v/>
      </c>
      <c r="J996" s="3"/>
      <c r="K996" s="3"/>
      <c r="L996" s="3"/>
      <c r="M996" s="112" t="str">
        <f t="shared" si="2"/>
        <v/>
      </c>
    </row>
    <row r="997" ht="22.5" customHeight="1">
      <c r="A997" s="3"/>
      <c r="B997" s="3" t="str">
        <f>IFERROR(__xludf.DUMMYFUNCTION("if( A997&lt;&gt;"""",SPLIT(A997,"".""),"""")"),"")</f>
        <v/>
      </c>
      <c r="C997" s="3"/>
      <c r="D997" s="3"/>
      <c r="E997" s="3"/>
      <c r="F997" s="112" t="str">
        <f t="shared" si="1"/>
        <v/>
      </c>
      <c r="G997" s="111"/>
      <c r="H997" s="3"/>
      <c r="I997" s="3" t="str">
        <f>IFERROR(__xludf.DUMMYFUNCTION("if( H997&lt;&gt;"""",SPLIT(H997,"".""),"""")"),"")</f>
        <v/>
      </c>
      <c r="J997" s="3"/>
      <c r="K997" s="3"/>
      <c r="L997" s="3"/>
      <c r="M997" s="112" t="str">
        <f t="shared" si="2"/>
        <v/>
      </c>
    </row>
    <row r="998" ht="22.5" customHeight="1">
      <c r="A998" s="3"/>
      <c r="B998" s="3" t="str">
        <f>IFERROR(__xludf.DUMMYFUNCTION("if( A998&lt;&gt;"""",SPLIT(A998,"".""),"""")"),"")</f>
        <v/>
      </c>
      <c r="C998" s="3"/>
      <c r="D998" s="3"/>
      <c r="E998" s="3"/>
      <c r="F998" s="112" t="str">
        <f t="shared" si="1"/>
        <v/>
      </c>
      <c r="G998" s="111"/>
      <c r="H998" s="3"/>
      <c r="I998" s="3" t="str">
        <f>IFERROR(__xludf.DUMMYFUNCTION("if( H998&lt;&gt;"""",SPLIT(H998,"".""),"""")"),"")</f>
        <v/>
      </c>
      <c r="J998" s="3"/>
      <c r="K998" s="3"/>
      <c r="L998" s="3"/>
      <c r="M998" s="112" t="str">
        <f t="shared" si="2"/>
        <v/>
      </c>
    </row>
    <row r="999" ht="22.5" customHeight="1">
      <c r="A999" s="3"/>
      <c r="B999" s="3" t="str">
        <f>IFERROR(__xludf.DUMMYFUNCTION("if( A999&lt;&gt;"""",SPLIT(A999,"".""),"""")"),"")</f>
        <v/>
      </c>
      <c r="C999" s="3"/>
      <c r="D999" s="3"/>
      <c r="E999" s="3"/>
      <c r="F999" s="112" t="str">
        <f t="shared" si="1"/>
        <v/>
      </c>
      <c r="G999" s="111"/>
      <c r="H999" s="3"/>
      <c r="I999" s="3" t="str">
        <f>IFERROR(__xludf.DUMMYFUNCTION("if( H999&lt;&gt;"""",SPLIT(H999,"".""),"""")"),"")</f>
        <v/>
      </c>
      <c r="J999" s="3"/>
      <c r="K999" s="3"/>
      <c r="L999" s="3"/>
      <c r="M999" s="112" t="str">
        <f t="shared" si="2"/>
        <v/>
      </c>
    </row>
    <row r="1000" ht="22.5" customHeight="1">
      <c r="A1000" s="3"/>
      <c r="B1000" s="3" t="str">
        <f>IFERROR(__xludf.DUMMYFUNCTION("if( A1000&lt;&gt;"""",SPLIT(A1000,"".""),"""")"),"")</f>
        <v/>
      </c>
      <c r="C1000" s="3"/>
      <c r="D1000" s="3"/>
      <c r="E1000" s="3"/>
      <c r="F1000" s="112" t="str">
        <f t="shared" si="1"/>
        <v/>
      </c>
      <c r="G1000" s="111"/>
      <c r="H1000" s="3"/>
      <c r="I1000" s="3" t="str">
        <f>IFERROR(__xludf.DUMMYFUNCTION("if( H1000&lt;&gt;"""",SPLIT(H1000,"".""),"""")"),"")</f>
        <v/>
      </c>
      <c r="J1000" s="3"/>
      <c r="K1000" s="3"/>
      <c r="L1000" s="3"/>
      <c r="M1000" s="112" t="str">
        <f t="shared" si="2"/>
        <v/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1.71"/>
    <col customWidth="1" min="3" max="3" width="21.29"/>
    <col customWidth="1" min="4" max="4" width="5.43"/>
    <col customWidth="1" hidden="1" min="5" max="5" width="21.29"/>
    <col customWidth="1" min="6" max="6" width="57.0"/>
    <col customWidth="1" min="7" max="7" width="39.0"/>
    <col customWidth="1" hidden="1" min="8" max="8" width="17.71"/>
    <col hidden="1" min="9" max="11" width="14.43"/>
    <col customWidth="1" min="13" max="13" width="14.86"/>
  </cols>
  <sheetData>
    <row r="1" ht="22.5" customHeight="1">
      <c r="A1" s="121" t="s">
        <v>240</v>
      </c>
      <c r="B1" s="122"/>
      <c r="C1" s="121" t="s">
        <v>241</v>
      </c>
      <c r="D1" s="123"/>
      <c r="E1" s="18" t="s">
        <v>242</v>
      </c>
      <c r="F1" s="124" t="s">
        <v>243</v>
      </c>
      <c r="G1" s="125" t="str">
        <f>IPNETWORK(E2)</f>
        <v>#NAME?</v>
      </c>
      <c r="M1" s="126" t="s">
        <v>244</v>
      </c>
      <c r="N1" s="127" t="s">
        <v>245</v>
      </c>
    </row>
    <row r="2" ht="22.5" customHeight="1">
      <c r="A2" s="128" t="s">
        <v>246</v>
      </c>
      <c r="B2" s="129" t="s">
        <v>247</v>
      </c>
      <c r="C2" s="18">
        <v>18.0</v>
      </c>
      <c r="D2" s="50"/>
      <c r="E2" s="128" t="str">
        <f>CONCATENATE(A2,"/",C2)</f>
        <v>10.0.239.100/18</v>
      </c>
      <c r="F2" s="124" t="s">
        <v>248</v>
      </c>
      <c r="G2" s="125" t="str">
        <f>IPHOSTS(E2)</f>
        <v>#NAME?</v>
      </c>
      <c r="M2" s="130" t="str">
        <f>IPFILL(E2)</f>
        <v>#NAME?</v>
      </c>
      <c r="N2" s="130"/>
    </row>
    <row r="3" ht="22.5" customHeight="1">
      <c r="A3" s="131"/>
      <c r="B3" s="131"/>
      <c r="C3" s="131"/>
      <c r="D3" s="131"/>
      <c r="E3" s="132"/>
      <c r="F3" s="124" t="s">
        <v>249</v>
      </c>
      <c r="G3" s="125" t="str">
        <f>IPBROADCAST(E2)</f>
        <v>#NAME?</v>
      </c>
      <c r="H3" s="133" t="str">
        <f>IFERROR(__xludf.DUMMYFUNCTION("SPLIT(G3,""."")"),"#NAME?")</f>
        <v>#NAME?</v>
      </c>
      <c r="I3" s="132"/>
      <c r="J3" s="132"/>
      <c r="K3" s="132"/>
      <c r="L3" s="132"/>
      <c r="M3" s="130"/>
      <c r="N3" s="132"/>
    </row>
    <row r="4" ht="22.5" customHeight="1">
      <c r="A4" s="121" t="s">
        <v>250</v>
      </c>
      <c r="B4" s="122"/>
      <c r="C4" s="121" t="s">
        <v>241</v>
      </c>
      <c r="D4" s="131"/>
      <c r="E4" s="18" t="s">
        <v>251</v>
      </c>
      <c r="F4" s="124" t="s">
        <v>252</v>
      </c>
      <c r="G4" s="125" t="str">
        <f>Concatenate(DEC2BIN(H3,8),".",DEC2BIN(I3,8),".",DEC2BIN(J3,8),".",DEC2BIN(K3,8))</f>
        <v>#NAME?</v>
      </c>
      <c r="H4" s="132"/>
      <c r="I4" s="132"/>
      <c r="J4" s="132"/>
      <c r="K4" s="132"/>
      <c r="L4" s="132"/>
      <c r="M4" s="130"/>
      <c r="N4" s="132"/>
    </row>
    <row r="5" ht="22.5" customHeight="1">
      <c r="A5" s="128" t="s">
        <v>253</v>
      </c>
      <c r="B5" s="129" t="s">
        <v>247</v>
      </c>
      <c r="C5" s="18">
        <v>24.0</v>
      </c>
      <c r="D5" s="131"/>
      <c r="E5" s="128" t="str">
        <f>CONCATENATE(A5,"/",C5)</f>
        <v>10.0.239.101/24</v>
      </c>
      <c r="F5" s="124" t="s">
        <v>254</v>
      </c>
      <c r="G5" s="125" t="str">
        <f>IPISIN(E5,E2)</f>
        <v>#NAME?</v>
      </c>
      <c r="J5" s="132"/>
      <c r="K5" s="132"/>
      <c r="L5" s="132"/>
      <c r="M5" s="130"/>
      <c r="N5" s="132"/>
    </row>
    <row r="6" ht="22.5" customHeight="1">
      <c r="A6" s="131"/>
      <c r="B6" s="131"/>
      <c r="C6" s="131"/>
      <c r="D6" s="131"/>
      <c r="E6" s="132"/>
      <c r="F6" s="124" t="s">
        <v>255</v>
      </c>
      <c r="G6" s="125" t="str">
        <f>IPMASK(E2)</f>
        <v>#NAME?</v>
      </c>
      <c r="J6" s="132"/>
      <c r="K6" s="132"/>
      <c r="L6" s="132"/>
      <c r="M6" s="130"/>
      <c r="N6" s="132"/>
    </row>
    <row r="7" ht="22.5" customHeight="1">
      <c r="A7" s="131"/>
      <c r="B7" s="131"/>
      <c r="C7" s="131"/>
      <c r="D7" s="131"/>
      <c r="E7" s="132"/>
      <c r="F7" s="134" t="s">
        <v>256</v>
      </c>
      <c r="G7" s="135" t="str">
        <f>ipmaskwild(E2)</f>
        <v>#NAME?</v>
      </c>
      <c r="H7" s="132"/>
      <c r="I7" s="132"/>
      <c r="J7" s="132"/>
      <c r="K7" s="132"/>
      <c r="L7" s="132"/>
      <c r="M7" s="130"/>
      <c r="N7" s="132"/>
    </row>
    <row r="8" ht="22.5" customHeight="1">
      <c r="A8" s="131"/>
      <c r="B8" s="131"/>
      <c r="C8" s="131"/>
      <c r="D8" s="131"/>
      <c r="E8" s="132"/>
      <c r="F8" s="134" t="s">
        <v>257</v>
      </c>
      <c r="G8" s="125" t="str">
        <f>IPOCTET(A2,3)</f>
        <v>#NAME?</v>
      </c>
      <c r="I8" s="132"/>
      <c r="J8" s="132"/>
      <c r="K8" s="132"/>
      <c r="L8" s="132"/>
      <c r="M8" s="130"/>
      <c r="N8" s="132"/>
    </row>
    <row r="9" ht="22.5" customHeight="1">
      <c r="A9" s="131"/>
      <c r="B9" s="131"/>
      <c r="C9" s="131"/>
      <c r="D9" s="131"/>
      <c r="E9" s="132"/>
      <c r="F9" s="124" t="s">
        <v>258</v>
      </c>
      <c r="G9" s="125" t="str">
        <f>IPNEXTNET(E2)</f>
        <v>#NAME?</v>
      </c>
      <c r="I9" s="132"/>
      <c r="J9" s="132"/>
      <c r="K9" s="132"/>
      <c r="L9" s="132"/>
      <c r="M9" s="130"/>
      <c r="N9" s="132"/>
    </row>
    <row r="10" ht="22.5" customHeight="1">
      <c r="A10" s="131"/>
      <c r="B10" s="131"/>
      <c r="C10" s="131"/>
      <c r="D10" s="131"/>
      <c r="E10" s="132"/>
      <c r="F10" s="134" t="s">
        <v>259</v>
      </c>
      <c r="G10" s="125" t="str">
        <f>IPADD(E2,1)</f>
        <v>#NAME?</v>
      </c>
      <c r="H10" s="131"/>
      <c r="I10" s="131"/>
      <c r="J10" s="131"/>
      <c r="K10" s="131"/>
      <c r="L10" s="131"/>
      <c r="M10" s="130"/>
      <c r="N10" s="132"/>
    </row>
    <row r="11" ht="22.5" customHeight="1">
      <c r="A11" s="131"/>
      <c r="B11" s="131"/>
      <c r="C11" s="131"/>
      <c r="D11" s="131"/>
      <c r="E11" s="132"/>
      <c r="F11" s="134" t="s">
        <v>260</v>
      </c>
      <c r="G11" s="125" t="str">
        <f>IPADDR(E2)</f>
        <v>#NAME?</v>
      </c>
      <c r="H11" s="131"/>
      <c r="I11" s="131"/>
      <c r="J11" s="131"/>
      <c r="K11" s="131"/>
      <c r="L11" s="131"/>
      <c r="M11" s="130"/>
      <c r="N11" s="132"/>
    </row>
    <row r="12" ht="22.5" customHeight="1">
      <c r="A12" s="131"/>
      <c r="B12" s="131"/>
      <c r="C12" s="131"/>
      <c r="D12" s="131"/>
      <c r="E12" s="132"/>
      <c r="F12" s="24" t="s">
        <v>261</v>
      </c>
      <c r="G12" s="135" t="str">
        <f>IPMASKLEN(E1)</f>
        <v>#NAME?</v>
      </c>
      <c r="H12" s="131"/>
      <c r="I12" s="131"/>
      <c r="J12" s="131"/>
      <c r="K12" s="131"/>
      <c r="L12" s="131"/>
      <c r="M12" s="130"/>
      <c r="N12" s="132"/>
    </row>
    <row r="13" ht="22.5" customHeight="1">
      <c r="A13" s="131"/>
      <c r="B13" s="131"/>
      <c r="C13" s="136"/>
      <c r="D13" s="136"/>
      <c r="F13" s="131"/>
      <c r="G13" s="131"/>
      <c r="H13" s="131"/>
      <c r="I13" s="131"/>
      <c r="J13" s="131"/>
      <c r="K13" s="131"/>
      <c r="L13" s="131"/>
      <c r="M13" s="130"/>
      <c r="N13" s="132"/>
    </row>
    <row r="14" ht="22.5" customHeight="1">
      <c r="A14" s="131"/>
      <c r="B14" s="131"/>
      <c r="C14" s="131"/>
      <c r="D14" s="131"/>
      <c r="E14" s="132"/>
      <c r="F14" s="131"/>
      <c r="G14" s="131"/>
      <c r="H14" s="131"/>
      <c r="I14" s="131"/>
      <c r="J14" s="131"/>
      <c r="K14" s="131"/>
      <c r="L14" s="131"/>
      <c r="M14" s="130"/>
      <c r="N14" s="132"/>
    </row>
    <row r="15" ht="22.5" customHeight="1">
      <c r="A15" s="131"/>
      <c r="B15" s="131"/>
      <c r="C15" s="131"/>
      <c r="D15" s="131"/>
      <c r="E15" s="132"/>
      <c r="F15" s="131"/>
      <c r="G15" s="131"/>
      <c r="H15" s="131"/>
      <c r="I15" s="131"/>
      <c r="J15" s="131"/>
      <c r="K15" s="131"/>
      <c r="L15" s="131"/>
      <c r="M15" s="130"/>
      <c r="N15" s="132"/>
    </row>
    <row r="16" ht="22.5" customHeight="1">
      <c r="A16" s="131"/>
      <c r="B16" s="131"/>
      <c r="C16" s="131"/>
      <c r="D16" s="131"/>
      <c r="E16" s="132"/>
      <c r="F16" s="131"/>
      <c r="G16" s="131"/>
      <c r="H16" s="131"/>
      <c r="I16" s="131"/>
      <c r="J16" s="131"/>
      <c r="K16" s="131"/>
      <c r="L16" s="131"/>
      <c r="M16" s="130"/>
      <c r="N16" s="132"/>
    </row>
    <row r="17" ht="22.5" customHeight="1">
      <c r="A17" s="131"/>
      <c r="B17" s="131"/>
      <c r="C17" s="131"/>
      <c r="D17" s="131"/>
      <c r="E17" s="132"/>
      <c r="F17" s="130"/>
      <c r="G17" s="137"/>
      <c r="H17" s="131"/>
      <c r="I17" s="131"/>
      <c r="J17" s="131"/>
      <c r="K17" s="131"/>
      <c r="L17" s="131"/>
      <c r="M17" s="130"/>
      <c r="N17" s="132"/>
    </row>
    <row r="18" ht="22.5" customHeight="1">
      <c r="A18" s="131"/>
      <c r="B18" s="131"/>
      <c r="C18" s="131"/>
      <c r="D18" s="131"/>
      <c r="E18" s="132"/>
      <c r="F18" s="131"/>
      <c r="G18" s="131"/>
      <c r="H18" s="131"/>
      <c r="I18" s="131"/>
      <c r="J18" s="131"/>
      <c r="K18" s="131"/>
      <c r="L18" s="131"/>
      <c r="M18" s="130"/>
      <c r="N18" s="132"/>
    </row>
    <row r="19" ht="22.5" customHeight="1">
      <c r="A19" s="131"/>
      <c r="B19" s="131"/>
      <c r="C19" s="131"/>
      <c r="D19" s="131"/>
      <c r="E19" s="132"/>
      <c r="F19" s="131"/>
      <c r="G19" s="131"/>
      <c r="H19" s="131"/>
      <c r="I19" s="131"/>
      <c r="J19" s="131"/>
      <c r="K19" s="131"/>
      <c r="L19" s="131"/>
      <c r="M19" s="130"/>
      <c r="N19" s="132"/>
    </row>
    <row r="20" ht="22.5" customHeight="1">
      <c r="A20" s="131"/>
      <c r="B20" s="131"/>
      <c r="C20" s="131"/>
      <c r="D20" s="131"/>
      <c r="E20" s="132"/>
      <c r="F20" s="131"/>
      <c r="G20" s="131"/>
      <c r="H20" s="131"/>
      <c r="I20" s="131"/>
      <c r="J20" s="131"/>
      <c r="K20" s="131"/>
      <c r="L20" s="131"/>
      <c r="M20" s="130"/>
      <c r="N20" s="132"/>
    </row>
    <row r="21" ht="22.5" customHeight="1">
      <c r="A21" s="131"/>
      <c r="B21" s="131"/>
      <c r="C21" s="131"/>
      <c r="D21" s="131"/>
      <c r="E21" s="132"/>
      <c r="F21" s="131"/>
      <c r="G21" s="131"/>
      <c r="H21" s="131"/>
      <c r="I21" s="131"/>
      <c r="J21" s="131"/>
      <c r="K21" s="131"/>
      <c r="L21" s="131"/>
      <c r="M21" s="130"/>
      <c r="N21" s="132"/>
    </row>
    <row r="22" ht="22.5" customHeight="1">
      <c r="A22" s="131"/>
      <c r="B22" s="131"/>
      <c r="C22" s="131"/>
      <c r="D22" s="131"/>
      <c r="E22" s="132"/>
      <c r="F22" s="131"/>
      <c r="G22" s="131"/>
      <c r="H22" s="131"/>
      <c r="I22" s="131"/>
      <c r="J22" s="131"/>
      <c r="K22" s="131"/>
      <c r="L22" s="131"/>
      <c r="M22" s="130"/>
      <c r="N22" s="132"/>
    </row>
    <row r="23" ht="22.5" customHeight="1">
      <c r="A23" s="131"/>
      <c r="B23" s="131"/>
      <c r="C23" s="131"/>
      <c r="D23" s="131"/>
      <c r="E23" s="132"/>
      <c r="F23" s="131"/>
      <c r="G23" s="131"/>
      <c r="H23" s="131"/>
      <c r="I23" s="131"/>
      <c r="J23" s="131"/>
      <c r="K23" s="131"/>
      <c r="L23" s="131"/>
      <c r="M23" s="130"/>
      <c r="N23" s="132"/>
    </row>
    <row r="24" ht="22.5" customHeight="1">
      <c r="A24" s="131"/>
      <c r="B24" s="131"/>
      <c r="C24" s="131"/>
      <c r="D24" s="131"/>
      <c r="E24" s="132"/>
      <c r="F24" s="131"/>
      <c r="G24" s="131"/>
      <c r="H24" s="131"/>
      <c r="I24" s="131"/>
      <c r="J24" s="131"/>
      <c r="K24" s="131"/>
      <c r="L24" s="131"/>
      <c r="M24" s="130"/>
      <c r="N24" s="132"/>
    </row>
    <row r="25" ht="22.5" customHeight="1">
      <c r="A25" s="131"/>
      <c r="B25" s="131"/>
      <c r="C25" s="131"/>
      <c r="D25" s="131"/>
      <c r="E25" s="132"/>
      <c r="F25" s="131"/>
      <c r="G25" s="131"/>
      <c r="H25" s="131"/>
      <c r="I25" s="131"/>
      <c r="J25" s="131"/>
      <c r="K25" s="131"/>
      <c r="L25" s="131"/>
      <c r="M25" s="130"/>
      <c r="N25" s="132"/>
    </row>
    <row r="26" ht="22.5" customHeight="1">
      <c r="A26" s="131"/>
      <c r="B26" s="131"/>
      <c r="C26" s="131"/>
      <c r="D26" s="131"/>
      <c r="E26" s="132"/>
      <c r="F26" s="131"/>
      <c r="G26" s="131"/>
      <c r="H26" s="131"/>
      <c r="I26" s="131"/>
      <c r="J26" s="131"/>
      <c r="K26" s="131"/>
      <c r="L26" s="131"/>
      <c r="M26" s="130"/>
      <c r="N26" s="132"/>
    </row>
    <row r="27" ht="22.5" customHeight="1">
      <c r="A27" s="131"/>
      <c r="B27" s="131"/>
      <c r="C27" s="131"/>
      <c r="D27" s="131"/>
      <c r="E27" s="132"/>
      <c r="F27" s="131"/>
      <c r="G27" s="131"/>
      <c r="H27" s="131"/>
      <c r="I27" s="131"/>
      <c r="J27" s="131"/>
      <c r="K27" s="131"/>
      <c r="L27" s="131"/>
      <c r="M27" s="130"/>
      <c r="N27" s="132"/>
    </row>
    <row r="28" ht="22.5" customHeight="1">
      <c r="A28" s="131"/>
      <c r="B28" s="131"/>
      <c r="C28" s="131"/>
      <c r="D28" s="131"/>
      <c r="E28" s="132"/>
      <c r="F28" s="131"/>
      <c r="G28" s="131"/>
      <c r="H28" s="131"/>
      <c r="I28" s="131"/>
      <c r="J28" s="131"/>
      <c r="K28" s="131"/>
      <c r="L28" s="131"/>
      <c r="M28" s="130"/>
      <c r="N28" s="132"/>
    </row>
    <row r="29" ht="22.5" customHeight="1">
      <c r="A29" s="131"/>
      <c r="B29" s="131"/>
      <c r="C29" s="131"/>
      <c r="D29" s="131"/>
      <c r="E29" s="132"/>
      <c r="F29" s="131"/>
      <c r="G29" s="131"/>
      <c r="H29" s="131"/>
      <c r="I29" s="131"/>
      <c r="J29" s="131"/>
      <c r="K29" s="131"/>
      <c r="L29" s="131"/>
      <c r="M29" s="130"/>
      <c r="N29" s="132"/>
    </row>
    <row r="30" ht="22.5" customHeight="1">
      <c r="A30" s="131"/>
      <c r="B30" s="131"/>
      <c r="C30" s="131"/>
      <c r="D30" s="131"/>
      <c r="E30" s="132"/>
      <c r="F30" s="131"/>
      <c r="G30" s="131"/>
      <c r="H30" s="131"/>
      <c r="I30" s="131"/>
      <c r="J30" s="131"/>
      <c r="K30" s="131"/>
      <c r="L30" s="131"/>
      <c r="M30" s="130"/>
      <c r="N30" s="132"/>
    </row>
    <row r="31" ht="22.5" customHeight="1">
      <c r="A31" s="131"/>
      <c r="B31" s="131"/>
      <c r="C31" s="131"/>
      <c r="D31" s="131"/>
      <c r="E31" s="132"/>
      <c r="F31" s="131"/>
      <c r="G31" s="131"/>
      <c r="H31" s="131"/>
      <c r="I31" s="131"/>
      <c r="J31" s="131"/>
      <c r="K31" s="131"/>
      <c r="L31" s="131"/>
      <c r="M31" s="130"/>
      <c r="N31" s="132"/>
    </row>
    <row r="32" ht="22.5" customHeight="1">
      <c r="A32" s="131"/>
      <c r="B32" s="131"/>
      <c r="C32" s="131"/>
      <c r="D32" s="131"/>
      <c r="E32" s="132"/>
      <c r="F32" s="131"/>
      <c r="G32" s="131"/>
      <c r="H32" s="131"/>
      <c r="I32" s="131"/>
      <c r="J32" s="131"/>
      <c r="K32" s="131"/>
      <c r="L32" s="131"/>
      <c r="M32" s="130"/>
      <c r="N32" s="132"/>
    </row>
    <row r="33" ht="22.5" customHeight="1">
      <c r="A33" s="131"/>
      <c r="B33" s="131"/>
      <c r="C33" s="131"/>
      <c r="D33" s="131"/>
      <c r="E33" s="132"/>
      <c r="F33" s="131"/>
      <c r="G33" s="131"/>
      <c r="H33" s="131"/>
      <c r="I33" s="131"/>
      <c r="J33" s="131"/>
      <c r="K33" s="131"/>
      <c r="L33" s="131"/>
      <c r="M33" s="130"/>
      <c r="N33" s="132"/>
    </row>
    <row r="34" ht="22.5" customHeight="1">
      <c r="A34" s="131"/>
      <c r="B34" s="131"/>
      <c r="C34" s="131"/>
      <c r="D34" s="131"/>
      <c r="E34" s="132"/>
      <c r="F34" s="131"/>
      <c r="G34" s="131"/>
      <c r="H34" s="131"/>
      <c r="I34" s="131"/>
      <c r="J34" s="131"/>
      <c r="K34" s="131"/>
      <c r="L34" s="131"/>
      <c r="M34" s="132"/>
      <c r="N34" s="132"/>
    </row>
    <row r="35" ht="22.5" customHeight="1">
      <c r="A35" s="131"/>
      <c r="B35" s="131"/>
      <c r="C35" s="131"/>
      <c r="D35" s="131"/>
      <c r="E35" s="132"/>
      <c r="F35" s="131"/>
      <c r="G35" s="131"/>
      <c r="H35" s="131"/>
      <c r="I35" s="131"/>
      <c r="J35" s="131"/>
      <c r="K35" s="131"/>
      <c r="L35" s="131"/>
      <c r="M35" s="132"/>
      <c r="N35" s="132"/>
    </row>
    <row r="36" ht="22.5" customHeight="1">
      <c r="A36" s="131"/>
      <c r="B36" s="131"/>
      <c r="C36" s="131"/>
      <c r="D36" s="131"/>
      <c r="E36" s="132"/>
      <c r="F36" s="131"/>
      <c r="G36" s="131"/>
      <c r="H36" s="131"/>
      <c r="I36" s="131"/>
      <c r="J36" s="131"/>
      <c r="K36" s="131"/>
      <c r="L36" s="131"/>
      <c r="M36" s="132"/>
      <c r="N36" s="132"/>
    </row>
    <row r="37" ht="22.5" customHeight="1">
      <c r="A37" s="131"/>
      <c r="B37" s="131"/>
      <c r="C37" s="131"/>
      <c r="D37" s="131"/>
      <c r="E37" s="132"/>
      <c r="F37" s="131"/>
      <c r="G37" s="131"/>
      <c r="H37" s="131"/>
      <c r="I37" s="131"/>
      <c r="J37" s="131"/>
      <c r="K37" s="131"/>
      <c r="L37" s="131"/>
      <c r="M37" s="132"/>
      <c r="N37" s="132"/>
    </row>
    <row r="38" ht="22.5" customHeight="1">
      <c r="A38" s="131"/>
      <c r="B38" s="131"/>
      <c r="C38" s="131"/>
      <c r="D38" s="131"/>
      <c r="E38" s="132"/>
      <c r="F38" s="131"/>
      <c r="G38" s="131"/>
      <c r="H38" s="131"/>
      <c r="I38" s="131"/>
      <c r="J38" s="131"/>
      <c r="K38" s="131"/>
      <c r="L38" s="131"/>
      <c r="M38" s="132"/>
      <c r="N38" s="132"/>
    </row>
    <row r="39" ht="22.5" customHeight="1">
      <c r="A39" s="131"/>
      <c r="B39" s="131"/>
      <c r="C39" s="131"/>
      <c r="D39" s="131"/>
      <c r="E39" s="132"/>
      <c r="F39" s="131"/>
      <c r="G39" s="131"/>
      <c r="H39" s="131"/>
      <c r="I39" s="131"/>
      <c r="J39" s="131"/>
      <c r="K39" s="131"/>
      <c r="L39" s="131"/>
      <c r="M39" s="132"/>
      <c r="N39" s="132"/>
    </row>
    <row r="40" ht="22.5" customHeight="1">
      <c r="A40" s="131"/>
      <c r="B40" s="131"/>
      <c r="C40" s="131"/>
      <c r="D40" s="131"/>
      <c r="E40" s="132"/>
      <c r="F40" s="131"/>
      <c r="G40" s="131"/>
      <c r="H40" s="131"/>
      <c r="I40" s="131"/>
      <c r="J40" s="131"/>
      <c r="K40" s="131"/>
      <c r="L40" s="131"/>
      <c r="M40" s="132"/>
      <c r="N40" s="132"/>
    </row>
    <row r="41" ht="22.5" customHeight="1">
      <c r="A41" s="131"/>
      <c r="B41" s="131"/>
      <c r="C41" s="131"/>
      <c r="D41" s="131"/>
      <c r="E41" s="132"/>
      <c r="F41" s="131"/>
      <c r="G41" s="131"/>
      <c r="H41" s="131"/>
      <c r="I41" s="131"/>
      <c r="J41" s="131"/>
      <c r="K41" s="131"/>
      <c r="L41" s="131"/>
      <c r="M41" s="132"/>
      <c r="N41" s="132"/>
    </row>
    <row r="42" ht="22.5" customHeight="1">
      <c r="A42" s="131"/>
      <c r="B42" s="131"/>
      <c r="C42" s="131"/>
      <c r="D42" s="131"/>
      <c r="E42" s="132"/>
      <c r="F42" s="131"/>
      <c r="G42" s="131"/>
      <c r="H42" s="131"/>
      <c r="I42" s="131"/>
      <c r="J42" s="131"/>
      <c r="K42" s="131"/>
      <c r="L42" s="131"/>
      <c r="M42" s="132"/>
      <c r="N42" s="132"/>
    </row>
    <row r="43" ht="22.5" customHeight="1">
      <c r="A43" s="131"/>
      <c r="B43" s="131"/>
      <c r="C43" s="131"/>
      <c r="D43" s="131"/>
      <c r="E43" s="132"/>
      <c r="F43" s="131"/>
      <c r="G43" s="131"/>
      <c r="H43" s="131"/>
      <c r="I43" s="131"/>
      <c r="J43" s="131"/>
      <c r="K43" s="131"/>
      <c r="L43" s="131"/>
      <c r="M43" s="132"/>
      <c r="N43" s="132"/>
    </row>
    <row r="44" ht="22.5" customHeight="1">
      <c r="A44" s="131"/>
      <c r="B44" s="131"/>
      <c r="C44" s="131"/>
      <c r="D44" s="131"/>
      <c r="E44" s="132"/>
      <c r="F44" s="131"/>
      <c r="G44" s="131"/>
      <c r="H44" s="131"/>
      <c r="I44" s="131"/>
      <c r="J44" s="131"/>
      <c r="K44" s="131"/>
      <c r="L44" s="131"/>
      <c r="M44" s="132"/>
      <c r="N44" s="132"/>
    </row>
    <row r="45" ht="22.5" customHeight="1">
      <c r="A45" s="131"/>
      <c r="B45" s="131"/>
      <c r="C45" s="131"/>
      <c r="D45" s="131"/>
      <c r="E45" s="132"/>
      <c r="F45" s="131"/>
      <c r="G45" s="131"/>
      <c r="H45" s="131"/>
      <c r="I45" s="131"/>
      <c r="J45" s="131"/>
      <c r="K45" s="131"/>
      <c r="L45" s="131"/>
      <c r="M45" s="132"/>
      <c r="N45" s="132"/>
    </row>
    <row r="46" ht="22.5" customHeight="1">
      <c r="A46" s="131"/>
      <c r="B46" s="131"/>
      <c r="C46" s="131"/>
      <c r="D46" s="131"/>
      <c r="E46" s="132"/>
      <c r="F46" s="131"/>
      <c r="G46" s="131"/>
      <c r="H46" s="131"/>
      <c r="I46" s="131"/>
      <c r="J46" s="131"/>
      <c r="K46" s="131"/>
      <c r="L46" s="131"/>
      <c r="M46" s="132"/>
      <c r="N46" s="132"/>
    </row>
    <row r="47" ht="22.5" customHeight="1">
      <c r="A47" s="131"/>
      <c r="B47" s="131"/>
      <c r="C47" s="131"/>
      <c r="D47" s="131"/>
      <c r="E47" s="132"/>
      <c r="F47" s="131"/>
      <c r="G47" s="131"/>
      <c r="H47" s="131"/>
      <c r="I47" s="131"/>
      <c r="J47" s="131"/>
      <c r="K47" s="131"/>
      <c r="L47" s="131"/>
      <c r="M47" s="132"/>
      <c r="N47" s="132"/>
    </row>
    <row r="48" ht="22.5" customHeight="1">
      <c r="A48" s="131"/>
      <c r="B48" s="131"/>
      <c r="C48" s="131"/>
      <c r="D48" s="131"/>
      <c r="E48" s="132"/>
      <c r="F48" s="131"/>
      <c r="G48" s="131"/>
      <c r="H48" s="131"/>
      <c r="I48" s="131"/>
      <c r="J48" s="131"/>
      <c r="K48" s="131"/>
      <c r="L48" s="131"/>
      <c r="M48" s="132"/>
      <c r="N48" s="132"/>
    </row>
    <row r="49" ht="22.5" customHeight="1">
      <c r="A49" s="131"/>
      <c r="B49" s="131"/>
      <c r="C49" s="131"/>
      <c r="D49" s="131"/>
      <c r="E49" s="132"/>
      <c r="F49" s="131"/>
      <c r="G49" s="131"/>
      <c r="H49" s="131"/>
      <c r="I49" s="131"/>
      <c r="J49" s="131"/>
      <c r="K49" s="131"/>
      <c r="L49" s="131"/>
      <c r="M49" s="132"/>
      <c r="N49" s="132"/>
    </row>
    <row r="50" ht="22.5" customHeight="1">
      <c r="A50" s="131"/>
      <c r="B50" s="131"/>
      <c r="C50" s="131"/>
      <c r="D50" s="131"/>
      <c r="E50" s="132"/>
      <c r="F50" s="131"/>
      <c r="G50" s="131"/>
      <c r="H50" s="131"/>
      <c r="I50" s="131"/>
      <c r="J50" s="131"/>
      <c r="K50" s="131"/>
      <c r="L50" s="131"/>
      <c r="M50" s="132"/>
      <c r="N50" s="132"/>
    </row>
    <row r="51" ht="22.5" customHeight="1">
      <c r="A51" s="131"/>
      <c r="B51" s="131"/>
      <c r="C51" s="131"/>
      <c r="D51" s="131"/>
      <c r="E51" s="132"/>
      <c r="F51" s="131"/>
      <c r="G51" s="131"/>
      <c r="H51" s="131"/>
      <c r="I51" s="131"/>
      <c r="J51" s="131"/>
      <c r="K51" s="131"/>
      <c r="L51" s="131"/>
      <c r="M51" s="132"/>
      <c r="N51" s="132"/>
    </row>
    <row r="52" ht="22.5" customHeight="1">
      <c r="A52" s="131"/>
      <c r="B52" s="131"/>
      <c r="C52" s="131"/>
      <c r="D52" s="131"/>
      <c r="E52" s="132"/>
      <c r="F52" s="131"/>
      <c r="G52" s="131"/>
      <c r="H52" s="131"/>
      <c r="I52" s="131"/>
      <c r="J52" s="131"/>
      <c r="K52" s="131"/>
      <c r="L52" s="131"/>
      <c r="M52" s="132"/>
      <c r="N52" s="132"/>
    </row>
    <row r="53" ht="22.5" customHeight="1">
      <c r="A53" s="131"/>
      <c r="B53" s="131"/>
      <c r="C53" s="131"/>
      <c r="D53" s="131"/>
      <c r="E53" s="132"/>
      <c r="F53" s="131"/>
      <c r="G53" s="131"/>
      <c r="H53" s="131"/>
      <c r="I53" s="131"/>
      <c r="J53" s="131"/>
      <c r="K53" s="131"/>
      <c r="L53" s="131"/>
      <c r="M53" s="132"/>
      <c r="N53" s="132"/>
    </row>
    <row r="54" ht="22.5" customHeight="1">
      <c r="A54" s="131"/>
      <c r="B54" s="131"/>
      <c r="C54" s="131"/>
      <c r="D54" s="131"/>
      <c r="E54" s="132"/>
      <c r="F54" s="131"/>
      <c r="G54" s="131"/>
      <c r="H54" s="131"/>
      <c r="I54" s="131"/>
      <c r="J54" s="131"/>
      <c r="K54" s="131"/>
      <c r="L54" s="131"/>
      <c r="M54" s="132"/>
      <c r="N54" s="132"/>
    </row>
    <row r="55" ht="22.5" customHeight="1">
      <c r="A55" s="131"/>
      <c r="B55" s="131"/>
      <c r="C55" s="131"/>
      <c r="D55" s="131"/>
      <c r="E55" s="132"/>
      <c r="F55" s="131"/>
      <c r="G55" s="131"/>
      <c r="H55" s="131"/>
      <c r="I55" s="131"/>
      <c r="J55" s="131"/>
      <c r="K55" s="131"/>
      <c r="L55" s="131"/>
      <c r="M55" s="132"/>
      <c r="N55" s="132"/>
    </row>
    <row r="56" ht="22.5" customHeight="1">
      <c r="A56" s="131"/>
      <c r="B56" s="131"/>
      <c r="C56" s="131"/>
      <c r="D56" s="131"/>
      <c r="E56" s="132"/>
      <c r="F56" s="131"/>
      <c r="G56" s="131"/>
      <c r="H56" s="131"/>
      <c r="I56" s="131"/>
      <c r="J56" s="131"/>
      <c r="K56" s="131"/>
      <c r="L56" s="131"/>
      <c r="M56" s="132"/>
      <c r="N56" s="132"/>
    </row>
    <row r="57" ht="22.5" customHeight="1">
      <c r="A57" s="131"/>
      <c r="B57" s="131"/>
      <c r="C57" s="131"/>
      <c r="D57" s="131"/>
      <c r="E57" s="132"/>
      <c r="F57" s="131"/>
      <c r="G57" s="131"/>
      <c r="H57" s="131"/>
      <c r="I57" s="131"/>
      <c r="J57" s="131"/>
      <c r="K57" s="131"/>
      <c r="L57" s="131"/>
      <c r="M57" s="132"/>
      <c r="N57" s="132"/>
    </row>
    <row r="58" ht="22.5" customHeight="1">
      <c r="A58" s="131"/>
      <c r="B58" s="131"/>
      <c r="C58" s="131"/>
      <c r="D58" s="131"/>
      <c r="E58" s="132"/>
      <c r="F58" s="131"/>
      <c r="G58" s="131"/>
      <c r="H58" s="131"/>
      <c r="I58" s="131"/>
      <c r="J58" s="131"/>
      <c r="K58" s="131"/>
      <c r="L58" s="131"/>
      <c r="M58" s="132"/>
      <c r="N58" s="132"/>
    </row>
    <row r="59" ht="22.5" customHeight="1">
      <c r="A59" s="131"/>
      <c r="B59" s="131"/>
      <c r="C59" s="131"/>
      <c r="D59" s="131"/>
      <c r="E59" s="132"/>
      <c r="F59" s="131"/>
      <c r="G59" s="131"/>
      <c r="H59" s="131"/>
      <c r="I59" s="131"/>
      <c r="J59" s="131"/>
      <c r="K59" s="131"/>
      <c r="L59" s="131"/>
      <c r="M59" s="132"/>
      <c r="N59" s="132"/>
    </row>
    <row r="60" ht="22.5" customHeight="1">
      <c r="A60" s="131"/>
      <c r="B60" s="131"/>
      <c r="C60" s="131"/>
      <c r="D60" s="131"/>
      <c r="E60" s="132"/>
      <c r="F60" s="131"/>
      <c r="G60" s="131"/>
      <c r="H60" s="131"/>
      <c r="I60" s="131"/>
      <c r="J60" s="131"/>
      <c r="K60" s="131"/>
      <c r="L60" s="131"/>
      <c r="M60" s="132"/>
      <c r="N60" s="132"/>
    </row>
    <row r="61" ht="22.5" customHeight="1">
      <c r="A61" s="131"/>
      <c r="B61" s="131"/>
      <c r="C61" s="131"/>
      <c r="D61" s="131"/>
      <c r="E61" s="132"/>
      <c r="F61" s="131"/>
      <c r="G61" s="131"/>
      <c r="H61" s="131"/>
      <c r="I61" s="131"/>
      <c r="J61" s="131"/>
      <c r="K61" s="131"/>
      <c r="L61" s="131"/>
      <c r="M61" s="132"/>
      <c r="N61" s="132"/>
    </row>
    <row r="62" ht="22.5" customHeight="1">
      <c r="A62" s="131"/>
      <c r="B62" s="131"/>
      <c r="C62" s="131"/>
      <c r="D62" s="131"/>
      <c r="E62" s="132"/>
      <c r="F62" s="131"/>
      <c r="G62" s="131"/>
      <c r="H62" s="131"/>
      <c r="I62" s="131"/>
      <c r="J62" s="131"/>
      <c r="K62" s="131"/>
      <c r="L62" s="131"/>
      <c r="M62" s="132"/>
      <c r="N62" s="132"/>
    </row>
    <row r="63" ht="22.5" customHeight="1">
      <c r="A63" s="131"/>
      <c r="B63" s="131"/>
      <c r="C63" s="131"/>
      <c r="D63" s="131"/>
      <c r="E63" s="132"/>
      <c r="F63" s="131"/>
      <c r="G63" s="131"/>
      <c r="H63" s="131"/>
      <c r="I63" s="131"/>
      <c r="J63" s="131"/>
      <c r="K63" s="131"/>
      <c r="L63" s="131"/>
      <c r="M63" s="132"/>
      <c r="N63" s="132"/>
    </row>
    <row r="64" ht="22.5" customHeight="1">
      <c r="A64" s="131"/>
      <c r="B64" s="131"/>
      <c r="C64" s="131"/>
      <c r="D64" s="131"/>
      <c r="E64" s="132"/>
      <c r="F64" s="131"/>
      <c r="G64" s="131"/>
      <c r="H64" s="131"/>
      <c r="I64" s="131"/>
      <c r="J64" s="131"/>
      <c r="K64" s="131"/>
      <c r="L64" s="131"/>
      <c r="M64" s="132"/>
      <c r="N64" s="132"/>
    </row>
    <row r="65" ht="22.5" customHeight="1">
      <c r="A65" s="131"/>
      <c r="B65" s="131"/>
      <c r="C65" s="131"/>
      <c r="D65" s="131"/>
      <c r="E65" s="132"/>
      <c r="F65" s="131"/>
      <c r="G65" s="131"/>
      <c r="H65" s="131"/>
      <c r="I65" s="131"/>
      <c r="J65" s="131"/>
      <c r="K65" s="131"/>
      <c r="L65" s="131"/>
      <c r="M65" s="132"/>
      <c r="N65" s="132"/>
    </row>
    <row r="66" ht="22.5" customHeight="1">
      <c r="A66" s="131"/>
      <c r="B66" s="131"/>
      <c r="C66" s="131"/>
      <c r="D66" s="131"/>
      <c r="E66" s="132"/>
      <c r="F66" s="131"/>
      <c r="G66" s="131"/>
      <c r="H66" s="131"/>
      <c r="I66" s="131"/>
      <c r="J66" s="131"/>
      <c r="K66" s="131"/>
      <c r="L66" s="131"/>
      <c r="M66" s="132"/>
      <c r="N66" s="132"/>
    </row>
    <row r="67" ht="22.5" customHeight="1">
      <c r="A67" s="131"/>
      <c r="B67" s="131"/>
      <c r="C67" s="131"/>
      <c r="D67" s="131"/>
      <c r="E67" s="132"/>
      <c r="F67" s="131"/>
      <c r="G67" s="131"/>
      <c r="H67" s="131"/>
      <c r="I67" s="131"/>
      <c r="J67" s="131"/>
      <c r="K67" s="131"/>
      <c r="L67" s="131"/>
      <c r="M67" s="132"/>
      <c r="N67" s="132"/>
    </row>
    <row r="68" ht="22.5" customHeight="1">
      <c r="A68" s="131"/>
      <c r="B68" s="131"/>
      <c r="C68" s="131"/>
      <c r="D68" s="131"/>
      <c r="E68" s="132"/>
      <c r="F68" s="131"/>
      <c r="G68" s="131"/>
      <c r="H68" s="131"/>
      <c r="I68" s="131"/>
      <c r="J68" s="131"/>
      <c r="K68" s="131"/>
      <c r="L68" s="131"/>
      <c r="M68" s="132"/>
      <c r="N68" s="132"/>
    </row>
    <row r="69" ht="22.5" customHeight="1">
      <c r="A69" s="131"/>
      <c r="B69" s="131"/>
      <c r="C69" s="131"/>
      <c r="D69" s="131"/>
      <c r="E69" s="132"/>
      <c r="F69" s="131"/>
      <c r="G69" s="131"/>
      <c r="H69" s="131"/>
      <c r="I69" s="131"/>
      <c r="J69" s="131"/>
      <c r="K69" s="131"/>
      <c r="L69" s="131"/>
      <c r="M69" s="132"/>
      <c r="N69" s="132"/>
    </row>
    <row r="70" ht="22.5" customHeight="1">
      <c r="A70" s="131"/>
      <c r="B70" s="131"/>
      <c r="C70" s="131"/>
      <c r="D70" s="131"/>
      <c r="E70" s="132"/>
      <c r="F70" s="131"/>
      <c r="G70" s="131"/>
      <c r="H70" s="131"/>
      <c r="I70" s="131"/>
      <c r="J70" s="131"/>
      <c r="K70" s="131"/>
      <c r="L70" s="131"/>
      <c r="M70" s="132"/>
      <c r="N70" s="132"/>
    </row>
    <row r="71" ht="22.5" customHeight="1">
      <c r="A71" s="131"/>
      <c r="B71" s="131"/>
      <c r="C71" s="131"/>
      <c r="D71" s="131"/>
      <c r="E71" s="132"/>
      <c r="F71" s="131"/>
      <c r="G71" s="131"/>
      <c r="H71" s="131"/>
      <c r="I71" s="131"/>
      <c r="J71" s="131"/>
      <c r="K71" s="131"/>
      <c r="L71" s="131"/>
      <c r="M71" s="132"/>
      <c r="N71" s="132"/>
    </row>
    <row r="72" ht="22.5" customHeight="1">
      <c r="A72" s="131"/>
      <c r="B72" s="131"/>
      <c r="C72" s="131"/>
      <c r="D72" s="131"/>
      <c r="E72" s="132"/>
      <c r="F72" s="131"/>
      <c r="G72" s="131"/>
      <c r="H72" s="131"/>
      <c r="I72" s="131"/>
      <c r="J72" s="131"/>
      <c r="K72" s="131"/>
      <c r="L72" s="131"/>
      <c r="M72" s="132"/>
      <c r="N72" s="132"/>
    </row>
    <row r="73" ht="22.5" customHeight="1">
      <c r="A73" s="131"/>
      <c r="B73" s="131"/>
      <c r="C73" s="131"/>
      <c r="D73" s="131"/>
      <c r="E73" s="132"/>
      <c r="F73" s="131"/>
      <c r="G73" s="131"/>
      <c r="H73" s="131"/>
      <c r="I73" s="131"/>
      <c r="J73" s="131"/>
      <c r="K73" s="131"/>
      <c r="L73" s="131"/>
      <c r="M73" s="132"/>
      <c r="N73" s="132"/>
    </row>
    <row r="74" ht="22.5" customHeight="1">
      <c r="A74" s="131"/>
      <c r="B74" s="131"/>
      <c r="C74" s="131"/>
      <c r="D74" s="131"/>
      <c r="E74" s="132"/>
      <c r="F74" s="131"/>
      <c r="G74" s="131"/>
      <c r="H74" s="131"/>
      <c r="I74" s="131"/>
      <c r="J74" s="131"/>
      <c r="K74" s="131"/>
      <c r="L74" s="131"/>
      <c r="M74" s="132"/>
      <c r="N74" s="132"/>
    </row>
    <row r="75" ht="22.5" customHeight="1">
      <c r="A75" s="131"/>
      <c r="B75" s="131"/>
      <c r="C75" s="131"/>
      <c r="D75" s="131"/>
      <c r="E75" s="132"/>
      <c r="F75" s="131"/>
      <c r="G75" s="131"/>
      <c r="H75" s="131"/>
      <c r="I75" s="131"/>
      <c r="J75" s="131"/>
      <c r="K75" s="131"/>
      <c r="L75" s="131"/>
      <c r="M75" s="132"/>
      <c r="N75" s="132"/>
    </row>
    <row r="76" ht="22.5" customHeight="1">
      <c r="A76" s="131"/>
      <c r="B76" s="131"/>
      <c r="C76" s="131"/>
      <c r="D76" s="131"/>
      <c r="E76" s="132"/>
      <c r="F76" s="131"/>
      <c r="G76" s="131"/>
      <c r="H76" s="131"/>
      <c r="I76" s="131"/>
      <c r="J76" s="131"/>
      <c r="K76" s="131"/>
      <c r="L76" s="131"/>
      <c r="M76" s="132"/>
      <c r="N76" s="132"/>
    </row>
    <row r="77" ht="22.5" customHeight="1">
      <c r="A77" s="131"/>
      <c r="B77" s="131"/>
      <c r="C77" s="131"/>
      <c r="D77" s="131"/>
      <c r="E77" s="132"/>
      <c r="F77" s="131"/>
      <c r="G77" s="131"/>
      <c r="H77" s="131"/>
      <c r="I77" s="131"/>
      <c r="J77" s="131"/>
      <c r="K77" s="131"/>
      <c r="L77" s="131"/>
      <c r="M77" s="132"/>
      <c r="N77" s="132"/>
    </row>
    <row r="78" ht="22.5" customHeight="1">
      <c r="A78" s="131"/>
      <c r="B78" s="131"/>
      <c r="C78" s="131"/>
      <c r="D78" s="131"/>
      <c r="E78" s="132"/>
      <c r="F78" s="131"/>
      <c r="G78" s="131"/>
      <c r="H78" s="131"/>
      <c r="I78" s="131"/>
      <c r="J78" s="131"/>
      <c r="K78" s="131"/>
      <c r="L78" s="131"/>
      <c r="M78" s="132"/>
      <c r="N78" s="132"/>
    </row>
    <row r="79" ht="22.5" customHeight="1">
      <c r="A79" s="131"/>
      <c r="B79" s="131"/>
      <c r="C79" s="131"/>
      <c r="D79" s="131"/>
      <c r="E79" s="132"/>
      <c r="F79" s="131"/>
      <c r="G79" s="131"/>
      <c r="H79" s="131"/>
      <c r="I79" s="131"/>
      <c r="J79" s="131"/>
      <c r="K79" s="131"/>
      <c r="L79" s="131"/>
      <c r="M79" s="132"/>
      <c r="N79" s="132"/>
    </row>
    <row r="80" ht="22.5" customHeight="1">
      <c r="A80" s="131"/>
      <c r="B80" s="131"/>
      <c r="C80" s="131"/>
      <c r="D80" s="131"/>
      <c r="E80" s="132"/>
      <c r="F80" s="131"/>
      <c r="G80" s="131"/>
      <c r="H80" s="131"/>
      <c r="I80" s="131"/>
      <c r="J80" s="131"/>
      <c r="K80" s="131"/>
      <c r="L80" s="131"/>
      <c r="M80" s="132"/>
      <c r="N80" s="132"/>
    </row>
    <row r="81" ht="22.5" customHeight="1">
      <c r="A81" s="131"/>
      <c r="B81" s="131"/>
      <c r="C81" s="131"/>
      <c r="D81" s="131"/>
      <c r="E81" s="132"/>
      <c r="F81" s="131"/>
      <c r="G81" s="131"/>
      <c r="H81" s="131"/>
      <c r="I81" s="131"/>
      <c r="J81" s="131"/>
      <c r="K81" s="131"/>
      <c r="L81" s="131"/>
      <c r="M81" s="132"/>
      <c r="N81" s="132"/>
    </row>
    <row r="82" ht="22.5" customHeight="1">
      <c r="A82" s="131"/>
      <c r="B82" s="131"/>
      <c r="C82" s="131"/>
      <c r="D82" s="131"/>
      <c r="E82" s="132"/>
      <c r="F82" s="131"/>
      <c r="G82" s="131"/>
      <c r="H82" s="131"/>
      <c r="I82" s="131"/>
      <c r="J82" s="131"/>
      <c r="K82" s="131"/>
      <c r="L82" s="131"/>
      <c r="M82" s="132"/>
      <c r="N82" s="132"/>
    </row>
    <row r="83" ht="22.5" customHeight="1">
      <c r="A83" s="131"/>
      <c r="B83" s="131"/>
      <c r="C83" s="131"/>
      <c r="D83" s="131"/>
      <c r="E83" s="132"/>
      <c r="F83" s="131"/>
      <c r="G83" s="131"/>
      <c r="H83" s="131"/>
      <c r="I83" s="131"/>
      <c r="J83" s="131"/>
      <c r="K83" s="131"/>
      <c r="L83" s="131"/>
      <c r="M83" s="132"/>
      <c r="N83" s="132"/>
    </row>
    <row r="84" ht="22.5" customHeight="1">
      <c r="A84" s="131"/>
      <c r="B84" s="131"/>
      <c r="C84" s="131"/>
      <c r="D84" s="131"/>
      <c r="E84" s="132"/>
      <c r="F84" s="131"/>
      <c r="G84" s="131"/>
      <c r="H84" s="131"/>
      <c r="I84" s="131"/>
      <c r="J84" s="131"/>
      <c r="K84" s="131"/>
      <c r="L84" s="131"/>
      <c r="M84" s="132"/>
      <c r="N84" s="132"/>
    </row>
    <row r="85" ht="22.5" customHeight="1">
      <c r="A85" s="131"/>
      <c r="B85" s="131"/>
      <c r="C85" s="131"/>
      <c r="D85" s="131"/>
      <c r="E85" s="132"/>
      <c r="F85" s="131"/>
      <c r="G85" s="131"/>
      <c r="H85" s="131"/>
      <c r="I85" s="131"/>
      <c r="J85" s="131"/>
      <c r="K85" s="131"/>
      <c r="L85" s="131"/>
      <c r="M85" s="132"/>
      <c r="N85" s="132"/>
    </row>
    <row r="86" ht="22.5" customHeight="1">
      <c r="A86" s="131"/>
      <c r="B86" s="131"/>
      <c r="C86" s="131"/>
      <c r="D86" s="131"/>
      <c r="E86" s="132"/>
      <c r="F86" s="131"/>
      <c r="G86" s="131"/>
      <c r="H86" s="131"/>
      <c r="I86" s="131"/>
      <c r="J86" s="131"/>
      <c r="K86" s="131"/>
      <c r="L86" s="131"/>
      <c r="M86" s="132"/>
      <c r="N86" s="132"/>
    </row>
    <row r="87" ht="22.5" customHeight="1">
      <c r="A87" s="131"/>
      <c r="B87" s="131"/>
      <c r="C87" s="131"/>
      <c r="D87" s="131"/>
      <c r="E87" s="132"/>
      <c r="F87" s="131"/>
      <c r="G87" s="131"/>
      <c r="H87" s="131"/>
      <c r="I87" s="131"/>
      <c r="J87" s="131"/>
      <c r="K87" s="131"/>
      <c r="L87" s="131"/>
      <c r="M87" s="132"/>
      <c r="N87" s="132"/>
    </row>
    <row r="88" ht="22.5" customHeight="1">
      <c r="A88" s="131"/>
      <c r="B88" s="131"/>
      <c r="C88" s="131"/>
      <c r="D88" s="131"/>
      <c r="E88" s="132"/>
      <c r="F88" s="131"/>
      <c r="G88" s="131"/>
      <c r="H88" s="131"/>
      <c r="I88" s="131"/>
      <c r="J88" s="131"/>
      <c r="K88" s="131"/>
      <c r="L88" s="131"/>
      <c r="M88" s="132"/>
      <c r="N88" s="132"/>
    </row>
    <row r="89" ht="22.5" customHeight="1">
      <c r="A89" s="131"/>
      <c r="B89" s="131"/>
      <c r="C89" s="131"/>
      <c r="D89" s="131"/>
      <c r="E89" s="132"/>
      <c r="F89" s="131"/>
      <c r="G89" s="131"/>
      <c r="H89" s="131"/>
      <c r="I89" s="131"/>
      <c r="J89" s="131"/>
      <c r="K89" s="131"/>
      <c r="L89" s="131"/>
      <c r="M89" s="132"/>
      <c r="N89" s="132"/>
    </row>
    <row r="90" ht="22.5" customHeight="1">
      <c r="A90" s="131"/>
      <c r="B90" s="131"/>
      <c r="C90" s="131"/>
      <c r="D90" s="131"/>
      <c r="E90" s="132"/>
      <c r="F90" s="131"/>
      <c r="G90" s="131"/>
      <c r="H90" s="131"/>
      <c r="I90" s="131"/>
      <c r="J90" s="131"/>
      <c r="K90" s="131"/>
      <c r="L90" s="131"/>
      <c r="M90" s="132"/>
      <c r="N90" s="132"/>
    </row>
    <row r="91" ht="22.5" customHeight="1">
      <c r="A91" s="131"/>
      <c r="B91" s="131"/>
      <c r="C91" s="131"/>
      <c r="D91" s="131"/>
      <c r="E91" s="132"/>
      <c r="F91" s="131"/>
      <c r="G91" s="131"/>
      <c r="H91" s="131"/>
      <c r="I91" s="131"/>
      <c r="J91" s="131"/>
      <c r="K91" s="131"/>
      <c r="L91" s="131"/>
      <c r="M91" s="132"/>
      <c r="N91" s="132"/>
    </row>
    <row r="92" ht="22.5" customHeight="1">
      <c r="A92" s="131"/>
      <c r="B92" s="131"/>
      <c r="C92" s="131"/>
      <c r="D92" s="131"/>
      <c r="E92" s="132"/>
      <c r="F92" s="131"/>
      <c r="G92" s="131"/>
      <c r="H92" s="131"/>
      <c r="I92" s="131"/>
      <c r="J92" s="131"/>
      <c r="K92" s="131"/>
      <c r="L92" s="131"/>
      <c r="M92" s="132"/>
      <c r="N92" s="132"/>
    </row>
    <row r="93" ht="22.5" customHeight="1">
      <c r="A93" s="131"/>
      <c r="B93" s="131"/>
      <c r="C93" s="131"/>
      <c r="D93" s="131"/>
      <c r="E93" s="138"/>
      <c r="F93" s="131"/>
      <c r="G93" s="131"/>
      <c r="H93" s="131"/>
      <c r="I93" s="131"/>
      <c r="J93" s="131"/>
      <c r="K93" s="131"/>
      <c r="L93" s="131"/>
      <c r="M93" s="138"/>
      <c r="N93" s="138"/>
    </row>
    <row r="94" ht="22.5" customHeight="1">
      <c r="A94" s="131"/>
      <c r="B94" s="131"/>
      <c r="C94" s="131"/>
      <c r="D94" s="131"/>
      <c r="E94" s="138"/>
      <c r="F94" s="131"/>
      <c r="G94" s="131"/>
      <c r="H94" s="131"/>
      <c r="I94" s="131"/>
      <c r="J94" s="131"/>
      <c r="K94" s="131"/>
      <c r="L94" s="131"/>
      <c r="M94" s="138"/>
      <c r="N94" s="138"/>
    </row>
    <row r="95" ht="22.5" customHeight="1">
      <c r="A95" s="131"/>
      <c r="B95" s="131"/>
      <c r="C95" s="131"/>
      <c r="D95" s="131"/>
      <c r="E95" s="138"/>
      <c r="F95" s="131"/>
      <c r="G95" s="131"/>
      <c r="H95" s="131"/>
      <c r="I95" s="131"/>
      <c r="J95" s="131"/>
      <c r="K95" s="131"/>
      <c r="L95" s="131"/>
      <c r="M95" s="138"/>
      <c r="N95" s="138"/>
    </row>
    <row r="96" ht="22.5" customHeight="1">
      <c r="A96" s="131"/>
      <c r="B96" s="131"/>
      <c r="C96" s="131"/>
      <c r="D96" s="131"/>
      <c r="E96" s="138"/>
      <c r="F96" s="131"/>
      <c r="G96" s="131"/>
      <c r="H96" s="131"/>
      <c r="I96" s="131"/>
      <c r="J96" s="131"/>
      <c r="K96" s="131"/>
      <c r="L96" s="131"/>
      <c r="M96" s="138"/>
      <c r="N96" s="138"/>
    </row>
    <row r="97" ht="22.5" customHeight="1">
      <c r="A97" s="131"/>
      <c r="B97" s="131"/>
      <c r="C97" s="131"/>
      <c r="D97" s="131"/>
      <c r="E97" s="138"/>
      <c r="F97" s="131"/>
      <c r="G97" s="131"/>
      <c r="H97" s="131"/>
      <c r="I97" s="131"/>
      <c r="J97" s="131"/>
      <c r="K97" s="131"/>
      <c r="L97" s="131"/>
      <c r="M97" s="138"/>
      <c r="N97" s="138"/>
    </row>
    <row r="98" ht="22.5" customHeight="1">
      <c r="A98" s="131"/>
      <c r="B98" s="131"/>
      <c r="C98" s="131"/>
      <c r="D98" s="131"/>
      <c r="E98" s="138"/>
      <c r="F98" s="131"/>
      <c r="G98" s="131"/>
      <c r="H98" s="131"/>
      <c r="I98" s="131"/>
      <c r="J98" s="131"/>
      <c r="K98" s="131"/>
      <c r="L98" s="131"/>
      <c r="M98" s="138"/>
      <c r="N98" s="138"/>
    </row>
    <row r="99" ht="22.5" customHeight="1">
      <c r="A99" s="131"/>
      <c r="B99" s="131"/>
      <c r="C99" s="131"/>
      <c r="D99" s="131"/>
      <c r="E99" s="138"/>
      <c r="F99" s="131"/>
      <c r="G99" s="131"/>
      <c r="H99" s="131"/>
      <c r="I99" s="131"/>
      <c r="J99" s="131"/>
      <c r="K99" s="131"/>
      <c r="L99" s="131"/>
      <c r="M99" s="138"/>
      <c r="N99" s="138"/>
    </row>
    <row r="100" ht="22.5" customHeight="1">
      <c r="A100" s="131"/>
      <c r="B100" s="131"/>
      <c r="C100" s="131"/>
      <c r="D100" s="131"/>
      <c r="E100" s="138"/>
      <c r="F100" s="131"/>
      <c r="G100" s="131"/>
      <c r="H100" s="131"/>
      <c r="I100" s="131"/>
      <c r="J100" s="131"/>
      <c r="K100" s="131"/>
      <c r="L100" s="131"/>
      <c r="M100" s="138"/>
      <c r="N100" s="138"/>
    </row>
    <row r="101" ht="22.5" customHeight="1">
      <c r="A101" s="131"/>
      <c r="B101" s="131"/>
      <c r="C101" s="131"/>
      <c r="D101" s="131"/>
      <c r="E101" s="138"/>
      <c r="F101" s="131"/>
      <c r="G101" s="131"/>
      <c r="H101" s="131"/>
      <c r="I101" s="131"/>
      <c r="J101" s="131"/>
      <c r="K101" s="131"/>
      <c r="L101" s="131"/>
      <c r="M101" s="138"/>
      <c r="N101" s="138"/>
    </row>
    <row r="102" ht="22.5" customHeight="1">
      <c r="A102" s="131"/>
      <c r="B102" s="131"/>
      <c r="C102" s="131"/>
      <c r="D102" s="131"/>
      <c r="E102" s="138"/>
      <c r="F102" s="131"/>
      <c r="G102" s="131"/>
      <c r="H102" s="131"/>
      <c r="I102" s="131"/>
      <c r="J102" s="131"/>
      <c r="K102" s="131"/>
      <c r="L102" s="131"/>
      <c r="M102" s="138"/>
      <c r="N102" s="138"/>
    </row>
    <row r="103" ht="22.5" customHeight="1">
      <c r="A103" s="131"/>
      <c r="B103" s="131"/>
      <c r="C103" s="131"/>
      <c r="D103" s="131"/>
      <c r="E103" s="138"/>
      <c r="F103" s="131"/>
      <c r="G103" s="131"/>
      <c r="H103" s="131"/>
      <c r="I103" s="131"/>
      <c r="J103" s="131"/>
      <c r="K103" s="131"/>
      <c r="L103" s="131"/>
      <c r="M103" s="138"/>
      <c r="N103" s="138"/>
    </row>
    <row r="104" ht="22.5" customHeight="1">
      <c r="A104" s="131"/>
      <c r="B104" s="131"/>
      <c r="C104" s="131"/>
      <c r="D104" s="131"/>
      <c r="E104" s="138"/>
      <c r="F104" s="131"/>
      <c r="G104" s="131"/>
      <c r="H104" s="131"/>
      <c r="I104" s="131"/>
      <c r="J104" s="131"/>
      <c r="K104" s="131"/>
      <c r="L104" s="131"/>
      <c r="M104" s="138"/>
      <c r="N104" s="138"/>
    </row>
    <row r="105" ht="22.5" customHeight="1">
      <c r="A105" s="131"/>
      <c r="B105" s="131"/>
      <c r="C105" s="131"/>
      <c r="D105" s="131"/>
      <c r="E105" s="138"/>
      <c r="F105" s="131"/>
      <c r="G105" s="131"/>
      <c r="H105" s="131"/>
      <c r="I105" s="131"/>
      <c r="J105" s="131"/>
      <c r="K105" s="131"/>
      <c r="L105" s="131"/>
      <c r="M105" s="138"/>
      <c r="N105" s="138"/>
    </row>
    <row r="106" ht="22.5" customHeight="1">
      <c r="A106" s="131"/>
      <c r="B106" s="131"/>
      <c r="C106" s="131"/>
      <c r="D106" s="131"/>
      <c r="E106" s="138"/>
      <c r="F106" s="131"/>
      <c r="G106" s="131"/>
      <c r="H106" s="131"/>
      <c r="I106" s="131"/>
      <c r="J106" s="131"/>
      <c r="K106" s="131"/>
      <c r="L106" s="131"/>
      <c r="M106" s="138"/>
      <c r="N106" s="138"/>
    </row>
    <row r="107" ht="22.5" customHeight="1">
      <c r="A107" s="131"/>
      <c r="B107" s="131"/>
      <c r="C107" s="131"/>
      <c r="D107" s="131"/>
      <c r="E107" s="138"/>
      <c r="F107" s="131"/>
      <c r="G107" s="131"/>
      <c r="H107" s="131"/>
      <c r="I107" s="131"/>
      <c r="J107" s="131"/>
      <c r="K107" s="131"/>
      <c r="L107" s="131"/>
      <c r="M107" s="138"/>
      <c r="N107" s="138"/>
    </row>
    <row r="108" ht="22.5" customHeight="1">
      <c r="A108" s="131"/>
      <c r="B108" s="131"/>
      <c r="C108" s="131"/>
      <c r="D108" s="131"/>
      <c r="E108" s="138"/>
      <c r="F108" s="131"/>
      <c r="G108" s="131"/>
      <c r="H108" s="131"/>
      <c r="I108" s="131"/>
      <c r="J108" s="131"/>
      <c r="K108" s="131"/>
      <c r="L108" s="131"/>
      <c r="M108" s="138"/>
      <c r="N108" s="138"/>
    </row>
    <row r="109" ht="22.5" customHeight="1">
      <c r="A109" s="131"/>
      <c r="B109" s="131"/>
      <c r="C109" s="131"/>
      <c r="D109" s="131"/>
      <c r="E109" s="138"/>
      <c r="F109" s="131"/>
      <c r="G109" s="131"/>
      <c r="H109" s="131"/>
      <c r="I109" s="131"/>
      <c r="J109" s="131"/>
      <c r="K109" s="131"/>
      <c r="L109" s="131"/>
      <c r="M109" s="138"/>
      <c r="N109" s="138"/>
    </row>
    <row r="110" ht="22.5" customHeight="1">
      <c r="A110" s="131"/>
      <c r="B110" s="131"/>
      <c r="C110" s="131"/>
      <c r="D110" s="131"/>
      <c r="E110" s="138"/>
      <c r="F110" s="131"/>
      <c r="G110" s="131"/>
      <c r="H110" s="131"/>
      <c r="I110" s="131"/>
      <c r="J110" s="131"/>
      <c r="K110" s="131"/>
      <c r="L110" s="131"/>
      <c r="M110" s="138"/>
      <c r="N110" s="138"/>
    </row>
    <row r="111" ht="22.5" customHeight="1">
      <c r="A111" s="131"/>
      <c r="B111" s="131"/>
      <c r="C111" s="131"/>
      <c r="D111" s="131"/>
      <c r="E111" s="138"/>
      <c r="F111" s="131"/>
      <c r="G111" s="131"/>
      <c r="H111" s="131"/>
      <c r="I111" s="131"/>
      <c r="J111" s="131"/>
      <c r="K111" s="131"/>
      <c r="L111" s="131"/>
      <c r="M111" s="138"/>
      <c r="N111" s="138"/>
    </row>
    <row r="112" ht="22.5" customHeight="1">
      <c r="A112" s="131"/>
      <c r="B112" s="131"/>
      <c r="C112" s="131"/>
      <c r="D112" s="131"/>
      <c r="E112" s="138"/>
      <c r="F112" s="131"/>
      <c r="G112" s="131"/>
      <c r="H112" s="131"/>
      <c r="I112" s="131"/>
      <c r="J112" s="131"/>
      <c r="K112" s="131"/>
      <c r="L112" s="131"/>
      <c r="M112" s="138"/>
      <c r="N112" s="138"/>
    </row>
    <row r="113" ht="22.5" customHeight="1">
      <c r="A113" s="131"/>
      <c r="B113" s="131"/>
      <c r="C113" s="131"/>
      <c r="D113" s="131"/>
      <c r="E113" s="138"/>
      <c r="F113" s="131"/>
      <c r="G113" s="131"/>
      <c r="H113" s="131"/>
      <c r="I113" s="131"/>
      <c r="J113" s="131"/>
      <c r="K113" s="131"/>
      <c r="L113" s="131"/>
      <c r="M113" s="138"/>
      <c r="N113" s="138"/>
    </row>
    <row r="114" ht="22.5" customHeight="1">
      <c r="A114" s="131"/>
      <c r="B114" s="131"/>
      <c r="C114" s="131"/>
      <c r="D114" s="131"/>
      <c r="E114" s="138"/>
      <c r="F114" s="131"/>
      <c r="G114" s="131"/>
      <c r="H114" s="131"/>
      <c r="I114" s="131"/>
      <c r="J114" s="131"/>
      <c r="K114" s="131"/>
      <c r="L114" s="131"/>
      <c r="M114" s="138"/>
      <c r="N114" s="138"/>
    </row>
    <row r="115" ht="22.5" customHeight="1">
      <c r="A115" s="131"/>
      <c r="B115" s="131"/>
      <c r="C115" s="131"/>
      <c r="D115" s="131"/>
      <c r="E115" s="138"/>
      <c r="F115" s="131"/>
      <c r="G115" s="131"/>
      <c r="H115" s="131"/>
      <c r="I115" s="131"/>
      <c r="J115" s="131"/>
      <c r="K115" s="131"/>
      <c r="L115" s="131"/>
      <c r="M115" s="138"/>
      <c r="N115" s="138"/>
    </row>
    <row r="116" ht="22.5" customHeight="1">
      <c r="A116" s="131"/>
      <c r="B116" s="131"/>
      <c r="C116" s="131"/>
      <c r="D116" s="131"/>
      <c r="E116" s="138"/>
      <c r="F116" s="131"/>
      <c r="G116" s="131"/>
      <c r="H116" s="131"/>
      <c r="I116" s="131"/>
      <c r="J116" s="131"/>
      <c r="K116" s="131"/>
      <c r="L116" s="131"/>
      <c r="M116" s="138"/>
      <c r="N116" s="138"/>
    </row>
    <row r="117" ht="22.5" customHeight="1">
      <c r="A117" s="131"/>
      <c r="B117" s="131"/>
      <c r="C117" s="131"/>
      <c r="D117" s="131"/>
      <c r="E117" s="138"/>
      <c r="F117" s="131"/>
      <c r="G117" s="131"/>
      <c r="H117" s="131"/>
      <c r="I117" s="131"/>
      <c r="J117" s="131"/>
      <c r="K117" s="131"/>
      <c r="L117" s="131"/>
      <c r="M117" s="138"/>
      <c r="N117" s="138"/>
    </row>
    <row r="118" ht="22.5" customHeight="1">
      <c r="A118" s="131"/>
      <c r="B118" s="131"/>
      <c r="C118" s="131"/>
      <c r="D118" s="131"/>
      <c r="E118" s="138"/>
      <c r="F118" s="131"/>
      <c r="G118" s="131"/>
      <c r="H118" s="131"/>
      <c r="I118" s="131"/>
      <c r="J118" s="131"/>
      <c r="K118" s="131"/>
      <c r="L118" s="131"/>
      <c r="M118" s="138"/>
      <c r="N118" s="138"/>
    </row>
    <row r="119" ht="22.5" customHeight="1">
      <c r="A119" s="131"/>
      <c r="B119" s="131"/>
      <c r="C119" s="131"/>
      <c r="D119" s="131"/>
      <c r="E119" s="138"/>
      <c r="F119" s="131"/>
      <c r="G119" s="131"/>
      <c r="H119" s="131"/>
      <c r="I119" s="131"/>
      <c r="J119" s="131"/>
      <c r="K119" s="131"/>
      <c r="L119" s="131"/>
      <c r="M119" s="138"/>
      <c r="N119" s="138"/>
    </row>
    <row r="120" ht="22.5" customHeight="1">
      <c r="A120" s="131"/>
      <c r="B120" s="131"/>
      <c r="C120" s="131"/>
      <c r="D120" s="131"/>
      <c r="E120" s="138"/>
      <c r="F120" s="131"/>
      <c r="G120" s="131"/>
      <c r="H120" s="131"/>
      <c r="I120" s="131"/>
      <c r="J120" s="131"/>
      <c r="K120" s="131"/>
      <c r="L120" s="131"/>
      <c r="M120" s="138"/>
      <c r="N120" s="138"/>
    </row>
    <row r="121" ht="22.5" customHeight="1">
      <c r="A121" s="131"/>
      <c r="B121" s="131"/>
      <c r="C121" s="131"/>
      <c r="D121" s="131"/>
      <c r="E121" s="138"/>
      <c r="F121" s="131"/>
      <c r="G121" s="131"/>
      <c r="H121" s="131"/>
      <c r="I121" s="131"/>
      <c r="J121" s="131"/>
      <c r="K121" s="131"/>
      <c r="L121" s="131"/>
      <c r="M121" s="138"/>
      <c r="N121" s="138"/>
    </row>
    <row r="122" ht="22.5" customHeight="1">
      <c r="A122" s="131"/>
      <c r="B122" s="131"/>
      <c r="C122" s="131"/>
      <c r="D122" s="131"/>
      <c r="E122" s="138"/>
      <c r="F122" s="131"/>
      <c r="G122" s="131"/>
      <c r="H122" s="131"/>
      <c r="I122" s="131"/>
      <c r="J122" s="131"/>
      <c r="K122" s="131"/>
      <c r="L122" s="131"/>
      <c r="M122" s="138"/>
      <c r="N122" s="138"/>
    </row>
    <row r="123" ht="22.5" customHeight="1">
      <c r="A123" s="131"/>
      <c r="B123" s="131"/>
      <c r="C123" s="131"/>
      <c r="D123" s="131"/>
      <c r="E123" s="138"/>
      <c r="F123" s="131"/>
      <c r="G123" s="131"/>
      <c r="H123" s="131"/>
      <c r="I123" s="131"/>
      <c r="J123" s="131"/>
      <c r="K123" s="131"/>
      <c r="L123" s="131"/>
      <c r="M123" s="138"/>
      <c r="N123" s="138"/>
    </row>
    <row r="124" ht="22.5" customHeight="1">
      <c r="A124" s="131"/>
      <c r="B124" s="131"/>
      <c r="C124" s="131"/>
      <c r="D124" s="131"/>
      <c r="E124" s="138"/>
      <c r="F124" s="131"/>
      <c r="G124" s="131"/>
      <c r="H124" s="131"/>
      <c r="I124" s="131"/>
      <c r="J124" s="131"/>
      <c r="K124" s="131"/>
      <c r="L124" s="131"/>
      <c r="M124" s="138"/>
      <c r="N124" s="138"/>
    </row>
    <row r="125" ht="22.5" customHeight="1">
      <c r="A125" s="131"/>
      <c r="B125" s="131"/>
      <c r="C125" s="131"/>
      <c r="D125" s="131"/>
      <c r="E125" s="138"/>
      <c r="F125" s="131"/>
      <c r="G125" s="131"/>
      <c r="H125" s="131"/>
      <c r="I125" s="131"/>
      <c r="J125" s="131"/>
      <c r="K125" s="131"/>
      <c r="L125" s="131"/>
      <c r="M125" s="138"/>
      <c r="N125" s="138"/>
    </row>
    <row r="126" ht="22.5" customHeight="1">
      <c r="A126" s="131"/>
      <c r="B126" s="131"/>
      <c r="C126" s="131"/>
      <c r="D126" s="131"/>
      <c r="E126" s="138"/>
      <c r="F126" s="131"/>
      <c r="G126" s="131"/>
      <c r="H126" s="131"/>
      <c r="I126" s="131"/>
      <c r="J126" s="131"/>
      <c r="K126" s="131"/>
      <c r="L126" s="131"/>
      <c r="M126" s="138"/>
      <c r="N126" s="138"/>
    </row>
    <row r="127" ht="22.5" customHeight="1">
      <c r="A127" s="131"/>
      <c r="B127" s="131"/>
      <c r="C127" s="131"/>
      <c r="D127" s="131"/>
      <c r="E127" s="138"/>
      <c r="F127" s="131"/>
      <c r="G127" s="131"/>
      <c r="H127" s="131"/>
      <c r="I127" s="131"/>
      <c r="J127" s="131"/>
      <c r="K127" s="131"/>
      <c r="L127" s="131"/>
      <c r="M127" s="138"/>
      <c r="N127" s="138"/>
    </row>
    <row r="128" ht="22.5" customHeight="1">
      <c r="A128" s="131"/>
      <c r="B128" s="131"/>
      <c r="C128" s="131"/>
      <c r="D128" s="131"/>
      <c r="E128" s="138"/>
      <c r="F128" s="131"/>
      <c r="G128" s="131"/>
      <c r="H128" s="131"/>
      <c r="I128" s="131"/>
      <c r="J128" s="131"/>
      <c r="K128" s="131"/>
      <c r="L128" s="131"/>
      <c r="M128" s="138"/>
      <c r="N128" s="138"/>
    </row>
    <row r="129" ht="22.5" customHeight="1">
      <c r="A129" s="131"/>
      <c r="B129" s="131"/>
      <c r="C129" s="131"/>
      <c r="D129" s="131"/>
      <c r="E129" s="138"/>
      <c r="F129" s="131"/>
      <c r="G129" s="131"/>
      <c r="H129" s="131"/>
      <c r="I129" s="131"/>
      <c r="J129" s="131"/>
      <c r="K129" s="131"/>
      <c r="L129" s="131"/>
      <c r="M129" s="138"/>
      <c r="N129" s="138"/>
    </row>
    <row r="130" ht="22.5" customHeight="1">
      <c r="A130" s="136"/>
      <c r="B130" s="136"/>
      <c r="C130" s="136"/>
      <c r="D130" s="136"/>
      <c r="F130" s="136"/>
      <c r="G130" s="136"/>
      <c r="H130" s="136"/>
      <c r="I130" s="136"/>
      <c r="J130" s="136"/>
      <c r="K130" s="136"/>
      <c r="L130" s="136"/>
    </row>
    <row r="131" ht="22.5" customHeight="1">
      <c r="A131" s="136"/>
      <c r="B131" s="136"/>
      <c r="C131" s="136"/>
      <c r="D131" s="136"/>
      <c r="F131" s="136"/>
      <c r="G131" s="136"/>
      <c r="H131" s="136"/>
      <c r="I131" s="136"/>
      <c r="J131" s="136"/>
      <c r="K131" s="136"/>
      <c r="L131" s="136"/>
    </row>
    <row r="132" ht="22.5" customHeight="1">
      <c r="A132" s="136"/>
      <c r="B132" s="136"/>
      <c r="C132" s="136"/>
      <c r="D132" s="136"/>
      <c r="F132" s="136"/>
      <c r="G132" s="136"/>
      <c r="H132" s="136"/>
      <c r="I132" s="136"/>
      <c r="J132" s="136"/>
      <c r="K132" s="136"/>
      <c r="L132" s="136"/>
    </row>
    <row r="133" ht="22.5" customHeight="1">
      <c r="A133" s="136"/>
      <c r="B133" s="136"/>
      <c r="C133" s="136"/>
      <c r="D133" s="136"/>
      <c r="F133" s="136"/>
      <c r="G133" s="136"/>
      <c r="H133" s="136"/>
      <c r="I133" s="136"/>
      <c r="J133" s="136"/>
      <c r="K133" s="136"/>
      <c r="L133" s="136"/>
    </row>
    <row r="134" ht="22.5" customHeight="1">
      <c r="A134" s="136"/>
      <c r="B134" s="136"/>
      <c r="C134" s="136"/>
      <c r="D134" s="136"/>
      <c r="F134" s="136"/>
      <c r="G134" s="136"/>
      <c r="H134" s="136"/>
      <c r="I134" s="136"/>
      <c r="J134" s="136"/>
      <c r="K134" s="136"/>
      <c r="L134" s="136"/>
    </row>
    <row r="135" ht="22.5" customHeight="1">
      <c r="A135" s="136"/>
      <c r="B135" s="136"/>
      <c r="C135" s="136"/>
      <c r="D135" s="136"/>
      <c r="F135" s="136"/>
      <c r="G135" s="136"/>
      <c r="H135" s="136"/>
      <c r="I135" s="136"/>
      <c r="J135" s="136"/>
      <c r="K135" s="136"/>
      <c r="L135" s="136"/>
    </row>
    <row r="136" ht="22.5" customHeight="1">
      <c r="A136" s="136"/>
      <c r="B136" s="136"/>
      <c r="C136" s="136"/>
      <c r="D136" s="136"/>
      <c r="F136" s="136"/>
      <c r="G136" s="136"/>
      <c r="H136" s="136"/>
      <c r="I136" s="136"/>
      <c r="J136" s="136"/>
      <c r="K136" s="136"/>
      <c r="L136" s="136"/>
    </row>
    <row r="137" ht="22.5" customHeight="1">
      <c r="A137" s="136"/>
      <c r="B137" s="136"/>
      <c r="C137" s="136"/>
      <c r="D137" s="136"/>
      <c r="F137" s="136"/>
      <c r="G137" s="136"/>
      <c r="H137" s="136"/>
      <c r="I137" s="136"/>
      <c r="J137" s="136"/>
      <c r="K137" s="136"/>
      <c r="L137" s="136"/>
    </row>
    <row r="138" ht="22.5" customHeight="1">
      <c r="A138" s="136"/>
      <c r="B138" s="136"/>
      <c r="C138" s="136"/>
      <c r="D138" s="136"/>
      <c r="F138" s="136"/>
      <c r="G138" s="136"/>
      <c r="H138" s="136"/>
      <c r="I138" s="136"/>
      <c r="J138" s="136"/>
      <c r="K138" s="136"/>
      <c r="L138" s="136"/>
    </row>
    <row r="139" ht="22.5" customHeight="1">
      <c r="A139" s="136"/>
      <c r="B139" s="136"/>
      <c r="C139" s="136"/>
      <c r="D139" s="136"/>
      <c r="F139" s="136"/>
      <c r="G139" s="136"/>
      <c r="H139" s="136"/>
      <c r="I139" s="136"/>
      <c r="J139" s="136"/>
      <c r="K139" s="136"/>
      <c r="L139" s="136"/>
    </row>
    <row r="140" ht="22.5" customHeight="1">
      <c r="A140" s="136"/>
      <c r="B140" s="136"/>
      <c r="C140" s="136"/>
      <c r="D140" s="136"/>
      <c r="F140" s="136"/>
      <c r="G140" s="136"/>
      <c r="H140" s="136"/>
      <c r="I140" s="136"/>
      <c r="J140" s="136"/>
      <c r="K140" s="136"/>
      <c r="L140" s="136"/>
    </row>
    <row r="141" ht="22.5" customHeight="1">
      <c r="A141" s="136"/>
      <c r="B141" s="136"/>
      <c r="C141" s="136"/>
      <c r="D141" s="136"/>
      <c r="F141" s="136"/>
      <c r="G141" s="136"/>
      <c r="H141" s="136"/>
      <c r="I141" s="136"/>
      <c r="J141" s="136"/>
      <c r="K141" s="136"/>
      <c r="L141" s="136"/>
    </row>
    <row r="142" ht="22.5" customHeight="1">
      <c r="A142" s="136"/>
      <c r="B142" s="136"/>
      <c r="C142" s="136"/>
      <c r="D142" s="136"/>
      <c r="F142" s="136"/>
      <c r="G142" s="136"/>
      <c r="H142" s="136"/>
      <c r="I142" s="136"/>
      <c r="J142" s="136"/>
      <c r="K142" s="136"/>
      <c r="L142" s="136"/>
    </row>
    <row r="143" ht="22.5" customHeight="1">
      <c r="A143" s="136"/>
      <c r="B143" s="136"/>
      <c r="C143" s="136"/>
      <c r="D143" s="136"/>
      <c r="F143" s="136"/>
      <c r="G143" s="136"/>
      <c r="H143" s="136"/>
      <c r="I143" s="136"/>
      <c r="J143" s="136"/>
      <c r="K143" s="136"/>
      <c r="L143" s="136"/>
    </row>
    <row r="144" ht="22.5" customHeight="1">
      <c r="A144" s="136"/>
      <c r="B144" s="136"/>
      <c r="C144" s="136"/>
      <c r="D144" s="136"/>
      <c r="F144" s="136"/>
      <c r="G144" s="136"/>
      <c r="H144" s="136"/>
      <c r="I144" s="136"/>
      <c r="J144" s="136"/>
      <c r="K144" s="136"/>
      <c r="L144" s="136"/>
    </row>
    <row r="145" ht="22.5" customHeight="1">
      <c r="A145" s="136"/>
      <c r="B145" s="136"/>
      <c r="C145" s="136"/>
      <c r="D145" s="136"/>
      <c r="F145" s="136"/>
      <c r="G145" s="136"/>
      <c r="H145" s="136"/>
      <c r="I145" s="136"/>
      <c r="J145" s="136"/>
      <c r="K145" s="136"/>
      <c r="L145" s="136"/>
    </row>
    <row r="146" ht="22.5" customHeight="1">
      <c r="A146" s="136"/>
      <c r="B146" s="136"/>
      <c r="C146" s="136"/>
      <c r="D146" s="136"/>
      <c r="F146" s="136"/>
      <c r="G146" s="136"/>
      <c r="H146" s="136"/>
      <c r="I146" s="136"/>
      <c r="J146" s="136"/>
      <c r="K146" s="136"/>
      <c r="L146" s="136"/>
    </row>
    <row r="147" ht="22.5" customHeight="1">
      <c r="A147" s="136"/>
      <c r="B147" s="136"/>
      <c r="C147" s="136"/>
      <c r="D147" s="136"/>
      <c r="F147" s="136"/>
      <c r="G147" s="136"/>
      <c r="H147" s="136"/>
      <c r="I147" s="136"/>
      <c r="J147" s="136"/>
      <c r="K147" s="136"/>
      <c r="L147" s="136"/>
    </row>
    <row r="148" ht="22.5" customHeight="1">
      <c r="A148" s="136"/>
      <c r="B148" s="136"/>
      <c r="C148" s="136"/>
      <c r="D148" s="136"/>
      <c r="F148" s="136"/>
      <c r="G148" s="136"/>
      <c r="H148" s="136"/>
      <c r="I148" s="136"/>
      <c r="J148" s="136"/>
      <c r="K148" s="136"/>
      <c r="L148" s="136"/>
    </row>
    <row r="149" ht="22.5" customHeight="1">
      <c r="A149" s="136"/>
      <c r="B149" s="136"/>
      <c r="C149" s="136"/>
      <c r="D149" s="136"/>
      <c r="F149" s="136"/>
      <c r="G149" s="136"/>
      <c r="H149" s="136"/>
      <c r="I149" s="136"/>
      <c r="J149" s="136"/>
      <c r="K149" s="136"/>
      <c r="L149" s="136"/>
    </row>
    <row r="150" ht="22.5" customHeight="1">
      <c r="A150" s="136"/>
      <c r="B150" s="136"/>
      <c r="C150" s="136"/>
      <c r="D150" s="136"/>
      <c r="F150" s="136"/>
      <c r="G150" s="136"/>
      <c r="H150" s="136"/>
      <c r="I150" s="136"/>
      <c r="J150" s="136"/>
      <c r="K150" s="136"/>
      <c r="L150" s="136"/>
    </row>
    <row r="151" ht="22.5" customHeight="1">
      <c r="A151" s="136"/>
      <c r="B151" s="136"/>
      <c r="C151" s="136"/>
      <c r="D151" s="136"/>
      <c r="F151" s="136"/>
      <c r="G151" s="136"/>
      <c r="H151" s="136"/>
      <c r="I151" s="136"/>
      <c r="J151" s="136"/>
      <c r="K151" s="136"/>
      <c r="L151" s="136"/>
    </row>
    <row r="152" ht="22.5" customHeight="1">
      <c r="A152" s="136"/>
      <c r="B152" s="136"/>
      <c r="C152" s="136"/>
      <c r="D152" s="136"/>
      <c r="F152" s="136"/>
      <c r="G152" s="136"/>
      <c r="H152" s="136"/>
      <c r="I152" s="136"/>
      <c r="J152" s="136"/>
      <c r="K152" s="136"/>
      <c r="L152" s="136"/>
    </row>
    <row r="153" ht="22.5" customHeight="1">
      <c r="A153" s="136"/>
      <c r="B153" s="136"/>
      <c r="C153" s="136"/>
      <c r="D153" s="136"/>
      <c r="F153" s="136"/>
      <c r="G153" s="136"/>
      <c r="H153" s="136"/>
      <c r="I153" s="136"/>
      <c r="J153" s="136"/>
      <c r="K153" s="136"/>
      <c r="L153" s="136"/>
    </row>
    <row r="154" ht="22.5" customHeight="1">
      <c r="A154" s="136"/>
      <c r="B154" s="136"/>
      <c r="C154" s="136"/>
      <c r="D154" s="136"/>
      <c r="F154" s="136"/>
      <c r="G154" s="136"/>
      <c r="H154" s="136"/>
      <c r="I154" s="136"/>
      <c r="J154" s="136"/>
      <c r="K154" s="136"/>
      <c r="L154" s="136"/>
    </row>
    <row r="155" ht="22.5" customHeight="1">
      <c r="A155" s="136"/>
      <c r="B155" s="136"/>
      <c r="C155" s="136"/>
      <c r="D155" s="136"/>
      <c r="F155" s="136"/>
      <c r="G155" s="136"/>
      <c r="H155" s="136"/>
      <c r="I155" s="136"/>
      <c r="J155" s="136"/>
      <c r="K155" s="136"/>
      <c r="L155" s="136"/>
    </row>
    <row r="156" ht="22.5" customHeight="1">
      <c r="A156" s="136"/>
      <c r="B156" s="136"/>
      <c r="C156" s="136"/>
      <c r="D156" s="136"/>
      <c r="F156" s="136"/>
      <c r="G156" s="136"/>
      <c r="H156" s="136"/>
      <c r="I156" s="136"/>
      <c r="J156" s="136"/>
      <c r="K156" s="136"/>
      <c r="L156" s="136"/>
    </row>
    <row r="157" ht="22.5" customHeight="1">
      <c r="A157" s="136"/>
      <c r="B157" s="136"/>
      <c r="C157" s="136"/>
      <c r="D157" s="136"/>
      <c r="F157" s="136"/>
      <c r="G157" s="136"/>
      <c r="H157" s="136"/>
      <c r="I157" s="136"/>
      <c r="J157" s="136"/>
      <c r="K157" s="136"/>
      <c r="L157" s="136"/>
    </row>
    <row r="158" ht="22.5" customHeight="1">
      <c r="A158" s="136"/>
      <c r="B158" s="136"/>
      <c r="C158" s="136"/>
      <c r="D158" s="136"/>
      <c r="F158" s="136"/>
      <c r="G158" s="136"/>
      <c r="H158" s="136"/>
      <c r="I158" s="136"/>
      <c r="J158" s="136"/>
      <c r="K158" s="136"/>
      <c r="L158" s="136"/>
    </row>
    <row r="159" ht="22.5" customHeight="1">
      <c r="A159" s="136"/>
      <c r="B159" s="136"/>
      <c r="C159" s="136"/>
      <c r="D159" s="136"/>
      <c r="F159" s="136"/>
      <c r="G159" s="136"/>
      <c r="H159" s="136"/>
      <c r="I159" s="136"/>
      <c r="J159" s="136"/>
      <c r="K159" s="136"/>
      <c r="L159" s="136"/>
    </row>
    <row r="160" ht="22.5" customHeight="1">
      <c r="A160" s="136"/>
      <c r="B160" s="136"/>
      <c r="C160" s="136"/>
      <c r="D160" s="136"/>
      <c r="F160" s="136"/>
      <c r="G160" s="136"/>
      <c r="H160" s="136"/>
      <c r="I160" s="136"/>
      <c r="J160" s="136"/>
      <c r="K160" s="136"/>
      <c r="L160" s="136"/>
    </row>
    <row r="161" ht="22.5" customHeight="1">
      <c r="A161" s="136"/>
      <c r="B161" s="136"/>
      <c r="C161" s="136"/>
      <c r="D161" s="136"/>
      <c r="F161" s="136"/>
      <c r="G161" s="136"/>
      <c r="H161" s="136"/>
      <c r="I161" s="136"/>
      <c r="J161" s="136"/>
      <c r="K161" s="136"/>
      <c r="L161" s="136"/>
    </row>
    <row r="162" ht="22.5" customHeight="1">
      <c r="A162" s="136"/>
      <c r="B162" s="136"/>
      <c r="C162" s="136"/>
      <c r="D162" s="136"/>
      <c r="F162" s="136"/>
      <c r="G162" s="136"/>
      <c r="H162" s="136"/>
      <c r="I162" s="136"/>
      <c r="J162" s="136"/>
      <c r="K162" s="136"/>
      <c r="L162" s="136"/>
    </row>
    <row r="163" ht="22.5" customHeight="1">
      <c r="A163" s="136"/>
      <c r="B163" s="136"/>
      <c r="C163" s="136"/>
      <c r="D163" s="136"/>
      <c r="F163" s="136"/>
      <c r="G163" s="136"/>
      <c r="H163" s="136"/>
      <c r="I163" s="136"/>
      <c r="J163" s="136"/>
      <c r="K163" s="136"/>
      <c r="L163" s="136"/>
    </row>
    <row r="164" ht="22.5" customHeight="1">
      <c r="A164" s="136"/>
      <c r="B164" s="136"/>
      <c r="C164" s="136"/>
      <c r="D164" s="136"/>
      <c r="F164" s="136"/>
      <c r="G164" s="136"/>
      <c r="H164" s="136"/>
      <c r="I164" s="136"/>
      <c r="J164" s="136"/>
      <c r="K164" s="136"/>
      <c r="L164" s="136"/>
    </row>
    <row r="165" ht="22.5" customHeight="1">
      <c r="A165" s="136"/>
      <c r="B165" s="136"/>
      <c r="C165" s="136"/>
      <c r="D165" s="136"/>
      <c r="F165" s="136"/>
      <c r="G165" s="136"/>
      <c r="H165" s="136"/>
      <c r="I165" s="136"/>
      <c r="J165" s="136"/>
      <c r="K165" s="136"/>
      <c r="L165" s="136"/>
    </row>
    <row r="166" ht="22.5" customHeight="1">
      <c r="A166" s="136"/>
      <c r="B166" s="136"/>
      <c r="C166" s="136"/>
      <c r="D166" s="136"/>
      <c r="F166" s="136"/>
      <c r="G166" s="136"/>
      <c r="H166" s="136"/>
      <c r="I166" s="136"/>
      <c r="J166" s="136"/>
      <c r="K166" s="136"/>
      <c r="L166" s="136"/>
    </row>
    <row r="167" ht="22.5" customHeight="1">
      <c r="A167" s="136"/>
      <c r="B167" s="136"/>
      <c r="C167" s="136"/>
      <c r="D167" s="136"/>
      <c r="F167" s="136"/>
      <c r="G167" s="136"/>
      <c r="H167" s="136"/>
      <c r="I167" s="136"/>
      <c r="J167" s="136"/>
      <c r="K167" s="136"/>
      <c r="L167" s="136"/>
    </row>
    <row r="168" ht="22.5" customHeight="1">
      <c r="A168" s="136"/>
      <c r="B168" s="136"/>
      <c r="C168" s="136"/>
      <c r="D168" s="136"/>
      <c r="F168" s="136"/>
      <c r="G168" s="136"/>
      <c r="H168" s="136"/>
      <c r="I168" s="136"/>
      <c r="J168" s="136"/>
      <c r="K168" s="136"/>
      <c r="L168" s="136"/>
    </row>
    <row r="169" ht="22.5" customHeight="1">
      <c r="A169" s="136"/>
      <c r="B169" s="136"/>
      <c r="C169" s="136"/>
      <c r="D169" s="136"/>
      <c r="F169" s="136"/>
      <c r="G169" s="136"/>
      <c r="H169" s="136"/>
      <c r="I169" s="136"/>
      <c r="J169" s="136"/>
      <c r="K169" s="136"/>
      <c r="L169" s="136"/>
    </row>
    <row r="170" ht="22.5" customHeight="1">
      <c r="A170" s="136"/>
      <c r="B170" s="136"/>
      <c r="C170" s="136"/>
      <c r="D170" s="136"/>
      <c r="F170" s="136"/>
      <c r="G170" s="136"/>
      <c r="H170" s="136"/>
      <c r="I170" s="136"/>
      <c r="J170" s="136"/>
      <c r="K170" s="136"/>
      <c r="L170" s="136"/>
    </row>
    <row r="171" ht="22.5" customHeight="1">
      <c r="A171" s="136"/>
      <c r="B171" s="136"/>
      <c r="C171" s="136"/>
      <c r="D171" s="136"/>
      <c r="F171" s="136"/>
      <c r="G171" s="136"/>
      <c r="H171" s="136"/>
      <c r="I171" s="136"/>
      <c r="J171" s="136"/>
      <c r="K171" s="136"/>
      <c r="L171" s="136"/>
    </row>
    <row r="172" ht="22.5" customHeight="1">
      <c r="A172" s="136"/>
      <c r="B172" s="136"/>
      <c r="C172" s="136"/>
      <c r="D172" s="136"/>
      <c r="F172" s="136"/>
      <c r="G172" s="136"/>
      <c r="H172" s="136"/>
      <c r="I172" s="136"/>
      <c r="J172" s="136"/>
      <c r="K172" s="136"/>
      <c r="L172" s="136"/>
    </row>
    <row r="173" ht="22.5" customHeight="1">
      <c r="A173" s="136"/>
      <c r="B173" s="136"/>
      <c r="C173" s="136"/>
      <c r="D173" s="136"/>
      <c r="F173" s="136"/>
      <c r="G173" s="136"/>
      <c r="H173" s="136"/>
      <c r="I173" s="136"/>
      <c r="J173" s="136"/>
      <c r="K173" s="136"/>
      <c r="L173" s="136"/>
    </row>
    <row r="174" ht="22.5" customHeight="1">
      <c r="A174" s="136"/>
      <c r="B174" s="136"/>
      <c r="C174" s="136"/>
      <c r="D174" s="136"/>
      <c r="F174" s="136"/>
      <c r="G174" s="136"/>
      <c r="H174" s="136"/>
      <c r="I174" s="136"/>
      <c r="J174" s="136"/>
      <c r="K174" s="136"/>
      <c r="L174" s="136"/>
    </row>
    <row r="175" ht="22.5" customHeight="1">
      <c r="A175" s="136"/>
      <c r="B175" s="136"/>
      <c r="C175" s="136"/>
      <c r="D175" s="136"/>
      <c r="F175" s="136"/>
      <c r="G175" s="136"/>
      <c r="H175" s="136"/>
      <c r="I175" s="136"/>
      <c r="J175" s="136"/>
      <c r="K175" s="136"/>
      <c r="L175" s="136"/>
    </row>
    <row r="176" ht="22.5" customHeight="1">
      <c r="A176" s="136"/>
      <c r="B176" s="136"/>
      <c r="C176" s="136"/>
      <c r="D176" s="136"/>
      <c r="F176" s="136"/>
      <c r="G176" s="136"/>
      <c r="H176" s="136"/>
      <c r="I176" s="136"/>
      <c r="J176" s="136"/>
      <c r="K176" s="136"/>
      <c r="L176" s="136"/>
    </row>
    <row r="177" ht="22.5" customHeight="1">
      <c r="A177" s="136"/>
      <c r="B177" s="136"/>
      <c r="C177" s="136"/>
      <c r="D177" s="136"/>
      <c r="F177" s="136"/>
      <c r="G177" s="136"/>
      <c r="H177" s="136"/>
      <c r="I177" s="136"/>
      <c r="J177" s="136"/>
      <c r="K177" s="136"/>
      <c r="L177" s="136"/>
    </row>
    <row r="178" ht="22.5" customHeight="1">
      <c r="A178" s="136"/>
      <c r="B178" s="136"/>
      <c r="C178" s="136"/>
      <c r="D178" s="136"/>
      <c r="F178" s="136"/>
      <c r="G178" s="136"/>
      <c r="H178" s="136"/>
      <c r="I178" s="136"/>
      <c r="J178" s="136"/>
      <c r="K178" s="136"/>
      <c r="L178" s="136"/>
    </row>
    <row r="179" ht="22.5" customHeight="1">
      <c r="A179" s="136"/>
      <c r="B179" s="136"/>
      <c r="C179" s="136"/>
      <c r="D179" s="136"/>
      <c r="F179" s="136"/>
      <c r="G179" s="136"/>
      <c r="H179" s="136"/>
      <c r="I179" s="136"/>
      <c r="J179" s="136"/>
      <c r="K179" s="136"/>
      <c r="L179" s="136"/>
    </row>
    <row r="180" ht="22.5" customHeight="1">
      <c r="A180" s="136"/>
      <c r="B180" s="136"/>
      <c r="C180" s="136"/>
      <c r="D180" s="136"/>
      <c r="F180" s="136"/>
      <c r="G180" s="136"/>
      <c r="H180" s="136"/>
      <c r="I180" s="136"/>
      <c r="J180" s="136"/>
      <c r="K180" s="136"/>
      <c r="L180" s="136"/>
    </row>
    <row r="181" ht="22.5" customHeight="1">
      <c r="A181" s="136"/>
      <c r="B181" s="136"/>
      <c r="C181" s="136"/>
      <c r="D181" s="136"/>
      <c r="F181" s="136"/>
      <c r="G181" s="136"/>
      <c r="H181" s="136"/>
      <c r="I181" s="136"/>
      <c r="J181" s="136"/>
      <c r="K181" s="136"/>
      <c r="L181" s="136"/>
    </row>
    <row r="182" ht="22.5" customHeight="1">
      <c r="A182" s="136"/>
      <c r="B182" s="136"/>
      <c r="C182" s="136"/>
      <c r="D182" s="136"/>
      <c r="F182" s="136"/>
      <c r="G182" s="136"/>
      <c r="H182" s="136"/>
      <c r="I182" s="136"/>
      <c r="J182" s="136"/>
      <c r="K182" s="136"/>
      <c r="L182" s="136"/>
    </row>
    <row r="183" ht="22.5" customHeight="1">
      <c r="A183" s="136"/>
      <c r="B183" s="136"/>
      <c r="C183" s="136"/>
      <c r="D183" s="136"/>
      <c r="F183" s="136"/>
      <c r="G183" s="136"/>
      <c r="H183" s="136"/>
      <c r="I183" s="136"/>
      <c r="J183" s="136"/>
      <c r="K183" s="136"/>
      <c r="L183" s="136"/>
    </row>
    <row r="184" ht="22.5" customHeight="1">
      <c r="A184" s="136"/>
      <c r="B184" s="136"/>
      <c r="C184" s="136"/>
      <c r="D184" s="136"/>
      <c r="F184" s="136"/>
      <c r="G184" s="136"/>
      <c r="H184" s="136"/>
      <c r="I184" s="136"/>
      <c r="J184" s="136"/>
      <c r="K184" s="136"/>
      <c r="L184" s="136"/>
    </row>
    <row r="185" ht="22.5" customHeight="1">
      <c r="A185" s="136"/>
      <c r="B185" s="136"/>
      <c r="C185" s="136"/>
      <c r="D185" s="136"/>
      <c r="F185" s="136"/>
      <c r="G185" s="136"/>
      <c r="H185" s="136"/>
      <c r="I185" s="136"/>
      <c r="J185" s="136"/>
      <c r="K185" s="136"/>
      <c r="L185" s="136"/>
    </row>
    <row r="186" ht="22.5" customHeight="1">
      <c r="A186" s="136"/>
      <c r="B186" s="136"/>
      <c r="C186" s="136"/>
      <c r="D186" s="136"/>
      <c r="F186" s="136"/>
      <c r="G186" s="136"/>
      <c r="H186" s="136"/>
      <c r="I186" s="136"/>
      <c r="J186" s="136"/>
      <c r="K186" s="136"/>
      <c r="L186" s="136"/>
    </row>
    <row r="187" ht="22.5" customHeight="1">
      <c r="A187" s="136"/>
      <c r="B187" s="136"/>
      <c r="C187" s="136"/>
      <c r="D187" s="136"/>
      <c r="F187" s="136"/>
      <c r="G187" s="136"/>
      <c r="H187" s="136"/>
      <c r="I187" s="136"/>
      <c r="J187" s="136"/>
      <c r="K187" s="136"/>
      <c r="L187" s="136"/>
    </row>
    <row r="188" ht="22.5" customHeight="1">
      <c r="A188" s="136"/>
      <c r="B188" s="136"/>
      <c r="C188" s="136"/>
      <c r="D188" s="136"/>
      <c r="F188" s="136"/>
      <c r="G188" s="136"/>
      <c r="H188" s="136"/>
      <c r="I188" s="136"/>
      <c r="J188" s="136"/>
      <c r="K188" s="136"/>
      <c r="L188" s="136"/>
    </row>
    <row r="189" ht="22.5" customHeight="1">
      <c r="A189" s="136"/>
      <c r="B189" s="136"/>
      <c r="C189" s="136"/>
      <c r="D189" s="136"/>
      <c r="F189" s="136"/>
      <c r="G189" s="136"/>
      <c r="H189" s="136"/>
      <c r="I189" s="136"/>
      <c r="J189" s="136"/>
      <c r="K189" s="136"/>
      <c r="L189" s="136"/>
    </row>
    <row r="190" ht="22.5" customHeight="1">
      <c r="A190" s="136"/>
      <c r="B190" s="136"/>
      <c r="C190" s="136"/>
      <c r="D190" s="136"/>
      <c r="F190" s="136"/>
      <c r="G190" s="136"/>
      <c r="H190" s="136"/>
      <c r="I190" s="136"/>
      <c r="J190" s="136"/>
      <c r="K190" s="136"/>
      <c r="L190" s="136"/>
    </row>
    <row r="191" ht="22.5" customHeight="1">
      <c r="A191" s="136"/>
      <c r="B191" s="136"/>
      <c r="C191" s="136"/>
      <c r="D191" s="136"/>
      <c r="F191" s="136"/>
      <c r="G191" s="136"/>
      <c r="H191" s="136"/>
      <c r="I191" s="136"/>
      <c r="J191" s="136"/>
      <c r="K191" s="136"/>
      <c r="L191" s="136"/>
    </row>
    <row r="192" ht="22.5" customHeight="1">
      <c r="A192" s="136"/>
      <c r="B192" s="136"/>
      <c r="C192" s="136"/>
      <c r="D192" s="136"/>
      <c r="F192" s="136"/>
      <c r="G192" s="136"/>
      <c r="H192" s="136"/>
      <c r="I192" s="136"/>
      <c r="J192" s="136"/>
      <c r="K192" s="136"/>
      <c r="L192" s="136"/>
    </row>
    <row r="193" ht="22.5" customHeight="1">
      <c r="A193" s="136"/>
      <c r="B193" s="136"/>
      <c r="C193" s="136"/>
      <c r="D193" s="136"/>
      <c r="F193" s="136"/>
      <c r="G193" s="136"/>
      <c r="H193" s="136"/>
      <c r="I193" s="136"/>
      <c r="J193" s="136"/>
      <c r="K193" s="136"/>
      <c r="L193" s="136"/>
    </row>
    <row r="194" ht="22.5" customHeight="1">
      <c r="A194" s="136"/>
      <c r="B194" s="136"/>
      <c r="C194" s="136"/>
      <c r="D194" s="136"/>
      <c r="F194" s="136"/>
      <c r="G194" s="136"/>
      <c r="H194" s="136"/>
      <c r="I194" s="136"/>
      <c r="J194" s="136"/>
      <c r="K194" s="136"/>
      <c r="L194" s="136"/>
    </row>
    <row r="195" ht="22.5" customHeight="1">
      <c r="A195" s="136"/>
      <c r="B195" s="136"/>
      <c r="C195" s="136"/>
      <c r="D195" s="136"/>
      <c r="F195" s="136"/>
      <c r="G195" s="136"/>
      <c r="H195" s="136"/>
      <c r="I195" s="136"/>
      <c r="J195" s="136"/>
      <c r="K195" s="136"/>
      <c r="L195" s="136"/>
    </row>
    <row r="196" ht="22.5" customHeight="1">
      <c r="A196" s="136"/>
      <c r="B196" s="136"/>
      <c r="C196" s="136"/>
      <c r="D196" s="136"/>
      <c r="F196" s="136"/>
      <c r="G196" s="136"/>
      <c r="H196" s="136"/>
      <c r="I196" s="136"/>
      <c r="J196" s="136"/>
      <c r="K196" s="136"/>
      <c r="L196" s="136"/>
    </row>
    <row r="197" ht="22.5" customHeight="1">
      <c r="A197" s="136"/>
      <c r="B197" s="136"/>
      <c r="C197" s="136"/>
      <c r="D197" s="136"/>
      <c r="F197" s="136"/>
      <c r="G197" s="136"/>
      <c r="H197" s="136"/>
      <c r="I197" s="136"/>
      <c r="J197" s="136"/>
      <c r="K197" s="136"/>
      <c r="L197" s="136"/>
    </row>
    <row r="198" ht="22.5" customHeight="1">
      <c r="A198" s="136"/>
      <c r="B198" s="136"/>
      <c r="C198" s="136"/>
      <c r="D198" s="136"/>
      <c r="F198" s="136"/>
      <c r="G198" s="136"/>
      <c r="H198" s="136"/>
      <c r="I198" s="136"/>
      <c r="J198" s="136"/>
      <c r="K198" s="136"/>
      <c r="L198" s="136"/>
    </row>
    <row r="199" ht="22.5" customHeight="1">
      <c r="A199" s="136"/>
      <c r="B199" s="136"/>
      <c r="C199" s="136"/>
      <c r="D199" s="136"/>
      <c r="F199" s="136"/>
      <c r="G199" s="136"/>
      <c r="H199" s="136"/>
      <c r="I199" s="136"/>
      <c r="J199" s="136"/>
      <c r="K199" s="136"/>
      <c r="L199" s="136"/>
    </row>
    <row r="200" ht="22.5" customHeight="1">
      <c r="A200" s="136"/>
      <c r="B200" s="136"/>
      <c r="C200" s="136"/>
      <c r="D200" s="136"/>
      <c r="F200" s="136"/>
      <c r="G200" s="136"/>
      <c r="H200" s="136"/>
      <c r="I200" s="136"/>
      <c r="J200" s="136"/>
      <c r="K200" s="136"/>
      <c r="L200" s="136"/>
    </row>
    <row r="201" ht="22.5" customHeight="1">
      <c r="A201" s="136"/>
      <c r="B201" s="136"/>
      <c r="C201" s="136"/>
      <c r="D201" s="136"/>
      <c r="F201" s="136"/>
      <c r="G201" s="136"/>
      <c r="H201" s="136"/>
      <c r="I201" s="136"/>
      <c r="J201" s="136"/>
      <c r="K201" s="136"/>
      <c r="L201" s="136"/>
    </row>
    <row r="202" ht="22.5" customHeight="1">
      <c r="A202" s="136"/>
      <c r="B202" s="136"/>
      <c r="C202" s="136"/>
      <c r="D202" s="136"/>
      <c r="F202" s="136"/>
      <c r="G202" s="136"/>
      <c r="H202" s="136"/>
      <c r="I202" s="136"/>
      <c r="J202" s="136"/>
      <c r="K202" s="136"/>
      <c r="L202" s="136"/>
    </row>
    <row r="203" ht="22.5" customHeight="1">
      <c r="A203" s="136"/>
      <c r="B203" s="136"/>
      <c r="C203" s="136"/>
      <c r="D203" s="136"/>
      <c r="F203" s="136"/>
      <c r="G203" s="136"/>
      <c r="H203" s="136"/>
      <c r="I203" s="136"/>
      <c r="J203" s="136"/>
      <c r="K203" s="136"/>
      <c r="L203" s="136"/>
    </row>
    <row r="204" ht="22.5" customHeight="1">
      <c r="A204" s="136"/>
      <c r="B204" s="136"/>
      <c r="C204" s="136"/>
      <c r="D204" s="136"/>
      <c r="F204" s="136"/>
      <c r="G204" s="136"/>
      <c r="H204" s="136"/>
      <c r="I204" s="136"/>
      <c r="J204" s="136"/>
      <c r="K204" s="136"/>
      <c r="L204" s="136"/>
    </row>
    <row r="205" ht="22.5" customHeight="1">
      <c r="A205" s="136"/>
      <c r="B205" s="136"/>
      <c r="C205" s="136"/>
      <c r="D205" s="136"/>
      <c r="F205" s="136"/>
      <c r="G205" s="136"/>
      <c r="H205" s="136"/>
      <c r="I205" s="136"/>
      <c r="J205" s="136"/>
      <c r="K205" s="136"/>
      <c r="L205" s="136"/>
    </row>
    <row r="206" ht="22.5" customHeight="1">
      <c r="A206" s="136"/>
      <c r="B206" s="136"/>
      <c r="C206" s="136"/>
      <c r="D206" s="136"/>
      <c r="F206" s="136"/>
      <c r="G206" s="136"/>
      <c r="H206" s="136"/>
      <c r="I206" s="136"/>
      <c r="J206" s="136"/>
      <c r="K206" s="136"/>
      <c r="L206" s="136"/>
    </row>
    <row r="207" ht="22.5" customHeight="1">
      <c r="A207" s="136"/>
      <c r="B207" s="136"/>
      <c r="C207" s="136"/>
      <c r="D207" s="136"/>
      <c r="F207" s="136"/>
      <c r="G207" s="136"/>
      <c r="H207" s="136"/>
      <c r="I207" s="136"/>
      <c r="J207" s="136"/>
      <c r="K207" s="136"/>
      <c r="L207" s="136"/>
    </row>
    <row r="208" ht="22.5" customHeight="1">
      <c r="A208" s="136"/>
      <c r="B208" s="136"/>
      <c r="C208" s="136"/>
      <c r="D208" s="136"/>
      <c r="F208" s="136"/>
      <c r="G208" s="136"/>
      <c r="H208" s="136"/>
      <c r="I208" s="136"/>
      <c r="J208" s="136"/>
      <c r="K208" s="136"/>
      <c r="L208" s="136"/>
    </row>
    <row r="209" ht="22.5" customHeight="1">
      <c r="A209" s="136"/>
      <c r="B209" s="136"/>
      <c r="C209" s="136"/>
      <c r="D209" s="136"/>
      <c r="F209" s="136"/>
      <c r="G209" s="136"/>
      <c r="H209" s="136"/>
      <c r="I209" s="136"/>
      <c r="J209" s="136"/>
      <c r="K209" s="136"/>
      <c r="L209" s="136"/>
    </row>
    <row r="210" ht="22.5" customHeight="1">
      <c r="A210" s="136"/>
      <c r="B210" s="136"/>
      <c r="C210" s="136"/>
      <c r="D210" s="136"/>
      <c r="F210" s="136"/>
      <c r="G210" s="136"/>
      <c r="H210" s="136"/>
      <c r="I210" s="136"/>
      <c r="J210" s="136"/>
      <c r="K210" s="136"/>
      <c r="L210" s="136"/>
    </row>
    <row r="211" ht="22.5" customHeight="1">
      <c r="A211" s="136"/>
      <c r="B211" s="136"/>
      <c r="C211" s="136"/>
      <c r="D211" s="136"/>
      <c r="F211" s="136"/>
      <c r="G211" s="136"/>
      <c r="H211" s="136"/>
      <c r="I211" s="136"/>
      <c r="J211" s="136"/>
      <c r="K211" s="136"/>
      <c r="L211" s="136"/>
    </row>
    <row r="212" ht="22.5" customHeight="1">
      <c r="A212" s="136"/>
      <c r="B212" s="136"/>
      <c r="C212" s="136"/>
      <c r="D212" s="136"/>
      <c r="F212" s="136"/>
      <c r="G212" s="136"/>
      <c r="H212" s="136"/>
      <c r="I212" s="136"/>
      <c r="J212" s="136"/>
      <c r="K212" s="136"/>
      <c r="L212" s="136"/>
    </row>
    <row r="213" ht="22.5" customHeight="1">
      <c r="A213" s="136"/>
      <c r="B213" s="136"/>
      <c r="C213" s="136"/>
      <c r="D213" s="136"/>
      <c r="F213" s="136"/>
      <c r="G213" s="136"/>
      <c r="H213" s="136"/>
      <c r="I213" s="136"/>
      <c r="J213" s="136"/>
      <c r="K213" s="136"/>
      <c r="L213" s="136"/>
    </row>
    <row r="214" ht="22.5" customHeight="1">
      <c r="A214" s="136"/>
      <c r="B214" s="136"/>
      <c r="C214" s="136"/>
      <c r="D214" s="136"/>
      <c r="F214" s="136"/>
      <c r="G214" s="136"/>
      <c r="H214" s="136"/>
      <c r="I214" s="136"/>
      <c r="J214" s="136"/>
      <c r="K214" s="136"/>
      <c r="L214" s="136"/>
    </row>
    <row r="215" ht="22.5" customHeight="1">
      <c r="A215" s="136"/>
      <c r="B215" s="136"/>
      <c r="C215" s="136"/>
      <c r="D215" s="136"/>
      <c r="F215" s="136"/>
      <c r="G215" s="136"/>
      <c r="H215" s="136"/>
      <c r="I215" s="136"/>
      <c r="J215" s="136"/>
      <c r="K215" s="136"/>
      <c r="L215" s="136"/>
    </row>
    <row r="216" ht="22.5" customHeight="1">
      <c r="A216" s="136"/>
      <c r="B216" s="136"/>
      <c r="C216" s="136"/>
      <c r="D216" s="136"/>
      <c r="F216" s="136"/>
      <c r="G216" s="136"/>
      <c r="H216" s="136"/>
      <c r="I216" s="136"/>
      <c r="J216" s="136"/>
      <c r="K216" s="136"/>
      <c r="L216" s="136"/>
    </row>
    <row r="217" ht="22.5" customHeight="1">
      <c r="A217" s="136"/>
      <c r="B217" s="136"/>
      <c r="C217" s="136"/>
      <c r="D217" s="136"/>
      <c r="F217" s="136"/>
      <c r="G217" s="136"/>
      <c r="H217" s="136"/>
      <c r="I217" s="136"/>
      <c r="J217" s="136"/>
      <c r="K217" s="136"/>
      <c r="L217" s="136"/>
    </row>
    <row r="218" ht="22.5" customHeight="1">
      <c r="A218" s="136"/>
      <c r="B218" s="136"/>
      <c r="C218" s="136"/>
      <c r="D218" s="136"/>
      <c r="F218" s="136"/>
      <c r="G218" s="136"/>
      <c r="H218" s="136"/>
      <c r="I218" s="136"/>
      <c r="J218" s="136"/>
      <c r="K218" s="136"/>
      <c r="L218" s="136"/>
    </row>
    <row r="219" ht="22.5" customHeight="1">
      <c r="A219" s="136"/>
      <c r="B219" s="136"/>
      <c r="C219" s="136"/>
      <c r="D219" s="136"/>
      <c r="F219" s="136"/>
      <c r="G219" s="136"/>
      <c r="H219" s="136"/>
      <c r="I219" s="136"/>
      <c r="J219" s="136"/>
      <c r="K219" s="136"/>
      <c r="L219" s="136"/>
    </row>
    <row r="220" ht="22.5" customHeight="1">
      <c r="A220" s="136"/>
      <c r="B220" s="136"/>
      <c r="C220" s="136"/>
      <c r="D220" s="136"/>
      <c r="F220" s="136"/>
      <c r="G220" s="136"/>
      <c r="H220" s="136"/>
      <c r="I220" s="136"/>
      <c r="J220" s="136"/>
      <c r="K220" s="136"/>
      <c r="L220" s="136"/>
    </row>
    <row r="221" ht="22.5" customHeight="1">
      <c r="A221" s="136"/>
      <c r="B221" s="136"/>
      <c r="C221" s="136"/>
      <c r="D221" s="136"/>
      <c r="F221" s="136"/>
      <c r="G221" s="136"/>
      <c r="H221" s="136"/>
      <c r="I221" s="136"/>
      <c r="J221" s="136"/>
      <c r="K221" s="136"/>
      <c r="L221" s="136"/>
    </row>
    <row r="222" ht="22.5" customHeight="1">
      <c r="A222" s="136"/>
      <c r="B222" s="136"/>
      <c r="C222" s="136"/>
      <c r="D222" s="136"/>
      <c r="F222" s="136"/>
      <c r="G222" s="136"/>
      <c r="H222" s="136"/>
      <c r="I222" s="136"/>
      <c r="J222" s="136"/>
      <c r="K222" s="136"/>
      <c r="L222" s="136"/>
    </row>
    <row r="223" ht="22.5" customHeight="1">
      <c r="A223" s="136"/>
      <c r="B223" s="136"/>
      <c r="C223" s="136"/>
      <c r="D223" s="136"/>
      <c r="F223" s="136"/>
      <c r="G223" s="136"/>
      <c r="H223" s="136"/>
      <c r="I223" s="136"/>
      <c r="J223" s="136"/>
      <c r="K223" s="136"/>
      <c r="L223" s="136"/>
    </row>
    <row r="224" ht="22.5" customHeight="1">
      <c r="A224" s="136"/>
      <c r="B224" s="136"/>
      <c r="C224" s="136"/>
      <c r="D224" s="136"/>
      <c r="F224" s="136"/>
      <c r="G224" s="136"/>
      <c r="H224" s="136"/>
      <c r="I224" s="136"/>
      <c r="J224" s="136"/>
      <c r="K224" s="136"/>
      <c r="L224" s="136"/>
    </row>
    <row r="225" ht="22.5" customHeight="1">
      <c r="A225" s="136"/>
      <c r="B225" s="136"/>
      <c r="C225" s="136"/>
      <c r="D225" s="136"/>
      <c r="F225" s="136"/>
      <c r="G225" s="136"/>
      <c r="H225" s="136"/>
      <c r="I225" s="136"/>
      <c r="J225" s="136"/>
      <c r="K225" s="136"/>
      <c r="L225" s="136"/>
    </row>
    <row r="226" ht="22.5" customHeight="1">
      <c r="A226" s="136"/>
      <c r="B226" s="136"/>
      <c r="C226" s="136"/>
      <c r="D226" s="136"/>
      <c r="F226" s="136"/>
      <c r="G226" s="136"/>
      <c r="H226" s="136"/>
      <c r="I226" s="136"/>
      <c r="J226" s="136"/>
      <c r="K226" s="136"/>
      <c r="L226" s="136"/>
    </row>
    <row r="227" ht="22.5" customHeight="1">
      <c r="A227" s="136"/>
      <c r="B227" s="136"/>
      <c r="C227" s="136"/>
      <c r="D227" s="136"/>
      <c r="F227" s="136"/>
      <c r="G227" s="136"/>
      <c r="H227" s="136"/>
      <c r="I227" s="136"/>
      <c r="J227" s="136"/>
      <c r="K227" s="136"/>
      <c r="L227" s="136"/>
    </row>
    <row r="228" ht="22.5" customHeight="1">
      <c r="A228" s="136"/>
      <c r="B228" s="136"/>
      <c r="C228" s="136"/>
      <c r="D228" s="136"/>
      <c r="F228" s="136"/>
      <c r="G228" s="136"/>
      <c r="H228" s="136"/>
      <c r="I228" s="136"/>
      <c r="J228" s="136"/>
      <c r="K228" s="136"/>
      <c r="L228" s="136"/>
    </row>
    <row r="229" ht="22.5" customHeight="1">
      <c r="A229" s="136"/>
      <c r="B229" s="136"/>
      <c r="C229" s="136"/>
      <c r="D229" s="136"/>
      <c r="F229" s="136"/>
      <c r="G229" s="136"/>
      <c r="H229" s="136"/>
      <c r="I229" s="136"/>
      <c r="J229" s="136"/>
      <c r="K229" s="136"/>
      <c r="L229" s="136"/>
    </row>
    <row r="230" ht="22.5" customHeight="1">
      <c r="A230" s="136"/>
      <c r="B230" s="136"/>
      <c r="C230" s="136"/>
      <c r="D230" s="136"/>
      <c r="F230" s="136"/>
      <c r="G230" s="136"/>
      <c r="H230" s="136"/>
      <c r="I230" s="136"/>
      <c r="J230" s="136"/>
      <c r="K230" s="136"/>
      <c r="L230" s="136"/>
    </row>
    <row r="231" ht="22.5" customHeight="1">
      <c r="A231" s="136"/>
      <c r="B231" s="136"/>
      <c r="C231" s="136"/>
      <c r="D231" s="136"/>
      <c r="F231" s="136"/>
      <c r="G231" s="136"/>
      <c r="H231" s="136"/>
      <c r="I231" s="136"/>
      <c r="J231" s="136"/>
      <c r="K231" s="136"/>
      <c r="L231" s="136"/>
    </row>
    <row r="232" ht="22.5" customHeight="1">
      <c r="A232" s="136"/>
      <c r="B232" s="136"/>
      <c r="C232" s="136"/>
      <c r="D232" s="136"/>
      <c r="F232" s="136"/>
      <c r="G232" s="136"/>
      <c r="H232" s="136"/>
      <c r="I232" s="136"/>
      <c r="J232" s="136"/>
      <c r="K232" s="136"/>
      <c r="L232" s="136"/>
    </row>
    <row r="233" ht="22.5" customHeight="1">
      <c r="A233" s="136"/>
      <c r="B233" s="136"/>
      <c r="C233" s="136"/>
      <c r="D233" s="136"/>
      <c r="F233" s="136"/>
      <c r="G233" s="136"/>
      <c r="H233" s="136"/>
      <c r="I233" s="136"/>
      <c r="J233" s="136"/>
      <c r="K233" s="136"/>
      <c r="L233" s="136"/>
    </row>
    <row r="234" ht="22.5" customHeight="1">
      <c r="A234" s="136"/>
      <c r="B234" s="136"/>
      <c r="C234" s="136"/>
      <c r="D234" s="136"/>
      <c r="F234" s="136"/>
      <c r="G234" s="136"/>
      <c r="H234" s="136"/>
      <c r="I234" s="136"/>
      <c r="J234" s="136"/>
      <c r="K234" s="136"/>
      <c r="L234" s="136"/>
    </row>
    <row r="235" ht="22.5" customHeight="1">
      <c r="A235" s="136"/>
      <c r="B235" s="136"/>
      <c r="C235" s="136"/>
      <c r="D235" s="136"/>
      <c r="F235" s="136"/>
      <c r="G235" s="136"/>
      <c r="H235" s="136"/>
      <c r="I235" s="136"/>
      <c r="J235" s="136"/>
      <c r="K235" s="136"/>
      <c r="L235" s="136"/>
    </row>
    <row r="236" ht="22.5" customHeight="1">
      <c r="A236" s="136"/>
      <c r="B236" s="136"/>
      <c r="C236" s="136"/>
      <c r="D236" s="136"/>
      <c r="F236" s="136"/>
      <c r="G236" s="136"/>
      <c r="H236" s="136"/>
      <c r="I236" s="136"/>
      <c r="J236" s="136"/>
      <c r="K236" s="136"/>
      <c r="L236" s="136"/>
    </row>
    <row r="237" ht="22.5" customHeight="1">
      <c r="A237" s="136"/>
      <c r="B237" s="136"/>
      <c r="C237" s="136"/>
      <c r="D237" s="136"/>
      <c r="F237" s="136"/>
      <c r="G237" s="136"/>
      <c r="H237" s="136"/>
      <c r="I237" s="136"/>
      <c r="J237" s="136"/>
      <c r="K237" s="136"/>
      <c r="L237" s="136"/>
    </row>
    <row r="238" ht="22.5" customHeight="1">
      <c r="A238" s="136"/>
      <c r="B238" s="136"/>
      <c r="C238" s="136"/>
      <c r="D238" s="136"/>
      <c r="F238" s="136"/>
      <c r="G238" s="136"/>
      <c r="H238" s="136"/>
      <c r="I238" s="136"/>
      <c r="J238" s="136"/>
      <c r="K238" s="136"/>
      <c r="L238" s="136"/>
    </row>
    <row r="239" ht="22.5" customHeight="1">
      <c r="A239" s="136"/>
      <c r="B239" s="136"/>
      <c r="C239" s="136"/>
      <c r="D239" s="136"/>
      <c r="F239" s="136"/>
      <c r="G239" s="136"/>
      <c r="H239" s="136"/>
      <c r="I239" s="136"/>
      <c r="J239" s="136"/>
      <c r="K239" s="136"/>
      <c r="L239" s="136"/>
    </row>
    <row r="240" ht="22.5" customHeight="1">
      <c r="A240" s="136"/>
      <c r="B240" s="136"/>
      <c r="C240" s="136"/>
      <c r="D240" s="136"/>
      <c r="F240" s="136"/>
      <c r="G240" s="136"/>
      <c r="H240" s="136"/>
      <c r="I240" s="136"/>
      <c r="J240" s="136"/>
      <c r="K240" s="136"/>
      <c r="L240" s="136"/>
    </row>
    <row r="241" ht="22.5" customHeight="1">
      <c r="A241" s="136"/>
      <c r="B241" s="136"/>
      <c r="C241" s="136"/>
      <c r="D241" s="136"/>
      <c r="F241" s="136"/>
      <c r="G241" s="136"/>
      <c r="H241" s="136"/>
      <c r="I241" s="136"/>
      <c r="J241" s="136"/>
      <c r="K241" s="136"/>
      <c r="L241" s="136"/>
    </row>
    <row r="242" ht="22.5" customHeight="1">
      <c r="A242" s="136"/>
      <c r="B242" s="136"/>
      <c r="C242" s="136"/>
      <c r="D242" s="136"/>
      <c r="F242" s="136"/>
      <c r="G242" s="136"/>
      <c r="H242" s="136"/>
      <c r="I242" s="136"/>
      <c r="J242" s="136"/>
      <c r="K242" s="136"/>
      <c r="L242" s="136"/>
    </row>
    <row r="243" ht="22.5" customHeight="1">
      <c r="A243" s="136"/>
      <c r="B243" s="136"/>
      <c r="C243" s="136"/>
      <c r="D243" s="136"/>
      <c r="F243" s="136"/>
      <c r="G243" s="136"/>
      <c r="H243" s="136"/>
      <c r="I243" s="136"/>
      <c r="J243" s="136"/>
      <c r="K243" s="136"/>
      <c r="L243" s="136"/>
    </row>
    <row r="244" ht="22.5" customHeight="1">
      <c r="A244" s="136"/>
      <c r="B244" s="136"/>
      <c r="C244" s="136"/>
      <c r="D244" s="136"/>
      <c r="F244" s="136"/>
      <c r="G244" s="136"/>
      <c r="H244" s="136"/>
      <c r="I244" s="136"/>
      <c r="J244" s="136"/>
      <c r="K244" s="136"/>
      <c r="L244" s="136"/>
    </row>
    <row r="245" ht="22.5" customHeight="1">
      <c r="A245" s="136"/>
      <c r="B245" s="136"/>
      <c r="C245" s="136"/>
      <c r="D245" s="136"/>
      <c r="F245" s="136"/>
      <c r="G245" s="136"/>
      <c r="H245" s="136"/>
      <c r="I245" s="136"/>
      <c r="J245" s="136"/>
      <c r="K245" s="136"/>
      <c r="L245" s="136"/>
    </row>
    <row r="246" ht="22.5" customHeight="1">
      <c r="A246" s="136"/>
      <c r="B246" s="136"/>
      <c r="C246" s="136"/>
      <c r="D246" s="136"/>
      <c r="F246" s="136"/>
      <c r="G246" s="136"/>
      <c r="H246" s="136"/>
      <c r="I246" s="136"/>
      <c r="J246" s="136"/>
      <c r="K246" s="136"/>
      <c r="L246" s="136"/>
    </row>
    <row r="247" ht="22.5" customHeight="1">
      <c r="A247" s="136"/>
      <c r="B247" s="136"/>
      <c r="C247" s="136"/>
      <c r="D247" s="136"/>
      <c r="F247" s="136"/>
      <c r="G247" s="136"/>
      <c r="H247" s="136"/>
      <c r="I247" s="136"/>
      <c r="J247" s="136"/>
      <c r="K247" s="136"/>
      <c r="L247" s="136"/>
    </row>
    <row r="248" ht="22.5" customHeight="1">
      <c r="A248" s="136"/>
      <c r="B248" s="136"/>
      <c r="C248" s="136"/>
      <c r="D248" s="136"/>
      <c r="F248" s="136"/>
      <c r="G248" s="136"/>
      <c r="H248" s="136"/>
      <c r="I248" s="136"/>
      <c r="J248" s="136"/>
      <c r="K248" s="136"/>
      <c r="L248" s="136"/>
    </row>
    <row r="249" ht="22.5" customHeight="1">
      <c r="A249" s="136"/>
      <c r="B249" s="136"/>
      <c r="C249" s="136"/>
      <c r="D249" s="136"/>
      <c r="F249" s="136"/>
      <c r="G249" s="136"/>
      <c r="H249" s="136"/>
      <c r="I249" s="136"/>
      <c r="J249" s="136"/>
      <c r="K249" s="136"/>
      <c r="L249" s="136"/>
    </row>
    <row r="250" ht="22.5" customHeight="1">
      <c r="A250" s="136"/>
      <c r="B250" s="136"/>
      <c r="C250" s="136"/>
      <c r="D250" s="136"/>
      <c r="F250" s="136"/>
      <c r="G250" s="136"/>
      <c r="H250" s="136"/>
      <c r="I250" s="136"/>
      <c r="J250" s="136"/>
      <c r="K250" s="136"/>
      <c r="L250" s="136"/>
    </row>
    <row r="251" ht="22.5" customHeight="1">
      <c r="A251" s="136"/>
      <c r="B251" s="136"/>
      <c r="C251" s="136"/>
      <c r="D251" s="136"/>
      <c r="F251" s="136"/>
      <c r="G251" s="136"/>
      <c r="H251" s="136"/>
      <c r="I251" s="136"/>
      <c r="J251" s="136"/>
      <c r="K251" s="136"/>
      <c r="L251" s="136"/>
    </row>
    <row r="252" ht="22.5" customHeight="1">
      <c r="A252" s="136"/>
      <c r="B252" s="136"/>
      <c r="C252" s="136"/>
      <c r="D252" s="136"/>
      <c r="F252" s="136"/>
      <c r="G252" s="136"/>
      <c r="H252" s="136"/>
      <c r="I252" s="136"/>
      <c r="J252" s="136"/>
      <c r="K252" s="136"/>
      <c r="L252" s="136"/>
    </row>
    <row r="253" ht="22.5" customHeight="1">
      <c r="A253" s="136"/>
      <c r="B253" s="136"/>
      <c r="C253" s="136"/>
      <c r="D253" s="136"/>
      <c r="F253" s="136"/>
      <c r="G253" s="136"/>
      <c r="H253" s="136"/>
      <c r="I253" s="136"/>
      <c r="J253" s="136"/>
      <c r="K253" s="136"/>
      <c r="L253" s="136"/>
    </row>
    <row r="254" ht="22.5" customHeight="1">
      <c r="A254" s="136"/>
      <c r="B254" s="136"/>
      <c r="C254" s="136"/>
      <c r="D254" s="136"/>
      <c r="F254" s="136"/>
      <c r="G254" s="136"/>
      <c r="H254" s="136"/>
      <c r="I254" s="136"/>
      <c r="J254" s="136"/>
      <c r="K254" s="136"/>
      <c r="L254" s="136"/>
    </row>
    <row r="255" ht="22.5" customHeight="1">
      <c r="A255" s="136"/>
      <c r="B255" s="136"/>
      <c r="C255" s="136"/>
      <c r="D255" s="136"/>
      <c r="F255" s="136"/>
      <c r="G255" s="136"/>
      <c r="H255" s="136"/>
      <c r="I255" s="136"/>
      <c r="J255" s="136"/>
      <c r="K255" s="136"/>
      <c r="L255" s="136"/>
    </row>
    <row r="256" ht="22.5" customHeight="1">
      <c r="A256" s="136"/>
      <c r="B256" s="136"/>
      <c r="C256" s="136"/>
      <c r="D256" s="136"/>
      <c r="F256" s="136"/>
      <c r="G256" s="136"/>
      <c r="H256" s="136"/>
      <c r="I256" s="136"/>
      <c r="J256" s="136"/>
      <c r="K256" s="136"/>
      <c r="L256" s="136"/>
    </row>
    <row r="257" ht="22.5" customHeight="1">
      <c r="A257" s="136"/>
      <c r="B257" s="136"/>
      <c r="C257" s="136"/>
      <c r="D257" s="136"/>
      <c r="F257" s="136"/>
      <c r="G257" s="136"/>
      <c r="H257" s="136"/>
      <c r="I257" s="136"/>
      <c r="J257" s="136"/>
      <c r="K257" s="136"/>
      <c r="L257" s="136"/>
    </row>
    <row r="258" ht="22.5" customHeight="1">
      <c r="A258" s="136"/>
      <c r="B258" s="136"/>
      <c r="C258" s="136"/>
      <c r="D258" s="136"/>
      <c r="F258" s="136"/>
      <c r="G258" s="136"/>
      <c r="H258" s="136"/>
      <c r="I258" s="136"/>
      <c r="J258" s="136"/>
      <c r="K258" s="136"/>
      <c r="L258" s="136"/>
    </row>
    <row r="259" ht="22.5" customHeight="1">
      <c r="A259" s="136"/>
      <c r="B259" s="136"/>
      <c r="C259" s="136"/>
      <c r="D259" s="136"/>
      <c r="F259" s="136"/>
      <c r="G259" s="136"/>
      <c r="H259" s="136"/>
      <c r="I259" s="136"/>
      <c r="J259" s="136"/>
      <c r="K259" s="136"/>
      <c r="L259" s="136"/>
    </row>
    <row r="260" ht="22.5" customHeight="1">
      <c r="A260" s="136"/>
      <c r="B260" s="136"/>
      <c r="C260" s="136"/>
      <c r="D260" s="136"/>
      <c r="F260" s="136"/>
      <c r="G260" s="136"/>
      <c r="H260" s="136"/>
      <c r="I260" s="136"/>
      <c r="J260" s="136"/>
      <c r="K260" s="136"/>
      <c r="L260" s="136"/>
    </row>
    <row r="261" ht="22.5" customHeight="1">
      <c r="A261" s="136"/>
      <c r="B261" s="136"/>
      <c r="C261" s="136"/>
      <c r="D261" s="136"/>
      <c r="F261" s="136"/>
      <c r="G261" s="136"/>
      <c r="H261" s="136"/>
      <c r="I261" s="136"/>
      <c r="J261" s="136"/>
      <c r="K261" s="136"/>
      <c r="L261" s="136"/>
    </row>
    <row r="262" ht="22.5" customHeight="1">
      <c r="A262" s="136"/>
      <c r="B262" s="136"/>
      <c r="C262" s="136"/>
      <c r="D262" s="136"/>
      <c r="F262" s="136"/>
      <c r="G262" s="136"/>
      <c r="H262" s="136"/>
      <c r="I262" s="136"/>
      <c r="J262" s="136"/>
      <c r="K262" s="136"/>
      <c r="L262" s="136"/>
    </row>
    <row r="263" ht="22.5" customHeight="1">
      <c r="A263" s="136"/>
      <c r="B263" s="136"/>
      <c r="C263" s="136"/>
      <c r="D263" s="136"/>
      <c r="F263" s="136"/>
      <c r="G263" s="136"/>
      <c r="H263" s="136"/>
      <c r="I263" s="136"/>
      <c r="J263" s="136"/>
      <c r="K263" s="136"/>
      <c r="L263" s="136"/>
    </row>
    <row r="264" ht="22.5" customHeight="1">
      <c r="A264" s="136"/>
      <c r="B264" s="136"/>
      <c r="C264" s="136"/>
      <c r="D264" s="136"/>
      <c r="F264" s="136"/>
      <c r="G264" s="136"/>
      <c r="H264" s="136"/>
      <c r="I264" s="136"/>
      <c r="J264" s="136"/>
      <c r="K264" s="136"/>
      <c r="L264" s="136"/>
    </row>
    <row r="265" ht="22.5" customHeight="1">
      <c r="A265" s="136"/>
      <c r="B265" s="136"/>
      <c r="C265" s="136"/>
      <c r="D265" s="136"/>
      <c r="F265" s="136"/>
      <c r="G265" s="136"/>
      <c r="H265" s="136"/>
      <c r="I265" s="136"/>
      <c r="J265" s="136"/>
      <c r="K265" s="136"/>
      <c r="L265" s="136"/>
    </row>
    <row r="266" ht="22.5" customHeight="1">
      <c r="A266" s="136"/>
      <c r="B266" s="136"/>
      <c r="C266" s="136"/>
      <c r="D266" s="136"/>
      <c r="F266" s="136"/>
      <c r="G266" s="136"/>
      <c r="H266" s="136"/>
      <c r="I266" s="136"/>
      <c r="J266" s="136"/>
      <c r="K266" s="136"/>
      <c r="L266" s="136"/>
    </row>
    <row r="267" ht="22.5" customHeight="1">
      <c r="A267" s="136"/>
      <c r="B267" s="136"/>
      <c r="C267" s="136"/>
      <c r="D267" s="136"/>
      <c r="F267" s="136"/>
      <c r="G267" s="136"/>
      <c r="H267" s="136"/>
      <c r="I267" s="136"/>
      <c r="J267" s="136"/>
      <c r="K267" s="136"/>
      <c r="L267" s="136"/>
    </row>
    <row r="268" ht="22.5" customHeight="1">
      <c r="A268" s="136"/>
      <c r="B268" s="136"/>
      <c r="C268" s="136"/>
      <c r="D268" s="136"/>
      <c r="F268" s="136"/>
      <c r="G268" s="136"/>
      <c r="H268" s="136"/>
      <c r="I268" s="136"/>
      <c r="J268" s="136"/>
      <c r="K268" s="136"/>
      <c r="L268" s="136"/>
    </row>
    <row r="269" ht="22.5" customHeight="1">
      <c r="A269" s="136"/>
      <c r="B269" s="136"/>
      <c r="C269" s="136"/>
      <c r="D269" s="136"/>
      <c r="F269" s="136"/>
      <c r="G269" s="136"/>
      <c r="H269" s="136"/>
      <c r="I269" s="136"/>
      <c r="J269" s="136"/>
      <c r="K269" s="136"/>
      <c r="L269" s="136"/>
    </row>
    <row r="270" ht="22.5" customHeight="1">
      <c r="A270" s="136"/>
      <c r="B270" s="136"/>
      <c r="C270" s="136"/>
      <c r="D270" s="136"/>
      <c r="F270" s="136"/>
      <c r="G270" s="136"/>
      <c r="H270" s="136"/>
      <c r="I270" s="136"/>
      <c r="J270" s="136"/>
      <c r="K270" s="136"/>
      <c r="L270" s="136"/>
    </row>
    <row r="271" ht="22.5" customHeight="1">
      <c r="A271" s="136"/>
      <c r="B271" s="136"/>
      <c r="C271" s="136"/>
      <c r="D271" s="136"/>
      <c r="F271" s="136"/>
      <c r="G271" s="136"/>
      <c r="H271" s="136"/>
      <c r="I271" s="136"/>
      <c r="J271" s="136"/>
      <c r="K271" s="136"/>
      <c r="L271" s="136"/>
    </row>
    <row r="272" ht="22.5" customHeight="1">
      <c r="A272" s="136"/>
      <c r="B272" s="136"/>
      <c r="C272" s="136"/>
      <c r="D272" s="136"/>
      <c r="F272" s="136"/>
      <c r="G272" s="136"/>
      <c r="H272" s="136"/>
      <c r="I272" s="136"/>
      <c r="J272" s="136"/>
      <c r="K272" s="136"/>
      <c r="L272" s="136"/>
    </row>
    <row r="273" ht="22.5" customHeight="1">
      <c r="A273" s="136"/>
      <c r="B273" s="136"/>
      <c r="C273" s="136"/>
      <c r="D273" s="136"/>
      <c r="F273" s="136"/>
      <c r="G273" s="136"/>
      <c r="H273" s="136"/>
      <c r="I273" s="136"/>
      <c r="J273" s="136"/>
      <c r="K273" s="136"/>
      <c r="L273" s="136"/>
    </row>
    <row r="274" ht="22.5" customHeight="1">
      <c r="A274" s="136"/>
      <c r="B274" s="136"/>
      <c r="C274" s="136"/>
      <c r="D274" s="136"/>
      <c r="F274" s="136"/>
      <c r="G274" s="136"/>
      <c r="H274" s="136"/>
      <c r="I274" s="136"/>
      <c r="J274" s="136"/>
      <c r="K274" s="136"/>
      <c r="L274" s="136"/>
    </row>
    <row r="275" ht="22.5" customHeight="1">
      <c r="A275" s="136"/>
      <c r="B275" s="136"/>
      <c r="C275" s="136"/>
      <c r="D275" s="136"/>
      <c r="F275" s="136"/>
      <c r="G275" s="136"/>
      <c r="H275" s="136"/>
      <c r="I275" s="136"/>
      <c r="J275" s="136"/>
      <c r="K275" s="136"/>
      <c r="L275" s="136"/>
    </row>
    <row r="276" ht="22.5" customHeight="1">
      <c r="A276" s="136"/>
      <c r="B276" s="136"/>
      <c r="C276" s="136"/>
      <c r="D276" s="136"/>
      <c r="F276" s="136"/>
      <c r="G276" s="136"/>
      <c r="H276" s="136"/>
      <c r="I276" s="136"/>
      <c r="J276" s="136"/>
      <c r="K276" s="136"/>
      <c r="L276" s="136"/>
    </row>
    <row r="277" ht="22.5" customHeight="1">
      <c r="A277" s="136"/>
      <c r="B277" s="136"/>
      <c r="C277" s="136"/>
      <c r="D277" s="136"/>
      <c r="F277" s="136"/>
      <c r="G277" s="136"/>
      <c r="H277" s="136"/>
      <c r="I277" s="136"/>
      <c r="J277" s="136"/>
      <c r="K277" s="136"/>
      <c r="L277" s="136"/>
    </row>
    <row r="278" ht="22.5" customHeight="1">
      <c r="A278" s="136"/>
      <c r="B278" s="136"/>
      <c r="C278" s="136"/>
      <c r="D278" s="136"/>
      <c r="F278" s="136"/>
      <c r="G278" s="136"/>
      <c r="H278" s="136"/>
      <c r="I278" s="136"/>
      <c r="J278" s="136"/>
      <c r="K278" s="136"/>
      <c r="L278" s="136"/>
    </row>
    <row r="279" ht="22.5" customHeight="1">
      <c r="A279" s="136"/>
      <c r="B279" s="136"/>
      <c r="C279" s="136"/>
      <c r="D279" s="136"/>
      <c r="F279" s="136"/>
      <c r="G279" s="136"/>
      <c r="H279" s="136"/>
      <c r="I279" s="136"/>
      <c r="J279" s="136"/>
      <c r="K279" s="136"/>
      <c r="L279" s="136"/>
    </row>
    <row r="280" ht="22.5" customHeight="1">
      <c r="A280" s="136"/>
      <c r="B280" s="136"/>
      <c r="C280" s="136"/>
      <c r="D280" s="136"/>
      <c r="F280" s="136"/>
      <c r="G280" s="136"/>
      <c r="H280" s="136"/>
      <c r="I280" s="136"/>
      <c r="J280" s="136"/>
      <c r="K280" s="136"/>
      <c r="L280" s="136"/>
    </row>
    <row r="281" ht="22.5" customHeight="1">
      <c r="A281" s="136"/>
      <c r="B281" s="136"/>
      <c r="C281" s="136"/>
      <c r="D281" s="136"/>
      <c r="F281" s="136"/>
      <c r="G281" s="136"/>
      <c r="H281" s="136"/>
      <c r="I281" s="136"/>
      <c r="J281" s="136"/>
      <c r="K281" s="136"/>
      <c r="L281" s="136"/>
    </row>
    <row r="282" ht="22.5" customHeight="1">
      <c r="A282" s="136"/>
      <c r="B282" s="136"/>
      <c r="C282" s="136"/>
      <c r="D282" s="136"/>
      <c r="F282" s="136"/>
      <c r="G282" s="136"/>
      <c r="H282" s="136"/>
      <c r="I282" s="136"/>
      <c r="J282" s="136"/>
      <c r="K282" s="136"/>
      <c r="L282" s="136"/>
    </row>
    <row r="283" ht="22.5" customHeight="1">
      <c r="A283" s="136"/>
      <c r="B283" s="136"/>
      <c r="C283" s="136"/>
      <c r="D283" s="136"/>
      <c r="F283" s="136"/>
      <c r="G283" s="136"/>
      <c r="H283" s="136"/>
      <c r="I283" s="136"/>
      <c r="J283" s="136"/>
      <c r="K283" s="136"/>
      <c r="L283" s="136"/>
    </row>
    <row r="284" ht="22.5" customHeight="1">
      <c r="A284" s="136"/>
      <c r="B284" s="136"/>
      <c r="C284" s="136"/>
      <c r="D284" s="136"/>
      <c r="F284" s="136"/>
      <c r="G284" s="136"/>
      <c r="H284" s="136"/>
      <c r="I284" s="136"/>
      <c r="J284" s="136"/>
      <c r="K284" s="136"/>
      <c r="L284" s="136"/>
    </row>
    <row r="285" ht="22.5" customHeight="1">
      <c r="A285" s="136"/>
      <c r="B285" s="136"/>
      <c r="C285" s="136"/>
      <c r="D285" s="136"/>
      <c r="F285" s="136"/>
      <c r="G285" s="136"/>
      <c r="H285" s="136"/>
      <c r="I285" s="136"/>
      <c r="J285" s="136"/>
      <c r="K285" s="136"/>
      <c r="L285" s="136"/>
    </row>
    <row r="286" ht="22.5" customHeight="1">
      <c r="A286" s="136"/>
      <c r="B286" s="136"/>
      <c r="C286" s="136"/>
      <c r="D286" s="136"/>
      <c r="F286" s="136"/>
      <c r="G286" s="136"/>
      <c r="H286" s="136"/>
      <c r="I286" s="136"/>
      <c r="J286" s="136"/>
      <c r="K286" s="136"/>
      <c r="L286" s="136"/>
    </row>
    <row r="287" ht="22.5" customHeight="1">
      <c r="A287" s="136"/>
      <c r="B287" s="136"/>
      <c r="C287" s="136"/>
      <c r="D287" s="136"/>
      <c r="F287" s="136"/>
      <c r="G287" s="136"/>
      <c r="H287" s="136"/>
      <c r="I287" s="136"/>
      <c r="J287" s="136"/>
      <c r="K287" s="136"/>
      <c r="L287" s="136"/>
    </row>
    <row r="288" ht="22.5" customHeight="1">
      <c r="A288" s="136"/>
      <c r="B288" s="136"/>
      <c r="C288" s="136"/>
      <c r="D288" s="136"/>
      <c r="F288" s="136"/>
      <c r="G288" s="136"/>
      <c r="H288" s="136"/>
      <c r="I288" s="136"/>
      <c r="J288" s="136"/>
      <c r="K288" s="136"/>
      <c r="L288" s="136"/>
    </row>
    <row r="289" ht="22.5" customHeight="1">
      <c r="A289" s="136"/>
      <c r="B289" s="136"/>
      <c r="C289" s="136"/>
      <c r="D289" s="136"/>
      <c r="F289" s="136"/>
      <c r="G289" s="136"/>
      <c r="H289" s="136"/>
      <c r="I289" s="136"/>
      <c r="J289" s="136"/>
      <c r="K289" s="136"/>
      <c r="L289" s="136"/>
    </row>
    <row r="290" ht="22.5" customHeight="1">
      <c r="A290" s="136"/>
      <c r="B290" s="136"/>
      <c r="C290" s="136"/>
      <c r="D290" s="136"/>
      <c r="F290" s="136"/>
      <c r="G290" s="136"/>
      <c r="H290" s="136"/>
      <c r="I290" s="136"/>
      <c r="J290" s="136"/>
      <c r="K290" s="136"/>
      <c r="L290" s="136"/>
    </row>
    <row r="291" ht="22.5" customHeight="1">
      <c r="A291" s="136"/>
      <c r="B291" s="136"/>
      <c r="C291" s="136"/>
      <c r="D291" s="136"/>
      <c r="F291" s="136"/>
      <c r="G291" s="136"/>
      <c r="H291" s="136"/>
      <c r="I291" s="136"/>
      <c r="J291" s="136"/>
      <c r="K291" s="136"/>
      <c r="L291" s="136"/>
    </row>
    <row r="292" ht="22.5" customHeight="1">
      <c r="A292" s="136"/>
      <c r="B292" s="136"/>
      <c r="C292" s="136"/>
      <c r="D292" s="136"/>
      <c r="F292" s="136"/>
      <c r="G292" s="136"/>
      <c r="H292" s="136"/>
      <c r="I292" s="136"/>
      <c r="J292" s="136"/>
      <c r="K292" s="136"/>
      <c r="L292" s="136"/>
    </row>
    <row r="293" ht="22.5" customHeight="1">
      <c r="A293" s="136"/>
      <c r="B293" s="136"/>
      <c r="C293" s="136"/>
      <c r="D293" s="136"/>
      <c r="F293" s="136"/>
      <c r="G293" s="136"/>
      <c r="H293" s="136"/>
      <c r="I293" s="136"/>
      <c r="J293" s="136"/>
      <c r="K293" s="136"/>
      <c r="L293" s="136"/>
    </row>
    <row r="294" ht="22.5" customHeight="1">
      <c r="A294" s="136"/>
      <c r="B294" s="136"/>
      <c r="C294" s="136"/>
      <c r="D294" s="136"/>
      <c r="F294" s="136"/>
      <c r="G294" s="136"/>
      <c r="H294" s="136"/>
      <c r="I294" s="136"/>
      <c r="J294" s="136"/>
      <c r="K294" s="136"/>
      <c r="L294" s="136"/>
    </row>
    <row r="295" ht="22.5" customHeight="1">
      <c r="A295" s="136"/>
      <c r="B295" s="136"/>
      <c r="C295" s="136"/>
      <c r="D295" s="136"/>
      <c r="F295" s="136"/>
      <c r="G295" s="136"/>
      <c r="H295" s="136"/>
      <c r="I295" s="136"/>
      <c r="J295" s="136"/>
      <c r="K295" s="136"/>
      <c r="L295" s="136"/>
    </row>
    <row r="296" ht="22.5" customHeight="1">
      <c r="A296" s="136"/>
      <c r="B296" s="136"/>
      <c r="C296" s="136"/>
      <c r="D296" s="136"/>
      <c r="F296" s="136"/>
      <c r="G296" s="136"/>
      <c r="H296" s="136"/>
      <c r="I296" s="136"/>
      <c r="J296" s="136"/>
      <c r="K296" s="136"/>
      <c r="L296" s="136"/>
    </row>
    <row r="297" ht="22.5" customHeight="1">
      <c r="A297" s="136"/>
      <c r="B297" s="136"/>
      <c r="C297" s="136"/>
      <c r="D297" s="136"/>
      <c r="F297" s="136"/>
      <c r="G297" s="136"/>
      <c r="H297" s="136"/>
      <c r="I297" s="136"/>
      <c r="J297" s="136"/>
      <c r="K297" s="136"/>
      <c r="L297" s="136"/>
    </row>
    <row r="298" ht="22.5" customHeight="1">
      <c r="A298" s="136"/>
      <c r="B298" s="136"/>
      <c r="C298" s="136"/>
      <c r="D298" s="136"/>
      <c r="F298" s="136"/>
      <c r="G298" s="136"/>
      <c r="H298" s="136"/>
      <c r="I298" s="136"/>
      <c r="J298" s="136"/>
      <c r="K298" s="136"/>
      <c r="L298" s="136"/>
    </row>
    <row r="299" ht="22.5" customHeight="1">
      <c r="A299" s="136"/>
      <c r="B299" s="136"/>
      <c r="C299" s="136"/>
      <c r="D299" s="136"/>
      <c r="F299" s="136"/>
      <c r="G299" s="136"/>
      <c r="H299" s="136"/>
      <c r="I299" s="136"/>
      <c r="J299" s="136"/>
      <c r="K299" s="136"/>
      <c r="L299" s="136"/>
    </row>
    <row r="300" ht="22.5" customHeight="1">
      <c r="A300" s="136"/>
      <c r="B300" s="136"/>
      <c r="C300" s="136"/>
      <c r="D300" s="136"/>
      <c r="F300" s="136"/>
      <c r="G300" s="136"/>
      <c r="H300" s="136"/>
      <c r="I300" s="136"/>
      <c r="J300" s="136"/>
      <c r="K300" s="136"/>
      <c r="L300" s="136"/>
    </row>
    <row r="301" ht="22.5" customHeight="1">
      <c r="A301" s="136"/>
      <c r="B301" s="136"/>
      <c r="C301" s="136"/>
      <c r="D301" s="136"/>
      <c r="F301" s="136"/>
      <c r="G301" s="136"/>
      <c r="H301" s="136"/>
      <c r="I301" s="136"/>
      <c r="J301" s="136"/>
      <c r="K301" s="136"/>
      <c r="L301" s="136"/>
    </row>
    <row r="302" ht="22.5" customHeight="1">
      <c r="A302" s="136"/>
      <c r="B302" s="136"/>
      <c r="C302" s="136"/>
      <c r="D302" s="136"/>
      <c r="F302" s="136"/>
      <c r="G302" s="136"/>
      <c r="H302" s="136"/>
      <c r="I302" s="136"/>
      <c r="J302" s="136"/>
      <c r="K302" s="136"/>
      <c r="L302" s="136"/>
    </row>
    <row r="303" ht="22.5" customHeight="1">
      <c r="A303" s="136"/>
      <c r="B303" s="136"/>
      <c r="C303" s="136"/>
      <c r="D303" s="136"/>
      <c r="F303" s="136"/>
      <c r="G303" s="136"/>
      <c r="H303" s="136"/>
      <c r="I303" s="136"/>
      <c r="J303" s="136"/>
      <c r="K303" s="136"/>
      <c r="L303" s="136"/>
    </row>
    <row r="304" ht="22.5" customHeight="1">
      <c r="A304" s="136"/>
      <c r="B304" s="136"/>
      <c r="C304" s="136"/>
      <c r="D304" s="136"/>
      <c r="F304" s="136"/>
      <c r="G304" s="136"/>
      <c r="H304" s="136"/>
      <c r="I304" s="136"/>
      <c r="J304" s="136"/>
      <c r="K304" s="136"/>
      <c r="L304" s="136"/>
    </row>
    <row r="305" ht="22.5" customHeight="1">
      <c r="A305" s="136"/>
      <c r="B305" s="136"/>
      <c r="C305" s="136"/>
      <c r="D305" s="136"/>
      <c r="F305" s="136"/>
      <c r="G305" s="136"/>
      <c r="H305" s="136"/>
      <c r="I305" s="136"/>
      <c r="J305" s="136"/>
      <c r="K305" s="136"/>
      <c r="L305" s="136"/>
    </row>
    <row r="306" ht="22.5" customHeight="1">
      <c r="A306" s="136"/>
      <c r="B306" s="136"/>
      <c r="C306" s="136"/>
      <c r="D306" s="136"/>
      <c r="F306" s="136"/>
      <c r="G306" s="136"/>
      <c r="H306" s="136"/>
      <c r="I306" s="136"/>
      <c r="J306" s="136"/>
      <c r="K306" s="136"/>
      <c r="L306" s="136"/>
    </row>
    <row r="307" ht="22.5" customHeight="1">
      <c r="A307" s="136"/>
      <c r="B307" s="136"/>
      <c r="C307" s="136"/>
      <c r="D307" s="136"/>
      <c r="F307" s="136"/>
      <c r="G307" s="136"/>
      <c r="H307" s="136"/>
      <c r="I307" s="136"/>
      <c r="J307" s="136"/>
      <c r="K307" s="136"/>
      <c r="L307" s="136"/>
    </row>
    <row r="308" ht="22.5" customHeight="1">
      <c r="A308" s="136"/>
      <c r="B308" s="136"/>
      <c r="C308" s="136"/>
      <c r="D308" s="136"/>
      <c r="F308" s="136"/>
      <c r="G308" s="136"/>
      <c r="H308" s="136"/>
      <c r="I308" s="136"/>
      <c r="J308" s="136"/>
      <c r="K308" s="136"/>
      <c r="L308" s="136"/>
    </row>
    <row r="309" ht="22.5" customHeight="1">
      <c r="A309" s="136"/>
      <c r="B309" s="136"/>
      <c r="C309" s="136"/>
      <c r="D309" s="136"/>
      <c r="F309" s="136"/>
      <c r="G309" s="136"/>
      <c r="H309" s="136"/>
      <c r="I309" s="136"/>
      <c r="J309" s="136"/>
      <c r="K309" s="136"/>
      <c r="L309" s="136"/>
    </row>
    <row r="310" ht="22.5" customHeight="1">
      <c r="A310" s="136"/>
      <c r="B310" s="136"/>
      <c r="C310" s="136"/>
      <c r="D310" s="136"/>
      <c r="F310" s="136"/>
      <c r="G310" s="136"/>
      <c r="H310" s="136"/>
      <c r="I310" s="136"/>
      <c r="J310" s="136"/>
      <c r="K310" s="136"/>
      <c r="L310" s="136"/>
    </row>
    <row r="311" ht="22.5" customHeight="1">
      <c r="A311" s="136"/>
      <c r="B311" s="136"/>
      <c r="C311" s="136"/>
      <c r="D311" s="136"/>
      <c r="F311" s="136"/>
      <c r="G311" s="136"/>
      <c r="H311" s="136"/>
      <c r="I311" s="136"/>
      <c r="J311" s="136"/>
      <c r="K311" s="136"/>
      <c r="L311" s="136"/>
    </row>
    <row r="312" ht="22.5" customHeight="1">
      <c r="A312" s="136"/>
      <c r="B312" s="136"/>
      <c r="C312" s="136"/>
      <c r="D312" s="136"/>
      <c r="F312" s="136"/>
      <c r="G312" s="136"/>
      <c r="H312" s="136"/>
      <c r="I312" s="136"/>
      <c r="J312" s="136"/>
      <c r="K312" s="136"/>
      <c r="L312" s="136"/>
    </row>
    <row r="313" ht="22.5" customHeight="1">
      <c r="A313" s="136"/>
      <c r="B313" s="136"/>
      <c r="C313" s="136"/>
      <c r="D313" s="136"/>
      <c r="F313" s="136"/>
      <c r="G313" s="136"/>
      <c r="H313" s="136"/>
      <c r="I313" s="136"/>
      <c r="J313" s="136"/>
      <c r="K313" s="136"/>
      <c r="L313" s="136"/>
    </row>
    <row r="314" ht="22.5" customHeight="1">
      <c r="A314" s="136"/>
      <c r="B314" s="136"/>
      <c r="C314" s="136"/>
      <c r="D314" s="136"/>
      <c r="F314" s="136"/>
      <c r="G314" s="136"/>
      <c r="H314" s="136"/>
      <c r="I314" s="136"/>
      <c r="J314" s="136"/>
      <c r="K314" s="136"/>
      <c r="L314" s="136"/>
    </row>
    <row r="315" ht="22.5" customHeight="1">
      <c r="A315" s="136"/>
      <c r="B315" s="136"/>
      <c r="C315" s="136"/>
      <c r="D315" s="136"/>
      <c r="F315" s="136"/>
      <c r="G315" s="136"/>
      <c r="H315" s="136"/>
      <c r="I315" s="136"/>
      <c r="J315" s="136"/>
      <c r="K315" s="136"/>
      <c r="L315" s="136"/>
    </row>
    <row r="316" ht="22.5" customHeight="1">
      <c r="A316" s="136"/>
      <c r="B316" s="136"/>
      <c r="C316" s="136"/>
      <c r="D316" s="136"/>
      <c r="F316" s="136"/>
      <c r="G316" s="136"/>
      <c r="H316" s="136"/>
      <c r="I316" s="136"/>
      <c r="J316" s="136"/>
      <c r="K316" s="136"/>
      <c r="L316" s="136"/>
    </row>
    <row r="317" ht="22.5" customHeight="1">
      <c r="A317" s="136"/>
      <c r="B317" s="136"/>
      <c r="C317" s="136"/>
      <c r="D317" s="136"/>
      <c r="F317" s="136"/>
      <c r="G317" s="136"/>
      <c r="H317" s="136"/>
      <c r="I317" s="136"/>
      <c r="J317" s="136"/>
      <c r="K317" s="136"/>
      <c r="L317" s="136"/>
    </row>
    <row r="318" ht="22.5" customHeight="1">
      <c r="A318" s="136"/>
      <c r="B318" s="136"/>
      <c r="C318" s="136"/>
      <c r="D318" s="136"/>
      <c r="F318" s="136"/>
      <c r="G318" s="136"/>
      <c r="H318" s="136"/>
      <c r="I318" s="136"/>
      <c r="J318" s="136"/>
      <c r="K318" s="136"/>
      <c r="L318" s="136"/>
    </row>
    <row r="319" ht="22.5" customHeight="1">
      <c r="A319" s="136"/>
      <c r="B319" s="136"/>
      <c r="C319" s="136"/>
      <c r="D319" s="136"/>
      <c r="F319" s="136"/>
      <c r="G319" s="136"/>
      <c r="H319" s="136"/>
      <c r="I319" s="136"/>
      <c r="J319" s="136"/>
      <c r="K319" s="136"/>
      <c r="L319" s="136"/>
    </row>
    <row r="320" ht="22.5" customHeight="1">
      <c r="A320" s="136"/>
      <c r="B320" s="136"/>
      <c r="C320" s="136"/>
      <c r="D320" s="136"/>
      <c r="F320" s="136"/>
      <c r="G320" s="136"/>
      <c r="H320" s="136"/>
      <c r="I320" s="136"/>
      <c r="J320" s="136"/>
      <c r="K320" s="136"/>
      <c r="L320" s="136"/>
    </row>
    <row r="321" ht="22.5" customHeight="1">
      <c r="A321" s="136"/>
      <c r="B321" s="136"/>
      <c r="C321" s="136"/>
      <c r="D321" s="136"/>
      <c r="F321" s="136"/>
      <c r="G321" s="136"/>
      <c r="H321" s="136"/>
      <c r="I321" s="136"/>
      <c r="J321" s="136"/>
      <c r="K321" s="136"/>
      <c r="L321" s="136"/>
    </row>
    <row r="322" ht="22.5" customHeight="1">
      <c r="A322" s="136"/>
      <c r="B322" s="136"/>
      <c r="C322" s="136"/>
      <c r="D322" s="136"/>
      <c r="F322" s="136"/>
      <c r="G322" s="136"/>
      <c r="H322" s="136"/>
      <c r="I322" s="136"/>
      <c r="J322" s="136"/>
      <c r="K322" s="136"/>
      <c r="L322" s="136"/>
    </row>
    <row r="323" ht="22.5" customHeight="1">
      <c r="A323" s="136"/>
      <c r="B323" s="136"/>
      <c r="C323" s="136"/>
      <c r="D323" s="136"/>
      <c r="F323" s="136"/>
      <c r="G323" s="136"/>
      <c r="H323" s="136"/>
      <c r="I323" s="136"/>
      <c r="J323" s="136"/>
      <c r="K323" s="136"/>
      <c r="L323" s="136"/>
    </row>
    <row r="324" ht="22.5" customHeight="1">
      <c r="A324" s="136"/>
      <c r="B324" s="136"/>
      <c r="C324" s="136"/>
      <c r="D324" s="136"/>
      <c r="F324" s="136"/>
      <c r="G324" s="136"/>
      <c r="H324" s="136"/>
      <c r="I324" s="136"/>
      <c r="J324" s="136"/>
      <c r="K324" s="136"/>
      <c r="L324" s="136"/>
    </row>
    <row r="325" ht="22.5" customHeight="1">
      <c r="A325" s="136"/>
      <c r="B325" s="136"/>
      <c r="C325" s="136"/>
      <c r="D325" s="136"/>
      <c r="F325" s="136"/>
      <c r="G325" s="136"/>
      <c r="H325" s="136"/>
      <c r="I325" s="136"/>
      <c r="J325" s="136"/>
      <c r="K325" s="136"/>
      <c r="L325" s="136"/>
    </row>
    <row r="326" ht="22.5" customHeight="1">
      <c r="A326" s="136"/>
      <c r="B326" s="136"/>
      <c r="C326" s="136"/>
      <c r="D326" s="136"/>
      <c r="F326" s="136"/>
      <c r="G326" s="136"/>
      <c r="H326" s="136"/>
      <c r="I326" s="136"/>
      <c r="J326" s="136"/>
      <c r="K326" s="136"/>
      <c r="L326" s="136"/>
    </row>
    <row r="327" ht="22.5" customHeight="1">
      <c r="A327" s="136"/>
      <c r="B327" s="136"/>
      <c r="C327" s="136"/>
      <c r="D327" s="136"/>
      <c r="F327" s="136"/>
      <c r="G327" s="136"/>
      <c r="H327" s="136"/>
      <c r="I327" s="136"/>
      <c r="J327" s="136"/>
      <c r="K327" s="136"/>
      <c r="L327" s="136"/>
    </row>
    <row r="328" ht="22.5" customHeight="1">
      <c r="A328" s="136"/>
      <c r="B328" s="136"/>
      <c r="C328" s="136"/>
      <c r="D328" s="136"/>
      <c r="F328" s="136"/>
      <c r="G328" s="136"/>
      <c r="H328" s="136"/>
      <c r="I328" s="136"/>
      <c r="J328" s="136"/>
      <c r="K328" s="136"/>
      <c r="L328" s="136"/>
    </row>
    <row r="329" ht="22.5" customHeight="1">
      <c r="A329" s="136"/>
      <c r="B329" s="136"/>
      <c r="C329" s="136"/>
      <c r="D329" s="136"/>
      <c r="F329" s="136"/>
      <c r="G329" s="136"/>
      <c r="H329" s="136"/>
      <c r="I329" s="136"/>
      <c r="J329" s="136"/>
      <c r="K329" s="136"/>
      <c r="L329" s="136"/>
    </row>
    <row r="330" ht="22.5" customHeight="1">
      <c r="A330" s="136"/>
      <c r="B330" s="136"/>
      <c r="C330" s="136"/>
      <c r="D330" s="136"/>
      <c r="F330" s="136"/>
      <c r="G330" s="136"/>
      <c r="H330" s="136"/>
      <c r="I330" s="136"/>
      <c r="J330" s="136"/>
      <c r="K330" s="136"/>
      <c r="L330" s="136"/>
    </row>
    <row r="331" ht="22.5" customHeight="1">
      <c r="A331" s="136"/>
      <c r="B331" s="136"/>
      <c r="C331" s="136"/>
      <c r="D331" s="136"/>
      <c r="F331" s="136"/>
      <c r="G331" s="136"/>
      <c r="H331" s="136"/>
      <c r="I331" s="136"/>
      <c r="J331" s="136"/>
      <c r="K331" s="136"/>
      <c r="L331" s="136"/>
    </row>
    <row r="332" ht="22.5" customHeight="1">
      <c r="A332" s="136"/>
      <c r="B332" s="136"/>
      <c r="C332" s="136"/>
      <c r="D332" s="136"/>
      <c r="F332" s="136"/>
      <c r="G332" s="136"/>
      <c r="H332" s="136"/>
      <c r="I332" s="136"/>
      <c r="J332" s="136"/>
      <c r="K332" s="136"/>
      <c r="L332" s="136"/>
    </row>
    <row r="333" ht="22.5" customHeight="1">
      <c r="A333" s="136"/>
      <c r="B333" s="136"/>
      <c r="C333" s="136"/>
      <c r="D333" s="136"/>
      <c r="F333" s="136"/>
      <c r="G333" s="136"/>
      <c r="H333" s="136"/>
      <c r="I333" s="136"/>
      <c r="J333" s="136"/>
      <c r="K333" s="136"/>
      <c r="L333" s="136"/>
    </row>
    <row r="334" ht="22.5" customHeight="1">
      <c r="A334" s="136"/>
      <c r="B334" s="136"/>
      <c r="C334" s="136"/>
      <c r="D334" s="136"/>
      <c r="F334" s="136"/>
      <c r="G334" s="136"/>
      <c r="H334" s="136"/>
      <c r="I334" s="136"/>
      <c r="J334" s="136"/>
      <c r="K334" s="136"/>
      <c r="L334" s="136"/>
    </row>
    <row r="335" ht="22.5" customHeight="1">
      <c r="A335" s="136"/>
      <c r="B335" s="136"/>
      <c r="C335" s="136"/>
      <c r="D335" s="136"/>
      <c r="F335" s="136"/>
      <c r="G335" s="136"/>
      <c r="H335" s="136"/>
      <c r="I335" s="136"/>
      <c r="J335" s="136"/>
      <c r="K335" s="136"/>
      <c r="L335" s="136"/>
    </row>
    <row r="336" ht="22.5" customHeight="1">
      <c r="A336" s="136"/>
      <c r="B336" s="136"/>
      <c r="C336" s="136"/>
      <c r="D336" s="136"/>
      <c r="F336" s="136"/>
      <c r="G336" s="136"/>
      <c r="H336" s="136"/>
      <c r="I336" s="136"/>
      <c r="J336" s="136"/>
      <c r="K336" s="136"/>
      <c r="L336" s="136"/>
    </row>
    <row r="337" ht="22.5" customHeight="1">
      <c r="A337" s="136"/>
      <c r="B337" s="136"/>
      <c r="C337" s="136"/>
      <c r="D337" s="136"/>
      <c r="F337" s="136"/>
      <c r="G337" s="136"/>
      <c r="H337" s="136"/>
      <c r="I337" s="136"/>
      <c r="J337" s="136"/>
      <c r="K337" s="136"/>
      <c r="L337" s="136"/>
    </row>
    <row r="338" ht="22.5" customHeight="1">
      <c r="A338" s="136"/>
      <c r="B338" s="136"/>
      <c r="C338" s="136"/>
      <c r="D338" s="136"/>
      <c r="F338" s="136"/>
      <c r="G338" s="136"/>
      <c r="H338" s="136"/>
      <c r="I338" s="136"/>
      <c r="J338" s="136"/>
      <c r="K338" s="136"/>
      <c r="L338" s="136"/>
    </row>
    <row r="339" ht="22.5" customHeight="1">
      <c r="A339" s="136"/>
      <c r="B339" s="136"/>
      <c r="C339" s="136"/>
      <c r="D339" s="136"/>
      <c r="F339" s="136"/>
      <c r="G339" s="136"/>
      <c r="H339" s="136"/>
      <c r="I339" s="136"/>
      <c r="J339" s="136"/>
      <c r="K339" s="136"/>
      <c r="L339" s="136"/>
    </row>
    <row r="340" ht="22.5" customHeight="1">
      <c r="A340" s="136"/>
      <c r="B340" s="136"/>
      <c r="C340" s="136"/>
      <c r="D340" s="136"/>
      <c r="F340" s="136"/>
      <c r="G340" s="136"/>
      <c r="H340" s="136"/>
      <c r="I340" s="136"/>
      <c r="J340" s="136"/>
      <c r="K340" s="136"/>
      <c r="L340" s="136"/>
    </row>
    <row r="341" ht="22.5" customHeight="1">
      <c r="A341" s="136"/>
      <c r="B341" s="136"/>
      <c r="C341" s="136"/>
      <c r="D341" s="136"/>
      <c r="F341" s="136"/>
      <c r="G341" s="136"/>
      <c r="H341" s="136"/>
      <c r="I341" s="136"/>
      <c r="J341" s="136"/>
      <c r="K341" s="136"/>
      <c r="L341" s="136"/>
    </row>
    <row r="342" ht="22.5" customHeight="1">
      <c r="A342" s="136"/>
      <c r="B342" s="136"/>
      <c r="C342" s="136"/>
      <c r="D342" s="136"/>
      <c r="F342" s="136"/>
      <c r="G342" s="136"/>
      <c r="H342" s="136"/>
      <c r="I342" s="136"/>
      <c r="J342" s="136"/>
      <c r="K342" s="136"/>
      <c r="L342" s="136"/>
    </row>
    <row r="343" ht="22.5" customHeight="1">
      <c r="A343" s="136"/>
      <c r="B343" s="136"/>
      <c r="C343" s="136"/>
      <c r="D343" s="136"/>
      <c r="F343" s="136"/>
      <c r="G343" s="136"/>
      <c r="H343" s="136"/>
      <c r="I343" s="136"/>
      <c r="J343" s="136"/>
      <c r="K343" s="136"/>
      <c r="L343" s="136"/>
    </row>
    <row r="344" ht="22.5" customHeight="1">
      <c r="A344" s="136"/>
      <c r="B344" s="136"/>
      <c r="C344" s="136"/>
      <c r="D344" s="136"/>
      <c r="F344" s="136"/>
      <c r="G344" s="136"/>
      <c r="H344" s="136"/>
      <c r="I344" s="136"/>
      <c r="J344" s="136"/>
      <c r="K344" s="136"/>
      <c r="L344" s="136"/>
    </row>
    <row r="345" ht="22.5" customHeight="1">
      <c r="A345" s="136"/>
      <c r="B345" s="136"/>
      <c r="C345" s="136"/>
      <c r="D345" s="136"/>
      <c r="F345" s="136"/>
      <c r="G345" s="136"/>
      <c r="H345" s="136"/>
      <c r="I345" s="136"/>
      <c r="J345" s="136"/>
      <c r="K345" s="136"/>
      <c r="L345" s="136"/>
    </row>
    <row r="346" ht="22.5" customHeight="1">
      <c r="A346" s="136"/>
      <c r="B346" s="136"/>
      <c r="C346" s="136"/>
      <c r="D346" s="136"/>
      <c r="F346" s="136"/>
      <c r="G346" s="136"/>
      <c r="H346" s="136"/>
      <c r="I346" s="136"/>
      <c r="J346" s="136"/>
      <c r="K346" s="136"/>
      <c r="L346" s="136"/>
    </row>
    <row r="347" ht="22.5" customHeight="1">
      <c r="A347" s="136"/>
      <c r="B347" s="136"/>
      <c r="C347" s="136"/>
      <c r="D347" s="136"/>
      <c r="F347" s="136"/>
      <c r="G347" s="136"/>
      <c r="H347" s="136"/>
      <c r="I347" s="136"/>
      <c r="J347" s="136"/>
      <c r="K347" s="136"/>
      <c r="L347" s="136"/>
    </row>
    <row r="348" ht="22.5" customHeight="1">
      <c r="A348" s="136"/>
      <c r="B348" s="136"/>
      <c r="C348" s="136"/>
      <c r="D348" s="136"/>
      <c r="F348" s="136"/>
      <c r="G348" s="136"/>
      <c r="H348" s="136"/>
      <c r="I348" s="136"/>
      <c r="J348" s="136"/>
      <c r="K348" s="136"/>
      <c r="L348" s="136"/>
    </row>
    <row r="349" ht="22.5" customHeight="1">
      <c r="A349" s="136"/>
      <c r="B349" s="136"/>
      <c r="C349" s="136"/>
      <c r="D349" s="136"/>
      <c r="F349" s="136"/>
      <c r="G349" s="136"/>
      <c r="H349" s="136"/>
      <c r="I349" s="136"/>
      <c r="J349" s="136"/>
      <c r="K349" s="136"/>
      <c r="L349" s="136"/>
    </row>
    <row r="350" ht="22.5" customHeight="1">
      <c r="A350" s="136"/>
      <c r="B350" s="136"/>
      <c r="C350" s="136"/>
      <c r="D350" s="136"/>
      <c r="F350" s="136"/>
      <c r="G350" s="136"/>
      <c r="H350" s="136"/>
      <c r="I350" s="136"/>
      <c r="J350" s="136"/>
      <c r="K350" s="136"/>
      <c r="L350" s="136"/>
    </row>
    <row r="351" ht="22.5" customHeight="1">
      <c r="A351" s="136"/>
      <c r="B351" s="136"/>
      <c r="C351" s="136"/>
      <c r="D351" s="136"/>
      <c r="F351" s="136"/>
      <c r="G351" s="136"/>
      <c r="H351" s="136"/>
      <c r="I351" s="136"/>
      <c r="J351" s="136"/>
      <c r="K351" s="136"/>
      <c r="L351" s="136"/>
    </row>
    <row r="352" ht="22.5" customHeight="1">
      <c r="A352" s="136"/>
      <c r="B352" s="136"/>
      <c r="C352" s="136"/>
      <c r="D352" s="136"/>
      <c r="F352" s="136"/>
      <c r="G352" s="136"/>
      <c r="H352" s="136"/>
      <c r="I352" s="136"/>
      <c r="J352" s="136"/>
      <c r="K352" s="136"/>
      <c r="L352" s="136"/>
    </row>
    <row r="353" ht="22.5" customHeight="1">
      <c r="A353" s="136"/>
      <c r="B353" s="136"/>
      <c r="C353" s="136"/>
      <c r="D353" s="136"/>
      <c r="F353" s="136"/>
      <c r="G353" s="136"/>
      <c r="H353" s="136"/>
      <c r="I353" s="136"/>
      <c r="J353" s="136"/>
      <c r="K353" s="136"/>
      <c r="L353" s="136"/>
    </row>
    <row r="354" ht="22.5" customHeight="1">
      <c r="A354" s="136"/>
      <c r="B354" s="136"/>
      <c r="C354" s="136"/>
      <c r="D354" s="136"/>
      <c r="F354" s="136"/>
      <c r="G354" s="136"/>
      <c r="H354" s="136"/>
      <c r="I354" s="136"/>
      <c r="J354" s="136"/>
      <c r="K354" s="136"/>
      <c r="L354" s="136"/>
    </row>
    <row r="355" ht="22.5" customHeight="1">
      <c r="A355" s="136"/>
      <c r="B355" s="136"/>
      <c r="C355" s="136"/>
      <c r="D355" s="136"/>
      <c r="F355" s="136"/>
      <c r="G355" s="136"/>
      <c r="H355" s="136"/>
      <c r="I355" s="136"/>
      <c r="J355" s="136"/>
      <c r="K355" s="136"/>
      <c r="L355" s="136"/>
    </row>
    <row r="356" ht="22.5" customHeight="1">
      <c r="A356" s="136"/>
      <c r="B356" s="136"/>
      <c r="C356" s="136"/>
      <c r="D356" s="136"/>
      <c r="F356" s="136"/>
      <c r="G356" s="136"/>
      <c r="H356" s="136"/>
      <c r="I356" s="136"/>
      <c r="J356" s="136"/>
      <c r="K356" s="136"/>
      <c r="L356" s="136"/>
    </row>
    <row r="357" ht="22.5" customHeight="1">
      <c r="A357" s="136"/>
      <c r="B357" s="136"/>
      <c r="C357" s="136"/>
      <c r="D357" s="136"/>
      <c r="F357" s="136"/>
      <c r="G357" s="136"/>
      <c r="H357" s="136"/>
      <c r="I357" s="136"/>
      <c r="J357" s="136"/>
      <c r="K357" s="136"/>
      <c r="L357" s="136"/>
    </row>
    <row r="358" ht="22.5" customHeight="1">
      <c r="A358" s="136"/>
      <c r="B358" s="136"/>
      <c r="C358" s="136"/>
      <c r="D358" s="136"/>
      <c r="F358" s="136"/>
      <c r="G358" s="136"/>
      <c r="H358" s="136"/>
      <c r="I358" s="136"/>
      <c r="J358" s="136"/>
      <c r="K358" s="136"/>
      <c r="L358" s="136"/>
    </row>
    <row r="359" ht="22.5" customHeight="1">
      <c r="A359" s="136"/>
      <c r="B359" s="136"/>
      <c r="C359" s="136"/>
      <c r="D359" s="136"/>
      <c r="F359" s="136"/>
      <c r="G359" s="136"/>
      <c r="H359" s="136"/>
      <c r="I359" s="136"/>
      <c r="J359" s="136"/>
      <c r="K359" s="136"/>
      <c r="L359" s="136"/>
    </row>
    <row r="360" ht="22.5" customHeight="1">
      <c r="A360" s="136"/>
      <c r="B360" s="136"/>
      <c r="C360" s="136"/>
      <c r="D360" s="136"/>
      <c r="F360" s="136"/>
      <c r="G360" s="136"/>
      <c r="H360" s="136"/>
      <c r="I360" s="136"/>
      <c r="J360" s="136"/>
      <c r="K360" s="136"/>
      <c r="L360" s="136"/>
    </row>
    <row r="361" ht="22.5" customHeight="1">
      <c r="A361" s="136"/>
      <c r="B361" s="136"/>
      <c r="C361" s="136"/>
      <c r="D361" s="136"/>
      <c r="F361" s="136"/>
      <c r="G361" s="136"/>
      <c r="H361" s="136"/>
      <c r="I361" s="136"/>
      <c r="J361" s="136"/>
      <c r="K361" s="136"/>
      <c r="L361" s="136"/>
    </row>
    <row r="362" ht="22.5" customHeight="1">
      <c r="A362" s="136"/>
      <c r="B362" s="136"/>
      <c r="C362" s="136"/>
      <c r="D362" s="136"/>
      <c r="F362" s="136"/>
      <c r="G362" s="136"/>
      <c r="H362" s="136"/>
      <c r="I362" s="136"/>
      <c r="J362" s="136"/>
      <c r="K362" s="136"/>
      <c r="L362" s="136"/>
    </row>
    <row r="363" ht="22.5" customHeight="1">
      <c r="A363" s="136"/>
      <c r="B363" s="136"/>
      <c r="C363" s="136"/>
      <c r="D363" s="136"/>
      <c r="F363" s="136"/>
      <c r="G363" s="136"/>
      <c r="H363" s="136"/>
      <c r="I363" s="136"/>
      <c r="J363" s="136"/>
      <c r="K363" s="136"/>
      <c r="L363" s="136"/>
    </row>
    <row r="364" ht="22.5" customHeight="1">
      <c r="A364" s="136"/>
      <c r="B364" s="136"/>
      <c r="C364" s="136"/>
      <c r="D364" s="136"/>
      <c r="F364" s="136"/>
      <c r="G364" s="136"/>
      <c r="H364" s="136"/>
      <c r="I364" s="136"/>
      <c r="J364" s="136"/>
      <c r="K364" s="136"/>
      <c r="L364" s="136"/>
    </row>
    <row r="365" ht="22.5" customHeight="1">
      <c r="A365" s="136"/>
      <c r="B365" s="136"/>
      <c r="C365" s="136"/>
      <c r="D365" s="136"/>
      <c r="F365" s="136"/>
      <c r="G365" s="136"/>
      <c r="H365" s="136"/>
      <c r="I365" s="136"/>
      <c r="J365" s="136"/>
      <c r="K365" s="136"/>
      <c r="L365" s="136"/>
    </row>
    <row r="366" ht="22.5" customHeight="1">
      <c r="A366" s="136"/>
      <c r="B366" s="136"/>
      <c r="C366" s="136"/>
      <c r="D366" s="136"/>
      <c r="F366" s="136"/>
      <c r="G366" s="136"/>
      <c r="H366" s="136"/>
      <c r="I366" s="136"/>
      <c r="J366" s="136"/>
      <c r="K366" s="136"/>
      <c r="L366" s="136"/>
    </row>
    <row r="367" ht="22.5" customHeight="1">
      <c r="A367" s="136"/>
      <c r="B367" s="136"/>
      <c r="C367" s="136"/>
      <c r="D367" s="136"/>
      <c r="F367" s="136"/>
      <c r="G367" s="136"/>
      <c r="H367" s="136"/>
      <c r="I367" s="136"/>
      <c r="J367" s="136"/>
      <c r="K367" s="136"/>
      <c r="L367" s="136"/>
    </row>
    <row r="368" ht="22.5" customHeight="1">
      <c r="A368" s="136"/>
      <c r="B368" s="136"/>
      <c r="C368" s="136"/>
      <c r="D368" s="136"/>
      <c r="F368" s="136"/>
      <c r="G368" s="136"/>
      <c r="H368" s="136"/>
      <c r="I368" s="136"/>
      <c r="J368" s="136"/>
      <c r="K368" s="136"/>
      <c r="L368" s="136"/>
    </row>
    <row r="369" ht="22.5" customHeight="1">
      <c r="A369" s="136"/>
      <c r="B369" s="136"/>
      <c r="C369" s="136"/>
      <c r="D369" s="136"/>
      <c r="F369" s="136"/>
      <c r="G369" s="136"/>
      <c r="H369" s="136"/>
      <c r="I369" s="136"/>
      <c r="J369" s="136"/>
      <c r="K369" s="136"/>
      <c r="L369" s="136"/>
    </row>
    <row r="370" ht="22.5" customHeight="1">
      <c r="A370" s="136"/>
      <c r="B370" s="136"/>
      <c r="C370" s="136"/>
      <c r="D370" s="136"/>
      <c r="F370" s="136"/>
      <c r="G370" s="136"/>
      <c r="H370" s="136"/>
      <c r="I370" s="136"/>
      <c r="J370" s="136"/>
      <c r="K370" s="136"/>
      <c r="L370" s="136"/>
    </row>
    <row r="371" ht="22.5" customHeight="1">
      <c r="A371" s="136"/>
      <c r="B371" s="136"/>
      <c r="C371" s="136"/>
      <c r="D371" s="136"/>
      <c r="F371" s="136"/>
      <c r="G371" s="136"/>
      <c r="H371" s="136"/>
      <c r="I371" s="136"/>
      <c r="J371" s="136"/>
      <c r="K371" s="136"/>
      <c r="L371" s="136"/>
    </row>
    <row r="372" ht="22.5" customHeight="1">
      <c r="A372" s="136"/>
      <c r="B372" s="136"/>
      <c r="C372" s="136"/>
      <c r="D372" s="136"/>
      <c r="F372" s="136"/>
      <c r="G372" s="136"/>
      <c r="H372" s="136"/>
      <c r="I372" s="136"/>
      <c r="J372" s="136"/>
      <c r="K372" s="136"/>
      <c r="L372" s="136"/>
    </row>
    <row r="373" ht="22.5" customHeight="1">
      <c r="A373" s="136"/>
      <c r="B373" s="136"/>
      <c r="C373" s="136"/>
      <c r="D373" s="136"/>
      <c r="F373" s="136"/>
      <c r="G373" s="136"/>
      <c r="H373" s="136"/>
      <c r="I373" s="136"/>
      <c r="J373" s="136"/>
      <c r="K373" s="136"/>
      <c r="L373" s="136"/>
    </row>
    <row r="374" ht="22.5" customHeight="1">
      <c r="A374" s="136"/>
      <c r="B374" s="136"/>
      <c r="C374" s="136"/>
      <c r="D374" s="136"/>
      <c r="F374" s="136"/>
      <c r="G374" s="136"/>
      <c r="H374" s="136"/>
      <c r="I374" s="136"/>
      <c r="J374" s="136"/>
      <c r="K374" s="136"/>
      <c r="L374" s="136"/>
    </row>
    <row r="375" ht="22.5" customHeight="1">
      <c r="A375" s="136"/>
      <c r="B375" s="136"/>
      <c r="C375" s="136"/>
      <c r="D375" s="136"/>
      <c r="F375" s="136"/>
      <c r="G375" s="136"/>
      <c r="H375" s="136"/>
      <c r="I375" s="136"/>
      <c r="J375" s="136"/>
      <c r="K375" s="136"/>
      <c r="L375" s="136"/>
    </row>
    <row r="376" ht="22.5" customHeight="1">
      <c r="A376" s="136"/>
      <c r="B376" s="136"/>
      <c r="C376" s="136"/>
      <c r="D376" s="136"/>
      <c r="F376" s="136"/>
      <c r="G376" s="136"/>
      <c r="H376" s="136"/>
      <c r="I376" s="136"/>
      <c r="J376" s="136"/>
      <c r="K376" s="136"/>
      <c r="L376" s="136"/>
    </row>
    <row r="377" ht="22.5" customHeight="1">
      <c r="A377" s="136"/>
      <c r="B377" s="136"/>
      <c r="C377" s="136"/>
      <c r="D377" s="136"/>
      <c r="F377" s="136"/>
      <c r="G377" s="136"/>
      <c r="H377" s="136"/>
      <c r="I377" s="136"/>
      <c r="J377" s="136"/>
      <c r="K377" s="136"/>
      <c r="L377" s="136"/>
    </row>
    <row r="378" ht="22.5" customHeight="1">
      <c r="A378" s="136"/>
      <c r="B378" s="136"/>
      <c r="C378" s="136"/>
      <c r="D378" s="136"/>
      <c r="F378" s="136"/>
      <c r="G378" s="136"/>
      <c r="H378" s="136"/>
      <c r="I378" s="136"/>
      <c r="J378" s="136"/>
      <c r="K378" s="136"/>
      <c r="L378" s="136"/>
    </row>
    <row r="379" ht="22.5" customHeight="1">
      <c r="A379" s="136"/>
      <c r="B379" s="136"/>
      <c r="C379" s="136"/>
      <c r="D379" s="136"/>
      <c r="F379" s="136"/>
      <c r="G379" s="136"/>
      <c r="H379" s="136"/>
      <c r="I379" s="136"/>
      <c r="J379" s="136"/>
      <c r="K379" s="136"/>
      <c r="L379" s="136"/>
    </row>
    <row r="380" ht="22.5" customHeight="1">
      <c r="A380" s="136"/>
      <c r="B380" s="136"/>
      <c r="C380" s="136"/>
      <c r="D380" s="136"/>
      <c r="F380" s="136"/>
      <c r="G380" s="136"/>
      <c r="H380" s="136"/>
      <c r="I380" s="136"/>
      <c r="J380" s="136"/>
      <c r="K380" s="136"/>
      <c r="L380" s="136"/>
    </row>
    <row r="381" ht="22.5" customHeight="1">
      <c r="A381" s="136"/>
      <c r="B381" s="136"/>
      <c r="C381" s="136"/>
      <c r="D381" s="136"/>
      <c r="F381" s="136"/>
      <c r="G381" s="136"/>
      <c r="H381" s="136"/>
      <c r="I381" s="136"/>
      <c r="J381" s="136"/>
      <c r="K381" s="136"/>
      <c r="L381" s="136"/>
    </row>
    <row r="382" ht="22.5" customHeight="1">
      <c r="A382" s="136"/>
      <c r="B382" s="136"/>
      <c r="C382" s="136"/>
      <c r="D382" s="136"/>
      <c r="F382" s="136"/>
      <c r="G382" s="136"/>
      <c r="H382" s="136"/>
      <c r="I382" s="136"/>
      <c r="J382" s="136"/>
      <c r="K382" s="136"/>
      <c r="L382" s="136"/>
    </row>
    <row r="383" ht="22.5" customHeight="1">
      <c r="A383" s="136"/>
      <c r="B383" s="136"/>
      <c r="C383" s="136"/>
      <c r="D383" s="136"/>
      <c r="F383" s="136"/>
      <c r="G383" s="136"/>
      <c r="H383" s="136"/>
      <c r="I383" s="136"/>
      <c r="J383" s="136"/>
      <c r="K383" s="136"/>
      <c r="L383" s="136"/>
    </row>
    <row r="384" ht="22.5" customHeight="1">
      <c r="A384" s="136"/>
      <c r="B384" s="136"/>
      <c r="C384" s="136"/>
      <c r="D384" s="136"/>
      <c r="F384" s="136"/>
      <c r="G384" s="136"/>
      <c r="H384" s="136"/>
      <c r="I384" s="136"/>
      <c r="J384" s="136"/>
      <c r="K384" s="136"/>
      <c r="L384" s="136"/>
    </row>
    <row r="385" ht="22.5" customHeight="1">
      <c r="A385" s="136"/>
      <c r="B385" s="136"/>
      <c r="C385" s="136"/>
      <c r="D385" s="136"/>
      <c r="F385" s="136"/>
      <c r="G385" s="136"/>
      <c r="H385" s="136"/>
      <c r="I385" s="136"/>
      <c r="J385" s="136"/>
      <c r="K385" s="136"/>
      <c r="L385" s="136"/>
    </row>
    <row r="386" ht="22.5" customHeight="1">
      <c r="A386" s="136"/>
      <c r="B386" s="136"/>
      <c r="C386" s="136"/>
      <c r="D386" s="136"/>
      <c r="F386" s="136"/>
      <c r="G386" s="136"/>
      <c r="H386" s="136"/>
      <c r="I386" s="136"/>
      <c r="J386" s="136"/>
      <c r="K386" s="136"/>
      <c r="L386" s="136"/>
    </row>
    <row r="387" ht="22.5" customHeight="1">
      <c r="A387" s="136"/>
      <c r="B387" s="136"/>
      <c r="C387" s="136"/>
      <c r="D387" s="136"/>
      <c r="F387" s="136"/>
      <c r="G387" s="136"/>
      <c r="H387" s="136"/>
      <c r="I387" s="136"/>
      <c r="J387" s="136"/>
      <c r="K387" s="136"/>
      <c r="L387" s="136"/>
    </row>
    <row r="388" ht="22.5" customHeight="1">
      <c r="A388" s="136"/>
      <c r="B388" s="136"/>
      <c r="C388" s="136"/>
      <c r="D388" s="136"/>
      <c r="F388" s="136"/>
      <c r="G388" s="136"/>
      <c r="H388" s="136"/>
      <c r="I388" s="136"/>
      <c r="J388" s="136"/>
      <c r="K388" s="136"/>
      <c r="L388" s="136"/>
    </row>
    <row r="389" ht="22.5" customHeight="1">
      <c r="A389" s="136"/>
      <c r="B389" s="136"/>
      <c r="C389" s="136"/>
      <c r="D389" s="136"/>
      <c r="F389" s="136"/>
      <c r="G389" s="136"/>
      <c r="H389" s="136"/>
      <c r="I389" s="136"/>
      <c r="J389" s="136"/>
      <c r="K389" s="136"/>
      <c r="L389" s="136"/>
    </row>
    <row r="390" ht="22.5" customHeight="1">
      <c r="A390" s="136"/>
      <c r="B390" s="136"/>
      <c r="C390" s="136"/>
      <c r="D390" s="136"/>
      <c r="F390" s="136"/>
      <c r="G390" s="136"/>
      <c r="H390" s="136"/>
      <c r="I390" s="136"/>
      <c r="J390" s="136"/>
      <c r="K390" s="136"/>
      <c r="L390" s="136"/>
    </row>
    <row r="391" ht="22.5" customHeight="1">
      <c r="A391" s="136"/>
      <c r="B391" s="136"/>
      <c r="C391" s="136"/>
      <c r="D391" s="136"/>
      <c r="F391" s="136"/>
      <c r="G391" s="136"/>
      <c r="H391" s="136"/>
      <c r="I391" s="136"/>
      <c r="J391" s="136"/>
      <c r="K391" s="136"/>
      <c r="L391" s="136"/>
    </row>
    <row r="392" ht="22.5" customHeight="1">
      <c r="A392" s="136"/>
      <c r="B392" s="136"/>
      <c r="C392" s="136"/>
      <c r="D392" s="136"/>
      <c r="F392" s="136"/>
      <c r="G392" s="136"/>
      <c r="H392" s="136"/>
      <c r="I392" s="136"/>
      <c r="J392" s="136"/>
      <c r="K392" s="136"/>
      <c r="L392" s="136"/>
    </row>
    <row r="393" ht="22.5" customHeight="1">
      <c r="A393" s="136"/>
      <c r="B393" s="136"/>
      <c r="C393" s="136"/>
      <c r="D393" s="136"/>
      <c r="F393" s="136"/>
      <c r="G393" s="136"/>
      <c r="H393" s="136"/>
      <c r="I393" s="136"/>
      <c r="J393" s="136"/>
      <c r="K393" s="136"/>
      <c r="L393" s="136"/>
    </row>
    <row r="394" ht="22.5" customHeight="1">
      <c r="A394" s="136"/>
      <c r="B394" s="136"/>
      <c r="C394" s="136"/>
      <c r="D394" s="136"/>
      <c r="F394" s="136"/>
      <c r="G394" s="136"/>
      <c r="H394" s="136"/>
      <c r="I394" s="136"/>
      <c r="J394" s="136"/>
      <c r="K394" s="136"/>
      <c r="L394" s="136"/>
    </row>
    <row r="395" ht="22.5" customHeight="1">
      <c r="A395" s="136"/>
      <c r="B395" s="136"/>
      <c r="C395" s="136"/>
      <c r="D395" s="136"/>
      <c r="F395" s="136"/>
      <c r="G395" s="136"/>
      <c r="H395" s="136"/>
      <c r="I395" s="136"/>
      <c r="J395" s="136"/>
      <c r="K395" s="136"/>
      <c r="L395" s="136"/>
    </row>
    <row r="396" ht="22.5" customHeight="1">
      <c r="A396" s="136"/>
      <c r="B396" s="136"/>
      <c r="C396" s="136"/>
      <c r="D396" s="136"/>
      <c r="F396" s="136"/>
      <c r="G396" s="136"/>
      <c r="H396" s="136"/>
      <c r="I396" s="136"/>
      <c r="J396" s="136"/>
      <c r="K396" s="136"/>
      <c r="L396" s="136"/>
    </row>
    <row r="397" ht="22.5" customHeight="1">
      <c r="A397" s="136"/>
      <c r="B397" s="136"/>
      <c r="C397" s="136"/>
      <c r="D397" s="136"/>
      <c r="F397" s="136"/>
      <c r="G397" s="136"/>
      <c r="H397" s="136"/>
      <c r="I397" s="136"/>
      <c r="J397" s="136"/>
      <c r="K397" s="136"/>
      <c r="L397" s="136"/>
    </row>
    <row r="398" ht="22.5" customHeight="1">
      <c r="A398" s="136"/>
      <c r="B398" s="136"/>
      <c r="C398" s="136"/>
      <c r="D398" s="136"/>
      <c r="F398" s="136"/>
      <c r="G398" s="136"/>
      <c r="H398" s="136"/>
      <c r="I398" s="136"/>
      <c r="J398" s="136"/>
      <c r="K398" s="136"/>
      <c r="L398" s="136"/>
    </row>
    <row r="399" ht="22.5" customHeight="1">
      <c r="A399" s="136"/>
      <c r="B399" s="136"/>
      <c r="C399" s="136"/>
      <c r="D399" s="136"/>
      <c r="F399" s="136"/>
      <c r="G399" s="136"/>
      <c r="H399" s="136"/>
      <c r="I399" s="136"/>
      <c r="J399" s="136"/>
      <c r="K399" s="136"/>
      <c r="L399" s="136"/>
    </row>
    <row r="400" ht="22.5" customHeight="1">
      <c r="A400" s="136"/>
      <c r="B400" s="136"/>
      <c r="C400" s="136"/>
      <c r="D400" s="136"/>
      <c r="F400" s="136"/>
      <c r="G400" s="136"/>
      <c r="H400" s="136"/>
      <c r="I400" s="136"/>
      <c r="J400" s="136"/>
      <c r="K400" s="136"/>
      <c r="L400" s="136"/>
    </row>
    <row r="401" ht="22.5" customHeight="1">
      <c r="A401" s="136"/>
      <c r="B401" s="136"/>
      <c r="C401" s="136"/>
      <c r="D401" s="136"/>
      <c r="F401" s="136"/>
      <c r="G401" s="136"/>
      <c r="H401" s="136"/>
      <c r="I401" s="136"/>
      <c r="J401" s="136"/>
      <c r="K401" s="136"/>
      <c r="L401" s="136"/>
    </row>
    <row r="402" ht="22.5" customHeight="1">
      <c r="A402" s="136"/>
      <c r="B402" s="136"/>
      <c r="C402" s="136"/>
      <c r="D402" s="136"/>
      <c r="F402" s="136"/>
      <c r="G402" s="136"/>
      <c r="H402" s="136"/>
      <c r="I402" s="136"/>
      <c r="J402" s="136"/>
      <c r="K402" s="136"/>
      <c r="L402" s="136"/>
    </row>
    <row r="403" ht="22.5" customHeight="1">
      <c r="A403" s="136"/>
      <c r="B403" s="136"/>
      <c r="C403" s="136"/>
      <c r="D403" s="136"/>
      <c r="F403" s="136"/>
      <c r="G403" s="136"/>
      <c r="H403" s="136"/>
      <c r="I403" s="136"/>
      <c r="J403" s="136"/>
      <c r="K403" s="136"/>
      <c r="L403" s="136"/>
    </row>
    <row r="404" ht="22.5" customHeight="1">
      <c r="A404" s="136"/>
      <c r="B404" s="136"/>
      <c r="C404" s="136"/>
      <c r="D404" s="136"/>
      <c r="F404" s="136"/>
      <c r="G404" s="136"/>
      <c r="H404" s="136"/>
      <c r="I404" s="136"/>
      <c r="J404" s="136"/>
      <c r="K404" s="136"/>
      <c r="L404" s="136"/>
    </row>
    <row r="405" ht="22.5" customHeight="1">
      <c r="A405" s="136"/>
      <c r="B405" s="136"/>
      <c r="C405" s="136"/>
      <c r="D405" s="136"/>
      <c r="F405" s="136"/>
      <c r="G405" s="136"/>
      <c r="H405" s="136"/>
      <c r="I405" s="136"/>
      <c r="J405" s="136"/>
      <c r="K405" s="136"/>
      <c r="L405" s="136"/>
    </row>
    <row r="406" ht="22.5" customHeight="1">
      <c r="A406" s="136"/>
      <c r="B406" s="136"/>
      <c r="C406" s="136"/>
      <c r="D406" s="136"/>
      <c r="F406" s="136"/>
      <c r="G406" s="136"/>
      <c r="H406" s="136"/>
      <c r="I406" s="136"/>
      <c r="J406" s="136"/>
      <c r="K406" s="136"/>
      <c r="L406" s="136"/>
    </row>
    <row r="407" ht="22.5" customHeight="1">
      <c r="A407" s="136"/>
      <c r="B407" s="136"/>
      <c r="C407" s="136"/>
      <c r="D407" s="136"/>
      <c r="F407" s="136"/>
      <c r="G407" s="136"/>
      <c r="H407" s="136"/>
      <c r="I407" s="136"/>
      <c r="J407" s="136"/>
      <c r="K407" s="136"/>
      <c r="L407" s="136"/>
    </row>
    <row r="408" ht="22.5" customHeight="1">
      <c r="A408" s="136"/>
      <c r="B408" s="136"/>
      <c r="C408" s="136"/>
      <c r="D408" s="136"/>
      <c r="F408" s="136"/>
      <c r="G408" s="136"/>
      <c r="H408" s="136"/>
      <c r="I408" s="136"/>
      <c r="J408" s="136"/>
      <c r="K408" s="136"/>
      <c r="L408" s="136"/>
    </row>
    <row r="409" ht="22.5" customHeight="1">
      <c r="A409" s="136"/>
      <c r="B409" s="136"/>
      <c r="C409" s="136"/>
      <c r="D409" s="136"/>
      <c r="F409" s="136"/>
      <c r="G409" s="136"/>
      <c r="H409" s="136"/>
      <c r="I409" s="136"/>
      <c r="J409" s="136"/>
      <c r="K409" s="136"/>
      <c r="L409" s="136"/>
    </row>
    <row r="410" ht="22.5" customHeight="1">
      <c r="A410" s="136"/>
      <c r="B410" s="136"/>
      <c r="C410" s="136"/>
      <c r="D410" s="136"/>
      <c r="F410" s="136"/>
      <c r="G410" s="136"/>
      <c r="H410" s="136"/>
      <c r="I410" s="136"/>
      <c r="J410" s="136"/>
      <c r="K410" s="136"/>
      <c r="L410" s="136"/>
    </row>
    <row r="411" ht="22.5" customHeight="1">
      <c r="A411" s="136"/>
      <c r="B411" s="136"/>
      <c r="C411" s="136"/>
      <c r="D411" s="136"/>
      <c r="F411" s="136"/>
      <c r="G411" s="136"/>
      <c r="H411" s="136"/>
      <c r="I411" s="136"/>
      <c r="J411" s="136"/>
      <c r="K411" s="136"/>
      <c r="L411" s="136"/>
    </row>
    <row r="412" ht="22.5" customHeight="1">
      <c r="A412" s="136"/>
      <c r="B412" s="136"/>
      <c r="C412" s="136"/>
      <c r="D412" s="136"/>
      <c r="F412" s="136"/>
      <c r="G412" s="136"/>
      <c r="H412" s="136"/>
      <c r="I412" s="136"/>
      <c r="J412" s="136"/>
      <c r="K412" s="136"/>
      <c r="L412" s="136"/>
    </row>
    <row r="413" ht="22.5" customHeight="1">
      <c r="A413" s="136"/>
      <c r="B413" s="136"/>
      <c r="C413" s="136"/>
      <c r="D413" s="136"/>
      <c r="F413" s="136"/>
      <c r="G413" s="136"/>
      <c r="H413" s="136"/>
      <c r="I413" s="136"/>
      <c r="J413" s="136"/>
      <c r="K413" s="136"/>
      <c r="L413" s="136"/>
    </row>
    <row r="414" ht="22.5" customHeight="1">
      <c r="A414" s="136"/>
      <c r="B414" s="136"/>
      <c r="C414" s="136"/>
      <c r="D414" s="136"/>
      <c r="F414" s="136"/>
      <c r="G414" s="136"/>
      <c r="H414" s="136"/>
      <c r="I414" s="136"/>
      <c r="J414" s="136"/>
      <c r="K414" s="136"/>
      <c r="L414" s="136"/>
    </row>
    <row r="415" ht="22.5" customHeight="1">
      <c r="A415" s="136"/>
      <c r="B415" s="136"/>
      <c r="C415" s="136"/>
      <c r="D415" s="136"/>
      <c r="F415" s="136"/>
      <c r="G415" s="136"/>
      <c r="H415" s="136"/>
      <c r="I415" s="136"/>
      <c r="J415" s="136"/>
      <c r="K415" s="136"/>
      <c r="L415" s="136"/>
    </row>
    <row r="416" ht="22.5" customHeight="1">
      <c r="A416" s="136"/>
      <c r="B416" s="136"/>
      <c r="C416" s="136"/>
      <c r="D416" s="136"/>
      <c r="F416" s="136"/>
      <c r="G416" s="136"/>
      <c r="H416" s="136"/>
      <c r="I416" s="136"/>
      <c r="J416" s="136"/>
      <c r="K416" s="136"/>
      <c r="L416" s="136"/>
    </row>
    <row r="417" ht="22.5" customHeight="1">
      <c r="A417" s="136"/>
      <c r="B417" s="136"/>
      <c r="C417" s="136"/>
      <c r="D417" s="136"/>
      <c r="F417" s="136"/>
      <c r="G417" s="136"/>
      <c r="H417" s="136"/>
      <c r="I417" s="136"/>
      <c r="J417" s="136"/>
      <c r="K417" s="136"/>
      <c r="L417" s="136"/>
    </row>
    <row r="418" ht="22.5" customHeight="1">
      <c r="A418" s="136"/>
      <c r="B418" s="136"/>
      <c r="C418" s="136"/>
      <c r="D418" s="136"/>
      <c r="F418" s="136"/>
      <c r="G418" s="136"/>
      <c r="H418" s="136"/>
      <c r="I418" s="136"/>
      <c r="J418" s="136"/>
      <c r="K418" s="136"/>
      <c r="L418" s="136"/>
    </row>
    <row r="419" ht="22.5" customHeight="1">
      <c r="A419" s="136"/>
      <c r="B419" s="136"/>
      <c r="C419" s="136"/>
      <c r="D419" s="136"/>
      <c r="F419" s="136"/>
      <c r="G419" s="136"/>
      <c r="H419" s="136"/>
      <c r="I419" s="136"/>
      <c r="J419" s="136"/>
      <c r="K419" s="136"/>
      <c r="L419" s="136"/>
    </row>
    <row r="420" ht="22.5" customHeight="1">
      <c r="A420" s="136"/>
      <c r="B420" s="136"/>
      <c r="C420" s="136"/>
      <c r="D420" s="136"/>
      <c r="F420" s="136"/>
      <c r="G420" s="136"/>
      <c r="H420" s="136"/>
      <c r="I420" s="136"/>
      <c r="J420" s="136"/>
      <c r="K420" s="136"/>
      <c r="L420" s="136"/>
    </row>
    <row r="421" ht="22.5" customHeight="1">
      <c r="A421" s="136"/>
      <c r="B421" s="136"/>
      <c r="C421" s="136"/>
      <c r="D421" s="136"/>
      <c r="F421" s="136"/>
      <c r="G421" s="136"/>
      <c r="H421" s="136"/>
      <c r="I421" s="136"/>
      <c r="J421" s="136"/>
      <c r="K421" s="136"/>
      <c r="L421" s="136"/>
    </row>
    <row r="422" ht="22.5" customHeight="1">
      <c r="A422" s="136"/>
      <c r="B422" s="136"/>
      <c r="C422" s="136"/>
      <c r="D422" s="136"/>
      <c r="F422" s="136"/>
      <c r="G422" s="136"/>
      <c r="H422" s="136"/>
      <c r="I422" s="136"/>
      <c r="J422" s="136"/>
      <c r="K422" s="136"/>
      <c r="L422" s="136"/>
    </row>
    <row r="423" ht="22.5" customHeight="1">
      <c r="A423" s="136"/>
      <c r="B423" s="136"/>
      <c r="C423" s="136"/>
      <c r="D423" s="136"/>
      <c r="F423" s="136"/>
      <c r="G423" s="136"/>
      <c r="H423" s="136"/>
      <c r="I423" s="136"/>
      <c r="J423" s="136"/>
      <c r="K423" s="136"/>
      <c r="L423" s="136"/>
    </row>
    <row r="424" ht="22.5" customHeight="1">
      <c r="A424" s="136"/>
      <c r="B424" s="136"/>
      <c r="C424" s="136"/>
      <c r="D424" s="136"/>
      <c r="F424" s="136"/>
      <c r="G424" s="136"/>
      <c r="H424" s="136"/>
      <c r="I424" s="136"/>
      <c r="J424" s="136"/>
      <c r="K424" s="136"/>
      <c r="L424" s="136"/>
    </row>
    <row r="425" ht="22.5" customHeight="1">
      <c r="A425" s="136"/>
      <c r="B425" s="136"/>
      <c r="C425" s="136"/>
      <c r="D425" s="136"/>
      <c r="F425" s="136"/>
      <c r="G425" s="136"/>
      <c r="H425" s="136"/>
      <c r="I425" s="136"/>
      <c r="J425" s="136"/>
      <c r="K425" s="136"/>
      <c r="L425" s="136"/>
    </row>
    <row r="426" ht="22.5" customHeight="1">
      <c r="A426" s="136"/>
      <c r="B426" s="136"/>
      <c r="C426" s="136"/>
      <c r="D426" s="136"/>
      <c r="F426" s="136"/>
      <c r="G426" s="136"/>
      <c r="H426" s="136"/>
      <c r="I426" s="136"/>
      <c r="J426" s="136"/>
      <c r="K426" s="136"/>
      <c r="L426" s="136"/>
    </row>
    <row r="427" ht="22.5" customHeight="1">
      <c r="A427" s="136"/>
      <c r="B427" s="136"/>
      <c r="C427" s="136"/>
      <c r="D427" s="136"/>
      <c r="F427" s="136"/>
      <c r="G427" s="136"/>
      <c r="H427" s="136"/>
      <c r="I427" s="136"/>
      <c r="J427" s="136"/>
      <c r="K427" s="136"/>
      <c r="L427" s="136"/>
    </row>
    <row r="428" ht="22.5" customHeight="1">
      <c r="A428" s="136"/>
      <c r="B428" s="136"/>
      <c r="C428" s="136"/>
      <c r="D428" s="136"/>
      <c r="F428" s="136"/>
      <c r="G428" s="136"/>
      <c r="H428" s="136"/>
      <c r="I428" s="136"/>
      <c r="J428" s="136"/>
      <c r="K428" s="136"/>
      <c r="L428" s="136"/>
    </row>
    <row r="429" ht="22.5" customHeight="1">
      <c r="A429" s="136"/>
      <c r="B429" s="136"/>
      <c r="C429" s="136"/>
      <c r="D429" s="136"/>
      <c r="F429" s="136"/>
      <c r="G429" s="136"/>
      <c r="H429" s="136"/>
      <c r="I429" s="136"/>
      <c r="J429" s="136"/>
      <c r="K429" s="136"/>
      <c r="L429" s="136"/>
    </row>
    <row r="430" ht="22.5" customHeight="1">
      <c r="A430" s="136"/>
      <c r="B430" s="136"/>
      <c r="C430" s="136"/>
      <c r="D430" s="136"/>
      <c r="F430" s="136"/>
      <c r="G430" s="136"/>
      <c r="H430" s="136"/>
      <c r="I430" s="136"/>
      <c r="J430" s="136"/>
      <c r="K430" s="136"/>
      <c r="L430" s="136"/>
    </row>
    <row r="431" ht="22.5" customHeight="1">
      <c r="A431" s="136"/>
      <c r="B431" s="136"/>
      <c r="C431" s="136"/>
      <c r="D431" s="136"/>
      <c r="F431" s="136"/>
      <c r="G431" s="136"/>
      <c r="H431" s="136"/>
      <c r="I431" s="136"/>
      <c r="J431" s="136"/>
      <c r="K431" s="136"/>
      <c r="L431" s="136"/>
    </row>
    <row r="432" ht="22.5" customHeight="1">
      <c r="A432" s="136"/>
      <c r="B432" s="136"/>
      <c r="C432" s="136"/>
      <c r="D432" s="136"/>
      <c r="F432" s="136"/>
      <c r="G432" s="136"/>
      <c r="H432" s="136"/>
      <c r="I432" s="136"/>
      <c r="J432" s="136"/>
      <c r="K432" s="136"/>
      <c r="L432" s="136"/>
    </row>
    <row r="433" ht="22.5" customHeight="1">
      <c r="A433" s="136"/>
      <c r="B433" s="136"/>
      <c r="C433" s="136"/>
      <c r="D433" s="136"/>
      <c r="F433" s="136"/>
      <c r="G433" s="136"/>
      <c r="H433" s="136"/>
      <c r="I433" s="136"/>
      <c r="J433" s="136"/>
      <c r="K433" s="136"/>
      <c r="L433" s="136"/>
    </row>
    <row r="434" ht="22.5" customHeight="1">
      <c r="A434" s="136"/>
      <c r="B434" s="136"/>
      <c r="C434" s="136"/>
      <c r="D434" s="136"/>
      <c r="F434" s="136"/>
      <c r="G434" s="136"/>
      <c r="H434" s="136"/>
      <c r="I434" s="136"/>
      <c r="J434" s="136"/>
      <c r="K434" s="136"/>
      <c r="L434" s="136"/>
    </row>
    <row r="435" ht="22.5" customHeight="1">
      <c r="A435" s="136"/>
      <c r="B435" s="136"/>
      <c r="C435" s="136"/>
      <c r="D435" s="136"/>
      <c r="F435" s="136"/>
      <c r="G435" s="136"/>
      <c r="H435" s="136"/>
      <c r="I435" s="136"/>
      <c r="J435" s="136"/>
      <c r="K435" s="136"/>
      <c r="L435" s="136"/>
    </row>
    <row r="436" ht="22.5" customHeight="1">
      <c r="A436" s="136"/>
      <c r="B436" s="136"/>
      <c r="C436" s="136"/>
      <c r="D436" s="136"/>
      <c r="F436" s="136"/>
      <c r="G436" s="136"/>
      <c r="H436" s="136"/>
      <c r="I436" s="136"/>
      <c r="J436" s="136"/>
      <c r="K436" s="136"/>
      <c r="L436" s="136"/>
    </row>
    <row r="437" ht="22.5" customHeight="1">
      <c r="A437" s="136"/>
      <c r="B437" s="136"/>
      <c r="C437" s="136"/>
      <c r="D437" s="136"/>
      <c r="F437" s="136"/>
      <c r="G437" s="136"/>
      <c r="H437" s="136"/>
      <c r="I437" s="136"/>
      <c r="J437" s="136"/>
      <c r="K437" s="136"/>
      <c r="L437" s="136"/>
    </row>
    <row r="438" ht="22.5" customHeight="1">
      <c r="A438" s="136"/>
      <c r="B438" s="136"/>
      <c r="C438" s="136"/>
      <c r="D438" s="136"/>
      <c r="F438" s="136"/>
      <c r="G438" s="136"/>
      <c r="H438" s="136"/>
      <c r="I438" s="136"/>
      <c r="J438" s="136"/>
      <c r="K438" s="136"/>
      <c r="L438" s="136"/>
    </row>
    <row r="439" ht="22.5" customHeight="1">
      <c r="A439" s="136"/>
      <c r="B439" s="136"/>
      <c r="C439" s="136"/>
      <c r="D439" s="136"/>
      <c r="F439" s="136"/>
      <c r="G439" s="136"/>
      <c r="H439" s="136"/>
      <c r="I439" s="136"/>
      <c r="J439" s="136"/>
      <c r="K439" s="136"/>
      <c r="L439" s="136"/>
    </row>
    <row r="440" ht="22.5" customHeight="1">
      <c r="A440" s="136"/>
      <c r="B440" s="136"/>
      <c r="C440" s="136"/>
      <c r="D440" s="136"/>
      <c r="F440" s="136"/>
      <c r="G440" s="136"/>
      <c r="H440" s="136"/>
      <c r="I440" s="136"/>
      <c r="J440" s="136"/>
      <c r="K440" s="136"/>
      <c r="L440" s="136"/>
    </row>
    <row r="441" ht="22.5" customHeight="1">
      <c r="A441" s="136"/>
      <c r="B441" s="136"/>
      <c r="C441" s="136"/>
      <c r="D441" s="136"/>
      <c r="F441" s="136"/>
      <c r="G441" s="136"/>
      <c r="H441" s="136"/>
      <c r="I441" s="136"/>
      <c r="J441" s="136"/>
      <c r="K441" s="136"/>
      <c r="L441" s="136"/>
    </row>
    <row r="442" ht="22.5" customHeight="1">
      <c r="A442" s="136"/>
      <c r="B442" s="136"/>
      <c r="C442" s="136"/>
      <c r="D442" s="136"/>
      <c r="F442" s="136"/>
      <c r="G442" s="136"/>
      <c r="H442" s="136"/>
      <c r="I442" s="136"/>
      <c r="J442" s="136"/>
      <c r="K442" s="136"/>
      <c r="L442" s="136"/>
    </row>
    <row r="443" ht="22.5" customHeight="1">
      <c r="A443" s="136"/>
      <c r="B443" s="136"/>
      <c r="C443" s="136"/>
      <c r="D443" s="136"/>
      <c r="F443" s="136"/>
      <c r="G443" s="136"/>
      <c r="H443" s="136"/>
      <c r="I443" s="136"/>
      <c r="J443" s="136"/>
      <c r="K443" s="136"/>
      <c r="L443" s="136"/>
    </row>
    <row r="444" ht="22.5" customHeight="1">
      <c r="A444" s="136"/>
      <c r="B444" s="136"/>
      <c r="C444" s="136"/>
      <c r="D444" s="136"/>
      <c r="F444" s="136"/>
      <c r="G444" s="136"/>
      <c r="H444" s="136"/>
      <c r="I444" s="136"/>
      <c r="J444" s="136"/>
      <c r="K444" s="136"/>
      <c r="L444" s="136"/>
    </row>
    <row r="445" ht="22.5" customHeight="1">
      <c r="A445" s="136"/>
      <c r="B445" s="136"/>
      <c r="C445" s="136"/>
      <c r="D445" s="136"/>
      <c r="F445" s="136"/>
      <c r="G445" s="136"/>
      <c r="H445" s="136"/>
      <c r="I445" s="136"/>
      <c r="J445" s="136"/>
      <c r="K445" s="136"/>
      <c r="L445" s="136"/>
    </row>
    <row r="446" ht="22.5" customHeight="1">
      <c r="A446" s="136"/>
      <c r="B446" s="136"/>
      <c r="C446" s="136"/>
      <c r="D446" s="136"/>
      <c r="F446" s="136"/>
      <c r="G446" s="136"/>
      <c r="H446" s="136"/>
      <c r="I446" s="136"/>
      <c r="J446" s="136"/>
      <c r="K446" s="136"/>
      <c r="L446" s="136"/>
    </row>
    <row r="447" ht="22.5" customHeight="1">
      <c r="A447" s="136"/>
      <c r="B447" s="136"/>
      <c r="C447" s="136"/>
      <c r="D447" s="136"/>
      <c r="F447" s="136"/>
      <c r="G447" s="136"/>
      <c r="H447" s="136"/>
      <c r="I447" s="136"/>
      <c r="J447" s="136"/>
      <c r="K447" s="136"/>
      <c r="L447" s="136"/>
    </row>
    <row r="448" ht="22.5" customHeight="1">
      <c r="A448" s="136"/>
      <c r="B448" s="136"/>
      <c r="C448" s="136"/>
      <c r="D448" s="136"/>
      <c r="F448" s="136"/>
      <c r="G448" s="136"/>
      <c r="H448" s="136"/>
      <c r="I448" s="136"/>
      <c r="J448" s="136"/>
      <c r="K448" s="136"/>
      <c r="L448" s="136"/>
    </row>
    <row r="449" ht="22.5" customHeight="1">
      <c r="A449" s="136"/>
      <c r="B449" s="136"/>
      <c r="C449" s="136"/>
      <c r="D449" s="136"/>
      <c r="F449" s="136"/>
      <c r="G449" s="136"/>
      <c r="H449" s="136"/>
      <c r="I449" s="136"/>
      <c r="J449" s="136"/>
      <c r="K449" s="136"/>
      <c r="L449" s="136"/>
    </row>
    <row r="450" ht="22.5" customHeight="1">
      <c r="A450" s="136"/>
      <c r="B450" s="136"/>
      <c r="C450" s="136"/>
      <c r="D450" s="136"/>
      <c r="F450" s="136"/>
      <c r="G450" s="136"/>
      <c r="H450" s="136"/>
      <c r="I450" s="136"/>
      <c r="J450" s="136"/>
      <c r="K450" s="136"/>
      <c r="L450" s="136"/>
    </row>
    <row r="451" ht="22.5" customHeight="1">
      <c r="A451" s="136"/>
      <c r="B451" s="136"/>
      <c r="C451" s="136"/>
      <c r="D451" s="136"/>
      <c r="F451" s="136"/>
      <c r="G451" s="136"/>
      <c r="H451" s="136"/>
      <c r="I451" s="136"/>
      <c r="J451" s="136"/>
      <c r="K451" s="136"/>
      <c r="L451" s="136"/>
    </row>
    <row r="452" ht="22.5" customHeight="1">
      <c r="A452" s="136"/>
      <c r="B452" s="136"/>
      <c r="C452" s="136"/>
      <c r="D452" s="136"/>
      <c r="F452" s="136"/>
      <c r="G452" s="136"/>
      <c r="H452" s="136"/>
      <c r="I452" s="136"/>
      <c r="J452" s="136"/>
      <c r="K452" s="136"/>
      <c r="L452" s="136"/>
    </row>
    <row r="453" ht="22.5" customHeight="1">
      <c r="A453" s="136"/>
      <c r="B453" s="136"/>
      <c r="C453" s="136"/>
      <c r="D453" s="136"/>
      <c r="F453" s="136"/>
      <c r="G453" s="136"/>
      <c r="H453" s="136"/>
      <c r="I453" s="136"/>
      <c r="J453" s="136"/>
      <c r="K453" s="136"/>
      <c r="L453" s="136"/>
    </row>
    <row r="454" ht="22.5" customHeight="1">
      <c r="A454" s="136"/>
      <c r="B454" s="136"/>
      <c r="C454" s="136"/>
      <c r="D454" s="136"/>
      <c r="F454" s="136"/>
      <c r="G454" s="136"/>
      <c r="H454" s="136"/>
      <c r="I454" s="136"/>
      <c r="J454" s="136"/>
      <c r="K454" s="136"/>
      <c r="L454" s="136"/>
    </row>
    <row r="455" ht="22.5" customHeight="1">
      <c r="A455" s="136"/>
      <c r="B455" s="136"/>
      <c r="C455" s="136"/>
      <c r="D455" s="136"/>
      <c r="F455" s="136"/>
      <c r="G455" s="136"/>
      <c r="H455" s="136"/>
      <c r="I455" s="136"/>
      <c r="J455" s="136"/>
      <c r="K455" s="136"/>
      <c r="L455" s="136"/>
    </row>
    <row r="456" ht="22.5" customHeight="1">
      <c r="A456" s="136"/>
      <c r="B456" s="136"/>
      <c r="C456" s="136"/>
      <c r="D456" s="136"/>
      <c r="F456" s="136"/>
      <c r="G456" s="136"/>
      <c r="H456" s="136"/>
      <c r="I456" s="136"/>
      <c r="J456" s="136"/>
      <c r="K456" s="136"/>
      <c r="L456" s="136"/>
    </row>
    <row r="457" ht="22.5" customHeight="1">
      <c r="A457" s="136"/>
      <c r="B457" s="136"/>
      <c r="C457" s="136"/>
      <c r="D457" s="136"/>
      <c r="F457" s="136"/>
      <c r="G457" s="136"/>
      <c r="H457" s="136"/>
      <c r="I457" s="136"/>
      <c r="J457" s="136"/>
      <c r="K457" s="136"/>
      <c r="L457" s="136"/>
    </row>
    <row r="458" ht="22.5" customHeight="1">
      <c r="A458" s="136"/>
      <c r="B458" s="136"/>
      <c r="C458" s="136"/>
      <c r="D458" s="136"/>
      <c r="F458" s="136"/>
      <c r="G458" s="136"/>
      <c r="H458" s="136"/>
      <c r="I458" s="136"/>
      <c r="J458" s="136"/>
      <c r="K458" s="136"/>
      <c r="L458" s="136"/>
    </row>
    <row r="459" ht="22.5" customHeight="1">
      <c r="A459" s="136"/>
      <c r="B459" s="136"/>
      <c r="C459" s="136"/>
      <c r="D459" s="136"/>
      <c r="F459" s="136"/>
      <c r="G459" s="136"/>
      <c r="H459" s="136"/>
      <c r="I459" s="136"/>
      <c r="J459" s="136"/>
      <c r="K459" s="136"/>
      <c r="L459" s="136"/>
    </row>
    <row r="460" ht="22.5" customHeight="1">
      <c r="A460" s="136"/>
      <c r="B460" s="136"/>
      <c r="C460" s="136"/>
      <c r="D460" s="136"/>
      <c r="F460" s="136"/>
      <c r="G460" s="136"/>
      <c r="H460" s="136"/>
      <c r="I460" s="136"/>
      <c r="J460" s="136"/>
      <c r="K460" s="136"/>
      <c r="L460" s="136"/>
    </row>
    <row r="461" ht="22.5" customHeight="1">
      <c r="A461" s="136"/>
      <c r="B461" s="136"/>
      <c r="C461" s="136"/>
      <c r="D461" s="136"/>
      <c r="F461" s="136"/>
      <c r="G461" s="136"/>
      <c r="H461" s="136"/>
      <c r="I461" s="136"/>
      <c r="J461" s="136"/>
      <c r="K461" s="136"/>
      <c r="L461" s="136"/>
    </row>
    <row r="462" ht="22.5" customHeight="1">
      <c r="A462" s="136"/>
      <c r="B462" s="136"/>
      <c r="C462" s="136"/>
      <c r="D462" s="136"/>
      <c r="F462" s="136"/>
      <c r="G462" s="136"/>
      <c r="H462" s="136"/>
      <c r="I462" s="136"/>
      <c r="J462" s="136"/>
      <c r="K462" s="136"/>
      <c r="L462" s="136"/>
    </row>
    <row r="463" ht="22.5" customHeight="1">
      <c r="A463" s="136"/>
      <c r="B463" s="136"/>
      <c r="C463" s="136"/>
      <c r="D463" s="136"/>
      <c r="F463" s="136"/>
      <c r="G463" s="136"/>
      <c r="H463" s="136"/>
      <c r="I463" s="136"/>
      <c r="J463" s="136"/>
      <c r="K463" s="136"/>
      <c r="L463" s="136"/>
    </row>
    <row r="464" ht="22.5" customHeight="1">
      <c r="A464" s="136"/>
      <c r="B464" s="136"/>
      <c r="C464" s="136"/>
      <c r="D464" s="136"/>
      <c r="F464" s="136"/>
      <c r="G464" s="136"/>
      <c r="H464" s="136"/>
      <c r="I464" s="136"/>
      <c r="J464" s="136"/>
      <c r="K464" s="136"/>
      <c r="L464" s="136"/>
    </row>
    <row r="465" ht="22.5" customHeight="1">
      <c r="A465" s="136"/>
      <c r="B465" s="136"/>
      <c r="C465" s="136"/>
      <c r="D465" s="136"/>
      <c r="F465" s="136"/>
      <c r="G465" s="136"/>
      <c r="H465" s="136"/>
      <c r="I465" s="136"/>
      <c r="J465" s="136"/>
      <c r="K465" s="136"/>
      <c r="L465" s="136"/>
    </row>
    <row r="466" ht="22.5" customHeight="1">
      <c r="A466" s="136"/>
      <c r="B466" s="136"/>
      <c r="C466" s="136"/>
      <c r="D466" s="136"/>
      <c r="F466" s="136"/>
      <c r="G466" s="136"/>
      <c r="H466" s="136"/>
      <c r="I466" s="136"/>
      <c r="J466" s="136"/>
      <c r="K466" s="136"/>
      <c r="L466" s="136"/>
    </row>
    <row r="467" ht="22.5" customHeight="1">
      <c r="A467" s="136"/>
      <c r="B467" s="136"/>
      <c r="C467" s="136"/>
      <c r="D467" s="136"/>
      <c r="F467" s="136"/>
      <c r="G467" s="136"/>
      <c r="H467" s="136"/>
      <c r="I467" s="136"/>
      <c r="J467" s="136"/>
      <c r="K467" s="136"/>
      <c r="L467" s="136"/>
    </row>
    <row r="468" ht="22.5" customHeight="1">
      <c r="A468" s="136"/>
      <c r="B468" s="136"/>
      <c r="C468" s="136"/>
      <c r="D468" s="136"/>
      <c r="F468" s="136"/>
      <c r="G468" s="136"/>
      <c r="H468" s="136"/>
      <c r="I468" s="136"/>
      <c r="J468" s="136"/>
      <c r="K468" s="136"/>
      <c r="L468" s="136"/>
    </row>
    <row r="469" ht="22.5" customHeight="1">
      <c r="A469" s="136"/>
      <c r="B469" s="136"/>
      <c r="C469" s="136"/>
      <c r="D469" s="136"/>
      <c r="F469" s="136"/>
      <c r="G469" s="136"/>
      <c r="H469" s="136"/>
      <c r="I469" s="136"/>
      <c r="J469" s="136"/>
      <c r="K469" s="136"/>
      <c r="L469" s="136"/>
    </row>
    <row r="470" ht="22.5" customHeight="1">
      <c r="A470" s="136"/>
      <c r="B470" s="136"/>
      <c r="C470" s="136"/>
      <c r="D470" s="136"/>
      <c r="F470" s="136"/>
      <c r="G470" s="136"/>
      <c r="H470" s="136"/>
      <c r="I470" s="136"/>
      <c r="J470" s="136"/>
      <c r="K470" s="136"/>
      <c r="L470" s="136"/>
    </row>
    <row r="471" ht="22.5" customHeight="1">
      <c r="A471" s="136"/>
      <c r="B471" s="136"/>
      <c r="C471" s="136"/>
      <c r="D471" s="136"/>
      <c r="F471" s="136"/>
      <c r="G471" s="136"/>
      <c r="H471" s="136"/>
      <c r="I471" s="136"/>
      <c r="J471" s="136"/>
      <c r="K471" s="136"/>
      <c r="L471" s="136"/>
    </row>
    <row r="472" ht="22.5" customHeight="1">
      <c r="A472" s="136"/>
      <c r="B472" s="136"/>
      <c r="C472" s="136"/>
      <c r="D472" s="136"/>
      <c r="F472" s="136"/>
      <c r="G472" s="136"/>
      <c r="H472" s="136"/>
      <c r="I472" s="136"/>
      <c r="J472" s="136"/>
      <c r="K472" s="136"/>
      <c r="L472" s="136"/>
    </row>
    <row r="473" ht="22.5" customHeight="1">
      <c r="A473" s="136"/>
      <c r="B473" s="136"/>
      <c r="C473" s="136"/>
      <c r="D473" s="136"/>
      <c r="F473" s="136"/>
      <c r="G473" s="136"/>
      <c r="H473" s="136"/>
      <c r="I473" s="136"/>
      <c r="J473" s="136"/>
      <c r="K473" s="136"/>
      <c r="L473" s="136"/>
    </row>
    <row r="474" ht="22.5" customHeight="1">
      <c r="A474" s="136"/>
      <c r="B474" s="136"/>
      <c r="C474" s="136"/>
      <c r="D474" s="136"/>
      <c r="F474" s="136"/>
      <c r="G474" s="136"/>
      <c r="H474" s="136"/>
      <c r="I474" s="136"/>
      <c r="J474" s="136"/>
      <c r="K474" s="136"/>
      <c r="L474" s="136"/>
    </row>
    <row r="475" ht="22.5" customHeight="1">
      <c r="A475" s="136"/>
      <c r="B475" s="136"/>
      <c r="C475" s="136"/>
      <c r="D475" s="136"/>
      <c r="F475" s="136"/>
      <c r="G475" s="136"/>
      <c r="H475" s="136"/>
      <c r="I475" s="136"/>
      <c r="J475" s="136"/>
      <c r="K475" s="136"/>
      <c r="L475" s="136"/>
    </row>
    <row r="476" ht="22.5" customHeight="1">
      <c r="A476" s="136"/>
      <c r="B476" s="136"/>
      <c r="C476" s="136"/>
      <c r="D476" s="136"/>
      <c r="F476" s="136"/>
      <c r="G476" s="136"/>
      <c r="H476" s="136"/>
      <c r="I476" s="136"/>
      <c r="J476" s="136"/>
      <c r="K476" s="136"/>
      <c r="L476" s="136"/>
    </row>
    <row r="477" ht="22.5" customHeight="1">
      <c r="A477" s="136"/>
      <c r="B477" s="136"/>
      <c r="C477" s="136"/>
      <c r="D477" s="136"/>
      <c r="F477" s="136"/>
      <c r="G477" s="136"/>
      <c r="H477" s="136"/>
      <c r="I477" s="136"/>
      <c r="J477" s="136"/>
      <c r="K477" s="136"/>
      <c r="L477" s="136"/>
    </row>
    <row r="478" ht="22.5" customHeight="1">
      <c r="A478" s="136"/>
      <c r="B478" s="136"/>
      <c r="C478" s="136"/>
      <c r="D478" s="136"/>
      <c r="F478" s="136"/>
      <c r="G478" s="136"/>
      <c r="H478" s="136"/>
      <c r="I478" s="136"/>
      <c r="J478" s="136"/>
      <c r="K478" s="136"/>
      <c r="L478" s="136"/>
    </row>
    <row r="479" ht="22.5" customHeight="1">
      <c r="A479" s="136"/>
      <c r="B479" s="136"/>
      <c r="C479" s="136"/>
      <c r="D479" s="136"/>
      <c r="F479" s="136"/>
      <c r="G479" s="136"/>
      <c r="H479" s="136"/>
      <c r="I479" s="136"/>
      <c r="J479" s="136"/>
      <c r="K479" s="136"/>
      <c r="L479" s="136"/>
    </row>
    <row r="480" ht="22.5" customHeight="1">
      <c r="A480" s="136"/>
      <c r="B480" s="136"/>
      <c r="C480" s="136"/>
      <c r="D480" s="136"/>
      <c r="F480" s="136"/>
      <c r="G480" s="136"/>
      <c r="H480" s="136"/>
      <c r="I480" s="136"/>
      <c r="J480" s="136"/>
      <c r="K480" s="136"/>
      <c r="L480" s="136"/>
    </row>
    <row r="481" ht="22.5" customHeight="1">
      <c r="A481" s="136"/>
      <c r="B481" s="136"/>
      <c r="C481" s="136"/>
      <c r="D481" s="136"/>
      <c r="F481" s="136"/>
      <c r="G481" s="136"/>
      <c r="H481" s="136"/>
      <c r="I481" s="136"/>
      <c r="J481" s="136"/>
      <c r="K481" s="136"/>
      <c r="L481" s="136"/>
    </row>
    <row r="482" ht="22.5" customHeight="1">
      <c r="A482" s="136"/>
      <c r="B482" s="136"/>
      <c r="C482" s="136"/>
      <c r="D482" s="136"/>
      <c r="F482" s="136"/>
      <c r="G482" s="136"/>
      <c r="H482" s="136"/>
      <c r="I482" s="136"/>
      <c r="J482" s="136"/>
      <c r="K482" s="136"/>
      <c r="L482" s="136"/>
    </row>
    <row r="483" ht="22.5" customHeight="1">
      <c r="A483" s="136"/>
      <c r="B483" s="136"/>
      <c r="C483" s="136"/>
      <c r="D483" s="136"/>
      <c r="F483" s="136"/>
      <c r="G483" s="136"/>
      <c r="H483" s="136"/>
      <c r="I483" s="136"/>
      <c r="J483" s="136"/>
      <c r="K483" s="136"/>
      <c r="L483" s="136"/>
    </row>
    <row r="484" ht="22.5" customHeight="1">
      <c r="A484" s="136"/>
      <c r="B484" s="136"/>
      <c r="C484" s="136"/>
      <c r="D484" s="136"/>
      <c r="F484" s="136"/>
      <c r="G484" s="136"/>
      <c r="H484" s="136"/>
      <c r="I484" s="136"/>
      <c r="J484" s="136"/>
      <c r="K484" s="136"/>
      <c r="L484" s="136"/>
    </row>
    <row r="485" ht="22.5" customHeight="1">
      <c r="A485" s="136"/>
      <c r="B485" s="136"/>
      <c r="C485" s="136"/>
      <c r="D485" s="136"/>
      <c r="F485" s="136"/>
      <c r="G485" s="136"/>
      <c r="H485" s="136"/>
      <c r="I485" s="136"/>
      <c r="J485" s="136"/>
      <c r="K485" s="136"/>
      <c r="L485" s="136"/>
    </row>
    <row r="486" ht="22.5" customHeight="1">
      <c r="A486" s="136"/>
      <c r="B486" s="136"/>
      <c r="C486" s="136"/>
      <c r="D486" s="136"/>
      <c r="F486" s="136"/>
      <c r="G486" s="136"/>
      <c r="H486" s="136"/>
      <c r="I486" s="136"/>
      <c r="J486" s="136"/>
      <c r="K486" s="136"/>
      <c r="L486" s="136"/>
    </row>
    <row r="487" ht="22.5" customHeight="1">
      <c r="A487" s="136"/>
      <c r="B487" s="136"/>
      <c r="C487" s="136"/>
      <c r="D487" s="136"/>
      <c r="F487" s="136"/>
      <c r="G487" s="136"/>
      <c r="H487" s="136"/>
      <c r="I487" s="136"/>
      <c r="J487" s="136"/>
      <c r="K487" s="136"/>
      <c r="L487" s="136"/>
    </row>
    <row r="488" ht="22.5" customHeight="1">
      <c r="A488" s="136"/>
      <c r="B488" s="136"/>
      <c r="C488" s="136"/>
      <c r="D488" s="136"/>
      <c r="F488" s="136"/>
      <c r="G488" s="136"/>
      <c r="H488" s="136"/>
      <c r="I488" s="136"/>
      <c r="J488" s="136"/>
      <c r="K488" s="136"/>
      <c r="L488" s="136"/>
    </row>
    <row r="489" ht="22.5" customHeight="1">
      <c r="A489" s="136"/>
      <c r="B489" s="136"/>
      <c r="C489" s="136"/>
      <c r="D489" s="136"/>
      <c r="F489" s="136"/>
      <c r="G489" s="136"/>
      <c r="H489" s="136"/>
      <c r="I489" s="136"/>
      <c r="J489" s="136"/>
      <c r="K489" s="136"/>
      <c r="L489" s="136"/>
    </row>
    <row r="490" ht="22.5" customHeight="1">
      <c r="A490" s="136"/>
      <c r="B490" s="136"/>
      <c r="C490" s="136"/>
      <c r="D490" s="136"/>
      <c r="F490" s="136"/>
      <c r="G490" s="136"/>
      <c r="H490" s="136"/>
      <c r="I490" s="136"/>
      <c r="J490" s="136"/>
      <c r="K490" s="136"/>
      <c r="L490" s="136"/>
    </row>
    <row r="491" ht="22.5" customHeight="1">
      <c r="A491" s="136"/>
      <c r="B491" s="136"/>
      <c r="C491" s="136"/>
      <c r="D491" s="136"/>
      <c r="F491" s="136"/>
      <c r="G491" s="136"/>
      <c r="H491" s="136"/>
      <c r="I491" s="136"/>
      <c r="J491" s="136"/>
      <c r="K491" s="136"/>
      <c r="L491" s="136"/>
    </row>
    <row r="492" ht="22.5" customHeight="1">
      <c r="A492" s="136"/>
      <c r="B492" s="136"/>
      <c r="C492" s="136"/>
      <c r="D492" s="136"/>
      <c r="F492" s="136"/>
      <c r="G492" s="136"/>
      <c r="H492" s="136"/>
      <c r="I492" s="136"/>
      <c r="J492" s="136"/>
      <c r="K492" s="136"/>
      <c r="L492" s="136"/>
    </row>
    <row r="493" ht="22.5" customHeight="1">
      <c r="A493" s="136"/>
      <c r="B493" s="136"/>
      <c r="C493" s="136"/>
      <c r="D493" s="136"/>
      <c r="F493" s="136"/>
      <c r="G493" s="136"/>
      <c r="H493" s="136"/>
      <c r="I493" s="136"/>
      <c r="J493" s="136"/>
      <c r="K493" s="136"/>
      <c r="L493" s="136"/>
    </row>
    <row r="494" ht="22.5" customHeight="1">
      <c r="A494" s="136"/>
      <c r="B494" s="136"/>
      <c r="C494" s="136"/>
      <c r="D494" s="136"/>
      <c r="F494" s="136"/>
      <c r="G494" s="136"/>
      <c r="H494" s="136"/>
      <c r="I494" s="136"/>
      <c r="J494" s="136"/>
      <c r="K494" s="136"/>
      <c r="L494" s="136"/>
    </row>
    <row r="495" ht="22.5" customHeight="1">
      <c r="A495" s="136"/>
      <c r="B495" s="136"/>
      <c r="C495" s="136"/>
      <c r="D495" s="136"/>
      <c r="F495" s="136"/>
      <c r="G495" s="136"/>
      <c r="H495" s="136"/>
      <c r="I495" s="136"/>
      <c r="J495" s="136"/>
      <c r="K495" s="136"/>
      <c r="L495" s="136"/>
    </row>
    <row r="496" ht="22.5" customHeight="1">
      <c r="A496" s="136"/>
      <c r="B496" s="136"/>
      <c r="C496" s="136"/>
      <c r="D496" s="136"/>
      <c r="F496" s="136"/>
      <c r="G496" s="136"/>
      <c r="H496" s="136"/>
      <c r="I496" s="136"/>
      <c r="J496" s="136"/>
      <c r="K496" s="136"/>
      <c r="L496" s="136"/>
    </row>
    <row r="497" ht="22.5" customHeight="1">
      <c r="A497" s="136"/>
      <c r="B497" s="136"/>
      <c r="C497" s="136"/>
      <c r="D497" s="136"/>
      <c r="F497" s="136"/>
      <c r="G497" s="136"/>
      <c r="H497" s="136"/>
      <c r="I497" s="136"/>
      <c r="J497" s="136"/>
      <c r="K497" s="136"/>
      <c r="L497" s="136"/>
    </row>
    <row r="498" ht="22.5" customHeight="1">
      <c r="A498" s="136"/>
      <c r="B498" s="136"/>
      <c r="C498" s="136"/>
      <c r="D498" s="136"/>
      <c r="F498" s="136"/>
      <c r="G498" s="136"/>
      <c r="H498" s="136"/>
      <c r="I498" s="136"/>
      <c r="J498" s="136"/>
      <c r="K498" s="136"/>
      <c r="L498" s="136"/>
    </row>
    <row r="499" ht="22.5" customHeight="1">
      <c r="A499" s="136"/>
      <c r="B499" s="136"/>
      <c r="C499" s="136"/>
      <c r="D499" s="136"/>
      <c r="F499" s="136"/>
      <c r="G499" s="136"/>
      <c r="H499" s="136"/>
      <c r="I499" s="136"/>
      <c r="J499" s="136"/>
      <c r="K499" s="136"/>
      <c r="L499" s="136"/>
    </row>
    <row r="500" ht="22.5" customHeight="1">
      <c r="A500" s="136"/>
      <c r="B500" s="136"/>
      <c r="C500" s="136"/>
      <c r="D500" s="136"/>
      <c r="F500" s="136"/>
      <c r="G500" s="136"/>
      <c r="H500" s="136"/>
      <c r="I500" s="136"/>
      <c r="J500" s="136"/>
      <c r="K500" s="136"/>
      <c r="L500" s="136"/>
    </row>
    <row r="501" ht="22.5" customHeight="1">
      <c r="A501" s="136"/>
      <c r="B501" s="136"/>
      <c r="C501" s="136"/>
      <c r="D501" s="136"/>
      <c r="F501" s="136"/>
      <c r="G501" s="136"/>
      <c r="H501" s="136"/>
      <c r="I501" s="136"/>
      <c r="J501" s="136"/>
      <c r="K501" s="136"/>
      <c r="L501" s="136"/>
    </row>
    <row r="502" ht="22.5" customHeight="1">
      <c r="A502" s="136"/>
      <c r="B502" s="136"/>
      <c r="C502" s="136"/>
      <c r="D502" s="136"/>
      <c r="F502" s="136"/>
      <c r="G502" s="136"/>
      <c r="H502" s="136"/>
      <c r="I502" s="136"/>
      <c r="J502" s="136"/>
      <c r="K502" s="136"/>
      <c r="L502" s="136"/>
    </row>
    <row r="503" ht="22.5" customHeight="1">
      <c r="A503" s="136"/>
      <c r="B503" s="136"/>
      <c r="C503" s="136"/>
      <c r="D503" s="136"/>
      <c r="F503" s="136"/>
      <c r="G503" s="136"/>
      <c r="H503" s="136"/>
      <c r="I503" s="136"/>
      <c r="J503" s="136"/>
      <c r="K503" s="136"/>
      <c r="L503" s="136"/>
    </row>
    <row r="504" ht="22.5" customHeight="1">
      <c r="A504" s="136"/>
      <c r="B504" s="136"/>
      <c r="C504" s="136"/>
      <c r="D504" s="136"/>
      <c r="F504" s="136"/>
      <c r="G504" s="136"/>
      <c r="H504" s="136"/>
      <c r="I504" s="136"/>
      <c r="J504" s="136"/>
      <c r="K504" s="136"/>
      <c r="L504" s="136"/>
    </row>
    <row r="505" ht="22.5" customHeight="1">
      <c r="A505" s="136"/>
      <c r="B505" s="136"/>
      <c r="C505" s="136"/>
      <c r="D505" s="136"/>
      <c r="F505" s="136"/>
      <c r="G505" s="136"/>
      <c r="H505" s="136"/>
      <c r="I505" s="136"/>
      <c r="J505" s="136"/>
      <c r="K505" s="136"/>
      <c r="L505" s="136"/>
    </row>
    <row r="506" ht="22.5" customHeight="1">
      <c r="A506" s="136"/>
      <c r="B506" s="136"/>
      <c r="C506" s="136"/>
      <c r="D506" s="136"/>
      <c r="F506" s="136"/>
      <c r="G506" s="136"/>
      <c r="H506" s="136"/>
      <c r="I506" s="136"/>
      <c r="J506" s="136"/>
      <c r="K506" s="136"/>
      <c r="L506" s="136"/>
    </row>
    <row r="507" ht="22.5" customHeight="1">
      <c r="A507" s="136"/>
      <c r="B507" s="136"/>
      <c r="C507" s="136"/>
      <c r="D507" s="136"/>
      <c r="F507" s="136"/>
      <c r="G507" s="136"/>
      <c r="H507" s="136"/>
      <c r="I507" s="136"/>
      <c r="J507" s="136"/>
      <c r="K507" s="136"/>
      <c r="L507" s="136"/>
    </row>
    <row r="508" ht="22.5" customHeight="1">
      <c r="A508" s="136"/>
      <c r="B508" s="136"/>
      <c r="C508" s="136"/>
      <c r="D508" s="136"/>
      <c r="F508" s="136"/>
      <c r="G508" s="136"/>
      <c r="H508" s="136"/>
      <c r="I508" s="136"/>
      <c r="J508" s="136"/>
      <c r="K508" s="136"/>
      <c r="L508" s="136"/>
    </row>
    <row r="509" ht="22.5" customHeight="1">
      <c r="A509" s="136"/>
      <c r="B509" s="136"/>
      <c r="C509" s="136"/>
      <c r="D509" s="136"/>
      <c r="F509" s="136"/>
      <c r="G509" s="136"/>
      <c r="H509" s="136"/>
      <c r="I509" s="136"/>
      <c r="J509" s="136"/>
      <c r="K509" s="136"/>
      <c r="L509" s="136"/>
    </row>
    <row r="510" ht="22.5" customHeight="1">
      <c r="A510" s="136"/>
      <c r="B510" s="136"/>
      <c r="C510" s="136"/>
      <c r="D510" s="136"/>
      <c r="F510" s="136"/>
      <c r="G510" s="136"/>
      <c r="H510" s="136"/>
      <c r="I510" s="136"/>
      <c r="J510" s="136"/>
      <c r="K510" s="136"/>
      <c r="L510" s="136"/>
    </row>
    <row r="511" ht="22.5" customHeight="1">
      <c r="A511" s="136"/>
      <c r="B511" s="136"/>
      <c r="C511" s="136"/>
      <c r="D511" s="136"/>
      <c r="F511" s="136"/>
      <c r="G511" s="136"/>
      <c r="H511" s="136"/>
      <c r="I511" s="136"/>
      <c r="J511" s="136"/>
      <c r="K511" s="136"/>
      <c r="L511" s="136"/>
    </row>
    <row r="512" ht="22.5" customHeight="1">
      <c r="A512" s="136"/>
      <c r="B512" s="136"/>
      <c r="C512" s="136"/>
      <c r="D512" s="136"/>
      <c r="F512" s="136"/>
      <c r="G512" s="136"/>
      <c r="H512" s="136"/>
      <c r="I512" s="136"/>
      <c r="J512" s="136"/>
      <c r="K512" s="136"/>
      <c r="L512" s="136"/>
    </row>
    <row r="513" ht="22.5" customHeight="1">
      <c r="A513" s="136"/>
      <c r="B513" s="136"/>
      <c r="C513" s="136"/>
      <c r="D513" s="136"/>
      <c r="F513" s="136"/>
      <c r="G513" s="136"/>
      <c r="H513" s="136"/>
      <c r="I513" s="136"/>
      <c r="J513" s="136"/>
      <c r="K513" s="136"/>
      <c r="L513" s="136"/>
    </row>
    <row r="514" ht="22.5" customHeight="1">
      <c r="A514" s="136"/>
      <c r="B514" s="136"/>
      <c r="C514" s="136"/>
      <c r="D514" s="136"/>
      <c r="F514" s="136"/>
      <c r="G514" s="136"/>
      <c r="H514" s="136"/>
      <c r="I514" s="136"/>
      <c r="J514" s="136"/>
      <c r="K514" s="136"/>
      <c r="L514" s="136"/>
    </row>
    <row r="515" ht="22.5" customHeight="1">
      <c r="A515" s="136"/>
      <c r="B515" s="136"/>
      <c r="C515" s="136"/>
      <c r="D515" s="136"/>
      <c r="F515" s="136"/>
      <c r="G515" s="136"/>
      <c r="H515" s="136"/>
      <c r="I515" s="136"/>
      <c r="J515" s="136"/>
      <c r="K515" s="136"/>
      <c r="L515" s="136"/>
    </row>
    <row r="516" ht="22.5" customHeight="1">
      <c r="A516" s="136"/>
      <c r="B516" s="136"/>
      <c r="C516" s="136"/>
      <c r="D516" s="136"/>
      <c r="F516" s="136"/>
      <c r="G516" s="136"/>
      <c r="H516" s="136"/>
      <c r="I516" s="136"/>
      <c r="J516" s="136"/>
      <c r="K516" s="136"/>
      <c r="L516" s="136"/>
    </row>
    <row r="517" ht="22.5" customHeight="1">
      <c r="A517" s="136"/>
      <c r="B517" s="136"/>
      <c r="C517" s="136"/>
      <c r="D517" s="136"/>
      <c r="F517" s="136"/>
      <c r="G517" s="136"/>
      <c r="H517" s="136"/>
      <c r="I517" s="136"/>
      <c r="J517" s="136"/>
      <c r="K517" s="136"/>
      <c r="L517" s="136"/>
    </row>
    <row r="518" ht="22.5" customHeight="1">
      <c r="A518" s="136"/>
      <c r="B518" s="136"/>
      <c r="C518" s="136"/>
      <c r="D518" s="136"/>
      <c r="F518" s="136"/>
      <c r="G518" s="136"/>
      <c r="H518" s="136"/>
      <c r="I518" s="136"/>
      <c r="J518" s="136"/>
      <c r="K518" s="136"/>
      <c r="L518" s="136"/>
    </row>
    <row r="519" ht="22.5" customHeight="1">
      <c r="A519" s="136"/>
      <c r="B519" s="136"/>
      <c r="C519" s="136"/>
      <c r="D519" s="136"/>
      <c r="F519" s="136"/>
      <c r="G519" s="136"/>
      <c r="H519" s="136"/>
      <c r="I519" s="136"/>
      <c r="J519" s="136"/>
      <c r="K519" s="136"/>
      <c r="L519" s="136"/>
    </row>
    <row r="520" ht="22.5" customHeight="1">
      <c r="A520" s="136"/>
      <c r="B520" s="136"/>
      <c r="C520" s="136"/>
      <c r="D520" s="136"/>
      <c r="F520" s="136"/>
      <c r="G520" s="136"/>
      <c r="H520" s="136"/>
      <c r="I520" s="136"/>
      <c r="J520" s="136"/>
      <c r="K520" s="136"/>
      <c r="L520" s="136"/>
    </row>
    <row r="521" ht="22.5" customHeight="1">
      <c r="A521" s="136"/>
      <c r="B521" s="136"/>
      <c r="C521" s="136"/>
      <c r="D521" s="136"/>
      <c r="F521" s="136"/>
      <c r="G521" s="136"/>
      <c r="H521" s="136"/>
      <c r="I521" s="136"/>
      <c r="J521" s="136"/>
      <c r="K521" s="136"/>
      <c r="L521" s="136"/>
    </row>
    <row r="522" ht="22.5" customHeight="1">
      <c r="A522" s="136"/>
      <c r="B522" s="136"/>
      <c r="C522" s="136"/>
      <c r="D522" s="136"/>
      <c r="F522" s="136"/>
      <c r="G522" s="136"/>
      <c r="H522" s="136"/>
      <c r="I522" s="136"/>
      <c r="J522" s="136"/>
      <c r="K522" s="136"/>
      <c r="L522" s="136"/>
    </row>
    <row r="523" ht="22.5" customHeight="1">
      <c r="A523" s="136"/>
      <c r="B523" s="136"/>
      <c r="C523" s="136"/>
      <c r="D523" s="136"/>
      <c r="F523" s="136"/>
      <c r="G523" s="136"/>
      <c r="H523" s="136"/>
      <c r="I523" s="136"/>
      <c r="J523" s="136"/>
      <c r="K523" s="136"/>
      <c r="L523" s="136"/>
    </row>
    <row r="524" ht="22.5" customHeight="1">
      <c r="A524" s="136"/>
      <c r="B524" s="136"/>
      <c r="C524" s="136"/>
      <c r="D524" s="136"/>
      <c r="F524" s="136"/>
      <c r="G524" s="136"/>
      <c r="H524" s="136"/>
      <c r="I524" s="136"/>
      <c r="J524" s="136"/>
      <c r="K524" s="136"/>
      <c r="L524" s="136"/>
    </row>
    <row r="525" ht="22.5" customHeight="1">
      <c r="A525" s="136"/>
      <c r="B525" s="136"/>
      <c r="C525" s="136"/>
      <c r="D525" s="136"/>
      <c r="F525" s="136"/>
      <c r="G525" s="136"/>
      <c r="H525" s="136"/>
      <c r="I525" s="136"/>
      <c r="J525" s="136"/>
      <c r="K525" s="136"/>
      <c r="L525" s="136"/>
    </row>
    <row r="526" ht="22.5" customHeight="1">
      <c r="A526" s="136"/>
      <c r="B526" s="136"/>
      <c r="C526" s="136"/>
      <c r="D526" s="136"/>
      <c r="F526" s="136"/>
      <c r="G526" s="136"/>
      <c r="H526" s="136"/>
      <c r="I526" s="136"/>
      <c r="J526" s="136"/>
      <c r="K526" s="136"/>
      <c r="L526" s="136"/>
    </row>
    <row r="527" ht="22.5" customHeight="1">
      <c r="A527" s="136"/>
      <c r="B527" s="136"/>
      <c r="C527" s="136"/>
      <c r="D527" s="136"/>
      <c r="F527" s="136"/>
      <c r="G527" s="136"/>
      <c r="H527" s="136"/>
      <c r="I527" s="136"/>
      <c r="J527" s="136"/>
      <c r="K527" s="136"/>
      <c r="L527" s="136"/>
    </row>
    <row r="528" ht="22.5" customHeight="1">
      <c r="A528" s="136"/>
      <c r="B528" s="136"/>
      <c r="C528" s="136"/>
      <c r="D528" s="136"/>
      <c r="F528" s="136"/>
      <c r="G528" s="136"/>
      <c r="H528" s="136"/>
      <c r="I528" s="136"/>
      <c r="J528" s="136"/>
      <c r="K528" s="136"/>
      <c r="L528" s="136"/>
    </row>
    <row r="529" ht="22.5" customHeight="1">
      <c r="A529" s="136"/>
      <c r="B529" s="136"/>
      <c r="C529" s="136"/>
      <c r="D529" s="136"/>
      <c r="F529" s="136"/>
      <c r="G529" s="136"/>
      <c r="H529" s="136"/>
      <c r="I529" s="136"/>
      <c r="J529" s="136"/>
      <c r="K529" s="136"/>
      <c r="L529" s="136"/>
    </row>
    <row r="530" ht="22.5" customHeight="1">
      <c r="A530" s="136"/>
      <c r="B530" s="136"/>
      <c r="C530" s="136"/>
      <c r="D530" s="136"/>
      <c r="F530" s="136"/>
      <c r="G530" s="136"/>
      <c r="H530" s="136"/>
      <c r="I530" s="136"/>
      <c r="J530" s="136"/>
      <c r="K530" s="136"/>
      <c r="L530" s="136"/>
    </row>
    <row r="531" ht="22.5" customHeight="1">
      <c r="A531" s="136"/>
      <c r="B531" s="136"/>
      <c r="C531" s="136"/>
      <c r="D531" s="136"/>
      <c r="F531" s="136"/>
      <c r="G531" s="136"/>
      <c r="H531" s="136"/>
      <c r="I531" s="136"/>
      <c r="J531" s="136"/>
      <c r="K531" s="136"/>
      <c r="L531" s="136"/>
    </row>
    <row r="532" ht="22.5" customHeight="1">
      <c r="A532" s="136"/>
      <c r="B532" s="136"/>
      <c r="C532" s="136"/>
      <c r="D532" s="136"/>
      <c r="F532" s="136"/>
      <c r="G532" s="136"/>
      <c r="H532" s="136"/>
      <c r="I532" s="136"/>
      <c r="J532" s="136"/>
      <c r="K532" s="136"/>
      <c r="L532" s="136"/>
    </row>
    <row r="533" ht="22.5" customHeight="1">
      <c r="A533" s="136"/>
      <c r="B533" s="136"/>
      <c r="C533" s="136"/>
      <c r="D533" s="136"/>
      <c r="F533" s="136"/>
      <c r="G533" s="136"/>
      <c r="H533" s="136"/>
      <c r="I533" s="136"/>
      <c r="J533" s="136"/>
      <c r="K533" s="136"/>
      <c r="L533" s="136"/>
    </row>
    <row r="534" ht="22.5" customHeight="1">
      <c r="A534" s="136"/>
      <c r="B534" s="136"/>
      <c r="C534" s="136"/>
      <c r="D534" s="136"/>
      <c r="F534" s="136"/>
      <c r="G534" s="136"/>
      <c r="H534" s="136"/>
      <c r="I534" s="136"/>
      <c r="J534" s="136"/>
      <c r="K534" s="136"/>
      <c r="L534" s="136"/>
    </row>
    <row r="535" ht="22.5" customHeight="1">
      <c r="A535" s="136"/>
      <c r="B535" s="136"/>
      <c r="C535" s="136"/>
      <c r="D535" s="136"/>
      <c r="F535" s="136"/>
      <c r="G535" s="136"/>
      <c r="H535" s="136"/>
      <c r="I535" s="136"/>
      <c r="J535" s="136"/>
      <c r="K535" s="136"/>
      <c r="L535" s="136"/>
    </row>
    <row r="536" ht="22.5" customHeight="1">
      <c r="A536" s="136"/>
      <c r="B536" s="136"/>
      <c r="C536" s="136"/>
      <c r="D536" s="136"/>
      <c r="F536" s="136"/>
      <c r="G536" s="136"/>
      <c r="H536" s="136"/>
      <c r="I536" s="136"/>
      <c r="J536" s="136"/>
      <c r="K536" s="136"/>
      <c r="L536" s="136"/>
    </row>
    <row r="537" ht="22.5" customHeight="1">
      <c r="A537" s="136"/>
      <c r="B537" s="136"/>
      <c r="C537" s="136"/>
      <c r="D537" s="136"/>
      <c r="F537" s="136"/>
      <c r="G537" s="136"/>
      <c r="H537" s="136"/>
      <c r="I537" s="136"/>
      <c r="J537" s="136"/>
      <c r="K537" s="136"/>
      <c r="L537" s="136"/>
    </row>
    <row r="538" ht="22.5" customHeight="1">
      <c r="A538" s="136"/>
      <c r="B538" s="136"/>
      <c r="C538" s="136"/>
      <c r="D538" s="136"/>
      <c r="F538" s="136"/>
      <c r="G538" s="136"/>
      <c r="H538" s="136"/>
      <c r="I538" s="136"/>
      <c r="J538" s="136"/>
      <c r="K538" s="136"/>
      <c r="L538" s="136"/>
    </row>
    <row r="539" ht="22.5" customHeight="1">
      <c r="A539" s="136"/>
      <c r="B539" s="136"/>
      <c r="C539" s="136"/>
      <c r="D539" s="136"/>
      <c r="F539" s="136"/>
      <c r="G539" s="136"/>
      <c r="H539" s="136"/>
      <c r="I539" s="136"/>
      <c r="J539" s="136"/>
      <c r="K539" s="136"/>
      <c r="L539" s="136"/>
    </row>
    <row r="540" ht="22.5" customHeight="1">
      <c r="A540" s="136"/>
      <c r="B540" s="136"/>
      <c r="C540" s="136"/>
      <c r="D540" s="136"/>
      <c r="F540" s="136"/>
      <c r="G540" s="136"/>
      <c r="H540" s="136"/>
      <c r="I540" s="136"/>
      <c r="J540" s="136"/>
      <c r="K540" s="136"/>
      <c r="L540" s="136"/>
    </row>
    <row r="541" ht="22.5" customHeight="1">
      <c r="A541" s="136"/>
      <c r="B541" s="136"/>
      <c r="C541" s="136"/>
      <c r="D541" s="136"/>
      <c r="F541" s="136"/>
      <c r="G541" s="136"/>
      <c r="H541" s="136"/>
      <c r="I541" s="136"/>
      <c r="J541" s="136"/>
      <c r="K541" s="136"/>
      <c r="L541" s="136"/>
    </row>
    <row r="542" ht="22.5" customHeight="1">
      <c r="A542" s="136"/>
      <c r="B542" s="136"/>
      <c r="C542" s="136"/>
      <c r="D542" s="136"/>
      <c r="F542" s="136"/>
      <c r="G542" s="136"/>
      <c r="H542" s="136"/>
      <c r="I542" s="136"/>
      <c r="J542" s="136"/>
      <c r="K542" s="136"/>
      <c r="L542" s="136"/>
    </row>
    <row r="543" ht="22.5" customHeight="1">
      <c r="A543" s="136"/>
      <c r="B543" s="136"/>
      <c r="C543" s="136"/>
      <c r="D543" s="136"/>
      <c r="F543" s="136"/>
      <c r="G543" s="136"/>
      <c r="H543" s="136"/>
      <c r="I543" s="136"/>
      <c r="J543" s="136"/>
      <c r="K543" s="136"/>
      <c r="L543" s="136"/>
    </row>
    <row r="544" ht="22.5" customHeight="1">
      <c r="A544" s="136"/>
      <c r="B544" s="136"/>
      <c r="C544" s="136"/>
      <c r="D544" s="136"/>
      <c r="F544" s="136"/>
      <c r="G544" s="136"/>
      <c r="H544" s="136"/>
      <c r="I544" s="136"/>
      <c r="J544" s="136"/>
      <c r="K544" s="136"/>
      <c r="L544" s="136"/>
    </row>
    <row r="545" ht="22.5" customHeight="1">
      <c r="A545" s="136"/>
      <c r="B545" s="136"/>
      <c r="C545" s="136"/>
      <c r="D545" s="136"/>
      <c r="F545" s="136"/>
      <c r="G545" s="136"/>
      <c r="H545" s="136"/>
      <c r="I545" s="136"/>
      <c r="J545" s="136"/>
      <c r="K545" s="136"/>
      <c r="L545" s="136"/>
    </row>
    <row r="546" ht="22.5" customHeight="1">
      <c r="A546" s="136"/>
      <c r="B546" s="136"/>
      <c r="C546" s="136"/>
      <c r="D546" s="136"/>
      <c r="F546" s="136"/>
      <c r="G546" s="136"/>
      <c r="H546" s="136"/>
      <c r="I546" s="136"/>
      <c r="J546" s="136"/>
      <c r="K546" s="136"/>
      <c r="L546" s="136"/>
    </row>
    <row r="547" ht="22.5" customHeight="1">
      <c r="A547" s="136"/>
      <c r="B547" s="136"/>
      <c r="C547" s="136"/>
      <c r="D547" s="136"/>
      <c r="F547" s="136"/>
      <c r="G547" s="136"/>
      <c r="H547" s="136"/>
      <c r="I547" s="136"/>
      <c r="J547" s="136"/>
      <c r="K547" s="136"/>
      <c r="L547" s="136"/>
    </row>
    <row r="548" ht="22.5" customHeight="1">
      <c r="A548" s="136"/>
      <c r="B548" s="136"/>
      <c r="C548" s="136"/>
      <c r="D548" s="136"/>
      <c r="F548" s="136"/>
      <c r="G548" s="136"/>
      <c r="H548" s="136"/>
      <c r="I548" s="136"/>
      <c r="J548" s="136"/>
      <c r="K548" s="136"/>
      <c r="L548" s="136"/>
    </row>
    <row r="549" ht="22.5" customHeight="1">
      <c r="A549" s="136"/>
      <c r="B549" s="136"/>
      <c r="C549" s="136"/>
      <c r="D549" s="136"/>
      <c r="F549" s="136"/>
      <c r="G549" s="136"/>
      <c r="H549" s="136"/>
      <c r="I549" s="136"/>
      <c r="J549" s="136"/>
      <c r="K549" s="136"/>
      <c r="L549" s="136"/>
    </row>
    <row r="550" ht="22.5" customHeight="1">
      <c r="A550" s="136"/>
      <c r="B550" s="136"/>
      <c r="C550" s="136"/>
      <c r="D550" s="136"/>
      <c r="F550" s="136"/>
      <c r="G550" s="136"/>
      <c r="H550" s="136"/>
      <c r="I550" s="136"/>
      <c r="J550" s="136"/>
      <c r="K550" s="136"/>
      <c r="L550" s="136"/>
    </row>
    <row r="551" ht="22.5" customHeight="1">
      <c r="A551" s="136"/>
      <c r="B551" s="136"/>
      <c r="C551" s="136"/>
      <c r="D551" s="136"/>
      <c r="F551" s="136"/>
      <c r="G551" s="136"/>
      <c r="H551" s="136"/>
      <c r="I551" s="136"/>
      <c r="J551" s="136"/>
      <c r="K551" s="136"/>
      <c r="L551" s="136"/>
    </row>
    <row r="552" ht="22.5" customHeight="1">
      <c r="A552" s="136"/>
      <c r="B552" s="136"/>
      <c r="C552" s="136"/>
      <c r="D552" s="136"/>
      <c r="F552" s="136"/>
      <c r="G552" s="136"/>
      <c r="H552" s="136"/>
      <c r="I552" s="136"/>
      <c r="J552" s="136"/>
      <c r="K552" s="136"/>
      <c r="L552" s="136"/>
    </row>
    <row r="553" ht="22.5" customHeight="1">
      <c r="A553" s="136"/>
      <c r="B553" s="136"/>
      <c r="C553" s="136"/>
      <c r="D553" s="136"/>
      <c r="F553" s="136"/>
      <c r="G553" s="136"/>
      <c r="H553" s="136"/>
      <c r="I553" s="136"/>
      <c r="J553" s="136"/>
      <c r="K553" s="136"/>
      <c r="L553" s="136"/>
    </row>
    <row r="554" ht="22.5" customHeight="1">
      <c r="A554" s="136"/>
      <c r="B554" s="136"/>
      <c r="C554" s="136"/>
      <c r="D554" s="136"/>
      <c r="F554" s="136"/>
      <c r="G554" s="136"/>
      <c r="H554" s="136"/>
      <c r="I554" s="136"/>
      <c r="J554" s="136"/>
      <c r="K554" s="136"/>
      <c r="L554" s="136"/>
    </row>
    <row r="555" ht="22.5" customHeight="1">
      <c r="A555" s="136"/>
      <c r="B555" s="136"/>
      <c r="C555" s="136"/>
      <c r="D555" s="136"/>
      <c r="F555" s="136"/>
      <c r="G555" s="136"/>
      <c r="H555" s="136"/>
      <c r="I555" s="136"/>
      <c r="J555" s="136"/>
      <c r="K555" s="136"/>
      <c r="L555" s="136"/>
    </row>
    <row r="556" ht="22.5" customHeight="1">
      <c r="A556" s="136"/>
      <c r="B556" s="136"/>
      <c r="C556" s="136"/>
      <c r="D556" s="136"/>
      <c r="F556" s="136"/>
      <c r="G556" s="136"/>
      <c r="H556" s="136"/>
      <c r="I556" s="136"/>
      <c r="J556" s="136"/>
      <c r="K556" s="136"/>
      <c r="L556" s="136"/>
    </row>
    <row r="557" ht="22.5" customHeight="1">
      <c r="A557" s="136"/>
      <c r="B557" s="136"/>
      <c r="C557" s="136"/>
      <c r="D557" s="136"/>
      <c r="F557" s="136"/>
      <c r="G557" s="136"/>
      <c r="H557" s="136"/>
      <c r="I557" s="136"/>
      <c r="J557" s="136"/>
      <c r="K557" s="136"/>
      <c r="L557" s="136"/>
    </row>
    <row r="558" ht="22.5" customHeight="1">
      <c r="A558" s="136"/>
      <c r="B558" s="136"/>
      <c r="C558" s="136"/>
      <c r="D558" s="136"/>
      <c r="F558" s="136"/>
      <c r="G558" s="136"/>
      <c r="H558" s="136"/>
      <c r="I558" s="136"/>
      <c r="J558" s="136"/>
      <c r="K558" s="136"/>
      <c r="L558" s="136"/>
    </row>
    <row r="559" ht="22.5" customHeight="1">
      <c r="A559" s="136"/>
      <c r="B559" s="136"/>
      <c r="C559" s="136"/>
      <c r="D559" s="136"/>
      <c r="F559" s="136"/>
      <c r="G559" s="136"/>
      <c r="H559" s="136"/>
      <c r="I559" s="136"/>
      <c r="J559" s="136"/>
      <c r="K559" s="136"/>
      <c r="L559" s="136"/>
    </row>
    <row r="560" ht="22.5" customHeight="1">
      <c r="A560" s="136"/>
      <c r="B560" s="136"/>
      <c r="C560" s="136"/>
      <c r="D560" s="136"/>
      <c r="F560" s="136"/>
      <c r="G560" s="136"/>
      <c r="H560" s="136"/>
      <c r="I560" s="136"/>
      <c r="J560" s="136"/>
      <c r="K560" s="136"/>
      <c r="L560" s="136"/>
    </row>
    <row r="561" ht="22.5" customHeight="1">
      <c r="A561" s="136"/>
      <c r="B561" s="136"/>
      <c r="C561" s="136"/>
      <c r="D561" s="136"/>
      <c r="F561" s="136"/>
      <c r="G561" s="136"/>
      <c r="H561" s="136"/>
      <c r="I561" s="136"/>
      <c r="J561" s="136"/>
      <c r="K561" s="136"/>
      <c r="L561" s="136"/>
    </row>
    <row r="562" ht="22.5" customHeight="1">
      <c r="A562" s="136"/>
      <c r="B562" s="136"/>
      <c r="C562" s="136"/>
      <c r="D562" s="136"/>
      <c r="F562" s="136"/>
      <c r="G562" s="136"/>
      <c r="H562" s="136"/>
      <c r="I562" s="136"/>
      <c r="J562" s="136"/>
      <c r="K562" s="136"/>
      <c r="L562" s="136"/>
    </row>
    <row r="563" ht="22.5" customHeight="1">
      <c r="A563" s="136"/>
      <c r="B563" s="136"/>
      <c r="C563" s="136"/>
      <c r="D563" s="136"/>
      <c r="F563" s="136"/>
      <c r="G563" s="136"/>
      <c r="H563" s="136"/>
      <c r="I563" s="136"/>
      <c r="J563" s="136"/>
      <c r="K563" s="136"/>
      <c r="L563" s="136"/>
    </row>
    <row r="564" ht="22.5" customHeight="1">
      <c r="A564" s="136"/>
      <c r="B564" s="136"/>
      <c r="C564" s="136"/>
      <c r="D564" s="136"/>
      <c r="F564" s="136"/>
      <c r="G564" s="136"/>
      <c r="H564" s="136"/>
      <c r="I564" s="136"/>
      <c r="J564" s="136"/>
      <c r="K564" s="136"/>
      <c r="L564" s="136"/>
    </row>
    <row r="565" ht="22.5" customHeight="1">
      <c r="A565" s="136"/>
      <c r="B565" s="136"/>
      <c r="C565" s="136"/>
      <c r="D565" s="136"/>
      <c r="F565" s="136"/>
      <c r="G565" s="136"/>
      <c r="H565" s="136"/>
      <c r="I565" s="136"/>
      <c r="J565" s="136"/>
      <c r="K565" s="136"/>
      <c r="L565" s="136"/>
    </row>
    <row r="566" ht="22.5" customHeight="1">
      <c r="A566" s="136"/>
      <c r="B566" s="136"/>
      <c r="C566" s="136"/>
      <c r="D566" s="136"/>
      <c r="F566" s="136"/>
      <c r="G566" s="136"/>
      <c r="H566" s="136"/>
      <c r="I566" s="136"/>
      <c r="J566" s="136"/>
      <c r="K566" s="136"/>
      <c r="L566" s="136"/>
    </row>
    <row r="567" ht="22.5" customHeight="1">
      <c r="A567" s="136"/>
      <c r="B567" s="136"/>
      <c r="C567" s="136"/>
      <c r="D567" s="136"/>
      <c r="F567" s="136"/>
      <c r="G567" s="136"/>
      <c r="H567" s="136"/>
      <c r="I567" s="136"/>
      <c r="J567" s="136"/>
      <c r="K567" s="136"/>
      <c r="L567" s="136"/>
    </row>
    <row r="568" ht="22.5" customHeight="1">
      <c r="A568" s="136"/>
      <c r="B568" s="136"/>
      <c r="C568" s="136"/>
      <c r="D568" s="136"/>
      <c r="F568" s="136"/>
      <c r="G568" s="136"/>
      <c r="H568" s="136"/>
      <c r="I568" s="136"/>
      <c r="J568" s="136"/>
      <c r="K568" s="136"/>
      <c r="L568" s="136"/>
    </row>
    <row r="569" ht="22.5" customHeight="1">
      <c r="A569" s="136"/>
      <c r="B569" s="136"/>
      <c r="C569" s="136"/>
      <c r="D569" s="136"/>
      <c r="F569" s="136"/>
      <c r="G569" s="136"/>
      <c r="H569" s="136"/>
      <c r="I569" s="136"/>
      <c r="J569" s="136"/>
      <c r="K569" s="136"/>
      <c r="L569" s="136"/>
    </row>
    <row r="570" ht="22.5" customHeight="1">
      <c r="A570" s="136"/>
      <c r="B570" s="136"/>
      <c r="C570" s="136"/>
      <c r="D570" s="136"/>
      <c r="F570" s="136"/>
      <c r="G570" s="136"/>
      <c r="H570" s="136"/>
      <c r="I570" s="136"/>
      <c r="J570" s="136"/>
      <c r="K570" s="136"/>
      <c r="L570" s="136"/>
    </row>
    <row r="571" ht="22.5" customHeight="1">
      <c r="A571" s="136"/>
      <c r="B571" s="136"/>
      <c r="C571" s="136"/>
      <c r="D571" s="136"/>
      <c r="F571" s="136"/>
      <c r="G571" s="136"/>
      <c r="H571" s="136"/>
      <c r="I571" s="136"/>
      <c r="J571" s="136"/>
      <c r="K571" s="136"/>
      <c r="L571" s="136"/>
    </row>
    <row r="572" ht="22.5" customHeight="1">
      <c r="A572" s="136"/>
      <c r="B572" s="136"/>
      <c r="C572" s="136"/>
      <c r="D572" s="136"/>
      <c r="F572" s="136"/>
      <c r="G572" s="136"/>
      <c r="H572" s="136"/>
      <c r="I572" s="136"/>
      <c r="J572" s="136"/>
      <c r="K572" s="136"/>
      <c r="L572" s="136"/>
    </row>
    <row r="573" ht="22.5" customHeight="1">
      <c r="A573" s="136"/>
      <c r="B573" s="136"/>
      <c r="C573" s="136"/>
      <c r="D573" s="136"/>
      <c r="F573" s="136"/>
      <c r="G573" s="136"/>
      <c r="H573" s="136"/>
      <c r="I573" s="136"/>
      <c r="J573" s="136"/>
      <c r="K573" s="136"/>
      <c r="L573" s="136"/>
    </row>
    <row r="574" ht="22.5" customHeight="1">
      <c r="A574" s="136"/>
      <c r="B574" s="136"/>
      <c r="C574" s="136"/>
      <c r="D574" s="136"/>
      <c r="F574" s="136"/>
      <c r="G574" s="136"/>
      <c r="H574" s="136"/>
      <c r="I574" s="136"/>
      <c r="J574" s="136"/>
      <c r="K574" s="136"/>
      <c r="L574" s="136"/>
    </row>
    <row r="575" ht="22.5" customHeight="1">
      <c r="A575" s="136"/>
      <c r="B575" s="136"/>
      <c r="C575" s="136"/>
      <c r="D575" s="136"/>
      <c r="F575" s="136"/>
      <c r="G575" s="136"/>
      <c r="H575" s="136"/>
      <c r="I575" s="136"/>
      <c r="J575" s="136"/>
      <c r="K575" s="136"/>
      <c r="L575" s="136"/>
    </row>
    <row r="576" ht="22.5" customHeight="1">
      <c r="A576" s="136"/>
      <c r="B576" s="136"/>
      <c r="C576" s="136"/>
      <c r="D576" s="136"/>
      <c r="F576" s="136"/>
      <c r="G576" s="136"/>
      <c r="H576" s="136"/>
      <c r="I576" s="136"/>
      <c r="J576" s="136"/>
      <c r="K576" s="136"/>
      <c r="L576" s="136"/>
    </row>
    <row r="577" ht="22.5" customHeight="1">
      <c r="A577" s="136"/>
      <c r="B577" s="136"/>
      <c r="C577" s="136"/>
      <c r="D577" s="136"/>
      <c r="F577" s="136"/>
      <c r="G577" s="136"/>
      <c r="H577" s="136"/>
      <c r="I577" s="136"/>
      <c r="J577" s="136"/>
      <c r="K577" s="136"/>
      <c r="L577" s="136"/>
    </row>
    <row r="578" ht="22.5" customHeight="1">
      <c r="A578" s="136"/>
      <c r="B578" s="136"/>
      <c r="C578" s="136"/>
      <c r="D578" s="136"/>
      <c r="F578" s="136"/>
      <c r="G578" s="136"/>
      <c r="H578" s="136"/>
      <c r="I578" s="136"/>
      <c r="J578" s="136"/>
      <c r="K578" s="136"/>
      <c r="L578" s="136"/>
    </row>
    <row r="579" ht="22.5" customHeight="1">
      <c r="A579" s="136"/>
      <c r="B579" s="136"/>
      <c r="C579" s="136"/>
      <c r="D579" s="136"/>
      <c r="F579" s="136"/>
      <c r="G579" s="136"/>
      <c r="H579" s="136"/>
      <c r="I579" s="136"/>
      <c r="J579" s="136"/>
      <c r="K579" s="136"/>
      <c r="L579" s="136"/>
    </row>
    <row r="580" ht="22.5" customHeight="1">
      <c r="A580" s="136"/>
      <c r="B580" s="136"/>
      <c r="C580" s="136"/>
      <c r="D580" s="136"/>
      <c r="F580" s="136"/>
      <c r="G580" s="136"/>
      <c r="H580" s="136"/>
      <c r="I580" s="136"/>
      <c r="J580" s="136"/>
      <c r="K580" s="136"/>
      <c r="L580" s="136"/>
    </row>
    <row r="581" ht="22.5" customHeight="1">
      <c r="A581" s="136"/>
      <c r="B581" s="136"/>
      <c r="C581" s="136"/>
      <c r="D581" s="136"/>
      <c r="F581" s="136"/>
      <c r="G581" s="136"/>
      <c r="H581" s="136"/>
      <c r="I581" s="136"/>
      <c r="J581" s="136"/>
      <c r="K581" s="136"/>
      <c r="L581" s="136"/>
    </row>
    <row r="582" ht="22.5" customHeight="1">
      <c r="A582" s="136"/>
      <c r="B582" s="136"/>
      <c r="C582" s="136"/>
      <c r="D582" s="136"/>
      <c r="F582" s="136"/>
      <c r="G582" s="136"/>
      <c r="H582" s="136"/>
      <c r="I582" s="136"/>
      <c r="J582" s="136"/>
      <c r="K582" s="136"/>
      <c r="L582" s="136"/>
    </row>
    <row r="583" ht="22.5" customHeight="1">
      <c r="A583" s="136"/>
      <c r="B583" s="136"/>
      <c r="C583" s="136"/>
      <c r="D583" s="136"/>
      <c r="F583" s="136"/>
      <c r="G583" s="136"/>
      <c r="H583" s="136"/>
      <c r="I583" s="136"/>
      <c r="J583" s="136"/>
      <c r="K583" s="136"/>
      <c r="L583" s="136"/>
    </row>
    <row r="584" ht="22.5" customHeight="1">
      <c r="A584" s="136"/>
      <c r="B584" s="136"/>
      <c r="C584" s="136"/>
      <c r="D584" s="136"/>
      <c r="F584" s="136"/>
      <c r="G584" s="136"/>
      <c r="H584" s="136"/>
      <c r="I584" s="136"/>
      <c r="J584" s="136"/>
      <c r="K584" s="136"/>
      <c r="L584" s="136"/>
    </row>
    <row r="585" ht="22.5" customHeight="1">
      <c r="A585" s="136"/>
      <c r="B585" s="136"/>
      <c r="C585" s="136"/>
      <c r="D585" s="136"/>
      <c r="F585" s="136"/>
      <c r="G585" s="136"/>
      <c r="H585" s="136"/>
      <c r="I585" s="136"/>
      <c r="J585" s="136"/>
      <c r="K585" s="136"/>
      <c r="L585" s="136"/>
    </row>
    <row r="586" ht="22.5" customHeight="1">
      <c r="A586" s="136"/>
      <c r="B586" s="136"/>
      <c r="C586" s="136"/>
      <c r="D586" s="136"/>
      <c r="F586" s="136"/>
      <c r="G586" s="136"/>
      <c r="H586" s="136"/>
      <c r="I586" s="136"/>
      <c r="J586" s="136"/>
      <c r="K586" s="136"/>
      <c r="L586" s="136"/>
    </row>
    <row r="587" ht="22.5" customHeight="1">
      <c r="A587" s="136"/>
      <c r="B587" s="136"/>
      <c r="C587" s="136"/>
      <c r="D587" s="136"/>
      <c r="F587" s="136"/>
      <c r="G587" s="136"/>
      <c r="H587" s="136"/>
      <c r="I587" s="136"/>
      <c r="J587" s="136"/>
      <c r="K587" s="136"/>
      <c r="L587" s="136"/>
    </row>
    <row r="588" ht="22.5" customHeight="1">
      <c r="A588" s="136"/>
      <c r="B588" s="136"/>
      <c r="C588" s="136"/>
      <c r="D588" s="136"/>
      <c r="F588" s="136"/>
      <c r="G588" s="136"/>
      <c r="H588" s="136"/>
      <c r="I588" s="136"/>
      <c r="J588" s="136"/>
      <c r="K588" s="136"/>
      <c r="L588" s="136"/>
    </row>
    <row r="589" ht="22.5" customHeight="1">
      <c r="A589" s="136"/>
      <c r="B589" s="136"/>
      <c r="C589" s="136"/>
      <c r="D589" s="136"/>
      <c r="F589" s="136"/>
      <c r="G589" s="136"/>
      <c r="H589" s="136"/>
      <c r="I589" s="136"/>
      <c r="J589" s="136"/>
      <c r="K589" s="136"/>
      <c r="L589" s="136"/>
    </row>
    <row r="590" ht="22.5" customHeight="1">
      <c r="A590" s="136"/>
      <c r="B590" s="136"/>
      <c r="C590" s="136"/>
      <c r="D590" s="136"/>
      <c r="F590" s="136"/>
      <c r="G590" s="136"/>
      <c r="H590" s="136"/>
      <c r="I590" s="136"/>
      <c r="J590" s="136"/>
      <c r="K590" s="136"/>
      <c r="L590" s="136"/>
    </row>
    <row r="591" ht="22.5" customHeight="1">
      <c r="A591" s="136"/>
      <c r="B591" s="136"/>
      <c r="C591" s="136"/>
      <c r="D591" s="136"/>
      <c r="F591" s="136"/>
      <c r="G591" s="136"/>
      <c r="H591" s="136"/>
      <c r="I591" s="136"/>
      <c r="J591" s="136"/>
      <c r="K591" s="136"/>
      <c r="L591" s="136"/>
    </row>
    <row r="592" ht="22.5" customHeight="1">
      <c r="A592" s="136"/>
      <c r="B592" s="136"/>
      <c r="C592" s="136"/>
      <c r="D592" s="136"/>
      <c r="F592" s="136"/>
      <c r="G592" s="136"/>
      <c r="H592" s="136"/>
      <c r="I592" s="136"/>
      <c r="J592" s="136"/>
      <c r="K592" s="136"/>
      <c r="L592" s="136"/>
    </row>
    <row r="593" ht="22.5" customHeight="1">
      <c r="A593" s="136"/>
      <c r="B593" s="136"/>
      <c r="C593" s="136"/>
      <c r="D593" s="136"/>
      <c r="F593" s="136"/>
      <c r="G593" s="136"/>
      <c r="H593" s="136"/>
      <c r="I593" s="136"/>
      <c r="J593" s="136"/>
      <c r="K593" s="136"/>
      <c r="L593" s="136"/>
    </row>
    <row r="594" ht="22.5" customHeight="1">
      <c r="A594" s="136"/>
      <c r="B594" s="136"/>
      <c r="C594" s="136"/>
      <c r="D594" s="136"/>
      <c r="F594" s="136"/>
      <c r="G594" s="136"/>
      <c r="H594" s="136"/>
      <c r="I594" s="136"/>
      <c r="J594" s="136"/>
      <c r="K594" s="136"/>
      <c r="L594" s="136"/>
    </row>
    <row r="595" ht="22.5" customHeight="1">
      <c r="A595" s="136"/>
      <c r="B595" s="136"/>
      <c r="C595" s="136"/>
      <c r="D595" s="136"/>
      <c r="F595" s="136"/>
      <c r="G595" s="136"/>
      <c r="H595" s="136"/>
      <c r="I595" s="136"/>
      <c r="J595" s="136"/>
      <c r="K595" s="136"/>
      <c r="L595" s="136"/>
    </row>
    <row r="596" ht="22.5" customHeight="1">
      <c r="A596" s="136"/>
      <c r="B596" s="136"/>
      <c r="C596" s="136"/>
      <c r="D596" s="136"/>
      <c r="F596" s="136"/>
      <c r="G596" s="136"/>
      <c r="H596" s="136"/>
      <c r="I596" s="136"/>
      <c r="J596" s="136"/>
      <c r="K596" s="136"/>
      <c r="L596" s="136"/>
    </row>
    <row r="597" ht="22.5" customHeight="1">
      <c r="A597" s="136"/>
      <c r="B597" s="136"/>
      <c r="C597" s="136"/>
      <c r="D597" s="136"/>
      <c r="F597" s="136"/>
      <c r="G597" s="136"/>
      <c r="H597" s="136"/>
      <c r="I597" s="136"/>
      <c r="J597" s="136"/>
      <c r="K597" s="136"/>
      <c r="L597" s="136"/>
    </row>
    <row r="598" ht="22.5" customHeight="1">
      <c r="A598" s="136"/>
      <c r="B598" s="136"/>
      <c r="C598" s="136"/>
      <c r="D598" s="136"/>
      <c r="F598" s="136"/>
      <c r="G598" s="136"/>
      <c r="H598" s="136"/>
      <c r="I598" s="136"/>
      <c r="J598" s="136"/>
      <c r="K598" s="136"/>
      <c r="L598" s="136"/>
    </row>
    <row r="599" ht="22.5" customHeight="1">
      <c r="A599" s="136"/>
      <c r="B599" s="136"/>
      <c r="C599" s="136"/>
      <c r="D599" s="136"/>
      <c r="F599" s="136"/>
      <c r="G599" s="136"/>
      <c r="H599" s="136"/>
      <c r="I599" s="136"/>
      <c r="J599" s="136"/>
      <c r="K599" s="136"/>
      <c r="L599" s="136"/>
    </row>
    <row r="600" ht="22.5" customHeight="1">
      <c r="A600" s="136"/>
      <c r="B600" s="136"/>
      <c r="C600" s="136"/>
      <c r="D600" s="136"/>
      <c r="F600" s="136"/>
      <c r="G600" s="136"/>
      <c r="H600" s="136"/>
      <c r="I600" s="136"/>
      <c r="J600" s="136"/>
      <c r="K600" s="136"/>
      <c r="L600" s="136"/>
    </row>
    <row r="601" ht="22.5" customHeight="1">
      <c r="A601" s="136"/>
      <c r="B601" s="136"/>
      <c r="C601" s="136"/>
      <c r="D601" s="136"/>
      <c r="F601" s="136"/>
      <c r="G601" s="136"/>
      <c r="H601" s="136"/>
      <c r="I601" s="136"/>
      <c r="J601" s="136"/>
      <c r="K601" s="136"/>
      <c r="L601" s="136"/>
    </row>
    <row r="602" ht="22.5" customHeight="1">
      <c r="A602" s="136"/>
      <c r="B602" s="136"/>
      <c r="C602" s="136"/>
      <c r="D602" s="136"/>
      <c r="F602" s="136"/>
      <c r="G602" s="136"/>
      <c r="H602" s="136"/>
      <c r="I602" s="136"/>
      <c r="J602" s="136"/>
      <c r="K602" s="136"/>
      <c r="L602" s="136"/>
    </row>
    <row r="603" ht="22.5" customHeight="1">
      <c r="A603" s="136"/>
      <c r="B603" s="136"/>
      <c r="C603" s="136"/>
      <c r="D603" s="136"/>
      <c r="F603" s="136"/>
      <c r="G603" s="136"/>
      <c r="H603" s="136"/>
      <c r="I603" s="136"/>
      <c r="J603" s="136"/>
      <c r="K603" s="136"/>
      <c r="L603" s="136"/>
    </row>
    <row r="604" ht="22.5" customHeight="1">
      <c r="A604" s="136"/>
      <c r="B604" s="136"/>
      <c r="C604" s="136"/>
      <c r="D604" s="136"/>
      <c r="F604" s="136"/>
      <c r="G604" s="136"/>
      <c r="H604" s="136"/>
      <c r="I604" s="136"/>
      <c r="J604" s="136"/>
      <c r="K604" s="136"/>
      <c r="L604" s="136"/>
    </row>
    <row r="605" ht="22.5" customHeight="1">
      <c r="A605" s="136"/>
      <c r="B605" s="136"/>
      <c r="C605" s="136"/>
      <c r="D605" s="136"/>
      <c r="F605" s="136"/>
      <c r="G605" s="136"/>
      <c r="H605" s="136"/>
      <c r="I605" s="136"/>
      <c r="J605" s="136"/>
      <c r="K605" s="136"/>
      <c r="L605" s="136"/>
    </row>
    <row r="606" ht="22.5" customHeight="1">
      <c r="A606" s="136"/>
      <c r="B606" s="136"/>
      <c r="C606" s="136"/>
      <c r="D606" s="136"/>
      <c r="F606" s="136"/>
      <c r="G606" s="136"/>
      <c r="H606" s="136"/>
      <c r="I606" s="136"/>
      <c r="J606" s="136"/>
      <c r="K606" s="136"/>
      <c r="L606" s="136"/>
    </row>
    <row r="607" ht="22.5" customHeight="1">
      <c r="A607" s="136"/>
      <c r="B607" s="136"/>
      <c r="C607" s="136"/>
      <c r="D607" s="136"/>
      <c r="F607" s="136"/>
      <c r="G607" s="136"/>
      <c r="H607" s="136"/>
      <c r="I607" s="136"/>
      <c r="J607" s="136"/>
      <c r="K607" s="136"/>
      <c r="L607" s="136"/>
    </row>
    <row r="608" ht="22.5" customHeight="1">
      <c r="A608" s="136"/>
      <c r="B608" s="136"/>
      <c r="C608" s="136"/>
      <c r="D608" s="136"/>
      <c r="F608" s="136"/>
      <c r="G608" s="136"/>
      <c r="H608" s="136"/>
      <c r="I608" s="136"/>
      <c r="J608" s="136"/>
      <c r="K608" s="136"/>
      <c r="L608" s="136"/>
    </row>
    <row r="609" ht="22.5" customHeight="1">
      <c r="A609" s="136"/>
      <c r="B609" s="136"/>
      <c r="C609" s="136"/>
      <c r="D609" s="136"/>
      <c r="F609" s="136"/>
      <c r="G609" s="136"/>
      <c r="H609" s="136"/>
      <c r="I609" s="136"/>
      <c r="J609" s="136"/>
      <c r="K609" s="136"/>
      <c r="L609" s="136"/>
    </row>
    <row r="610" ht="22.5" customHeight="1">
      <c r="A610" s="136"/>
      <c r="B610" s="136"/>
      <c r="C610" s="136"/>
      <c r="D610" s="136"/>
      <c r="F610" s="136"/>
      <c r="G610" s="136"/>
      <c r="H610" s="136"/>
      <c r="I610" s="136"/>
      <c r="J610" s="136"/>
      <c r="K610" s="136"/>
      <c r="L610" s="136"/>
    </row>
    <row r="611" ht="22.5" customHeight="1">
      <c r="A611" s="136"/>
      <c r="B611" s="136"/>
      <c r="C611" s="136"/>
      <c r="D611" s="136"/>
      <c r="F611" s="136"/>
      <c r="G611" s="136"/>
      <c r="H611" s="136"/>
      <c r="I611" s="136"/>
      <c r="J611" s="136"/>
      <c r="K611" s="136"/>
      <c r="L611" s="136"/>
    </row>
    <row r="612" ht="22.5" customHeight="1">
      <c r="A612" s="136"/>
      <c r="B612" s="136"/>
      <c r="C612" s="136"/>
      <c r="D612" s="136"/>
      <c r="F612" s="136"/>
      <c r="G612" s="136"/>
      <c r="H612" s="136"/>
      <c r="I612" s="136"/>
      <c r="J612" s="136"/>
      <c r="K612" s="136"/>
      <c r="L612" s="136"/>
    </row>
    <row r="613" ht="22.5" customHeight="1">
      <c r="A613" s="136"/>
      <c r="B613" s="136"/>
      <c r="C613" s="136"/>
      <c r="D613" s="136"/>
      <c r="F613" s="136"/>
      <c r="G613" s="136"/>
      <c r="H613" s="136"/>
      <c r="I613" s="136"/>
      <c r="J613" s="136"/>
      <c r="K613" s="136"/>
      <c r="L613" s="136"/>
    </row>
    <row r="614" ht="22.5" customHeight="1">
      <c r="A614" s="136"/>
      <c r="B614" s="136"/>
      <c r="C614" s="136"/>
      <c r="D614" s="136"/>
      <c r="F614" s="136"/>
      <c r="G614" s="136"/>
      <c r="H614" s="136"/>
      <c r="I614" s="136"/>
      <c r="J614" s="136"/>
      <c r="K614" s="136"/>
      <c r="L614" s="136"/>
    </row>
    <row r="615" ht="22.5" customHeight="1">
      <c r="A615" s="136"/>
      <c r="B615" s="136"/>
      <c r="C615" s="136"/>
      <c r="D615" s="136"/>
      <c r="F615" s="136"/>
      <c r="G615" s="136"/>
      <c r="H615" s="136"/>
      <c r="I615" s="136"/>
      <c r="J615" s="136"/>
      <c r="K615" s="136"/>
      <c r="L615" s="136"/>
    </row>
    <row r="616" ht="22.5" customHeight="1">
      <c r="A616" s="136"/>
      <c r="B616" s="136"/>
      <c r="C616" s="136"/>
      <c r="D616" s="136"/>
      <c r="F616" s="136"/>
      <c r="G616" s="136"/>
      <c r="H616" s="136"/>
      <c r="I616" s="136"/>
      <c r="J616" s="136"/>
      <c r="K616" s="136"/>
      <c r="L616" s="136"/>
    </row>
    <row r="617" ht="22.5" customHeight="1">
      <c r="A617" s="136"/>
      <c r="B617" s="136"/>
      <c r="C617" s="136"/>
      <c r="D617" s="136"/>
      <c r="F617" s="136"/>
      <c r="G617" s="136"/>
      <c r="H617" s="136"/>
      <c r="I617" s="136"/>
      <c r="J617" s="136"/>
      <c r="K617" s="136"/>
      <c r="L617" s="136"/>
    </row>
    <row r="618" ht="22.5" customHeight="1">
      <c r="A618" s="136"/>
      <c r="B618" s="136"/>
      <c r="C618" s="136"/>
      <c r="D618" s="136"/>
      <c r="F618" s="136"/>
      <c r="G618" s="136"/>
      <c r="H618" s="136"/>
      <c r="I618" s="136"/>
      <c r="J618" s="136"/>
      <c r="K618" s="136"/>
      <c r="L618" s="136"/>
    </row>
    <row r="619" ht="22.5" customHeight="1">
      <c r="A619" s="136"/>
      <c r="B619" s="136"/>
      <c r="C619" s="136"/>
      <c r="D619" s="136"/>
      <c r="F619" s="136"/>
      <c r="G619" s="136"/>
      <c r="H619" s="136"/>
      <c r="I619" s="136"/>
      <c r="J619" s="136"/>
      <c r="K619" s="136"/>
      <c r="L619" s="136"/>
    </row>
    <row r="620" ht="22.5" customHeight="1">
      <c r="A620" s="136"/>
      <c r="B620" s="136"/>
      <c r="C620" s="136"/>
      <c r="D620" s="136"/>
      <c r="F620" s="136"/>
      <c r="G620" s="136"/>
      <c r="H620" s="136"/>
      <c r="I620" s="136"/>
      <c r="J620" s="136"/>
      <c r="K620" s="136"/>
      <c r="L620" s="136"/>
    </row>
    <row r="621" ht="22.5" customHeight="1">
      <c r="A621" s="136"/>
      <c r="B621" s="136"/>
      <c r="C621" s="136"/>
      <c r="D621" s="136"/>
      <c r="F621" s="136"/>
      <c r="G621" s="136"/>
      <c r="H621" s="136"/>
      <c r="I621" s="136"/>
      <c r="J621" s="136"/>
      <c r="K621" s="136"/>
      <c r="L621" s="136"/>
    </row>
    <row r="622" ht="22.5" customHeight="1">
      <c r="A622" s="136"/>
      <c r="B622" s="136"/>
      <c r="C622" s="136"/>
      <c r="D622" s="136"/>
      <c r="F622" s="136"/>
      <c r="G622" s="136"/>
      <c r="H622" s="136"/>
      <c r="I622" s="136"/>
      <c r="J622" s="136"/>
      <c r="K622" s="136"/>
      <c r="L622" s="136"/>
    </row>
    <row r="623" ht="22.5" customHeight="1">
      <c r="A623" s="136"/>
      <c r="B623" s="136"/>
      <c r="C623" s="136"/>
      <c r="D623" s="136"/>
      <c r="F623" s="136"/>
      <c r="G623" s="136"/>
      <c r="H623" s="136"/>
      <c r="I623" s="136"/>
      <c r="J623" s="136"/>
      <c r="K623" s="136"/>
      <c r="L623" s="136"/>
    </row>
    <row r="624" ht="22.5" customHeight="1">
      <c r="A624" s="136"/>
      <c r="B624" s="136"/>
      <c r="C624" s="136"/>
      <c r="D624" s="136"/>
      <c r="F624" s="136"/>
      <c r="G624" s="136"/>
      <c r="H624" s="136"/>
      <c r="I624" s="136"/>
      <c r="J624" s="136"/>
      <c r="K624" s="136"/>
      <c r="L624" s="136"/>
    </row>
    <row r="625" ht="22.5" customHeight="1">
      <c r="A625" s="136"/>
      <c r="B625" s="136"/>
      <c r="C625" s="136"/>
      <c r="D625" s="136"/>
      <c r="F625" s="136"/>
      <c r="G625" s="136"/>
      <c r="H625" s="136"/>
      <c r="I625" s="136"/>
      <c r="J625" s="136"/>
      <c r="K625" s="136"/>
      <c r="L625" s="136"/>
    </row>
    <row r="626" ht="22.5" customHeight="1">
      <c r="A626" s="136"/>
      <c r="B626" s="136"/>
      <c r="C626" s="136"/>
      <c r="D626" s="136"/>
      <c r="F626" s="136"/>
      <c r="G626" s="136"/>
      <c r="H626" s="136"/>
      <c r="I626" s="136"/>
      <c r="J626" s="136"/>
      <c r="K626" s="136"/>
      <c r="L626" s="136"/>
    </row>
    <row r="627" ht="22.5" customHeight="1">
      <c r="A627" s="136"/>
      <c r="B627" s="136"/>
      <c r="C627" s="136"/>
      <c r="D627" s="136"/>
      <c r="F627" s="136"/>
      <c r="G627" s="136"/>
      <c r="H627" s="136"/>
      <c r="I627" s="136"/>
      <c r="J627" s="136"/>
      <c r="K627" s="136"/>
      <c r="L627" s="136"/>
    </row>
    <row r="628" ht="22.5" customHeight="1">
      <c r="A628" s="136"/>
      <c r="B628" s="136"/>
      <c r="C628" s="136"/>
      <c r="D628" s="136"/>
      <c r="F628" s="136"/>
      <c r="G628" s="136"/>
      <c r="H628" s="136"/>
      <c r="I628" s="136"/>
      <c r="J628" s="136"/>
      <c r="K628" s="136"/>
      <c r="L628" s="136"/>
    </row>
    <row r="629" ht="22.5" customHeight="1">
      <c r="A629" s="136"/>
      <c r="B629" s="136"/>
      <c r="C629" s="136"/>
      <c r="D629" s="136"/>
      <c r="F629" s="136"/>
      <c r="G629" s="136"/>
      <c r="H629" s="136"/>
      <c r="I629" s="136"/>
      <c r="J629" s="136"/>
      <c r="K629" s="136"/>
      <c r="L629" s="136"/>
    </row>
    <row r="630" ht="22.5" customHeight="1">
      <c r="A630" s="136"/>
      <c r="B630" s="136"/>
      <c r="C630" s="136"/>
      <c r="D630" s="136"/>
      <c r="F630" s="136"/>
      <c r="G630" s="136"/>
      <c r="H630" s="136"/>
      <c r="I630" s="136"/>
      <c r="J630" s="136"/>
      <c r="K630" s="136"/>
      <c r="L630" s="136"/>
    </row>
    <row r="631" ht="22.5" customHeight="1">
      <c r="A631" s="136"/>
      <c r="B631" s="136"/>
      <c r="C631" s="136"/>
      <c r="D631" s="136"/>
      <c r="F631" s="136"/>
      <c r="G631" s="136"/>
      <c r="H631" s="136"/>
      <c r="I631" s="136"/>
      <c r="J631" s="136"/>
      <c r="K631" s="136"/>
      <c r="L631" s="136"/>
    </row>
    <row r="632" ht="22.5" customHeight="1">
      <c r="A632" s="136"/>
      <c r="B632" s="136"/>
      <c r="C632" s="136"/>
      <c r="D632" s="136"/>
      <c r="F632" s="136"/>
      <c r="G632" s="136"/>
      <c r="H632" s="136"/>
      <c r="I632" s="136"/>
      <c r="J632" s="136"/>
      <c r="K632" s="136"/>
      <c r="L632" s="136"/>
    </row>
    <row r="633" ht="22.5" customHeight="1">
      <c r="A633" s="136"/>
      <c r="B633" s="136"/>
      <c r="C633" s="136"/>
      <c r="D633" s="136"/>
      <c r="F633" s="136"/>
      <c r="G633" s="136"/>
      <c r="H633" s="136"/>
      <c r="I633" s="136"/>
      <c r="J633" s="136"/>
      <c r="K633" s="136"/>
      <c r="L633" s="136"/>
    </row>
    <row r="634" ht="22.5" customHeight="1">
      <c r="A634" s="136"/>
      <c r="B634" s="136"/>
      <c r="C634" s="136"/>
      <c r="D634" s="136"/>
      <c r="F634" s="136"/>
      <c r="G634" s="136"/>
      <c r="H634" s="136"/>
      <c r="I634" s="136"/>
      <c r="J634" s="136"/>
      <c r="K634" s="136"/>
      <c r="L634" s="136"/>
    </row>
    <row r="635" ht="22.5" customHeight="1">
      <c r="A635" s="136"/>
      <c r="B635" s="136"/>
      <c r="C635" s="136"/>
      <c r="D635" s="136"/>
      <c r="F635" s="136"/>
      <c r="G635" s="136"/>
      <c r="H635" s="136"/>
      <c r="I635" s="136"/>
      <c r="J635" s="136"/>
      <c r="K635" s="136"/>
      <c r="L635" s="136"/>
    </row>
    <row r="636" ht="22.5" customHeight="1">
      <c r="A636" s="136"/>
      <c r="B636" s="136"/>
      <c r="C636" s="136"/>
      <c r="D636" s="136"/>
      <c r="F636" s="136"/>
      <c r="G636" s="136"/>
      <c r="H636" s="136"/>
      <c r="I636" s="136"/>
      <c r="J636" s="136"/>
      <c r="K636" s="136"/>
      <c r="L636" s="136"/>
    </row>
    <row r="637" ht="22.5" customHeight="1">
      <c r="A637" s="136"/>
      <c r="B637" s="136"/>
      <c r="C637" s="136"/>
      <c r="D637" s="136"/>
      <c r="F637" s="136"/>
      <c r="G637" s="136"/>
      <c r="H637" s="136"/>
      <c r="I637" s="136"/>
      <c r="J637" s="136"/>
      <c r="K637" s="136"/>
      <c r="L637" s="136"/>
    </row>
    <row r="638" ht="22.5" customHeight="1">
      <c r="A638" s="136"/>
      <c r="B638" s="136"/>
      <c r="C638" s="136"/>
      <c r="D638" s="136"/>
      <c r="F638" s="136"/>
      <c r="G638" s="136"/>
      <c r="H638" s="136"/>
      <c r="I638" s="136"/>
      <c r="J638" s="136"/>
      <c r="K638" s="136"/>
      <c r="L638" s="136"/>
    </row>
    <row r="639" ht="22.5" customHeight="1">
      <c r="A639" s="136"/>
      <c r="B639" s="136"/>
      <c r="C639" s="136"/>
      <c r="D639" s="136"/>
      <c r="F639" s="136"/>
      <c r="G639" s="136"/>
      <c r="H639" s="136"/>
      <c r="I639" s="136"/>
      <c r="J639" s="136"/>
      <c r="K639" s="136"/>
      <c r="L639" s="136"/>
    </row>
    <row r="640" ht="22.5" customHeight="1">
      <c r="A640" s="136"/>
      <c r="B640" s="136"/>
      <c r="C640" s="136"/>
      <c r="D640" s="136"/>
      <c r="F640" s="136"/>
      <c r="G640" s="136"/>
      <c r="H640" s="136"/>
      <c r="I640" s="136"/>
      <c r="J640" s="136"/>
      <c r="K640" s="136"/>
      <c r="L640" s="136"/>
    </row>
    <row r="641" ht="22.5" customHeight="1">
      <c r="A641" s="136"/>
      <c r="B641" s="136"/>
      <c r="C641" s="136"/>
      <c r="D641" s="136"/>
      <c r="F641" s="136"/>
      <c r="G641" s="136"/>
      <c r="H641" s="136"/>
      <c r="I641" s="136"/>
      <c r="J641" s="136"/>
      <c r="K641" s="136"/>
      <c r="L641" s="136"/>
    </row>
    <row r="642" ht="22.5" customHeight="1">
      <c r="A642" s="136"/>
      <c r="B642" s="136"/>
      <c r="C642" s="136"/>
      <c r="D642" s="136"/>
      <c r="F642" s="136"/>
      <c r="G642" s="136"/>
      <c r="H642" s="136"/>
      <c r="I642" s="136"/>
      <c r="J642" s="136"/>
      <c r="K642" s="136"/>
      <c r="L642" s="136"/>
    </row>
    <row r="643" ht="22.5" customHeight="1">
      <c r="A643" s="136"/>
      <c r="B643" s="136"/>
      <c r="C643" s="136"/>
      <c r="D643" s="136"/>
      <c r="F643" s="136"/>
      <c r="G643" s="136"/>
      <c r="H643" s="136"/>
      <c r="I643" s="136"/>
      <c r="J643" s="136"/>
      <c r="K643" s="136"/>
      <c r="L643" s="136"/>
    </row>
    <row r="644" ht="22.5" customHeight="1">
      <c r="A644" s="136"/>
      <c r="B644" s="136"/>
      <c r="C644" s="136"/>
      <c r="D644" s="136"/>
      <c r="F644" s="136"/>
      <c r="G644" s="136"/>
      <c r="H644" s="136"/>
      <c r="I644" s="136"/>
      <c r="J644" s="136"/>
      <c r="K644" s="136"/>
      <c r="L644" s="136"/>
    </row>
    <row r="645" ht="22.5" customHeight="1">
      <c r="A645" s="136"/>
      <c r="B645" s="136"/>
      <c r="C645" s="136"/>
      <c r="D645" s="136"/>
      <c r="F645" s="136"/>
      <c r="G645" s="136"/>
      <c r="H645" s="136"/>
      <c r="I645" s="136"/>
      <c r="J645" s="136"/>
      <c r="K645" s="136"/>
      <c r="L645" s="136"/>
    </row>
    <row r="646" ht="22.5" customHeight="1">
      <c r="A646" s="136"/>
      <c r="B646" s="136"/>
      <c r="C646" s="136"/>
      <c r="D646" s="136"/>
      <c r="F646" s="136"/>
      <c r="G646" s="136"/>
      <c r="H646" s="136"/>
      <c r="I646" s="136"/>
      <c r="J646" s="136"/>
      <c r="K646" s="136"/>
      <c r="L646" s="136"/>
    </row>
    <row r="647" ht="22.5" customHeight="1">
      <c r="A647" s="136"/>
      <c r="B647" s="136"/>
      <c r="C647" s="136"/>
      <c r="D647" s="136"/>
      <c r="F647" s="136"/>
      <c r="G647" s="136"/>
      <c r="H647" s="136"/>
      <c r="I647" s="136"/>
      <c r="J647" s="136"/>
      <c r="K647" s="136"/>
      <c r="L647" s="136"/>
    </row>
    <row r="648" ht="22.5" customHeight="1">
      <c r="A648" s="136"/>
      <c r="B648" s="136"/>
      <c r="C648" s="136"/>
      <c r="D648" s="136"/>
      <c r="F648" s="136"/>
      <c r="G648" s="136"/>
      <c r="H648" s="136"/>
      <c r="I648" s="136"/>
      <c r="J648" s="136"/>
      <c r="K648" s="136"/>
      <c r="L648" s="136"/>
    </row>
    <row r="649" ht="22.5" customHeight="1">
      <c r="A649" s="136"/>
      <c r="B649" s="136"/>
      <c r="C649" s="136"/>
      <c r="D649" s="136"/>
      <c r="F649" s="136"/>
      <c r="G649" s="136"/>
      <c r="H649" s="136"/>
      <c r="I649" s="136"/>
      <c r="J649" s="136"/>
      <c r="K649" s="136"/>
      <c r="L649" s="136"/>
    </row>
    <row r="650" ht="22.5" customHeight="1">
      <c r="A650" s="136"/>
      <c r="B650" s="136"/>
      <c r="C650" s="136"/>
      <c r="D650" s="136"/>
      <c r="F650" s="136"/>
      <c r="G650" s="136"/>
      <c r="H650" s="136"/>
      <c r="I650" s="136"/>
      <c r="J650" s="136"/>
      <c r="K650" s="136"/>
      <c r="L650" s="136"/>
    </row>
    <row r="651" ht="22.5" customHeight="1">
      <c r="A651" s="136"/>
      <c r="B651" s="136"/>
      <c r="C651" s="136"/>
      <c r="D651" s="136"/>
      <c r="F651" s="136"/>
      <c r="G651" s="136"/>
      <c r="H651" s="136"/>
      <c r="I651" s="136"/>
      <c r="J651" s="136"/>
      <c r="K651" s="136"/>
      <c r="L651" s="136"/>
    </row>
    <row r="652" ht="22.5" customHeight="1">
      <c r="A652" s="136"/>
      <c r="B652" s="136"/>
      <c r="C652" s="136"/>
      <c r="D652" s="136"/>
      <c r="F652" s="136"/>
      <c r="G652" s="136"/>
      <c r="H652" s="136"/>
      <c r="I652" s="136"/>
      <c r="J652" s="136"/>
      <c r="K652" s="136"/>
      <c r="L652" s="136"/>
    </row>
    <row r="653" ht="22.5" customHeight="1">
      <c r="A653" s="136"/>
      <c r="B653" s="136"/>
      <c r="C653" s="136"/>
      <c r="D653" s="136"/>
      <c r="F653" s="136"/>
      <c r="G653" s="136"/>
      <c r="H653" s="136"/>
      <c r="I653" s="136"/>
      <c r="J653" s="136"/>
      <c r="K653" s="136"/>
      <c r="L653" s="136"/>
    </row>
    <row r="654" ht="22.5" customHeight="1">
      <c r="A654" s="136"/>
      <c r="B654" s="136"/>
      <c r="C654" s="136"/>
      <c r="D654" s="136"/>
      <c r="F654" s="136"/>
      <c r="G654" s="136"/>
      <c r="H654" s="136"/>
      <c r="I654" s="136"/>
      <c r="J654" s="136"/>
      <c r="K654" s="136"/>
      <c r="L654" s="136"/>
    </row>
    <row r="655" ht="22.5" customHeight="1">
      <c r="A655" s="136"/>
      <c r="B655" s="136"/>
      <c r="C655" s="136"/>
      <c r="D655" s="136"/>
      <c r="F655" s="136"/>
      <c r="G655" s="136"/>
      <c r="H655" s="136"/>
      <c r="I655" s="136"/>
      <c r="J655" s="136"/>
      <c r="K655" s="136"/>
      <c r="L655" s="136"/>
    </row>
    <row r="656" ht="22.5" customHeight="1">
      <c r="A656" s="136"/>
      <c r="B656" s="136"/>
      <c r="C656" s="136"/>
      <c r="D656" s="136"/>
      <c r="F656" s="136"/>
      <c r="G656" s="136"/>
      <c r="H656" s="136"/>
      <c r="I656" s="136"/>
      <c r="J656" s="136"/>
      <c r="K656" s="136"/>
      <c r="L656" s="136"/>
    </row>
    <row r="657" ht="22.5" customHeight="1">
      <c r="A657" s="136"/>
      <c r="B657" s="136"/>
      <c r="C657" s="136"/>
      <c r="D657" s="136"/>
      <c r="F657" s="136"/>
      <c r="G657" s="136"/>
      <c r="H657" s="136"/>
      <c r="I657" s="136"/>
      <c r="J657" s="136"/>
      <c r="K657" s="136"/>
      <c r="L657" s="136"/>
    </row>
    <row r="658" ht="22.5" customHeight="1">
      <c r="A658" s="136"/>
      <c r="B658" s="136"/>
      <c r="C658" s="136"/>
      <c r="D658" s="136"/>
      <c r="F658" s="136"/>
      <c r="G658" s="136"/>
      <c r="H658" s="136"/>
      <c r="I658" s="136"/>
      <c r="J658" s="136"/>
      <c r="K658" s="136"/>
      <c r="L658" s="136"/>
    </row>
    <row r="659" ht="22.5" customHeight="1">
      <c r="A659" s="136"/>
      <c r="B659" s="136"/>
      <c r="C659" s="136"/>
      <c r="D659" s="136"/>
      <c r="F659" s="136"/>
      <c r="G659" s="136"/>
      <c r="H659" s="136"/>
      <c r="I659" s="136"/>
      <c r="J659" s="136"/>
      <c r="K659" s="136"/>
      <c r="L659" s="136"/>
    </row>
    <row r="660" ht="22.5" customHeight="1">
      <c r="A660" s="136"/>
      <c r="B660" s="136"/>
      <c r="C660" s="136"/>
      <c r="D660" s="136"/>
      <c r="F660" s="136"/>
      <c r="G660" s="136"/>
      <c r="H660" s="136"/>
      <c r="I660" s="136"/>
      <c r="J660" s="136"/>
      <c r="K660" s="136"/>
      <c r="L660" s="136"/>
    </row>
    <row r="661" ht="22.5" customHeight="1">
      <c r="A661" s="136"/>
      <c r="B661" s="136"/>
      <c r="C661" s="136"/>
      <c r="D661" s="136"/>
      <c r="F661" s="136"/>
      <c r="G661" s="136"/>
      <c r="H661" s="136"/>
      <c r="I661" s="136"/>
      <c r="J661" s="136"/>
      <c r="K661" s="136"/>
      <c r="L661" s="136"/>
    </row>
    <row r="662" ht="22.5" customHeight="1">
      <c r="A662" s="136"/>
      <c r="B662" s="136"/>
      <c r="C662" s="136"/>
      <c r="D662" s="136"/>
      <c r="F662" s="136"/>
      <c r="G662" s="136"/>
      <c r="H662" s="136"/>
      <c r="I662" s="136"/>
      <c r="J662" s="136"/>
      <c r="K662" s="136"/>
      <c r="L662" s="136"/>
    </row>
    <row r="663" ht="22.5" customHeight="1">
      <c r="A663" s="136"/>
      <c r="B663" s="136"/>
      <c r="C663" s="136"/>
      <c r="D663" s="136"/>
      <c r="F663" s="136"/>
      <c r="G663" s="136"/>
      <c r="H663" s="136"/>
      <c r="I663" s="136"/>
      <c r="J663" s="136"/>
      <c r="K663" s="136"/>
      <c r="L663" s="136"/>
    </row>
    <row r="664" ht="22.5" customHeight="1">
      <c r="A664" s="136"/>
      <c r="B664" s="136"/>
      <c r="C664" s="136"/>
      <c r="D664" s="136"/>
      <c r="F664" s="136"/>
      <c r="G664" s="136"/>
      <c r="H664" s="136"/>
      <c r="I664" s="136"/>
      <c r="J664" s="136"/>
      <c r="K664" s="136"/>
      <c r="L664" s="136"/>
    </row>
    <row r="665" ht="22.5" customHeight="1">
      <c r="A665" s="136"/>
      <c r="B665" s="136"/>
      <c r="C665" s="136"/>
      <c r="D665" s="136"/>
      <c r="F665" s="136"/>
      <c r="G665" s="136"/>
      <c r="H665" s="136"/>
      <c r="I665" s="136"/>
      <c r="J665" s="136"/>
      <c r="K665" s="136"/>
      <c r="L665" s="136"/>
    </row>
    <row r="666" ht="22.5" customHeight="1">
      <c r="A666" s="136"/>
      <c r="B666" s="136"/>
      <c r="C666" s="136"/>
      <c r="D666" s="136"/>
      <c r="F666" s="136"/>
      <c r="G666" s="136"/>
      <c r="H666" s="136"/>
      <c r="I666" s="136"/>
      <c r="J666" s="136"/>
      <c r="K666" s="136"/>
      <c r="L666" s="136"/>
    </row>
    <row r="667" ht="22.5" customHeight="1">
      <c r="A667" s="136"/>
      <c r="B667" s="136"/>
      <c r="C667" s="136"/>
      <c r="D667" s="136"/>
      <c r="F667" s="136"/>
      <c r="G667" s="136"/>
      <c r="H667" s="136"/>
      <c r="I667" s="136"/>
      <c r="J667" s="136"/>
      <c r="K667" s="136"/>
      <c r="L667" s="136"/>
    </row>
    <row r="668" ht="22.5" customHeight="1">
      <c r="A668" s="136"/>
      <c r="B668" s="136"/>
      <c r="C668" s="136"/>
      <c r="D668" s="136"/>
      <c r="F668" s="136"/>
      <c r="G668" s="136"/>
      <c r="H668" s="136"/>
      <c r="I668" s="136"/>
      <c r="J668" s="136"/>
      <c r="K668" s="136"/>
      <c r="L668" s="136"/>
    </row>
    <row r="669" ht="22.5" customHeight="1">
      <c r="A669" s="136"/>
      <c r="B669" s="136"/>
      <c r="C669" s="136"/>
      <c r="D669" s="136"/>
      <c r="F669" s="136"/>
      <c r="G669" s="136"/>
      <c r="H669" s="136"/>
      <c r="I669" s="136"/>
      <c r="J669" s="136"/>
      <c r="K669" s="136"/>
      <c r="L669" s="136"/>
    </row>
    <row r="670" ht="22.5" customHeight="1">
      <c r="A670" s="136"/>
      <c r="B670" s="136"/>
      <c r="C670" s="136"/>
      <c r="D670" s="136"/>
      <c r="F670" s="136"/>
      <c r="G670" s="136"/>
      <c r="H670" s="136"/>
      <c r="I670" s="136"/>
      <c r="J670" s="136"/>
      <c r="K670" s="136"/>
      <c r="L670" s="136"/>
    </row>
    <row r="671" ht="22.5" customHeight="1">
      <c r="A671" s="136"/>
      <c r="B671" s="136"/>
      <c r="C671" s="136"/>
      <c r="D671" s="136"/>
      <c r="F671" s="136"/>
      <c r="G671" s="136"/>
      <c r="H671" s="136"/>
      <c r="I671" s="136"/>
      <c r="J671" s="136"/>
      <c r="K671" s="136"/>
      <c r="L671" s="136"/>
    </row>
    <row r="672" ht="22.5" customHeight="1">
      <c r="A672" s="136"/>
      <c r="B672" s="136"/>
      <c r="C672" s="136"/>
      <c r="D672" s="136"/>
      <c r="F672" s="136"/>
      <c r="G672" s="136"/>
      <c r="H672" s="136"/>
      <c r="I672" s="136"/>
      <c r="J672" s="136"/>
      <c r="K672" s="136"/>
      <c r="L672" s="136"/>
    </row>
    <row r="673" ht="22.5" customHeight="1">
      <c r="A673" s="136"/>
      <c r="B673" s="136"/>
      <c r="C673" s="136"/>
      <c r="D673" s="136"/>
      <c r="F673" s="136"/>
      <c r="G673" s="136"/>
      <c r="H673" s="136"/>
      <c r="I673" s="136"/>
      <c r="J673" s="136"/>
      <c r="K673" s="136"/>
      <c r="L673" s="136"/>
    </row>
    <row r="674" ht="22.5" customHeight="1">
      <c r="A674" s="136"/>
      <c r="B674" s="136"/>
      <c r="C674" s="136"/>
      <c r="D674" s="136"/>
      <c r="F674" s="136"/>
      <c r="G674" s="136"/>
      <c r="H674" s="136"/>
      <c r="I674" s="136"/>
      <c r="J674" s="136"/>
      <c r="K674" s="136"/>
      <c r="L674" s="136"/>
    </row>
    <row r="675" ht="22.5" customHeight="1">
      <c r="A675" s="136"/>
      <c r="B675" s="136"/>
      <c r="C675" s="136"/>
      <c r="D675" s="136"/>
      <c r="F675" s="136"/>
      <c r="G675" s="136"/>
      <c r="H675" s="136"/>
      <c r="I675" s="136"/>
      <c r="J675" s="136"/>
      <c r="K675" s="136"/>
      <c r="L675" s="136"/>
    </row>
    <row r="676" ht="22.5" customHeight="1">
      <c r="A676" s="136"/>
      <c r="B676" s="136"/>
      <c r="C676" s="136"/>
      <c r="D676" s="136"/>
      <c r="F676" s="136"/>
      <c r="G676" s="136"/>
      <c r="H676" s="136"/>
      <c r="I676" s="136"/>
      <c r="J676" s="136"/>
      <c r="K676" s="136"/>
      <c r="L676" s="136"/>
    </row>
    <row r="677" ht="22.5" customHeight="1">
      <c r="A677" s="136"/>
      <c r="B677" s="136"/>
      <c r="C677" s="136"/>
      <c r="D677" s="136"/>
      <c r="F677" s="136"/>
      <c r="G677" s="136"/>
      <c r="H677" s="136"/>
      <c r="I677" s="136"/>
      <c r="J677" s="136"/>
      <c r="K677" s="136"/>
      <c r="L677" s="136"/>
    </row>
    <row r="678" ht="22.5" customHeight="1">
      <c r="A678" s="136"/>
      <c r="B678" s="136"/>
      <c r="C678" s="136"/>
      <c r="D678" s="136"/>
      <c r="F678" s="136"/>
      <c r="G678" s="136"/>
      <c r="H678" s="136"/>
      <c r="I678" s="136"/>
      <c r="J678" s="136"/>
      <c r="K678" s="136"/>
      <c r="L678" s="136"/>
    </row>
    <row r="679" ht="22.5" customHeight="1">
      <c r="A679" s="136"/>
      <c r="B679" s="136"/>
      <c r="C679" s="136"/>
      <c r="D679" s="136"/>
      <c r="F679" s="136"/>
      <c r="G679" s="136"/>
      <c r="H679" s="136"/>
      <c r="I679" s="136"/>
      <c r="J679" s="136"/>
      <c r="K679" s="136"/>
      <c r="L679" s="136"/>
    </row>
    <row r="680" ht="22.5" customHeight="1">
      <c r="A680" s="136"/>
      <c r="B680" s="136"/>
      <c r="C680" s="136"/>
      <c r="D680" s="136"/>
      <c r="F680" s="136"/>
      <c r="G680" s="136"/>
      <c r="H680" s="136"/>
      <c r="I680" s="136"/>
      <c r="J680" s="136"/>
      <c r="K680" s="136"/>
      <c r="L680" s="136"/>
    </row>
    <row r="681" ht="22.5" customHeight="1">
      <c r="A681" s="136"/>
      <c r="B681" s="136"/>
      <c r="C681" s="136"/>
      <c r="D681" s="136"/>
      <c r="F681" s="136"/>
      <c r="G681" s="136"/>
      <c r="H681" s="136"/>
      <c r="I681" s="136"/>
      <c r="J681" s="136"/>
      <c r="K681" s="136"/>
      <c r="L681" s="136"/>
    </row>
    <row r="682" ht="22.5" customHeight="1">
      <c r="A682" s="136"/>
      <c r="B682" s="136"/>
      <c r="C682" s="136"/>
      <c r="D682" s="136"/>
      <c r="F682" s="136"/>
      <c r="G682" s="136"/>
      <c r="H682" s="136"/>
      <c r="I682" s="136"/>
      <c r="J682" s="136"/>
      <c r="K682" s="136"/>
      <c r="L682" s="136"/>
    </row>
    <row r="683" ht="22.5" customHeight="1">
      <c r="A683" s="136"/>
      <c r="B683" s="136"/>
      <c r="C683" s="136"/>
      <c r="D683" s="136"/>
      <c r="F683" s="136"/>
      <c r="G683" s="136"/>
      <c r="H683" s="136"/>
      <c r="I683" s="136"/>
      <c r="J683" s="136"/>
      <c r="K683" s="136"/>
      <c r="L683" s="136"/>
    </row>
    <row r="684" ht="22.5" customHeight="1">
      <c r="A684" s="136"/>
      <c r="B684" s="136"/>
      <c r="C684" s="136"/>
      <c r="D684" s="136"/>
      <c r="F684" s="136"/>
      <c r="G684" s="136"/>
      <c r="H684" s="136"/>
      <c r="I684" s="136"/>
      <c r="J684" s="136"/>
      <c r="K684" s="136"/>
      <c r="L684" s="136"/>
    </row>
    <row r="685" ht="22.5" customHeight="1">
      <c r="A685" s="136"/>
      <c r="B685" s="136"/>
      <c r="C685" s="136"/>
      <c r="D685" s="136"/>
      <c r="F685" s="136"/>
      <c r="G685" s="136"/>
      <c r="H685" s="136"/>
      <c r="I685" s="136"/>
      <c r="J685" s="136"/>
      <c r="K685" s="136"/>
      <c r="L685" s="136"/>
    </row>
    <row r="686" ht="22.5" customHeight="1">
      <c r="A686" s="136"/>
      <c r="B686" s="136"/>
      <c r="C686" s="136"/>
      <c r="D686" s="136"/>
      <c r="F686" s="136"/>
      <c r="G686" s="136"/>
      <c r="H686" s="136"/>
      <c r="I686" s="136"/>
      <c r="J686" s="136"/>
      <c r="K686" s="136"/>
      <c r="L686" s="136"/>
    </row>
    <row r="687" ht="22.5" customHeight="1">
      <c r="A687" s="136"/>
      <c r="B687" s="136"/>
      <c r="C687" s="136"/>
      <c r="D687" s="136"/>
      <c r="F687" s="136"/>
      <c r="G687" s="136"/>
      <c r="H687" s="136"/>
      <c r="I687" s="136"/>
      <c r="J687" s="136"/>
      <c r="K687" s="136"/>
      <c r="L687" s="136"/>
    </row>
    <row r="688" ht="22.5" customHeight="1">
      <c r="A688" s="136"/>
      <c r="B688" s="136"/>
      <c r="C688" s="136"/>
      <c r="D688" s="136"/>
      <c r="F688" s="136"/>
      <c r="G688" s="136"/>
      <c r="H688" s="136"/>
      <c r="I688" s="136"/>
      <c r="J688" s="136"/>
      <c r="K688" s="136"/>
      <c r="L688" s="136"/>
    </row>
    <row r="689" ht="22.5" customHeight="1">
      <c r="A689" s="136"/>
      <c r="B689" s="136"/>
      <c r="C689" s="136"/>
      <c r="D689" s="136"/>
      <c r="F689" s="136"/>
      <c r="G689" s="136"/>
      <c r="H689" s="136"/>
      <c r="I689" s="136"/>
      <c r="J689" s="136"/>
      <c r="K689" s="136"/>
      <c r="L689" s="136"/>
    </row>
    <row r="690" ht="22.5" customHeight="1">
      <c r="A690" s="136"/>
      <c r="B690" s="136"/>
      <c r="C690" s="136"/>
      <c r="D690" s="136"/>
      <c r="F690" s="136"/>
      <c r="G690" s="136"/>
      <c r="H690" s="136"/>
      <c r="I690" s="136"/>
      <c r="J690" s="136"/>
      <c r="K690" s="136"/>
      <c r="L690" s="136"/>
    </row>
    <row r="691" ht="22.5" customHeight="1">
      <c r="A691" s="136"/>
      <c r="B691" s="136"/>
      <c r="C691" s="136"/>
      <c r="D691" s="136"/>
      <c r="F691" s="136"/>
      <c r="G691" s="136"/>
      <c r="H691" s="136"/>
      <c r="I691" s="136"/>
      <c r="J691" s="136"/>
      <c r="K691" s="136"/>
      <c r="L691" s="136"/>
    </row>
    <row r="692" ht="22.5" customHeight="1">
      <c r="A692" s="136"/>
      <c r="B692" s="136"/>
      <c r="C692" s="136"/>
      <c r="D692" s="136"/>
      <c r="F692" s="136"/>
      <c r="G692" s="136"/>
      <c r="H692" s="136"/>
      <c r="I692" s="136"/>
      <c r="J692" s="136"/>
      <c r="K692" s="136"/>
      <c r="L692" s="136"/>
    </row>
    <row r="693" ht="22.5" customHeight="1">
      <c r="A693" s="136"/>
      <c r="B693" s="136"/>
      <c r="C693" s="136"/>
      <c r="D693" s="136"/>
      <c r="F693" s="136"/>
      <c r="G693" s="136"/>
      <c r="H693" s="136"/>
      <c r="I693" s="136"/>
      <c r="J693" s="136"/>
      <c r="K693" s="136"/>
      <c r="L693" s="136"/>
    </row>
    <row r="694" ht="22.5" customHeight="1">
      <c r="A694" s="136"/>
      <c r="B694" s="136"/>
      <c r="C694" s="136"/>
      <c r="D694" s="136"/>
      <c r="F694" s="136"/>
      <c r="G694" s="136"/>
      <c r="H694" s="136"/>
      <c r="I694" s="136"/>
      <c r="J694" s="136"/>
      <c r="K694" s="136"/>
      <c r="L694" s="136"/>
    </row>
    <row r="695" ht="22.5" customHeight="1">
      <c r="A695" s="136"/>
      <c r="B695" s="136"/>
      <c r="C695" s="136"/>
      <c r="D695" s="136"/>
      <c r="F695" s="136"/>
      <c r="G695" s="136"/>
      <c r="H695" s="136"/>
      <c r="I695" s="136"/>
      <c r="J695" s="136"/>
      <c r="K695" s="136"/>
      <c r="L695" s="136"/>
    </row>
    <row r="696" ht="22.5" customHeight="1">
      <c r="A696" s="136"/>
      <c r="B696" s="136"/>
      <c r="C696" s="136"/>
      <c r="D696" s="136"/>
      <c r="F696" s="136"/>
      <c r="G696" s="136"/>
      <c r="H696" s="136"/>
      <c r="I696" s="136"/>
      <c r="J696" s="136"/>
      <c r="K696" s="136"/>
      <c r="L696" s="136"/>
    </row>
    <row r="697" ht="22.5" customHeight="1">
      <c r="A697" s="136"/>
      <c r="B697" s="136"/>
      <c r="C697" s="136"/>
      <c r="D697" s="136"/>
      <c r="F697" s="136"/>
      <c r="G697" s="136"/>
      <c r="H697" s="136"/>
      <c r="I697" s="136"/>
      <c r="J697" s="136"/>
      <c r="K697" s="136"/>
      <c r="L697" s="136"/>
    </row>
    <row r="698" ht="22.5" customHeight="1">
      <c r="A698" s="136"/>
      <c r="B698" s="136"/>
      <c r="C698" s="136"/>
      <c r="D698" s="136"/>
      <c r="F698" s="136"/>
      <c r="G698" s="136"/>
      <c r="H698" s="136"/>
      <c r="I698" s="136"/>
      <c r="J698" s="136"/>
      <c r="K698" s="136"/>
      <c r="L698" s="136"/>
    </row>
    <row r="699" ht="22.5" customHeight="1">
      <c r="A699" s="136"/>
      <c r="B699" s="136"/>
      <c r="C699" s="136"/>
      <c r="D699" s="136"/>
      <c r="F699" s="136"/>
      <c r="G699" s="136"/>
      <c r="H699" s="136"/>
      <c r="I699" s="136"/>
      <c r="J699" s="136"/>
      <c r="K699" s="136"/>
      <c r="L699" s="136"/>
    </row>
    <row r="700" ht="22.5" customHeight="1">
      <c r="A700" s="136"/>
      <c r="B700" s="136"/>
      <c r="C700" s="136"/>
      <c r="D700" s="136"/>
      <c r="F700" s="136"/>
      <c r="G700" s="136"/>
      <c r="H700" s="136"/>
      <c r="I700" s="136"/>
      <c r="J700" s="136"/>
      <c r="K700" s="136"/>
      <c r="L700" s="136"/>
    </row>
    <row r="701" ht="22.5" customHeight="1">
      <c r="A701" s="136"/>
      <c r="B701" s="136"/>
      <c r="C701" s="136"/>
      <c r="D701" s="136"/>
      <c r="F701" s="136"/>
      <c r="G701" s="136"/>
      <c r="H701" s="136"/>
      <c r="I701" s="136"/>
      <c r="J701" s="136"/>
      <c r="K701" s="136"/>
      <c r="L701" s="136"/>
    </row>
    <row r="702" ht="22.5" customHeight="1">
      <c r="A702" s="136"/>
      <c r="B702" s="136"/>
      <c r="C702" s="136"/>
      <c r="D702" s="136"/>
      <c r="F702" s="136"/>
      <c r="G702" s="136"/>
      <c r="H702" s="136"/>
      <c r="I702" s="136"/>
      <c r="J702" s="136"/>
      <c r="K702" s="136"/>
      <c r="L702" s="136"/>
    </row>
    <row r="703" ht="22.5" customHeight="1">
      <c r="A703" s="136"/>
      <c r="B703" s="136"/>
      <c r="C703" s="136"/>
      <c r="D703" s="136"/>
      <c r="F703" s="136"/>
      <c r="G703" s="136"/>
      <c r="H703" s="136"/>
      <c r="I703" s="136"/>
      <c r="J703" s="136"/>
      <c r="K703" s="136"/>
      <c r="L703" s="136"/>
    </row>
    <row r="704" ht="22.5" customHeight="1">
      <c r="A704" s="136"/>
      <c r="B704" s="136"/>
      <c r="C704" s="136"/>
      <c r="D704" s="136"/>
      <c r="F704" s="136"/>
      <c r="G704" s="136"/>
      <c r="H704" s="136"/>
      <c r="I704" s="136"/>
      <c r="J704" s="136"/>
      <c r="K704" s="136"/>
      <c r="L704" s="136"/>
    </row>
    <row r="705" ht="22.5" customHeight="1">
      <c r="A705" s="136"/>
      <c r="B705" s="136"/>
      <c r="C705" s="136"/>
      <c r="D705" s="136"/>
      <c r="F705" s="136"/>
      <c r="G705" s="136"/>
      <c r="H705" s="136"/>
      <c r="I705" s="136"/>
      <c r="J705" s="136"/>
      <c r="K705" s="136"/>
      <c r="L705" s="136"/>
    </row>
    <row r="706" ht="22.5" customHeight="1">
      <c r="A706" s="136"/>
      <c r="B706" s="136"/>
      <c r="C706" s="136"/>
      <c r="D706" s="136"/>
      <c r="F706" s="136"/>
      <c r="G706" s="136"/>
      <c r="H706" s="136"/>
      <c r="I706" s="136"/>
      <c r="J706" s="136"/>
      <c r="K706" s="136"/>
      <c r="L706" s="136"/>
    </row>
    <row r="707" ht="22.5" customHeight="1">
      <c r="A707" s="136"/>
      <c r="B707" s="136"/>
      <c r="C707" s="136"/>
      <c r="D707" s="136"/>
      <c r="F707" s="136"/>
      <c r="G707" s="136"/>
      <c r="H707" s="136"/>
      <c r="I707" s="136"/>
      <c r="J707" s="136"/>
      <c r="K707" s="136"/>
      <c r="L707" s="136"/>
    </row>
    <row r="708" ht="22.5" customHeight="1">
      <c r="A708" s="136"/>
      <c r="B708" s="136"/>
      <c r="C708" s="136"/>
      <c r="D708" s="136"/>
      <c r="F708" s="136"/>
      <c r="G708" s="136"/>
      <c r="H708" s="136"/>
      <c r="I708" s="136"/>
      <c r="J708" s="136"/>
      <c r="K708" s="136"/>
      <c r="L708" s="136"/>
    </row>
    <row r="709" ht="22.5" customHeight="1">
      <c r="A709" s="136"/>
      <c r="B709" s="136"/>
      <c r="C709" s="136"/>
      <c r="D709" s="136"/>
      <c r="F709" s="136"/>
      <c r="G709" s="136"/>
      <c r="H709" s="136"/>
      <c r="I709" s="136"/>
      <c r="J709" s="136"/>
      <c r="K709" s="136"/>
      <c r="L709" s="136"/>
    </row>
    <row r="710" ht="22.5" customHeight="1">
      <c r="A710" s="136"/>
      <c r="B710" s="136"/>
      <c r="C710" s="136"/>
      <c r="D710" s="136"/>
      <c r="F710" s="136"/>
      <c r="G710" s="136"/>
      <c r="H710" s="136"/>
      <c r="I710" s="136"/>
      <c r="J710" s="136"/>
      <c r="K710" s="136"/>
      <c r="L710" s="136"/>
    </row>
    <row r="711" ht="22.5" customHeight="1">
      <c r="A711" s="136"/>
      <c r="B711" s="136"/>
      <c r="C711" s="136"/>
      <c r="D711" s="136"/>
      <c r="F711" s="136"/>
      <c r="G711" s="136"/>
      <c r="H711" s="136"/>
      <c r="I711" s="136"/>
      <c r="J711" s="136"/>
      <c r="K711" s="136"/>
      <c r="L711" s="136"/>
    </row>
    <row r="712" ht="22.5" customHeight="1">
      <c r="A712" s="136"/>
      <c r="B712" s="136"/>
      <c r="C712" s="136"/>
      <c r="D712" s="136"/>
      <c r="F712" s="136"/>
      <c r="G712" s="136"/>
      <c r="H712" s="136"/>
      <c r="I712" s="136"/>
      <c r="J712" s="136"/>
      <c r="K712" s="136"/>
      <c r="L712" s="136"/>
    </row>
    <row r="713" ht="22.5" customHeight="1">
      <c r="A713" s="136"/>
      <c r="B713" s="136"/>
      <c r="C713" s="136"/>
      <c r="D713" s="136"/>
      <c r="F713" s="136"/>
      <c r="G713" s="136"/>
      <c r="H713" s="136"/>
      <c r="I713" s="136"/>
      <c r="J713" s="136"/>
      <c r="K713" s="136"/>
      <c r="L713" s="136"/>
    </row>
    <row r="714" ht="22.5" customHeight="1">
      <c r="A714" s="136"/>
      <c r="B714" s="136"/>
      <c r="C714" s="136"/>
      <c r="D714" s="136"/>
      <c r="F714" s="136"/>
      <c r="G714" s="136"/>
      <c r="H714" s="136"/>
      <c r="I714" s="136"/>
      <c r="J714" s="136"/>
      <c r="K714" s="136"/>
      <c r="L714" s="136"/>
    </row>
    <row r="715" ht="22.5" customHeight="1">
      <c r="A715" s="136"/>
      <c r="B715" s="136"/>
      <c r="C715" s="136"/>
      <c r="D715" s="136"/>
      <c r="F715" s="136"/>
      <c r="G715" s="136"/>
      <c r="H715" s="136"/>
      <c r="I715" s="136"/>
      <c r="J715" s="136"/>
      <c r="K715" s="136"/>
      <c r="L715" s="136"/>
    </row>
    <row r="716" ht="22.5" customHeight="1">
      <c r="A716" s="136"/>
      <c r="B716" s="136"/>
      <c r="C716" s="136"/>
      <c r="D716" s="136"/>
      <c r="F716" s="136"/>
      <c r="G716" s="136"/>
      <c r="H716" s="136"/>
      <c r="I716" s="136"/>
      <c r="J716" s="136"/>
      <c r="K716" s="136"/>
      <c r="L716" s="136"/>
    </row>
    <row r="717" ht="22.5" customHeight="1">
      <c r="A717" s="136"/>
      <c r="B717" s="136"/>
      <c r="C717" s="136"/>
      <c r="D717" s="136"/>
      <c r="F717" s="136"/>
      <c r="G717" s="136"/>
      <c r="H717" s="136"/>
      <c r="I717" s="136"/>
      <c r="J717" s="136"/>
      <c r="K717" s="136"/>
      <c r="L717" s="136"/>
    </row>
    <row r="718" ht="22.5" customHeight="1">
      <c r="A718" s="136"/>
      <c r="B718" s="136"/>
      <c r="C718" s="136"/>
      <c r="D718" s="136"/>
      <c r="F718" s="136"/>
      <c r="G718" s="136"/>
      <c r="H718" s="136"/>
      <c r="I718" s="136"/>
      <c r="J718" s="136"/>
      <c r="K718" s="136"/>
      <c r="L718" s="136"/>
    </row>
    <row r="719" ht="22.5" customHeight="1">
      <c r="A719" s="136"/>
      <c r="B719" s="136"/>
      <c r="C719" s="136"/>
      <c r="D719" s="136"/>
      <c r="F719" s="136"/>
      <c r="G719" s="136"/>
      <c r="H719" s="136"/>
      <c r="I719" s="136"/>
      <c r="J719" s="136"/>
      <c r="K719" s="136"/>
      <c r="L719" s="136"/>
    </row>
    <row r="720" ht="22.5" customHeight="1">
      <c r="A720" s="136"/>
      <c r="B720" s="136"/>
      <c r="C720" s="136"/>
      <c r="D720" s="136"/>
      <c r="F720" s="136"/>
      <c r="G720" s="136"/>
      <c r="H720" s="136"/>
      <c r="I720" s="136"/>
      <c r="J720" s="136"/>
      <c r="K720" s="136"/>
      <c r="L720" s="136"/>
    </row>
    <row r="721" ht="22.5" customHeight="1">
      <c r="A721" s="136"/>
      <c r="B721" s="136"/>
      <c r="C721" s="136"/>
      <c r="D721" s="136"/>
      <c r="F721" s="136"/>
      <c r="G721" s="136"/>
      <c r="H721" s="136"/>
      <c r="I721" s="136"/>
      <c r="J721" s="136"/>
      <c r="K721" s="136"/>
      <c r="L721" s="136"/>
    </row>
    <row r="722" ht="22.5" customHeight="1">
      <c r="A722" s="136"/>
      <c r="B722" s="136"/>
      <c r="C722" s="136"/>
      <c r="D722" s="136"/>
      <c r="F722" s="136"/>
      <c r="G722" s="136"/>
      <c r="H722" s="136"/>
      <c r="I722" s="136"/>
      <c r="J722" s="136"/>
      <c r="K722" s="136"/>
      <c r="L722" s="136"/>
    </row>
    <row r="723" ht="22.5" customHeight="1">
      <c r="A723" s="136"/>
      <c r="B723" s="136"/>
      <c r="C723" s="136"/>
      <c r="D723" s="136"/>
      <c r="F723" s="136"/>
      <c r="G723" s="136"/>
      <c r="H723" s="136"/>
      <c r="I723" s="136"/>
      <c r="J723" s="136"/>
      <c r="K723" s="136"/>
      <c r="L723" s="136"/>
    </row>
    <row r="724" ht="22.5" customHeight="1">
      <c r="A724" s="136"/>
      <c r="B724" s="136"/>
      <c r="C724" s="136"/>
      <c r="D724" s="136"/>
      <c r="F724" s="136"/>
      <c r="G724" s="136"/>
      <c r="H724" s="136"/>
      <c r="I724" s="136"/>
      <c r="J724" s="136"/>
      <c r="K724" s="136"/>
      <c r="L724" s="136"/>
    </row>
    <row r="725" ht="22.5" customHeight="1">
      <c r="A725" s="136"/>
      <c r="B725" s="136"/>
      <c r="C725" s="136"/>
      <c r="D725" s="136"/>
      <c r="F725" s="136"/>
      <c r="G725" s="136"/>
      <c r="H725" s="136"/>
      <c r="I725" s="136"/>
      <c r="J725" s="136"/>
      <c r="K725" s="136"/>
      <c r="L725" s="136"/>
    </row>
    <row r="726" ht="22.5" customHeight="1">
      <c r="A726" s="136"/>
      <c r="B726" s="136"/>
      <c r="C726" s="136"/>
      <c r="D726" s="136"/>
      <c r="F726" s="136"/>
      <c r="G726" s="136"/>
      <c r="H726" s="136"/>
      <c r="I726" s="136"/>
      <c r="J726" s="136"/>
      <c r="K726" s="136"/>
      <c r="L726" s="136"/>
    </row>
    <row r="727" ht="22.5" customHeight="1">
      <c r="A727" s="136"/>
      <c r="B727" s="136"/>
      <c r="C727" s="136"/>
      <c r="D727" s="136"/>
      <c r="F727" s="136"/>
      <c r="G727" s="136"/>
      <c r="H727" s="136"/>
      <c r="I727" s="136"/>
      <c r="J727" s="136"/>
      <c r="K727" s="136"/>
      <c r="L727" s="136"/>
    </row>
    <row r="728" ht="22.5" customHeight="1">
      <c r="A728" s="136"/>
      <c r="B728" s="136"/>
      <c r="C728" s="136"/>
      <c r="D728" s="136"/>
      <c r="F728" s="136"/>
      <c r="G728" s="136"/>
      <c r="H728" s="136"/>
      <c r="I728" s="136"/>
      <c r="J728" s="136"/>
      <c r="K728" s="136"/>
      <c r="L728" s="136"/>
    </row>
    <row r="729" ht="22.5" customHeight="1">
      <c r="A729" s="136"/>
      <c r="B729" s="136"/>
      <c r="C729" s="136"/>
      <c r="D729" s="136"/>
      <c r="F729" s="136"/>
      <c r="G729" s="136"/>
      <c r="H729" s="136"/>
      <c r="I729" s="136"/>
      <c r="J729" s="136"/>
      <c r="K729" s="136"/>
      <c r="L729" s="136"/>
    </row>
    <row r="730" ht="22.5" customHeight="1">
      <c r="A730" s="136"/>
      <c r="B730" s="136"/>
      <c r="C730" s="136"/>
      <c r="D730" s="136"/>
      <c r="F730" s="136"/>
      <c r="G730" s="136"/>
      <c r="H730" s="136"/>
      <c r="I730" s="136"/>
      <c r="J730" s="136"/>
      <c r="K730" s="136"/>
      <c r="L730" s="136"/>
    </row>
    <row r="731" ht="22.5" customHeight="1">
      <c r="A731" s="136"/>
      <c r="B731" s="136"/>
      <c r="C731" s="136"/>
      <c r="D731" s="136"/>
      <c r="F731" s="136"/>
      <c r="G731" s="136"/>
      <c r="H731" s="136"/>
      <c r="I731" s="136"/>
      <c r="J731" s="136"/>
      <c r="K731" s="136"/>
      <c r="L731" s="136"/>
    </row>
    <row r="732" ht="22.5" customHeight="1">
      <c r="A732" s="136"/>
      <c r="B732" s="136"/>
      <c r="C732" s="136"/>
      <c r="D732" s="136"/>
      <c r="F732" s="136"/>
      <c r="G732" s="136"/>
      <c r="H732" s="136"/>
      <c r="I732" s="136"/>
      <c r="J732" s="136"/>
      <c r="K732" s="136"/>
      <c r="L732" s="136"/>
    </row>
    <row r="733" ht="22.5" customHeight="1">
      <c r="A733" s="136"/>
      <c r="B733" s="136"/>
      <c r="C733" s="136"/>
      <c r="D733" s="136"/>
      <c r="F733" s="136"/>
      <c r="G733" s="136"/>
      <c r="H733" s="136"/>
      <c r="I733" s="136"/>
      <c r="J733" s="136"/>
      <c r="K733" s="136"/>
      <c r="L733" s="136"/>
    </row>
    <row r="734" ht="22.5" customHeight="1">
      <c r="A734" s="136"/>
      <c r="B734" s="136"/>
      <c r="C734" s="136"/>
      <c r="D734" s="136"/>
      <c r="F734" s="136"/>
      <c r="G734" s="136"/>
      <c r="H734" s="136"/>
      <c r="I734" s="136"/>
      <c r="J734" s="136"/>
      <c r="K734" s="136"/>
      <c r="L734" s="136"/>
    </row>
    <row r="735" ht="22.5" customHeight="1">
      <c r="A735" s="136"/>
      <c r="B735" s="136"/>
      <c r="C735" s="136"/>
      <c r="D735" s="136"/>
      <c r="F735" s="136"/>
      <c r="G735" s="136"/>
      <c r="H735" s="136"/>
      <c r="I735" s="136"/>
      <c r="J735" s="136"/>
      <c r="K735" s="136"/>
      <c r="L735" s="136"/>
    </row>
    <row r="736" ht="22.5" customHeight="1">
      <c r="A736" s="136"/>
      <c r="B736" s="136"/>
      <c r="C736" s="136"/>
      <c r="D736" s="136"/>
      <c r="F736" s="136"/>
      <c r="G736" s="136"/>
      <c r="H736" s="136"/>
      <c r="I736" s="136"/>
      <c r="J736" s="136"/>
      <c r="K736" s="136"/>
      <c r="L736" s="136"/>
    </row>
    <row r="737" ht="22.5" customHeight="1">
      <c r="A737" s="136"/>
      <c r="B737" s="136"/>
      <c r="C737" s="136"/>
      <c r="D737" s="136"/>
      <c r="F737" s="136"/>
      <c r="G737" s="136"/>
      <c r="H737" s="136"/>
      <c r="I737" s="136"/>
      <c r="J737" s="136"/>
      <c r="K737" s="136"/>
      <c r="L737" s="136"/>
    </row>
    <row r="738" ht="22.5" customHeight="1">
      <c r="A738" s="136"/>
      <c r="B738" s="136"/>
      <c r="C738" s="136"/>
      <c r="D738" s="136"/>
      <c r="F738" s="136"/>
      <c r="G738" s="136"/>
      <c r="H738" s="136"/>
      <c r="I738" s="136"/>
      <c r="J738" s="136"/>
      <c r="K738" s="136"/>
      <c r="L738" s="136"/>
    </row>
    <row r="739" ht="22.5" customHeight="1">
      <c r="A739" s="136"/>
      <c r="B739" s="136"/>
      <c r="C739" s="136"/>
      <c r="D739" s="136"/>
      <c r="F739" s="136"/>
      <c r="G739" s="136"/>
      <c r="H739" s="136"/>
      <c r="I739" s="136"/>
      <c r="J739" s="136"/>
      <c r="K739" s="136"/>
      <c r="L739" s="136"/>
    </row>
    <row r="740" ht="22.5" customHeight="1">
      <c r="A740" s="136"/>
      <c r="B740" s="136"/>
      <c r="C740" s="136"/>
      <c r="D740" s="136"/>
      <c r="F740" s="136"/>
      <c r="G740" s="136"/>
      <c r="H740" s="136"/>
      <c r="I740" s="136"/>
      <c r="J740" s="136"/>
      <c r="K740" s="136"/>
      <c r="L740" s="136"/>
    </row>
    <row r="741" ht="22.5" customHeight="1">
      <c r="A741" s="136"/>
      <c r="B741" s="136"/>
      <c r="C741" s="136"/>
      <c r="D741" s="136"/>
      <c r="F741" s="136"/>
      <c r="G741" s="136"/>
      <c r="H741" s="136"/>
      <c r="I741" s="136"/>
      <c r="J741" s="136"/>
      <c r="K741" s="136"/>
      <c r="L741" s="136"/>
    </row>
    <row r="742" ht="22.5" customHeight="1">
      <c r="A742" s="136"/>
      <c r="B742" s="136"/>
      <c r="C742" s="136"/>
      <c r="D742" s="136"/>
      <c r="F742" s="136"/>
      <c r="G742" s="136"/>
      <c r="H742" s="136"/>
      <c r="I742" s="136"/>
      <c r="J742" s="136"/>
      <c r="K742" s="136"/>
      <c r="L742" s="136"/>
    </row>
    <row r="743" ht="22.5" customHeight="1">
      <c r="A743" s="136"/>
      <c r="B743" s="136"/>
      <c r="C743" s="136"/>
      <c r="D743" s="136"/>
      <c r="F743" s="136"/>
      <c r="G743" s="136"/>
      <c r="H743" s="136"/>
      <c r="I743" s="136"/>
      <c r="J743" s="136"/>
      <c r="K743" s="136"/>
      <c r="L743" s="136"/>
    </row>
    <row r="744" ht="22.5" customHeight="1">
      <c r="A744" s="136"/>
      <c r="B744" s="136"/>
      <c r="C744" s="136"/>
      <c r="D744" s="136"/>
      <c r="F744" s="136"/>
      <c r="G744" s="136"/>
      <c r="H744" s="136"/>
      <c r="I744" s="136"/>
      <c r="J744" s="136"/>
      <c r="K744" s="136"/>
      <c r="L744" s="136"/>
    </row>
    <row r="745" ht="22.5" customHeight="1">
      <c r="A745" s="136"/>
      <c r="B745" s="136"/>
      <c r="C745" s="136"/>
      <c r="D745" s="136"/>
      <c r="F745" s="136"/>
      <c r="G745" s="136"/>
      <c r="H745" s="136"/>
      <c r="I745" s="136"/>
      <c r="J745" s="136"/>
      <c r="K745" s="136"/>
      <c r="L745" s="136"/>
    </row>
    <row r="746" ht="22.5" customHeight="1">
      <c r="A746" s="136"/>
      <c r="B746" s="136"/>
      <c r="C746" s="136"/>
      <c r="D746" s="136"/>
      <c r="F746" s="136"/>
      <c r="G746" s="136"/>
      <c r="H746" s="136"/>
      <c r="I746" s="136"/>
      <c r="J746" s="136"/>
      <c r="K746" s="136"/>
      <c r="L746" s="136"/>
    </row>
    <row r="747" ht="22.5" customHeight="1">
      <c r="A747" s="136"/>
      <c r="B747" s="136"/>
      <c r="C747" s="136"/>
      <c r="D747" s="136"/>
      <c r="F747" s="136"/>
      <c r="G747" s="136"/>
      <c r="H747" s="136"/>
      <c r="I747" s="136"/>
      <c r="J747" s="136"/>
      <c r="K747" s="136"/>
      <c r="L747" s="136"/>
    </row>
    <row r="748" ht="22.5" customHeight="1">
      <c r="A748" s="136"/>
      <c r="B748" s="136"/>
      <c r="C748" s="136"/>
      <c r="D748" s="136"/>
      <c r="F748" s="136"/>
      <c r="G748" s="136"/>
      <c r="H748" s="136"/>
      <c r="I748" s="136"/>
      <c r="J748" s="136"/>
      <c r="K748" s="136"/>
      <c r="L748" s="136"/>
    </row>
    <row r="749" ht="22.5" customHeight="1">
      <c r="A749" s="136"/>
      <c r="B749" s="136"/>
      <c r="C749" s="136"/>
      <c r="D749" s="136"/>
      <c r="F749" s="136"/>
      <c r="G749" s="136"/>
      <c r="H749" s="136"/>
      <c r="I749" s="136"/>
      <c r="J749" s="136"/>
      <c r="K749" s="136"/>
      <c r="L749" s="136"/>
    </row>
    <row r="750" ht="22.5" customHeight="1">
      <c r="A750" s="136"/>
      <c r="B750" s="136"/>
      <c r="C750" s="136"/>
      <c r="D750" s="136"/>
      <c r="F750" s="136"/>
      <c r="G750" s="136"/>
      <c r="H750" s="136"/>
      <c r="I750" s="136"/>
      <c r="J750" s="136"/>
      <c r="K750" s="136"/>
      <c r="L750" s="136"/>
    </row>
    <row r="751" ht="22.5" customHeight="1">
      <c r="A751" s="136"/>
      <c r="B751" s="136"/>
      <c r="C751" s="136"/>
      <c r="D751" s="136"/>
      <c r="F751" s="136"/>
      <c r="G751" s="136"/>
      <c r="H751" s="136"/>
      <c r="I751" s="136"/>
      <c r="J751" s="136"/>
      <c r="K751" s="136"/>
      <c r="L751" s="136"/>
    </row>
    <row r="752" ht="22.5" customHeight="1">
      <c r="A752" s="136"/>
      <c r="B752" s="136"/>
      <c r="C752" s="136"/>
      <c r="D752" s="136"/>
      <c r="F752" s="136"/>
      <c r="G752" s="136"/>
      <c r="H752" s="136"/>
      <c r="I752" s="136"/>
      <c r="J752" s="136"/>
      <c r="K752" s="136"/>
      <c r="L752" s="136"/>
    </row>
    <row r="753" ht="22.5" customHeight="1">
      <c r="A753" s="136"/>
      <c r="B753" s="136"/>
      <c r="C753" s="136"/>
      <c r="D753" s="136"/>
      <c r="F753" s="136"/>
      <c r="G753" s="136"/>
      <c r="H753" s="136"/>
      <c r="I753" s="136"/>
      <c r="J753" s="136"/>
      <c r="K753" s="136"/>
      <c r="L753" s="136"/>
    </row>
    <row r="754" ht="22.5" customHeight="1">
      <c r="A754" s="136"/>
      <c r="B754" s="136"/>
      <c r="C754" s="136"/>
      <c r="D754" s="136"/>
      <c r="F754" s="136"/>
      <c r="G754" s="136"/>
      <c r="H754" s="136"/>
      <c r="I754" s="136"/>
      <c r="J754" s="136"/>
      <c r="K754" s="136"/>
      <c r="L754" s="136"/>
    </row>
    <row r="755" ht="22.5" customHeight="1">
      <c r="A755" s="136"/>
      <c r="B755" s="136"/>
      <c r="C755" s="136"/>
      <c r="D755" s="136"/>
      <c r="F755" s="136"/>
      <c r="G755" s="136"/>
      <c r="H755" s="136"/>
      <c r="I755" s="136"/>
      <c r="J755" s="136"/>
      <c r="K755" s="136"/>
      <c r="L755" s="136"/>
    </row>
    <row r="756" ht="22.5" customHeight="1">
      <c r="A756" s="136"/>
      <c r="B756" s="136"/>
      <c r="C756" s="136"/>
      <c r="D756" s="136"/>
      <c r="F756" s="136"/>
      <c r="G756" s="136"/>
      <c r="H756" s="136"/>
      <c r="I756" s="136"/>
      <c r="J756" s="136"/>
      <c r="K756" s="136"/>
      <c r="L756" s="136"/>
    </row>
    <row r="757" ht="22.5" customHeight="1">
      <c r="A757" s="136"/>
      <c r="B757" s="136"/>
      <c r="C757" s="136"/>
      <c r="D757" s="136"/>
      <c r="F757" s="136"/>
      <c r="G757" s="136"/>
      <c r="H757" s="136"/>
      <c r="I757" s="136"/>
      <c r="J757" s="136"/>
      <c r="K757" s="136"/>
      <c r="L757" s="136"/>
    </row>
    <row r="758" ht="22.5" customHeight="1">
      <c r="A758" s="136"/>
      <c r="B758" s="136"/>
      <c r="C758" s="136"/>
      <c r="D758" s="136"/>
      <c r="F758" s="136"/>
      <c r="G758" s="136"/>
      <c r="H758" s="136"/>
      <c r="I758" s="136"/>
      <c r="J758" s="136"/>
      <c r="K758" s="136"/>
      <c r="L758" s="136"/>
    </row>
    <row r="759" ht="22.5" customHeight="1">
      <c r="A759" s="136"/>
      <c r="B759" s="136"/>
      <c r="C759" s="136"/>
      <c r="D759" s="136"/>
      <c r="F759" s="136"/>
      <c r="G759" s="136"/>
      <c r="H759" s="136"/>
      <c r="I759" s="136"/>
      <c r="J759" s="136"/>
      <c r="K759" s="136"/>
      <c r="L759" s="136"/>
    </row>
    <row r="760" ht="22.5" customHeight="1">
      <c r="A760" s="136"/>
      <c r="B760" s="136"/>
      <c r="C760" s="136"/>
      <c r="D760" s="136"/>
      <c r="F760" s="136"/>
      <c r="G760" s="136"/>
      <c r="H760" s="136"/>
      <c r="I760" s="136"/>
      <c r="J760" s="136"/>
      <c r="K760" s="136"/>
      <c r="L760" s="136"/>
    </row>
    <row r="761" ht="22.5" customHeight="1">
      <c r="A761" s="136"/>
      <c r="B761" s="136"/>
      <c r="C761" s="136"/>
      <c r="D761" s="136"/>
      <c r="F761" s="136"/>
      <c r="G761" s="136"/>
      <c r="H761" s="136"/>
      <c r="I761" s="136"/>
      <c r="J761" s="136"/>
      <c r="K761" s="136"/>
      <c r="L761" s="136"/>
    </row>
    <row r="762" ht="22.5" customHeight="1">
      <c r="A762" s="136"/>
      <c r="B762" s="136"/>
      <c r="C762" s="136"/>
      <c r="D762" s="136"/>
      <c r="F762" s="136"/>
      <c r="G762" s="136"/>
      <c r="H762" s="136"/>
      <c r="I762" s="136"/>
      <c r="J762" s="136"/>
      <c r="K762" s="136"/>
      <c r="L762" s="136"/>
    </row>
    <row r="763" ht="22.5" customHeight="1">
      <c r="A763" s="136"/>
      <c r="B763" s="136"/>
      <c r="C763" s="136"/>
      <c r="D763" s="136"/>
      <c r="F763" s="136"/>
      <c r="G763" s="136"/>
      <c r="H763" s="136"/>
      <c r="I763" s="136"/>
      <c r="J763" s="136"/>
      <c r="K763" s="136"/>
      <c r="L763" s="136"/>
    </row>
    <row r="764" ht="22.5" customHeight="1">
      <c r="A764" s="136"/>
      <c r="B764" s="136"/>
      <c r="C764" s="136"/>
      <c r="D764" s="136"/>
      <c r="F764" s="136"/>
      <c r="G764" s="136"/>
      <c r="H764" s="136"/>
      <c r="I764" s="136"/>
      <c r="J764" s="136"/>
      <c r="K764" s="136"/>
      <c r="L764" s="136"/>
    </row>
    <row r="765" ht="22.5" customHeight="1">
      <c r="A765" s="136"/>
      <c r="B765" s="136"/>
      <c r="C765" s="136"/>
      <c r="D765" s="136"/>
      <c r="F765" s="136"/>
      <c r="G765" s="136"/>
      <c r="H765" s="136"/>
      <c r="I765" s="136"/>
      <c r="J765" s="136"/>
      <c r="K765" s="136"/>
      <c r="L765" s="136"/>
    </row>
    <row r="766" ht="22.5" customHeight="1">
      <c r="A766" s="136"/>
      <c r="B766" s="136"/>
      <c r="C766" s="136"/>
      <c r="D766" s="136"/>
      <c r="F766" s="136"/>
      <c r="G766" s="136"/>
      <c r="H766" s="136"/>
      <c r="I766" s="136"/>
      <c r="J766" s="136"/>
      <c r="K766" s="136"/>
      <c r="L766" s="136"/>
    </row>
    <row r="767" ht="22.5" customHeight="1">
      <c r="A767" s="136"/>
      <c r="B767" s="136"/>
      <c r="C767" s="136"/>
      <c r="D767" s="136"/>
      <c r="F767" s="136"/>
      <c r="G767" s="136"/>
      <c r="H767" s="136"/>
      <c r="I767" s="136"/>
      <c r="J767" s="136"/>
      <c r="K767" s="136"/>
      <c r="L767" s="136"/>
    </row>
    <row r="768" ht="22.5" customHeight="1">
      <c r="A768" s="136"/>
      <c r="B768" s="136"/>
      <c r="C768" s="136"/>
      <c r="D768" s="136"/>
      <c r="F768" s="136"/>
      <c r="G768" s="136"/>
      <c r="H768" s="136"/>
      <c r="I768" s="136"/>
      <c r="J768" s="136"/>
      <c r="K768" s="136"/>
      <c r="L768" s="136"/>
    </row>
    <row r="769" ht="22.5" customHeight="1">
      <c r="A769" s="136"/>
      <c r="B769" s="136"/>
      <c r="C769" s="136"/>
      <c r="D769" s="136"/>
      <c r="F769" s="136"/>
      <c r="G769" s="136"/>
      <c r="H769" s="136"/>
      <c r="I769" s="136"/>
      <c r="J769" s="136"/>
      <c r="K769" s="136"/>
      <c r="L769" s="136"/>
    </row>
    <row r="770" ht="22.5" customHeight="1">
      <c r="A770" s="136"/>
      <c r="B770" s="136"/>
      <c r="C770" s="136"/>
      <c r="D770" s="136"/>
      <c r="F770" s="136"/>
      <c r="G770" s="136"/>
      <c r="H770" s="136"/>
      <c r="I770" s="136"/>
      <c r="J770" s="136"/>
      <c r="K770" s="136"/>
      <c r="L770" s="136"/>
    </row>
    <row r="771" ht="22.5" customHeight="1">
      <c r="A771" s="136"/>
      <c r="B771" s="136"/>
      <c r="C771" s="136"/>
      <c r="D771" s="136"/>
      <c r="F771" s="136"/>
      <c r="G771" s="136"/>
      <c r="H771" s="136"/>
      <c r="I771" s="136"/>
      <c r="J771" s="136"/>
      <c r="K771" s="136"/>
      <c r="L771" s="136"/>
    </row>
    <row r="772" ht="22.5" customHeight="1">
      <c r="A772" s="136"/>
      <c r="B772" s="136"/>
      <c r="C772" s="136"/>
      <c r="D772" s="136"/>
      <c r="F772" s="136"/>
      <c r="G772" s="136"/>
      <c r="H772" s="136"/>
      <c r="I772" s="136"/>
      <c r="J772" s="136"/>
      <c r="K772" s="136"/>
      <c r="L772" s="136"/>
    </row>
    <row r="773" ht="22.5" customHeight="1">
      <c r="A773" s="136"/>
      <c r="B773" s="136"/>
      <c r="C773" s="136"/>
      <c r="D773" s="136"/>
      <c r="F773" s="136"/>
      <c r="G773" s="136"/>
      <c r="H773" s="136"/>
      <c r="I773" s="136"/>
      <c r="J773" s="136"/>
      <c r="K773" s="136"/>
      <c r="L773" s="136"/>
    </row>
    <row r="774" ht="22.5" customHeight="1">
      <c r="A774" s="136"/>
      <c r="B774" s="136"/>
      <c r="C774" s="136"/>
      <c r="D774" s="136"/>
      <c r="F774" s="136"/>
      <c r="G774" s="136"/>
      <c r="H774" s="136"/>
      <c r="I774" s="136"/>
      <c r="J774" s="136"/>
      <c r="K774" s="136"/>
      <c r="L774" s="136"/>
    </row>
    <row r="775" ht="22.5" customHeight="1">
      <c r="A775" s="136"/>
      <c r="B775" s="136"/>
      <c r="C775" s="136"/>
      <c r="D775" s="136"/>
      <c r="F775" s="136"/>
      <c r="G775" s="136"/>
      <c r="H775" s="136"/>
      <c r="I775" s="136"/>
      <c r="J775" s="136"/>
      <c r="K775" s="136"/>
      <c r="L775" s="136"/>
    </row>
    <row r="776" ht="22.5" customHeight="1">
      <c r="A776" s="136"/>
      <c r="B776" s="136"/>
      <c r="C776" s="136"/>
      <c r="D776" s="136"/>
      <c r="F776" s="136"/>
      <c r="G776" s="136"/>
      <c r="H776" s="136"/>
      <c r="I776" s="136"/>
      <c r="J776" s="136"/>
      <c r="K776" s="136"/>
      <c r="L776" s="136"/>
    </row>
    <row r="777" ht="22.5" customHeight="1">
      <c r="A777" s="136"/>
      <c r="B777" s="136"/>
      <c r="C777" s="136"/>
      <c r="D777" s="136"/>
      <c r="F777" s="136"/>
      <c r="G777" s="136"/>
      <c r="H777" s="136"/>
      <c r="I777" s="136"/>
      <c r="J777" s="136"/>
      <c r="K777" s="136"/>
      <c r="L777" s="136"/>
    </row>
    <row r="778" ht="22.5" customHeight="1">
      <c r="A778" s="136"/>
      <c r="B778" s="136"/>
      <c r="C778" s="136"/>
      <c r="D778" s="136"/>
      <c r="F778" s="136"/>
      <c r="G778" s="136"/>
      <c r="H778" s="136"/>
      <c r="I778" s="136"/>
      <c r="J778" s="136"/>
      <c r="K778" s="136"/>
      <c r="L778" s="136"/>
    </row>
    <row r="779" ht="22.5" customHeight="1">
      <c r="A779" s="136"/>
      <c r="B779" s="136"/>
      <c r="C779" s="136"/>
      <c r="D779" s="136"/>
      <c r="F779" s="136"/>
      <c r="G779" s="136"/>
      <c r="H779" s="136"/>
      <c r="I779" s="136"/>
      <c r="J779" s="136"/>
      <c r="K779" s="136"/>
      <c r="L779" s="136"/>
    </row>
    <row r="780" ht="22.5" customHeight="1">
      <c r="A780" s="136"/>
      <c r="B780" s="136"/>
      <c r="C780" s="136"/>
      <c r="D780" s="136"/>
      <c r="F780" s="136"/>
      <c r="G780" s="136"/>
      <c r="H780" s="136"/>
      <c r="I780" s="136"/>
      <c r="J780" s="136"/>
      <c r="K780" s="136"/>
      <c r="L780" s="136"/>
    </row>
    <row r="781" ht="22.5" customHeight="1">
      <c r="A781" s="136"/>
      <c r="B781" s="136"/>
      <c r="C781" s="136"/>
      <c r="D781" s="136"/>
      <c r="F781" s="136"/>
      <c r="G781" s="136"/>
      <c r="H781" s="136"/>
      <c r="I781" s="136"/>
      <c r="J781" s="136"/>
      <c r="K781" s="136"/>
      <c r="L781" s="136"/>
    </row>
    <row r="782" ht="22.5" customHeight="1">
      <c r="A782" s="136"/>
      <c r="B782" s="136"/>
      <c r="C782" s="136"/>
      <c r="D782" s="136"/>
      <c r="F782" s="136"/>
      <c r="G782" s="136"/>
      <c r="H782" s="136"/>
      <c r="I782" s="136"/>
      <c r="J782" s="136"/>
      <c r="K782" s="136"/>
      <c r="L782" s="136"/>
    </row>
    <row r="783" ht="22.5" customHeight="1">
      <c r="A783" s="136"/>
      <c r="B783" s="136"/>
      <c r="C783" s="136"/>
      <c r="D783" s="136"/>
      <c r="F783" s="136"/>
      <c r="G783" s="136"/>
      <c r="H783" s="136"/>
      <c r="I783" s="136"/>
      <c r="J783" s="136"/>
      <c r="K783" s="136"/>
      <c r="L783" s="136"/>
    </row>
    <row r="784" ht="22.5" customHeight="1">
      <c r="A784" s="136"/>
      <c r="B784" s="136"/>
      <c r="C784" s="136"/>
      <c r="D784" s="136"/>
      <c r="F784" s="136"/>
      <c r="G784" s="136"/>
      <c r="H784" s="136"/>
      <c r="I784" s="136"/>
      <c r="J784" s="136"/>
      <c r="K784" s="136"/>
      <c r="L784" s="136"/>
    </row>
    <row r="785" ht="22.5" customHeight="1">
      <c r="A785" s="136"/>
      <c r="B785" s="136"/>
      <c r="C785" s="136"/>
      <c r="D785" s="136"/>
      <c r="F785" s="136"/>
      <c r="G785" s="136"/>
      <c r="H785" s="136"/>
      <c r="I785" s="136"/>
      <c r="J785" s="136"/>
      <c r="K785" s="136"/>
      <c r="L785" s="136"/>
    </row>
    <row r="786" ht="22.5" customHeight="1">
      <c r="A786" s="136"/>
      <c r="B786" s="136"/>
      <c r="C786" s="136"/>
      <c r="D786" s="136"/>
      <c r="F786" s="136"/>
      <c r="G786" s="136"/>
      <c r="H786" s="136"/>
      <c r="I786" s="136"/>
      <c r="J786" s="136"/>
      <c r="K786" s="136"/>
      <c r="L786" s="136"/>
    </row>
    <row r="787" ht="22.5" customHeight="1">
      <c r="A787" s="136"/>
      <c r="B787" s="136"/>
      <c r="C787" s="136"/>
      <c r="D787" s="136"/>
      <c r="F787" s="136"/>
      <c r="G787" s="136"/>
      <c r="H787" s="136"/>
      <c r="I787" s="136"/>
      <c r="J787" s="136"/>
      <c r="K787" s="136"/>
      <c r="L787" s="136"/>
    </row>
    <row r="788" ht="22.5" customHeight="1">
      <c r="A788" s="136"/>
      <c r="B788" s="136"/>
      <c r="C788" s="136"/>
      <c r="D788" s="136"/>
      <c r="F788" s="136"/>
      <c r="G788" s="136"/>
      <c r="H788" s="136"/>
      <c r="I788" s="136"/>
      <c r="J788" s="136"/>
      <c r="K788" s="136"/>
      <c r="L788" s="136"/>
    </row>
    <row r="789" ht="22.5" customHeight="1">
      <c r="A789" s="136"/>
      <c r="B789" s="136"/>
      <c r="C789" s="136"/>
      <c r="D789" s="136"/>
      <c r="F789" s="136"/>
      <c r="G789" s="136"/>
      <c r="H789" s="136"/>
      <c r="I789" s="136"/>
      <c r="J789" s="136"/>
      <c r="K789" s="136"/>
      <c r="L789" s="136"/>
    </row>
    <row r="790" ht="22.5" customHeight="1">
      <c r="A790" s="136"/>
      <c r="B790" s="136"/>
      <c r="C790" s="136"/>
      <c r="D790" s="136"/>
      <c r="F790" s="136"/>
      <c r="G790" s="136"/>
      <c r="H790" s="136"/>
      <c r="I790" s="136"/>
      <c r="J790" s="136"/>
      <c r="K790" s="136"/>
      <c r="L790" s="136"/>
    </row>
    <row r="791" ht="22.5" customHeight="1">
      <c r="A791" s="136"/>
      <c r="B791" s="136"/>
      <c r="C791" s="136"/>
      <c r="D791" s="136"/>
      <c r="F791" s="136"/>
      <c r="G791" s="136"/>
      <c r="H791" s="136"/>
      <c r="I791" s="136"/>
      <c r="J791" s="136"/>
      <c r="K791" s="136"/>
      <c r="L791" s="136"/>
    </row>
    <row r="792" ht="22.5" customHeight="1">
      <c r="A792" s="136"/>
      <c r="B792" s="136"/>
      <c r="C792" s="136"/>
      <c r="D792" s="136"/>
      <c r="F792" s="136"/>
      <c r="G792" s="136"/>
      <c r="H792" s="136"/>
      <c r="I792" s="136"/>
      <c r="J792" s="136"/>
      <c r="K792" s="136"/>
      <c r="L792" s="136"/>
    </row>
    <row r="793" ht="22.5" customHeight="1">
      <c r="A793" s="136"/>
      <c r="B793" s="136"/>
      <c r="C793" s="136"/>
      <c r="D793" s="136"/>
      <c r="F793" s="136"/>
      <c r="G793" s="136"/>
      <c r="H793" s="136"/>
      <c r="I793" s="136"/>
      <c r="J793" s="136"/>
      <c r="K793" s="136"/>
      <c r="L793" s="136"/>
    </row>
    <row r="794" ht="22.5" customHeight="1">
      <c r="A794" s="136"/>
      <c r="B794" s="136"/>
      <c r="C794" s="136"/>
      <c r="D794" s="136"/>
      <c r="F794" s="136"/>
      <c r="G794" s="136"/>
      <c r="H794" s="136"/>
      <c r="I794" s="136"/>
      <c r="J794" s="136"/>
      <c r="K794" s="136"/>
      <c r="L794" s="136"/>
    </row>
    <row r="795" ht="22.5" customHeight="1">
      <c r="A795" s="136"/>
      <c r="B795" s="136"/>
      <c r="C795" s="136"/>
      <c r="D795" s="136"/>
      <c r="F795" s="136"/>
      <c r="G795" s="136"/>
      <c r="H795" s="136"/>
      <c r="I795" s="136"/>
      <c r="J795" s="136"/>
      <c r="K795" s="136"/>
      <c r="L795" s="136"/>
    </row>
    <row r="796" ht="22.5" customHeight="1">
      <c r="A796" s="136"/>
      <c r="B796" s="136"/>
      <c r="C796" s="136"/>
      <c r="D796" s="136"/>
      <c r="F796" s="136"/>
      <c r="G796" s="136"/>
      <c r="H796" s="136"/>
      <c r="I796" s="136"/>
      <c r="J796" s="136"/>
      <c r="K796" s="136"/>
      <c r="L796" s="136"/>
    </row>
    <row r="797" ht="22.5" customHeight="1">
      <c r="A797" s="136"/>
      <c r="B797" s="136"/>
      <c r="C797" s="136"/>
      <c r="D797" s="136"/>
      <c r="F797" s="136"/>
      <c r="G797" s="136"/>
      <c r="H797" s="136"/>
      <c r="I797" s="136"/>
      <c r="J797" s="136"/>
      <c r="K797" s="136"/>
      <c r="L797" s="136"/>
    </row>
    <row r="798" ht="22.5" customHeight="1">
      <c r="A798" s="136"/>
      <c r="B798" s="136"/>
      <c r="C798" s="136"/>
      <c r="D798" s="136"/>
      <c r="F798" s="136"/>
      <c r="G798" s="136"/>
      <c r="H798" s="136"/>
      <c r="I798" s="136"/>
      <c r="J798" s="136"/>
      <c r="K798" s="136"/>
      <c r="L798" s="136"/>
    </row>
    <row r="799" ht="22.5" customHeight="1">
      <c r="A799" s="136"/>
      <c r="B799" s="136"/>
      <c r="C799" s="136"/>
      <c r="D799" s="136"/>
      <c r="F799" s="136"/>
      <c r="G799" s="136"/>
      <c r="H799" s="136"/>
      <c r="I799" s="136"/>
      <c r="J799" s="136"/>
      <c r="K799" s="136"/>
      <c r="L799" s="136"/>
    </row>
    <row r="800" ht="22.5" customHeight="1">
      <c r="A800" s="136"/>
      <c r="B800" s="136"/>
      <c r="C800" s="136"/>
      <c r="D800" s="136"/>
      <c r="F800" s="136"/>
      <c r="G800" s="136"/>
      <c r="H800" s="136"/>
      <c r="I800" s="136"/>
      <c r="J800" s="136"/>
      <c r="K800" s="136"/>
      <c r="L800" s="136"/>
    </row>
    <row r="801" ht="22.5" customHeight="1">
      <c r="A801" s="136"/>
      <c r="B801" s="136"/>
      <c r="C801" s="136"/>
      <c r="D801" s="136"/>
      <c r="F801" s="136"/>
      <c r="G801" s="136"/>
      <c r="H801" s="136"/>
      <c r="I801" s="136"/>
      <c r="J801" s="136"/>
      <c r="K801" s="136"/>
      <c r="L801" s="136"/>
    </row>
    <row r="802" ht="22.5" customHeight="1">
      <c r="A802" s="136"/>
      <c r="B802" s="136"/>
      <c r="C802" s="136"/>
      <c r="D802" s="136"/>
      <c r="F802" s="136"/>
      <c r="G802" s="136"/>
      <c r="H802" s="136"/>
      <c r="I802" s="136"/>
      <c r="J802" s="136"/>
      <c r="K802" s="136"/>
      <c r="L802" s="136"/>
    </row>
    <row r="803" ht="22.5" customHeight="1">
      <c r="A803" s="136"/>
      <c r="B803" s="136"/>
      <c r="C803" s="136"/>
      <c r="D803" s="136"/>
      <c r="F803" s="136"/>
      <c r="G803" s="136"/>
      <c r="H803" s="136"/>
      <c r="I803" s="136"/>
      <c r="J803" s="136"/>
      <c r="K803" s="136"/>
      <c r="L803" s="136"/>
    </row>
    <row r="804" ht="22.5" customHeight="1">
      <c r="A804" s="136"/>
      <c r="B804" s="136"/>
      <c r="C804" s="136"/>
      <c r="D804" s="136"/>
      <c r="F804" s="136"/>
      <c r="G804" s="136"/>
      <c r="H804" s="136"/>
      <c r="I804" s="136"/>
      <c r="J804" s="136"/>
      <c r="K804" s="136"/>
      <c r="L804" s="136"/>
    </row>
    <row r="805" ht="22.5" customHeight="1">
      <c r="A805" s="136"/>
      <c r="B805" s="136"/>
      <c r="C805" s="136"/>
      <c r="D805" s="136"/>
      <c r="F805" s="136"/>
      <c r="G805" s="136"/>
      <c r="H805" s="136"/>
      <c r="I805" s="136"/>
      <c r="J805" s="136"/>
      <c r="K805" s="136"/>
      <c r="L805" s="136"/>
    </row>
    <row r="806" ht="22.5" customHeight="1">
      <c r="A806" s="136"/>
      <c r="B806" s="136"/>
      <c r="C806" s="136"/>
      <c r="D806" s="136"/>
      <c r="F806" s="136"/>
      <c r="G806" s="136"/>
      <c r="H806" s="136"/>
      <c r="I806" s="136"/>
      <c r="J806" s="136"/>
      <c r="K806" s="136"/>
      <c r="L806" s="136"/>
    </row>
    <row r="807" ht="22.5" customHeight="1">
      <c r="A807" s="136"/>
      <c r="B807" s="136"/>
      <c r="C807" s="136"/>
      <c r="D807" s="136"/>
      <c r="F807" s="136"/>
      <c r="G807" s="136"/>
      <c r="H807" s="136"/>
      <c r="I807" s="136"/>
      <c r="J807" s="136"/>
      <c r="K807" s="136"/>
      <c r="L807" s="136"/>
    </row>
    <row r="808" ht="22.5" customHeight="1">
      <c r="A808" s="136"/>
      <c r="B808" s="136"/>
      <c r="C808" s="136"/>
      <c r="D808" s="136"/>
      <c r="F808" s="136"/>
      <c r="G808" s="136"/>
      <c r="H808" s="136"/>
      <c r="I808" s="136"/>
      <c r="J808" s="136"/>
      <c r="K808" s="136"/>
      <c r="L808" s="136"/>
    </row>
    <row r="809" ht="22.5" customHeight="1">
      <c r="A809" s="136"/>
      <c r="B809" s="136"/>
      <c r="C809" s="136"/>
      <c r="D809" s="136"/>
      <c r="F809" s="136"/>
      <c r="G809" s="136"/>
      <c r="H809" s="136"/>
      <c r="I809" s="136"/>
      <c r="J809" s="136"/>
      <c r="K809" s="136"/>
      <c r="L809" s="136"/>
    </row>
    <row r="810" ht="22.5" customHeight="1">
      <c r="A810" s="136"/>
      <c r="B810" s="136"/>
      <c r="C810" s="136"/>
      <c r="D810" s="136"/>
      <c r="F810" s="136"/>
      <c r="G810" s="136"/>
      <c r="H810" s="136"/>
      <c r="I810" s="136"/>
      <c r="J810" s="136"/>
      <c r="K810" s="136"/>
      <c r="L810" s="136"/>
    </row>
    <row r="811" ht="22.5" customHeight="1">
      <c r="A811" s="136"/>
      <c r="B811" s="136"/>
      <c r="C811" s="136"/>
      <c r="D811" s="136"/>
      <c r="F811" s="136"/>
      <c r="G811" s="136"/>
      <c r="H811" s="136"/>
      <c r="I811" s="136"/>
      <c r="J811" s="136"/>
      <c r="K811" s="136"/>
      <c r="L811" s="136"/>
    </row>
    <row r="812" ht="22.5" customHeight="1">
      <c r="A812" s="136"/>
      <c r="B812" s="136"/>
      <c r="C812" s="136"/>
      <c r="D812" s="136"/>
      <c r="F812" s="136"/>
      <c r="G812" s="136"/>
      <c r="H812" s="136"/>
      <c r="I812" s="136"/>
      <c r="J812" s="136"/>
      <c r="K812" s="136"/>
      <c r="L812" s="136"/>
    </row>
    <row r="813" ht="22.5" customHeight="1">
      <c r="A813" s="136"/>
      <c r="B813" s="136"/>
      <c r="C813" s="136"/>
      <c r="D813" s="136"/>
      <c r="F813" s="136"/>
      <c r="G813" s="136"/>
      <c r="H813" s="136"/>
      <c r="I813" s="136"/>
      <c r="J813" s="136"/>
      <c r="K813" s="136"/>
      <c r="L813" s="136"/>
    </row>
    <row r="814" ht="22.5" customHeight="1">
      <c r="A814" s="136"/>
      <c r="B814" s="136"/>
      <c r="C814" s="136"/>
      <c r="D814" s="136"/>
      <c r="F814" s="136"/>
      <c r="G814" s="136"/>
      <c r="H814" s="136"/>
      <c r="I814" s="136"/>
      <c r="J814" s="136"/>
      <c r="K814" s="136"/>
      <c r="L814" s="136"/>
    </row>
    <row r="815" ht="22.5" customHeight="1">
      <c r="A815" s="136"/>
      <c r="B815" s="136"/>
      <c r="C815" s="136"/>
      <c r="D815" s="136"/>
      <c r="F815" s="136"/>
      <c r="G815" s="136"/>
      <c r="H815" s="136"/>
      <c r="I815" s="136"/>
      <c r="J815" s="136"/>
      <c r="K815" s="136"/>
      <c r="L815" s="136"/>
    </row>
    <row r="816" ht="22.5" customHeight="1">
      <c r="A816" s="136"/>
      <c r="B816" s="136"/>
      <c r="C816" s="136"/>
      <c r="D816" s="136"/>
      <c r="F816" s="136"/>
      <c r="G816" s="136"/>
      <c r="H816" s="136"/>
      <c r="I816" s="136"/>
      <c r="J816" s="136"/>
      <c r="K816" s="136"/>
      <c r="L816" s="136"/>
    </row>
    <row r="817" ht="22.5" customHeight="1">
      <c r="A817" s="136"/>
      <c r="B817" s="136"/>
      <c r="C817" s="136"/>
      <c r="D817" s="136"/>
      <c r="F817" s="136"/>
      <c r="G817" s="136"/>
      <c r="H817" s="136"/>
      <c r="I817" s="136"/>
      <c r="J817" s="136"/>
      <c r="K817" s="136"/>
      <c r="L817" s="136"/>
    </row>
    <row r="818" ht="22.5" customHeight="1">
      <c r="A818" s="136"/>
      <c r="B818" s="136"/>
      <c r="C818" s="136"/>
      <c r="D818" s="136"/>
      <c r="F818" s="136"/>
      <c r="G818" s="136"/>
      <c r="H818" s="136"/>
      <c r="I818" s="136"/>
      <c r="J818" s="136"/>
      <c r="K818" s="136"/>
      <c r="L818" s="136"/>
    </row>
    <row r="819" ht="22.5" customHeight="1">
      <c r="A819" s="136"/>
      <c r="B819" s="136"/>
      <c r="C819" s="136"/>
      <c r="D819" s="136"/>
      <c r="F819" s="136"/>
      <c r="G819" s="136"/>
      <c r="H819" s="136"/>
      <c r="I819" s="136"/>
      <c r="J819" s="136"/>
      <c r="K819" s="136"/>
      <c r="L819" s="136"/>
    </row>
    <row r="820" ht="22.5" customHeight="1">
      <c r="A820" s="136"/>
      <c r="B820" s="136"/>
      <c r="C820" s="136"/>
      <c r="D820" s="136"/>
      <c r="F820" s="136"/>
      <c r="G820" s="136"/>
      <c r="H820" s="136"/>
      <c r="I820" s="136"/>
      <c r="J820" s="136"/>
      <c r="K820" s="136"/>
      <c r="L820" s="136"/>
    </row>
    <row r="821" ht="22.5" customHeight="1">
      <c r="A821" s="136"/>
      <c r="B821" s="136"/>
      <c r="C821" s="136"/>
      <c r="D821" s="136"/>
      <c r="F821" s="136"/>
      <c r="G821" s="136"/>
      <c r="H821" s="136"/>
      <c r="I821" s="136"/>
      <c r="J821" s="136"/>
      <c r="K821" s="136"/>
      <c r="L821" s="136"/>
    </row>
    <row r="822" ht="22.5" customHeight="1">
      <c r="A822" s="136"/>
      <c r="B822" s="136"/>
      <c r="C822" s="136"/>
      <c r="D822" s="136"/>
      <c r="F822" s="136"/>
      <c r="G822" s="136"/>
      <c r="H822" s="136"/>
      <c r="I822" s="136"/>
      <c r="J822" s="136"/>
      <c r="K822" s="136"/>
      <c r="L822" s="136"/>
    </row>
    <row r="823" ht="22.5" customHeight="1">
      <c r="A823" s="136"/>
      <c r="B823" s="136"/>
      <c r="C823" s="136"/>
      <c r="D823" s="136"/>
      <c r="F823" s="136"/>
      <c r="G823" s="136"/>
      <c r="H823" s="136"/>
      <c r="I823" s="136"/>
      <c r="J823" s="136"/>
      <c r="K823" s="136"/>
      <c r="L823" s="136"/>
    </row>
    <row r="824" ht="22.5" customHeight="1">
      <c r="A824" s="136"/>
      <c r="B824" s="136"/>
      <c r="C824" s="136"/>
      <c r="D824" s="136"/>
      <c r="F824" s="136"/>
      <c r="G824" s="136"/>
      <c r="H824" s="136"/>
      <c r="I824" s="136"/>
      <c r="J824" s="136"/>
      <c r="K824" s="136"/>
      <c r="L824" s="136"/>
    </row>
    <row r="825" ht="22.5" customHeight="1">
      <c r="A825" s="136"/>
      <c r="B825" s="136"/>
      <c r="C825" s="136"/>
      <c r="D825" s="136"/>
      <c r="F825" s="136"/>
      <c r="G825" s="136"/>
      <c r="H825" s="136"/>
      <c r="I825" s="136"/>
      <c r="J825" s="136"/>
      <c r="K825" s="136"/>
      <c r="L825" s="136"/>
    </row>
    <row r="826" ht="22.5" customHeight="1">
      <c r="A826" s="136"/>
      <c r="B826" s="136"/>
      <c r="C826" s="136"/>
      <c r="D826" s="136"/>
      <c r="F826" s="136"/>
      <c r="G826" s="136"/>
      <c r="H826" s="136"/>
      <c r="I826" s="136"/>
      <c r="J826" s="136"/>
      <c r="K826" s="136"/>
      <c r="L826" s="136"/>
    </row>
    <row r="827" ht="22.5" customHeight="1">
      <c r="A827" s="136"/>
      <c r="B827" s="136"/>
      <c r="C827" s="136"/>
      <c r="D827" s="136"/>
      <c r="F827" s="136"/>
      <c r="G827" s="136"/>
      <c r="H827" s="136"/>
      <c r="I827" s="136"/>
      <c r="J827" s="136"/>
      <c r="K827" s="136"/>
      <c r="L827" s="136"/>
    </row>
    <row r="828" ht="22.5" customHeight="1">
      <c r="A828" s="136"/>
      <c r="B828" s="136"/>
      <c r="C828" s="136"/>
      <c r="D828" s="136"/>
      <c r="F828" s="136"/>
      <c r="G828" s="136"/>
      <c r="H828" s="136"/>
      <c r="I828" s="136"/>
      <c r="J828" s="136"/>
      <c r="K828" s="136"/>
      <c r="L828" s="136"/>
    </row>
    <row r="829" ht="22.5" customHeight="1">
      <c r="A829" s="136"/>
      <c r="B829" s="136"/>
      <c r="C829" s="136"/>
      <c r="D829" s="136"/>
      <c r="F829" s="136"/>
      <c r="G829" s="136"/>
      <c r="H829" s="136"/>
      <c r="I829" s="136"/>
      <c r="J829" s="136"/>
      <c r="K829" s="136"/>
      <c r="L829" s="136"/>
    </row>
    <row r="830" ht="22.5" customHeight="1">
      <c r="A830" s="136"/>
      <c r="B830" s="136"/>
      <c r="C830" s="136"/>
      <c r="D830" s="136"/>
      <c r="F830" s="136"/>
      <c r="G830" s="136"/>
      <c r="H830" s="136"/>
      <c r="I830" s="136"/>
      <c r="J830" s="136"/>
      <c r="K830" s="136"/>
      <c r="L830" s="136"/>
    </row>
    <row r="831" ht="22.5" customHeight="1">
      <c r="A831" s="136"/>
      <c r="B831" s="136"/>
      <c r="C831" s="136"/>
      <c r="D831" s="136"/>
      <c r="F831" s="136"/>
      <c r="G831" s="136"/>
      <c r="H831" s="136"/>
      <c r="I831" s="136"/>
      <c r="J831" s="136"/>
      <c r="K831" s="136"/>
      <c r="L831" s="136"/>
    </row>
    <row r="832" ht="22.5" customHeight="1">
      <c r="A832" s="136"/>
      <c r="B832" s="136"/>
      <c r="C832" s="136"/>
      <c r="D832" s="136"/>
      <c r="F832" s="136"/>
      <c r="G832" s="136"/>
      <c r="H832" s="136"/>
      <c r="I832" s="136"/>
      <c r="J832" s="136"/>
      <c r="K832" s="136"/>
      <c r="L832" s="136"/>
    </row>
    <row r="833" ht="22.5" customHeight="1">
      <c r="A833" s="136"/>
      <c r="B833" s="136"/>
      <c r="C833" s="136"/>
      <c r="D833" s="136"/>
      <c r="F833" s="136"/>
      <c r="G833" s="136"/>
      <c r="H833" s="136"/>
      <c r="I833" s="136"/>
      <c r="J833" s="136"/>
      <c r="K833" s="136"/>
      <c r="L833" s="136"/>
    </row>
    <row r="834" ht="22.5" customHeight="1">
      <c r="A834" s="136"/>
      <c r="B834" s="136"/>
      <c r="C834" s="136"/>
      <c r="D834" s="136"/>
      <c r="F834" s="136"/>
      <c r="G834" s="136"/>
      <c r="H834" s="136"/>
      <c r="I834" s="136"/>
      <c r="J834" s="136"/>
      <c r="K834" s="136"/>
      <c r="L834" s="136"/>
    </row>
    <row r="835" ht="22.5" customHeight="1">
      <c r="A835" s="136"/>
      <c r="B835" s="136"/>
      <c r="C835" s="136"/>
      <c r="D835" s="136"/>
      <c r="F835" s="136"/>
      <c r="G835" s="136"/>
      <c r="H835" s="136"/>
      <c r="I835" s="136"/>
      <c r="J835" s="136"/>
      <c r="K835" s="136"/>
      <c r="L835" s="136"/>
    </row>
    <row r="836" ht="22.5" customHeight="1">
      <c r="A836" s="136"/>
      <c r="B836" s="136"/>
      <c r="C836" s="136"/>
      <c r="D836" s="136"/>
      <c r="F836" s="136"/>
      <c r="G836" s="136"/>
      <c r="H836" s="136"/>
      <c r="I836" s="136"/>
      <c r="J836" s="136"/>
      <c r="K836" s="136"/>
      <c r="L836" s="136"/>
    </row>
    <row r="837" ht="22.5" customHeight="1">
      <c r="A837" s="136"/>
      <c r="B837" s="136"/>
      <c r="C837" s="136"/>
      <c r="D837" s="136"/>
      <c r="F837" s="136"/>
      <c r="G837" s="136"/>
      <c r="H837" s="136"/>
      <c r="I837" s="136"/>
      <c r="J837" s="136"/>
      <c r="K837" s="136"/>
      <c r="L837" s="136"/>
    </row>
    <row r="838" ht="22.5" customHeight="1">
      <c r="A838" s="136"/>
      <c r="B838" s="136"/>
      <c r="C838" s="136"/>
      <c r="D838" s="136"/>
      <c r="F838" s="136"/>
      <c r="G838" s="136"/>
      <c r="H838" s="136"/>
      <c r="I838" s="136"/>
      <c r="J838" s="136"/>
      <c r="K838" s="136"/>
      <c r="L838" s="136"/>
    </row>
    <row r="839" ht="22.5" customHeight="1">
      <c r="A839" s="136"/>
      <c r="B839" s="136"/>
      <c r="C839" s="136"/>
      <c r="D839" s="136"/>
      <c r="F839" s="136"/>
      <c r="G839" s="136"/>
      <c r="H839" s="136"/>
      <c r="I839" s="136"/>
      <c r="J839" s="136"/>
      <c r="K839" s="136"/>
      <c r="L839" s="136"/>
    </row>
    <row r="840" ht="22.5" customHeight="1">
      <c r="A840" s="136"/>
      <c r="B840" s="136"/>
      <c r="C840" s="136"/>
      <c r="D840" s="136"/>
      <c r="F840" s="136"/>
      <c r="G840" s="136"/>
      <c r="H840" s="136"/>
      <c r="I840" s="136"/>
      <c r="J840" s="136"/>
      <c r="K840" s="136"/>
      <c r="L840" s="136"/>
    </row>
    <row r="841" ht="22.5" customHeight="1">
      <c r="A841" s="136"/>
      <c r="B841" s="136"/>
      <c r="C841" s="136"/>
      <c r="D841" s="136"/>
      <c r="F841" s="136"/>
      <c r="G841" s="136"/>
      <c r="H841" s="136"/>
      <c r="I841" s="136"/>
      <c r="J841" s="136"/>
      <c r="K841" s="136"/>
      <c r="L841" s="136"/>
    </row>
    <row r="842" ht="22.5" customHeight="1">
      <c r="A842" s="136"/>
      <c r="B842" s="136"/>
      <c r="C842" s="136"/>
      <c r="D842" s="136"/>
      <c r="F842" s="136"/>
      <c r="G842" s="136"/>
      <c r="H842" s="136"/>
      <c r="I842" s="136"/>
      <c r="J842" s="136"/>
      <c r="K842" s="136"/>
      <c r="L842" s="136"/>
    </row>
    <row r="843" ht="22.5" customHeight="1">
      <c r="A843" s="136"/>
      <c r="B843" s="136"/>
      <c r="C843" s="136"/>
      <c r="D843" s="136"/>
      <c r="F843" s="136"/>
      <c r="G843" s="136"/>
      <c r="H843" s="136"/>
      <c r="I843" s="136"/>
      <c r="J843" s="136"/>
      <c r="K843" s="136"/>
      <c r="L843" s="136"/>
    </row>
    <row r="844" ht="22.5" customHeight="1">
      <c r="A844" s="136"/>
      <c r="B844" s="136"/>
      <c r="C844" s="136"/>
      <c r="D844" s="136"/>
      <c r="F844" s="136"/>
      <c r="G844" s="136"/>
      <c r="H844" s="136"/>
      <c r="I844" s="136"/>
      <c r="J844" s="136"/>
      <c r="K844" s="136"/>
      <c r="L844" s="136"/>
    </row>
    <row r="845" ht="22.5" customHeight="1">
      <c r="A845" s="136"/>
      <c r="B845" s="136"/>
      <c r="C845" s="136"/>
      <c r="D845" s="136"/>
      <c r="F845" s="136"/>
      <c r="G845" s="136"/>
      <c r="H845" s="136"/>
      <c r="I845" s="136"/>
      <c r="J845" s="136"/>
      <c r="K845" s="136"/>
      <c r="L845" s="136"/>
    </row>
    <row r="846" ht="22.5" customHeight="1">
      <c r="A846" s="136"/>
      <c r="B846" s="136"/>
      <c r="C846" s="136"/>
      <c r="D846" s="136"/>
      <c r="F846" s="136"/>
      <c r="G846" s="136"/>
      <c r="H846" s="136"/>
      <c r="I846" s="136"/>
      <c r="J846" s="136"/>
      <c r="K846" s="136"/>
      <c r="L846" s="136"/>
    </row>
    <row r="847" ht="22.5" customHeight="1">
      <c r="A847" s="136"/>
      <c r="B847" s="136"/>
      <c r="C847" s="136"/>
      <c r="D847" s="136"/>
      <c r="F847" s="136"/>
      <c r="G847" s="136"/>
      <c r="H847" s="136"/>
      <c r="I847" s="136"/>
      <c r="J847" s="136"/>
      <c r="K847" s="136"/>
      <c r="L847" s="136"/>
    </row>
    <row r="848" ht="22.5" customHeight="1">
      <c r="A848" s="136"/>
      <c r="B848" s="136"/>
      <c r="C848" s="136"/>
      <c r="D848" s="136"/>
      <c r="F848" s="136"/>
      <c r="G848" s="136"/>
      <c r="H848" s="136"/>
      <c r="I848" s="136"/>
      <c r="J848" s="136"/>
      <c r="K848" s="136"/>
      <c r="L848" s="136"/>
    </row>
    <row r="849" ht="22.5" customHeight="1">
      <c r="A849" s="136"/>
      <c r="B849" s="136"/>
      <c r="C849" s="136"/>
      <c r="D849" s="136"/>
      <c r="F849" s="136"/>
      <c r="G849" s="136"/>
      <c r="H849" s="136"/>
      <c r="I849" s="136"/>
      <c r="J849" s="136"/>
      <c r="K849" s="136"/>
      <c r="L849" s="136"/>
    </row>
    <row r="850" ht="22.5" customHeight="1">
      <c r="A850" s="136"/>
      <c r="B850" s="136"/>
      <c r="C850" s="136"/>
      <c r="D850" s="136"/>
      <c r="F850" s="136"/>
      <c r="G850" s="136"/>
      <c r="H850" s="136"/>
      <c r="I850" s="136"/>
      <c r="J850" s="136"/>
      <c r="K850" s="136"/>
      <c r="L850" s="136"/>
    </row>
    <row r="851" ht="22.5" customHeight="1">
      <c r="A851" s="136"/>
      <c r="B851" s="136"/>
      <c r="C851" s="136"/>
      <c r="D851" s="136"/>
      <c r="F851" s="136"/>
      <c r="G851" s="136"/>
      <c r="H851" s="136"/>
      <c r="I851" s="136"/>
      <c r="J851" s="136"/>
      <c r="K851" s="136"/>
      <c r="L851" s="136"/>
    </row>
    <row r="852" ht="22.5" customHeight="1">
      <c r="A852" s="136"/>
      <c r="B852" s="136"/>
      <c r="C852" s="136"/>
      <c r="D852" s="136"/>
      <c r="F852" s="136"/>
      <c r="G852" s="136"/>
      <c r="H852" s="136"/>
      <c r="I852" s="136"/>
      <c r="J852" s="136"/>
      <c r="K852" s="136"/>
      <c r="L852" s="136"/>
    </row>
    <row r="853" ht="22.5" customHeight="1">
      <c r="A853" s="136"/>
      <c r="B853" s="136"/>
      <c r="C853" s="136"/>
      <c r="D853" s="136"/>
      <c r="F853" s="136"/>
      <c r="G853" s="136"/>
      <c r="H853" s="136"/>
      <c r="I853" s="136"/>
      <c r="J853" s="136"/>
      <c r="K853" s="136"/>
      <c r="L853" s="136"/>
    </row>
    <row r="854" ht="22.5" customHeight="1">
      <c r="A854" s="136"/>
      <c r="B854" s="136"/>
      <c r="C854" s="136"/>
      <c r="D854" s="136"/>
      <c r="F854" s="136"/>
      <c r="G854" s="136"/>
      <c r="H854" s="136"/>
      <c r="I854" s="136"/>
      <c r="J854" s="136"/>
      <c r="K854" s="136"/>
      <c r="L854" s="136"/>
    </row>
    <row r="855" ht="22.5" customHeight="1">
      <c r="A855" s="136"/>
      <c r="B855" s="136"/>
      <c r="C855" s="136"/>
      <c r="D855" s="136"/>
      <c r="F855" s="136"/>
      <c r="G855" s="136"/>
      <c r="H855" s="136"/>
      <c r="I855" s="136"/>
      <c r="J855" s="136"/>
      <c r="K855" s="136"/>
      <c r="L855" s="136"/>
    </row>
    <row r="856" ht="22.5" customHeight="1">
      <c r="A856" s="136"/>
      <c r="B856" s="136"/>
      <c r="C856" s="136"/>
      <c r="D856" s="136"/>
      <c r="F856" s="136"/>
      <c r="G856" s="136"/>
      <c r="H856" s="136"/>
      <c r="I856" s="136"/>
      <c r="J856" s="136"/>
      <c r="K856" s="136"/>
      <c r="L856" s="136"/>
    </row>
    <row r="857" ht="22.5" customHeight="1">
      <c r="A857" s="136"/>
      <c r="B857" s="136"/>
      <c r="C857" s="136"/>
      <c r="D857" s="136"/>
      <c r="F857" s="136"/>
      <c r="G857" s="136"/>
      <c r="H857" s="136"/>
      <c r="I857" s="136"/>
      <c r="J857" s="136"/>
      <c r="K857" s="136"/>
      <c r="L857" s="136"/>
    </row>
    <row r="858" ht="22.5" customHeight="1">
      <c r="A858" s="136"/>
      <c r="B858" s="136"/>
      <c r="C858" s="136"/>
      <c r="D858" s="136"/>
      <c r="F858" s="136"/>
      <c r="G858" s="136"/>
      <c r="H858" s="136"/>
      <c r="I858" s="136"/>
      <c r="J858" s="136"/>
      <c r="K858" s="136"/>
      <c r="L858" s="136"/>
    </row>
    <row r="859" ht="22.5" customHeight="1">
      <c r="A859" s="136"/>
      <c r="B859" s="136"/>
      <c r="C859" s="136"/>
      <c r="D859" s="136"/>
      <c r="F859" s="136"/>
      <c r="G859" s="136"/>
      <c r="H859" s="136"/>
      <c r="I859" s="136"/>
      <c r="J859" s="136"/>
      <c r="K859" s="136"/>
      <c r="L859" s="136"/>
    </row>
    <row r="860" ht="22.5" customHeight="1">
      <c r="A860" s="136"/>
      <c r="B860" s="136"/>
      <c r="C860" s="136"/>
      <c r="D860" s="136"/>
      <c r="F860" s="136"/>
      <c r="G860" s="136"/>
      <c r="H860" s="136"/>
      <c r="I860" s="136"/>
      <c r="J860" s="136"/>
      <c r="K860" s="136"/>
      <c r="L860" s="136"/>
    </row>
    <row r="861" ht="22.5" customHeight="1">
      <c r="A861" s="136"/>
      <c r="B861" s="136"/>
      <c r="C861" s="136"/>
      <c r="D861" s="136"/>
      <c r="F861" s="136"/>
      <c r="G861" s="136"/>
      <c r="H861" s="136"/>
      <c r="I861" s="136"/>
      <c r="J861" s="136"/>
      <c r="K861" s="136"/>
      <c r="L861" s="136"/>
    </row>
    <row r="862" ht="22.5" customHeight="1">
      <c r="A862" s="136"/>
      <c r="B862" s="136"/>
      <c r="C862" s="136"/>
      <c r="D862" s="136"/>
      <c r="F862" s="136"/>
      <c r="G862" s="136"/>
      <c r="H862" s="136"/>
      <c r="I862" s="136"/>
      <c r="J862" s="136"/>
      <c r="K862" s="136"/>
      <c r="L862" s="136"/>
    </row>
    <row r="863" ht="22.5" customHeight="1">
      <c r="A863" s="136"/>
      <c r="B863" s="136"/>
      <c r="C863" s="136"/>
      <c r="D863" s="136"/>
      <c r="F863" s="136"/>
      <c r="G863" s="136"/>
      <c r="H863" s="136"/>
      <c r="I863" s="136"/>
      <c r="J863" s="136"/>
      <c r="K863" s="136"/>
      <c r="L863" s="136"/>
    </row>
    <row r="864" ht="22.5" customHeight="1">
      <c r="A864" s="136"/>
      <c r="B864" s="136"/>
      <c r="C864" s="136"/>
      <c r="D864" s="136"/>
      <c r="F864" s="136"/>
      <c r="G864" s="136"/>
      <c r="H864" s="136"/>
      <c r="I864" s="136"/>
      <c r="J864" s="136"/>
      <c r="K864" s="136"/>
      <c r="L864" s="136"/>
    </row>
    <row r="865" ht="22.5" customHeight="1">
      <c r="A865" s="136"/>
      <c r="B865" s="136"/>
      <c r="C865" s="136"/>
      <c r="D865" s="136"/>
      <c r="F865" s="136"/>
      <c r="G865" s="136"/>
      <c r="H865" s="136"/>
      <c r="I865" s="136"/>
      <c r="J865" s="136"/>
      <c r="K865" s="136"/>
      <c r="L865" s="136"/>
    </row>
    <row r="866" ht="22.5" customHeight="1">
      <c r="A866" s="136"/>
      <c r="B866" s="136"/>
      <c r="C866" s="136"/>
      <c r="D866" s="136"/>
      <c r="F866" s="136"/>
      <c r="G866" s="136"/>
      <c r="H866" s="136"/>
      <c r="I866" s="136"/>
      <c r="J866" s="136"/>
      <c r="K866" s="136"/>
      <c r="L866" s="136"/>
    </row>
    <row r="867" ht="22.5" customHeight="1">
      <c r="A867" s="136"/>
      <c r="B867" s="136"/>
      <c r="C867" s="136"/>
      <c r="D867" s="136"/>
      <c r="F867" s="136"/>
      <c r="G867" s="136"/>
      <c r="H867" s="136"/>
      <c r="I867" s="136"/>
      <c r="J867" s="136"/>
      <c r="K867" s="136"/>
      <c r="L867" s="136"/>
    </row>
    <row r="868" ht="22.5" customHeight="1">
      <c r="A868" s="136"/>
      <c r="B868" s="136"/>
      <c r="C868" s="136"/>
      <c r="D868" s="136"/>
      <c r="F868" s="136"/>
      <c r="G868" s="136"/>
      <c r="H868" s="136"/>
      <c r="I868" s="136"/>
      <c r="J868" s="136"/>
      <c r="K868" s="136"/>
      <c r="L868" s="136"/>
    </row>
    <row r="869" ht="22.5" customHeight="1">
      <c r="A869" s="136"/>
      <c r="B869" s="136"/>
      <c r="C869" s="136"/>
      <c r="D869" s="136"/>
      <c r="F869" s="136"/>
      <c r="G869" s="136"/>
      <c r="H869" s="136"/>
      <c r="I869" s="136"/>
      <c r="J869" s="136"/>
      <c r="K869" s="136"/>
      <c r="L869" s="136"/>
    </row>
    <row r="870" ht="22.5" customHeight="1">
      <c r="A870" s="136"/>
      <c r="B870" s="136"/>
      <c r="C870" s="136"/>
      <c r="D870" s="136"/>
      <c r="F870" s="136"/>
      <c r="G870" s="136"/>
      <c r="H870" s="136"/>
      <c r="I870" s="136"/>
      <c r="J870" s="136"/>
      <c r="K870" s="136"/>
      <c r="L870" s="136"/>
    </row>
    <row r="871" ht="22.5" customHeight="1">
      <c r="A871" s="136"/>
      <c r="B871" s="136"/>
      <c r="C871" s="136"/>
      <c r="D871" s="136"/>
      <c r="F871" s="136"/>
      <c r="G871" s="136"/>
      <c r="H871" s="136"/>
      <c r="I871" s="136"/>
      <c r="J871" s="136"/>
      <c r="K871" s="136"/>
      <c r="L871" s="136"/>
    </row>
    <row r="872" ht="22.5" customHeight="1">
      <c r="A872" s="136"/>
      <c r="B872" s="136"/>
      <c r="C872" s="136"/>
      <c r="D872" s="136"/>
      <c r="F872" s="136"/>
      <c r="G872" s="136"/>
      <c r="H872" s="136"/>
      <c r="I872" s="136"/>
      <c r="J872" s="136"/>
      <c r="K872" s="136"/>
      <c r="L872" s="136"/>
    </row>
    <row r="873" ht="22.5" customHeight="1">
      <c r="A873" s="136"/>
      <c r="B873" s="136"/>
      <c r="C873" s="136"/>
      <c r="D873" s="136"/>
      <c r="F873" s="136"/>
      <c r="G873" s="136"/>
      <c r="H873" s="136"/>
      <c r="I873" s="136"/>
      <c r="J873" s="136"/>
      <c r="K873" s="136"/>
      <c r="L873" s="136"/>
    </row>
    <row r="874" ht="22.5" customHeight="1">
      <c r="A874" s="136"/>
      <c r="B874" s="136"/>
      <c r="C874" s="136"/>
      <c r="D874" s="136"/>
      <c r="F874" s="136"/>
      <c r="G874" s="136"/>
      <c r="H874" s="136"/>
      <c r="I874" s="136"/>
      <c r="J874" s="136"/>
      <c r="K874" s="136"/>
      <c r="L874" s="136"/>
    </row>
    <row r="875" ht="22.5" customHeight="1">
      <c r="A875" s="136"/>
      <c r="B875" s="136"/>
      <c r="C875" s="136"/>
      <c r="D875" s="136"/>
      <c r="F875" s="136"/>
      <c r="G875" s="136"/>
      <c r="H875" s="136"/>
      <c r="I875" s="136"/>
      <c r="J875" s="136"/>
      <c r="K875" s="136"/>
      <c r="L875" s="136"/>
    </row>
    <row r="876" ht="22.5" customHeight="1">
      <c r="A876" s="136"/>
      <c r="B876" s="136"/>
      <c r="C876" s="136"/>
      <c r="D876" s="136"/>
      <c r="F876" s="136"/>
      <c r="G876" s="136"/>
      <c r="H876" s="136"/>
      <c r="I876" s="136"/>
      <c r="J876" s="136"/>
      <c r="K876" s="136"/>
      <c r="L876" s="136"/>
    </row>
    <row r="877" ht="22.5" customHeight="1">
      <c r="A877" s="136"/>
      <c r="B877" s="136"/>
      <c r="C877" s="136"/>
      <c r="D877" s="136"/>
      <c r="F877" s="136"/>
      <c r="G877" s="136"/>
      <c r="H877" s="136"/>
      <c r="I877" s="136"/>
      <c r="J877" s="136"/>
      <c r="K877" s="136"/>
      <c r="L877" s="136"/>
    </row>
    <row r="878" ht="22.5" customHeight="1">
      <c r="A878" s="136"/>
      <c r="B878" s="136"/>
      <c r="C878" s="136"/>
      <c r="D878" s="136"/>
      <c r="F878" s="136"/>
      <c r="G878" s="136"/>
      <c r="H878" s="136"/>
      <c r="I878" s="136"/>
      <c r="J878" s="136"/>
      <c r="K878" s="136"/>
      <c r="L878" s="136"/>
    </row>
    <row r="879" ht="22.5" customHeight="1">
      <c r="A879" s="136"/>
      <c r="B879" s="136"/>
      <c r="C879" s="136"/>
      <c r="D879" s="136"/>
      <c r="F879" s="136"/>
      <c r="G879" s="136"/>
      <c r="H879" s="136"/>
      <c r="I879" s="136"/>
      <c r="J879" s="136"/>
      <c r="K879" s="136"/>
      <c r="L879" s="136"/>
    </row>
    <row r="880" ht="22.5" customHeight="1">
      <c r="A880" s="136"/>
      <c r="B880" s="136"/>
      <c r="C880" s="136"/>
      <c r="D880" s="136"/>
      <c r="F880" s="136"/>
      <c r="G880" s="136"/>
      <c r="H880" s="136"/>
      <c r="I880" s="136"/>
      <c r="J880" s="136"/>
      <c r="K880" s="136"/>
      <c r="L880" s="136"/>
    </row>
    <row r="881" ht="22.5" customHeight="1">
      <c r="A881" s="136"/>
      <c r="B881" s="136"/>
      <c r="C881" s="136"/>
      <c r="D881" s="136"/>
      <c r="F881" s="136"/>
      <c r="G881" s="136"/>
      <c r="H881" s="136"/>
      <c r="I881" s="136"/>
      <c r="J881" s="136"/>
      <c r="K881" s="136"/>
      <c r="L881" s="136"/>
    </row>
    <row r="882" ht="22.5" customHeight="1">
      <c r="A882" s="136"/>
      <c r="B882" s="136"/>
      <c r="C882" s="136"/>
      <c r="D882" s="136"/>
      <c r="F882" s="136"/>
      <c r="G882" s="136"/>
      <c r="H882" s="136"/>
      <c r="I882" s="136"/>
      <c r="J882" s="136"/>
      <c r="K882" s="136"/>
      <c r="L882" s="136"/>
    </row>
    <row r="883" ht="22.5" customHeight="1">
      <c r="A883" s="136"/>
      <c r="B883" s="136"/>
      <c r="C883" s="136"/>
      <c r="D883" s="136"/>
      <c r="F883" s="136"/>
      <c r="G883" s="136"/>
      <c r="H883" s="136"/>
      <c r="I883" s="136"/>
      <c r="J883" s="136"/>
      <c r="K883" s="136"/>
      <c r="L883" s="136"/>
    </row>
    <row r="884" ht="22.5" customHeight="1">
      <c r="A884" s="136"/>
      <c r="B884" s="136"/>
      <c r="C884" s="136"/>
      <c r="D884" s="136"/>
      <c r="F884" s="136"/>
      <c r="G884" s="136"/>
      <c r="H884" s="136"/>
      <c r="I884" s="136"/>
      <c r="J884" s="136"/>
      <c r="K884" s="136"/>
      <c r="L884" s="136"/>
    </row>
    <row r="885" ht="22.5" customHeight="1">
      <c r="A885" s="136"/>
      <c r="B885" s="136"/>
      <c r="C885" s="136"/>
      <c r="D885" s="136"/>
      <c r="F885" s="136"/>
      <c r="G885" s="136"/>
      <c r="H885" s="136"/>
      <c r="I885" s="136"/>
      <c r="J885" s="136"/>
      <c r="K885" s="136"/>
      <c r="L885" s="136"/>
    </row>
    <row r="886" ht="22.5" customHeight="1">
      <c r="A886" s="136"/>
      <c r="B886" s="136"/>
      <c r="C886" s="136"/>
      <c r="D886" s="136"/>
      <c r="F886" s="136"/>
      <c r="G886" s="136"/>
      <c r="H886" s="136"/>
      <c r="I886" s="136"/>
      <c r="J886" s="136"/>
      <c r="K886" s="136"/>
      <c r="L886" s="136"/>
    </row>
    <row r="887" ht="22.5" customHeight="1">
      <c r="A887" s="136"/>
      <c r="B887" s="136"/>
      <c r="C887" s="136"/>
      <c r="D887" s="136"/>
      <c r="F887" s="136"/>
      <c r="G887" s="136"/>
      <c r="H887" s="136"/>
      <c r="I887" s="136"/>
      <c r="J887" s="136"/>
      <c r="K887" s="136"/>
      <c r="L887" s="136"/>
    </row>
    <row r="888" ht="22.5" customHeight="1">
      <c r="A888" s="136"/>
      <c r="B888" s="136"/>
      <c r="C888" s="136"/>
      <c r="D888" s="136"/>
      <c r="F888" s="136"/>
      <c r="G888" s="136"/>
      <c r="H888" s="136"/>
      <c r="I888" s="136"/>
      <c r="J888" s="136"/>
      <c r="K888" s="136"/>
      <c r="L888" s="136"/>
    </row>
    <row r="889" ht="22.5" customHeight="1">
      <c r="A889" s="136"/>
      <c r="B889" s="136"/>
      <c r="C889" s="136"/>
      <c r="D889" s="136"/>
      <c r="F889" s="136"/>
      <c r="G889" s="136"/>
      <c r="H889" s="136"/>
      <c r="I889" s="136"/>
      <c r="J889" s="136"/>
      <c r="K889" s="136"/>
      <c r="L889" s="136"/>
    </row>
    <row r="890" ht="22.5" customHeight="1">
      <c r="A890" s="136"/>
      <c r="B890" s="136"/>
      <c r="C890" s="136"/>
      <c r="D890" s="136"/>
      <c r="F890" s="136"/>
      <c r="G890" s="136"/>
      <c r="H890" s="136"/>
      <c r="I890" s="136"/>
      <c r="J890" s="136"/>
      <c r="K890" s="136"/>
      <c r="L890" s="136"/>
    </row>
    <row r="891" ht="22.5" customHeight="1">
      <c r="A891" s="136"/>
      <c r="B891" s="136"/>
      <c r="C891" s="136"/>
      <c r="D891" s="136"/>
      <c r="F891" s="136"/>
      <c r="G891" s="136"/>
      <c r="H891" s="136"/>
      <c r="I891" s="136"/>
      <c r="J891" s="136"/>
      <c r="K891" s="136"/>
      <c r="L891" s="136"/>
    </row>
    <row r="892" ht="22.5" customHeight="1">
      <c r="A892" s="136"/>
      <c r="B892" s="136"/>
      <c r="C892" s="136"/>
      <c r="D892" s="136"/>
      <c r="F892" s="136"/>
      <c r="G892" s="136"/>
      <c r="H892" s="136"/>
      <c r="I892" s="136"/>
      <c r="J892" s="136"/>
      <c r="K892" s="136"/>
      <c r="L892" s="136"/>
    </row>
    <row r="893" ht="22.5" customHeight="1">
      <c r="A893" s="136"/>
      <c r="B893" s="136"/>
      <c r="C893" s="136"/>
      <c r="D893" s="136"/>
      <c r="F893" s="136"/>
      <c r="G893" s="136"/>
      <c r="H893" s="136"/>
      <c r="I893" s="136"/>
      <c r="J893" s="136"/>
      <c r="K893" s="136"/>
      <c r="L893" s="136"/>
    </row>
    <row r="894" ht="22.5" customHeight="1">
      <c r="A894" s="136"/>
      <c r="B894" s="136"/>
      <c r="C894" s="136"/>
      <c r="D894" s="136"/>
      <c r="F894" s="136"/>
      <c r="G894" s="136"/>
      <c r="H894" s="136"/>
      <c r="I894" s="136"/>
      <c r="J894" s="136"/>
      <c r="K894" s="136"/>
      <c r="L894" s="136"/>
    </row>
    <row r="895" ht="22.5" customHeight="1">
      <c r="A895" s="136"/>
      <c r="B895" s="136"/>
      <c r="C895" s="136"/>
      <c r="D895" s="136"/>
      <c r="F895" s="136"/>
      <c r="G895" s="136"/>
      <c r="H895" s="136"/>
      <c r="I895" s="136"/>
      <c r="J895" s="136"/>
      <c r="K895" s="136"/>
      <c r="L895" s="136"/>
    </row>
    <row r="896" ht="22.5" customHeight="1">
      <c r="A896" s="136"/>
      <c r="B896" s="136"/>
      <c r="C896" s="136"/>
      <c r="D896" s="136"/>
      <c r="F896" s="136"/>
      <c r="G896" s="136"/>
      <c r="H896" s="136"/>
      <c r="I896" s="136"/>
      <c r="J896" s="136"/>
      <c r="K896" s="136"/>
      <c r="L896" s="136"/>
    </row>
    <row r="897" ht="22.5" customHeight="1">
      <c r="A897" s="136"/>
      <c r="B897" s="136"/>
      <c r="C897" s="136"/>
      <c r="D897" s="136"/>
      <c r="F897" s="136"/>
      <c r="G897" s="136"/>
      <c r="H897" s="136"/>
      <c r="I897" s="136"/>
      <c r="J897" s="136"/>
      <c r="K897" s="136"/>
      <c r="L897" s="136"/>
    </row>
    <row r="898" ht="22.5" customHeight="1">
      <c r="A898" s="136"/>
      <c r="B898" s="136"/>
      <c r="C898" s="136"/>
      <c r="D898" s="136"/>
      <c r="F898" s="136"/>
      <c r="G898" s="136"/>
      <c r="H898" s="136"/>
      <c r="I898" s="136"/>
      <c r="J898" s="136"/>
      <c r="K898" s="136"/>
      <c r="L898" s="136"/>
    </row>
    <row r="899" ht="22.5" customHeight="1">
      <c r="A899" s="136"/>
      <c r="B899" s="136"/>
      <c r="C899" s="136"/>
      <c r="D899" s="136"/>
      <c r="F899" s="136"/>
      <c r="G899" s="136"/>
      <c r="H899" s="136"/>
      <c r="I899" s="136"/>
      <c r="J899" s="136"/>
      <c r="K899" s="136"/>
      <c r="L899" s="136"/>
    </row>
    <row r="900" ht="22.5" customHeight="1">
      <c r="A900" s="136"/>
      <c r="B900" s="136"/>
      <c r="C900" s="136"/>
      <c r="D900" s="136"/>
      <c r="F900" s="136"/>
      <c r="G900" s="136"/>
      <c r="H900" s="136"/>
      <c r="I900" s="136"/>
      <c r="J900" s="136"/>
      <c r="K900" s="136"/>
      <c r="L900" s="136"/>
    </row>
    <row r="901" ht="22.5" customHeight="1">
      <c r="A901" s="136"/>
      <c r="B901" s="136"/>
      <c r="C901" s="136"/>
      <c r="D901" s="136"/>
      <c r="F901" s="136"/>
      <c r="G901" s="136"/>
      <c r="H901" s="136"/>
      <c r="I901" s="136"/>
      <c r="J901" s="136"/>
      <c r="K901" s="136"/>
      <c r="L901" s="136"/>
    </row>
    <row r="902" ht="22.5" customHeight="1">
      <c r="A902" s="136"/>
      <c r="B902" s="136"/>
      <c r="C902" s="136"/>
      <c r="D902" s="136"/>
      <c r="F902" s="136"/>
      <c r="G902" s="136"/>
      <c r="H902" s="136"/>
      <c r="I902" s="136"/>
      <c r="J902" s="136"/>
      <c r="K902" s="136"/>
      <c r="L902" s="136"/>
    </row>
    <row r="903" ht="22.5" customHeight="1">
      <c r="A903" s="136"/>
      <c r="B903" s="136"/>
      <c r="C903" s="136"/>
      <c r="D903" s="136"/>
      <c r="F903" s="136"/>
      <c r="G903" s="136"/>
      <c r="H903" s="136"/>
      <c r="I903" s="136"/>
      <c r="J903" s="136"/>
      <c r="K903" s="136"/>
      <c r="L903" s="136"/>
    </row>
    <row r="904" ht="22.5" customHeight="1">
      <c r="A904" s="136"/>
      <c r="B904" s="136"/>
      <c r="C904" s="136"/>
      <c r="D904" s="136"/>
      <c r="F904" s="136"/>
      <c r="G904" s="136"/>
      <c r="H904" s="136"/>
      <c r="I904" s="136"/>
      <c r="J904" s="136"/>
      <c r="K904" s="136"/>
      <c r="L904" s="136"/>
    </row>
    <row r="905" ht="22.5" customHeight="1">
      <c r="A905" s="136"/>
      <c r="B905" s="136"/>
      <c r="C905" s="136"/>
      <c r="D905" s="136"/>
      <c r="F905" s="136"/>
      <c r="G905" s="136"/>
      <c r="H905" s="136"/>
      <c r="I905" s="136"/>
      <c r="J905" s="136"/>
      <c r="K905" s="136"/>
      <c r="L905" s="136"/>
    </row>
    <row r="906" ht="22.5" customHeight="1">
      <c r="A906" s="136"/>
      <c r="B906" s="136"/>
      <c r="C906" s="136"/>
      <c r="D906" s="136"/>
      <c r="F906" s="136"/>
      <c r="G906" s="136"/>
      <c r="H906" s="136"/>
      <c r="I906" s="136"/>
      <c r="J906" s="136"/>
      <c r="K906" s="136"/>
      <c r="L906" s="136"/>
    </row>
    <row r="907" ht="22.5" customHeight="1">
      <c r="A907" s="136"/>
      <c r="B907" s="136"/>
      <c r="C907" s="136"/>
      <c r="D907" s="136"/>
      <c r="F907" s="136"/>
      <c r="G907" s="136"/>
      <c r="H907" s="136"/>
      <c r="I907" s="136"/>
      <c r="J907" s="136"/>
      <c r="K907" s="136"/>
      <c r="L907" s="136"/>
    </row>
    <row r="908" ht="22.5" customHeight="1">
      <c r="A908" s="136"/>
      <c r="B908" s="136"/>
      <c r="C908" s="136"/>
      <c r="D908" s="136"/>
      <c r="F908" s="136"/>
      <c r="G908" s="136"/>
      <c r="H908" s="136"/>
      <c r="I908" s="136"/>
      <c r="J908" s="136"/>
      <c r="K908" s="136"/>
      <c r="L908" s="136"/>
    </row>
    <row r="909" ht="22.5" customHeight="1">
      <c r="A909" s="136"/>
      <c r="B909" s="136"/>
      <c r="C909" s="136"/>
      <c r="D909" s="136"/>
      <c r="F909" s="136"/>
      <c r="G909" s="136"/>
      <c r="H909" s="136"/>
      <c r="I909" s="136"/>
      <c r="J909" s="136"/>
      <c r="K909" s="136"/>
      <c r="L909" s="136"/>
    </row>
    <row r="910" ht="22.5" customHeight="1">
      <c r="A910" s="136"/>
      <c r="B910" s="136"/>
      <c r="C910" s="136"/>
      <c r="D910" s="136"/>
      <c r="F910" s="136"/>
      <c r="G910" s="136"/>
      <c r="H910" s="136"/>
      <c r="I910" s="136"/>
      <c r="J910" s="136"/>
      <c r="K910" s="136"/>
      <c r="L910" s="136"/>
    </row>
    <row r="911" ht="22.5" customHeight="1">
      <c r="A911" s="136"/>
      <c r="B911" s="136"/>
      <c r="C911" s="136"/>
      <c r="D911" s="136"/>
      <c r="F911" s="136"/>
      <c r="G911" s="136"/>
      <c r="H911" s="136"/>
      <c r="I911" s="136"/>
      <c r="J911" s="136"/>
      <c r="K911" s="136"/>
      <c r="L911" s="136"/>
    </row>
    <row r="912" ht="22.5" customHeight="1">
      <c r="A912" s="136"/>
      <c r="B912" s="136"/>
      <c r="C912" s="136"/>
      <c r="D912" s="136"/>
      <c r="F912" s="136"/>
      <c r="G912" s="136"/>
      <c r="H912" s="136"/>
      <c r="I912" s="136"/>
      <c r="J912" s="136"/>
      <c r="K912" s="136"/>
      <c r="L912" s="136"/>
    </row>
    <row r="913" ht="22.5" customHeight="1">
      <c r="A913" s="136"/>
      <c r="B913" s="136"/>
      <c r="C913" s="136"/>
      <c r="D913" s="136"/>
      <c r="F913" s="136"/>
      <c r="G913" s="136"/>
      <c r="H913" s="136"/>
      <c r="I913" s="136"/>
      <c r="J913" s="136"/>
      <c r="K913" s="136"/>
      <c r="L913" s="136"/>
    </row>
    <row r="914" ht="22.5" customHeight="1">
      <c r="A914" s="136"/>
      <c r="B914" s="136"/>
      <c r="C914" s="136"/>
      <c r="D914" s="136"/>
      <c r="F914" s="136"/>
      <c r="G914" s="136"/>
      <c r="H914" s="136"/>
      <c r="I914" s="136"/>
      <c r="J914" s="136"/>
      <c r="K914" s="136"/>
      <c r="L914" s="136"/>
    </row>
    <row r="915" ht="22.5" customHeight="1">
      <c r="A915" s="136"/>
      <c r="B915" s="136"/>
      <c r="C915" s="136"/>
      <c r="D915" s="136"/>
      <c r="F915" s="136"/>
      <c r="G915" s="136"/>
      <c r="H915" s="136"/>
      <c r="I915" s="136"/>
      <c r="J915" s="136"/>
      <c r="K915" s="136"/>
      <c r="L915" s="136"/>
    </row>
    <row r="916" ht="22.5" customHeight="1">
      <c r="A916" s="136"/>
      <c r="B916" s="136"/>
      <c r="C916" s="136"/>
      <c r="D916" s="136"/>
      <c r="F916" s="136"/>
      <c r="G916" s="136"/>
      <c r="H916" s="136"/>
      <c r="I916" s="136"/>
      <c r="J916" s="136"/>
      <c r="K916" s="136"/>
      <c r="L916" s="136"/>
    </row>
    <row r="917" ht="22.5" customHeight="1">
      <c r="A917" s="136"/>
      <c r="B917" s="136"/>
      <c r="C917" s="136"/>
      <c r="D917" s="136"/>
      <c r="F917" s="136"/>
      <c r="G917" s="136"/>
      <c r="H917" s="136"/>
      <c r="I917" s="136"/>
      <c r="J917" s="136"/>
      <c r="K917" s="136"/>
      <c r="L917" s="136"/>
    </row>
    <row r="918" ht="22.5" customHeight="1">
      <c r="A918" s="136"/>
      <c r="B918" s="136"/>
      <c r="C918" s="136"/>
      <c r="D918" s="136"/>
      <c r="F918" s="136"/>
      <c r="G918" s="136"/>
      <c r="H918" s="136"/>
      <c r="I918" s="136"/>
      <c r="J918" s="136"/>
      <c r="K918" s="136"/>
      <c r="L918" s="136"/>
    </row>
    <row r="919" ht="22.5" customHeight="1">
      <c r="A919" s="136"/>
      <c r="B919" s="136"/>
      <c r="C919" s="136"/>
      <c r="D919" s="136"/>
      <c r="F919" s="136"/>
      <c r="G919" s="136"/>
      <c r="H919" s="136"/>
      <c r="I919" s="136"/>
      <c r="J919" s="136"/>
      <c r="K919" s="136"/>
      <c r="L919" s="136"/>
    </row>
    <row r="920" ht="22.5" customHeight="1">
      <c r="A920" s="136"/>
      <c r="B920" s="136"/>
      <c r="C920" s="136"/>
      <c r="D920" s="136"/>
      <c r="F920" s="136"/>
      <c r="G920" s="136"/>
      <c r="H920" s="136"/>
      <c r="I920" s="136"/>
      <c r="J920" s="136"/>
      <c r="K920" s="136"/>
      <c r="L920" s="136"/>
    </row>
    <row r="921" ht="22.5" customHeight="1">
      <c r="A921" s="136"/>
      <c r="B921" s="136"/>
      <c r="C921" s="136"/>
      <c r="D921" s="136"/>
      <c r="F921" s="136"/>
      <c r="G921" s="136"/>
      <c r="H921" s="136"/>
      <c r="I921" s="136"/>
      <c r="J921" s="136"/>
      <c r="K921" s="136"/>
      <c r="L921" s="136"/>
    </row>
    <row r="922" ht="22.5" customHeight="1">
      <c r="A922" s="136"/>
      <c r="B922" s="136"/>
      <c r="C922" s="136"/>
      <c r="D922" s="136"/>
      <c r="F922" s="136"/>
      <c r="G922" s="136"/>
      <c r="H922" s="136"/>
      <c r="I922" s="136"/>
      <c r="J922" s="136"/>
      <c r="K922" s="136"/>
      <c r="L922" s="136"/>
    </row>
    <row r="923" ht="22.5" customHeight="1">
      <c r="A923" s="136"/>
      <c r="B923" s="136"/>
      <c r="C923" s="136"/>
      <c r="D923" s="136"/>
      <c r="F923" s="136"/>
      <c r="G923" s="136"/>
      <c r="H923" s="136"/>
      <c r="I923" s="136"/>
      <c r="J923" s="136"/>
      <c r="K923" s="136"/>
      <c r="L923" s="136"/>
    </row>
    <row r="924" ht="22.5" customHeight="1">
      <c r="A924" s="136"/>
      <c r="B924" s="136"/>
      <c r="C924" s="136"/>
      <c r="D924" s="136"/>
      <c r="F924" s="136"/>
      <c r="G924" s="136"/>
      <c r="H924" s="136"/>
      <c r="I924" s="136"/>
      <c r="J924" s="136"/>
      <c r="K924" s="136"/>
      <c r="L924" s="136"/>
    </row>
    <row r="925" ht="22.5" customHeight="1">
      <c r="A925" s="136"/>
      <c r="B925" s="136"/>
      <c r="C925" s="136"/>
      <c r="D925" s="136"/>
      <c r="F925" s="136"/>
      <c r="G925" s="136"/>
      <c r="H925" s="136"/>
      <c r="I925" s="136"/>
      <c r="J925" s="136"/>
      <c r="K925" s="136"/>
      <c r="L925" s="136"/>
    </row>
    <row r="926" ht="22.5" customHeight="1">
      <c r="A926" s="136"/>
      <c r="B926" s="136"/>
      <c r="C926" s="136"/>
      <c r="D926" s="136"/>
      <c r="F926" s="136"/>
      <c r="G926" s="136"/>
      <c r="H926" s="136"/>
      <c r="I926" s="136"/>
      <c r="J926" s="136"/>
      <c r="K926" s="136"/>
      <c r="L926" s="136"/>
    </row>
    <row r="927" ht="22.5" customHeight="1">
      <c r="A927" s="136"/>
      <c r="B927" s="136"/>
      <c r="C927" s="136"/>
      <c r="D927" s="136"/>
      <c r="F927" s="136"/>
      <c r="G927" s="136"/>
      <c r="H927" s="136"/>
      <c r="I927" s="136"/>
      <c r="J927" s="136"/>
      <c r="K927" s="136"/>
      <c r="L927" s="136"/>
    </row>
    <row r="928" ht="22.5" customHeight="1">
      <c r="A928" s="136"/>
      <c r="B928" s="136"/>
      <c r="C928" s="136"/>
      <c r="D928" s="136"/>
      <c r="F928" s="136"/>
      <c r="G928" s="136"/>
      <c r="H928" s="136"/>
      <c r="I928" s="136"/>
      <c r="J928" s="136"/>
      <c r="K928" s="136"/>
      <c r="L928" s="136"/>
    </row>
    <row r="929" ht="22.5" customHeight="1">
      <c r="A929" s="136"/>
      <c r="B929" s="136"/>
      <c r="C929" s="136"/>
      <c r="D929" s="136"/>
      <c r="F929" s="136"/>
      <c r="G929" s="136"/>
      <c r="H929" s="136"/>
      <c r="I929" s="136"/>
      <c r="J929" s="136"/>
      <c r="K929" s="136"/>
      <c r="L929" s="136"/>
    </row>
    <row r="930" ht="22.5" customHeight="1">
      <c r="A930" s="136"/>
      <c r="B930" s="136"/>
      <c r="C930" s="136"/>
      <c r="D930" s="136"/>
      <c r="F930" s="136"/>
      <c r="G930" s="136"/>
      <c r="H930" s="136"/>
      <c r="I930" s="136"/>
      <c r="J930" s="136"/>
      <c r="K930" s="136"/>
      <c r="L930" s="136"/>
    </row>
    <row r="931" ht="22.5" customHeight="1">
      <c r="A931" s="136"/>
      <c r="B931" s="136"/>
      <c r="C931" s="136"/>
      <c r="D931" s="136"/>
      <c r="F931" s="136"/>
      <c r="G931" s="136"/>
      <c r="H931" s="136"/>
      <c r="I931" s="136"/>
      <c r="J931" s="136"/>
      <c r="K931" s="136"/>
      <c r="L931" s="136"/>
    </row>
    <row r="932" ht="22.5" customHeight="1">
      <c r="A932" s="136"/>
      <c r="B932" s="136"/>
      <c r="C932" s="136"/>
      <c r="D932" s="136"/>
      <c r="F932" s="136"/>
      <c r="G932" s="136"/>
      <c r="H932" s="136"/>
      <c r="I932" s="136"/>
      <c r="J932" s="136"/>
      <c r="K932" s="136"/>
      <c r="L932" s="136"/>
    </row>
    <row r="933" ht="22.5" customHeight="1">
      <c r="A933" s="136"/>
      <c r="B933" s="136"/>
      <c r="C933" s="136"/>
      <c r="D933" s="136"/>
      <c r="F933" s="136"/>
      <c r="G933" s="136"/>
      <c r="H933" s="136"/>
      <c r="I933" s="136"/>
      <c r="J933" s="136"/>
      <c r="K933" s="136"/>
      <c r="L933" s="136"/>
    </row>
    <row r="934" ht="22.5" customHeight="1">
      <c r="A934" s="136"/>
      <c r="B934" s="136"/>
      <c r="C934" s="136"/>
      <c r="D934" s="136"/>
      <c r="F934" s="136"/>
      <c r="G934" s="136"/>
      <c r="H934" s="136"/>
      <c r="I934" s="136"/>
      <c r="J934" s="136"/>
      <c r="K934" s="136"/>
      <c r="L934" s="136"/>
    </row>
    <row r="935" ht="22.5" customHeight="1">
      <c r="A935" s="136"/>
      <c r="B935" s="136"/>
      <c r="C935" s="136"/>
      <c r="D935" s="136"/>
      <c r="F935" s="136"/>
      <c r="G935" s="136"/>
      <c r="H935" s="136"/>
      <c r="I935" s="136"/>
      <c r="J935" s="136"/>
      <c r="K935" s="136"/>
      <c r="L935" s="136"/>
    </row>
    <row r="936" ht="22.5" customHeight="1">
      <c r="A936" s="136"/>
      <c r="B936" s="136"/>
      <c r="C936" s="136"/>
      <c r="D936" s="136"/>
      <c r="F936" s="136"/>
      <c r="G936" s="136"/>
      <c r="H936" s="136"/>
      <c r="I936" s="136"/>
      <c r="J936" s="136"/>
      <c r="K936" s="136"/>
      <c r="L936" s="136"/>
    </row>
    <row r="937" ht="22.5" customHeight="1">
      <c r="A937" s="136"/>
      <c r="B937" s="136"/>
      <c r="C937" s="136"/>
      <c r="D937" s="136"/>
      <c r="F937" s="136"/>
      <c r="G937" s="136"/>
      <c r="H937" s="136"/>
      <c r="I937" s="136"/>
      <c r="J937" s="136"/>
      <c r="K937" s="136"/>
      <c r="L937" s="136"/>
    </row>
    <row r="938" ht="22.5" customHeight="1">
      <c r="A938" s="136"/>
      <c r="B938" s="136"/>
      <c r="C938" s="136"/>
      <c r="D938" s="136"/>
      <c r="F938" s="136"/>
      <c r="G938" s="136"/>
      <c r="H938" s="136"/>
      <c r="I938" s="136"/>
      <c r="J938" s="136"/>
      <c r="K938" s="136"/>
      <c r="L938" s="136"/>
    </row>
    <row r="939" ht="22.5" customHeight="1">
      <c r="A939" s="136"/>
      <c r="B939" s="136"/>
      <c r="C939" s="136"/>
      <c r="D939" s="136"/>
      <c r="F939" s="136"/>
      <c r="G939" s="136"/>
      <c r="H939" s="136"/>
      <c r="I939" s="136"/>
      <c r="J939" s="136"/>
      <c r="K939" s="136"/>
      <c r="L939" s="136"/>
    </row>
    <row r="940" ht="22.5" customHeight="1">
      <c r="A940" s="136"/>
      <c r="B940" s="136"/>
      <c r="C940" s="136"/>
      <c r="D940" s="136"/>
      <c r="F940" s="136"/>
      <c r="G940" s="136"/>
      <c r="H940" s="136"/>
      <c r="I940" s="136"/>
      <c r="J940" s="136"/>
      <c r="K940" s="136"/>
      <c r="L940" s="136"/>
    </row>
    <row r="941" ht="22.5" customHeight="1">
      <c r="A941" s="136"/>
      <c r="B941" s="136"/>
      <c r="C941" s="136"/>
      <c r="D941" s="136"/>
      <c r="F941" s="136"/>
      <c r="G941" s="136"/>
      <c r="H941" s="136"/>
      <c r="I941" s="136"/>
      <c r="J941" s="136"/>
      <c r="K941" s="136"/>
      <c r="L941" s="136"/>
    </row>
    <row r="942" ht="22.5" customHeight="1">
      <c r="A942" s="136"/>
      <c r="B942" s="136"/>
      <c r="C942" s="136"/>
      <c r="D942" s="136"/>
      <c r="F942" s="136"/>
      <c r="G942" s="136"/>
      <c r="H942" s="136"/>
      <c r="I942" s="136"/>
      <c r="J942" s="136"/>
      <c r="K942" s="136"/>
      <c r="L942" s="136"/>
    </row>
    <row r="943" ht="22.5" customHeight="1">
      <c r="A943" s="136"/>
      <c r="B943" s="136"/>
      <c r="C943" s="136"/>
      <c r="D943" s="136"/>
      <c r="F943" s="136"/>
      <c r="G943" s="136"/>
      <c r="H943" s="136"/>
      <c r="I943" s="136"/>
      <c r="J943" s="136"/>
      <c r="K943" s="136"/>
      <c r="L943" s="136"/>
    </row>
    <row r="944" ht="22.5" customHeight="1">
      <c r="A944" s="136"/>
      <c r="B944" s="136"/>
      <c r="C944" s="136"/>
      <c r="D944" s="136"/>
      <c r="F944" s="136"/>
      <c r="G944" s="136"/>
      <c r="H944" s="136"/>
      <c r="I944" s="136"/>
      <c r="J944" s="136"/>
      <c r="K944" s="136"/>
      <c r="L944" s="136"/>
    </row>
    <row r="945" ht="22.5" customHeight="1">
      <c r="A945" s="136"/>
      <c r="B945" s="136"/>
      <c r="C945" s="136"/>
      <c r="D945" s="136"/>
      <c r="F945" s="136"/>
      <c r="G945" s="136"/>
      <c r="H945" s="136"/>
      <c r="I945" s="136"/>
      <c r="J945" s="136"/>
      <c r="K945" s="136"/>
      <c r="L945" s="136"/>
    </row>
    <row r="946" ht="22.5" customHeight="1">
      <c r="A946" s="136"/>
      <c r="B946" s="136"/>
      <c r="C946" s="136"/>
      <c r="D946" s="136"/>
      <c r="F946" s="136"/>
      <c r="G946" s="136"/>
      <c r="H946" s="136"/>
      <c r="I946" s="136"/>
      <c r="J946" s="136"/>
      <c r="K946" s="136"/>
      <c r="L946" s="136"/>
    </row>
    <row r="947" ht="22.5" customHeight="1">
      <c r="A947" s="136"/>
      <c r="B947" s="136"/>
      <c r="C947" s="136"/>
      <c r="D947" s="136"/>
      <c r="F947" s="136"/>
      <c r="G947" s="136"/>
      <c r="H947" s="136"/>
      <c r="I947" s="136"/>
      <c r="J947" s="136"/>
      <c r="K947" s="136"/>
      <c r="L947" s="136"/>
    </row>
    <row r="948" ht="22.5" customHeight="1">
      <c r="A948" s="136"/>
      <c r="B948" s="136"/>
      <c r="C948" s="136"/>
      <c r="D948" s="136"/>
      <c r="F948" s="136"/>
      <c r="G948" s="136"/>
      <c r="H948" s="136"/>
      <c r="I948" s="136"/>
      <c r="J948" s="136"/>
      <c r="K948" s="136"/>
      <c r="L948" s="136"/>
    </row>
    <row r="949" ht="22.5" customHeight="1">
      <c r="A949" s="136"/>
      <c r="B949" s="136"/>
      <c r="C949" s="136"/>
      <c r="D949" s="136"/>
      <c r="F949" s="136"/>
      <c r="G949" s="136"/>
      <c r="H949" s="136"/>
      <c r="I949" s="136"/>
      <c r="J949" s="136"/>
      <c r="K949" s="136"/>
      <c r="L949" s="136"/>
    </row>
    <row r="950" ht="22.5" customHeight="1">
      <c r="A950" s="136"/>
      <c r="B950" s="136"/>
      <c r="C950" s="136"/>
      <c r="D950" s="136"/>
      <c r="F950" s="136"/>
      <c r="G950" s="136"/>
      <c r="H950" s="136"/>
      <c r="I950" s="136"/>
      <c r="J950" s="136"/>
      <c r="K950" s="136"/>
      <c r="L950" s="136"/>
    </row>
    <row r="951" ht="22.5" customHeight="1">
      <c r="A951" s="136"/>
      <c r="B951" s="136"/>
      <c r="C951" s="136"/>
      <c r="D951" s="136"/>
      <c r="F951" s="136"/>
      <c r="G951" s="136"/>
      <c r="H951" s="136"/>
      <c r="I951" s="136"/>
      <c r="J951" s="136"/>
      <c r="K951" s="136"/>
      <c r="L951" s="136"/>
    </row>
    <row r="952" ht="22.5" customHeight="1">
      <c r="A952" s="136"/>
      <c r="B952" s="136"/>
      <c r="C952" s="136"/>
      <c r="D952" s="136"/>
      <c r="F952" s="136"/>
      <c r="G952" s="136"/>
      <c r="H952" s="136"/>
      <c r="I952" s="136"/>
      <c r="J952" s="136"/>
      <c r="K952" s="136"/>
      <c r="L952" s="136"/>
    </row>
    <row r="953" ht="22.5" customHeight="1">
      <c r="A953" s="136"/>
      <c r="B953" s="136"/>
      <c r="C953" s="136"/>
      <c r="D953" s="136"/>
      <c r="F953" s="136"/>
      <c r="G953" s="136"/>
      <c r="H953" s="136"/>
      <c r="I953" s="136"/>
      <c r="J953" s="136"/>
      <c r="K953" s="136"/>
      <c r="L953" s="136"/>
    </row>
    <row r="954" ht="22.5" customHeight="1">
      <c r="A954" s="136"/>
      <c r="B954" s="136"/>
      <c r="C954" s="136"/>
      <c r="D954" s="136"/>
      <c r="F954" s="136"/>
      <c r="G954" s="136"/>
      <c r="H954" s="136"/>
      <c r="I954" s="136"/>
      <c r="J954" s="136"/>
      <c r="K954" s="136"/>
      <c r="L954" s="136"/>
    </row>
    <row r="955" ht="22.5" customHeight="1">
      <c r="A955" s="136"/>
      <c r="B955" s="136"/>
      <c r="C955" s="136"/>
      <c r="D955" s="136"/>
      <c r="F955" s="136"/>
      <c r="G955" s="136"/>
      <c r="H955" s="136"/>
      <c r="I955" s="136"/>
      <c r="J955" s="136"/>
      <c r="K955" s="136"/>
      <c r="L955" s="136"/>
    </row>
    <row r="956" ht="22.5" customHeight="1">
      <c r="A956" s="136"/>
      <c r="B956" s="136"/>
      <c r="C956" s="136"/>
      <c r="D956" s="136"/>
      <c r="F956" s="136"/>
      <c r="G956" s="136"/>
      <c r="H956" s="136"/>
      <c r="I956" s="136"/>
      <c r="J956" s="136"/>
      <c r="K956" s="136"/>
      <c r="L956" s="136"/>
    </row>
    <row r="957" ht="22.5" customHeight="1">
      <c r="A957" s="136"/>
      <c r="B957" s="136"/>
      <c r="C957" s="136"/>
      <c r="D957" s="136"/>
      <c r="F957" s="136"/>
      <c r="G957" s="136"/>
      <c r="H957" s="136"/>
      <c r="I957" s="136"/>
      <c r="J957" s="136"/>
      <c r="K957" s="136"/>
      <c r="L957" s="136"/>
    </row>
    <row r="958" ht="22.5" customHeight="1">
      <c r="A958" s="136"/>
      <c r="B958" s="136"/>
      <c r="C958" s="136"/>
      <c r="D958" s="136"/>
      <c r="F958" s="136"/>
      <c r="G958" s="136"/>
      <c r="H958" s="136"/>
      <c r="I958" s="136"/>
      <c r="J958" s="136"/>
      <c r="K958" s="136"/>
      <c r="L958" s="136"/>
    </row>
    <row r="959" ht="22.5" customHeight="1">
      <c r="A959" s="136"/>
      <c r="B959" s="136"/>
      <c r="C959" s="136"/>
      <c r="D959" s="136"/>
      <c r="F959" s="136"/>
      <c r="G959" s="136"/>
      <c r="H959" s="136"/>
      <c r="I959" s="136"/>
      <c r="J959" s="136"/>
      <c r="K959" s="136"/>
      <c r="L959" s="136"/>
    </row>
    <row r="960" ht="22.5" customHeight="1">
      <c r="A960" s="136"/>
      <c r="B960" s="136"/>
      <c r="C960" s="136"/>
      <c r="D960" s="136"/>
      <c r="F960" s="136"/>
      <c r="G960" s="136"/>
      <c r="H960" s="136"/>
      <c r="I960" s="136"/>
      <c r="J960" s="136"/>
      <c r="K960" s="136"/>
      <c r="L960" s="136"/>
    </row>
    <row r="961" ht="22.5" customHeight="1">
      <c r="A961" s="136"/>
      <c r="B961" s="136"/>
      <c r="C961" s="136"/>
      <c r="D961" s="136"/>
      <c r="F961" s="136"/>
      <c r="G961" s="136"/>
      <c r="H961" s="136"/>
      <c r="I961" s="136"/>
      <c r="J961" s="136"/>
      <c r="K961" s="136"/>
      <c r="L961" s="136"/>
    </row>
    <row r="962" ht="22.5" customHeight="1">
      <c r="A962" s="136"/>
      <c r="B962" s="136"/>
      <c r="C962" s="136"/>
      <c r="D962" s="136"/>
      <c r="F962" s="136"/>
      <c r="G962" s="136"/>
      <c r="H962" s="136"/>
      <c r="I962" s="136"/>
      <c r="J962" s="136"/>
      <c r="K962" s="136"/>
      <c r="L962" s="136"/>
    </row>
    <row r="963" ht="22.5" customHeight="1">
      <c r="A963" s="136"/>
      <c r="B963" s="136"/>
      <c r="C963" s="136"/>
      <c r="D963" s="136"/>
      <c r="F963" s="136"/>
      <c r="G963" s="136"/>
      <c r="H963" s="136"/>
      <c r="I963" s="136"/>
      <c r="J963" s="136"/>
      <c r="K963" s="136"/>
      <c r="L963" s="136"/>
    </row>
    <row r="964" ht="22.5" customHeight="1">
      <c r="A964" s="136"/>
      <c r="B964" s="136"/>
      <c r="C964" s="136"/>
      <c r="D964" s="136"/>
      <c r="F964" s="136"/>
      <c r="G964" s="136"/>
      <c r="H964" s="136"/>
      <c r="I964" s="136"/>
      <c r="J964" s="136"/>
      <c r="K964" s="136"/>
      <c r="L964" s="136"/>
    </row>
    <row r="965" ht="22.5" customHeight="1">
      <c r="A965" s="136"/>
      <c r="B965" s="136"/>
      <c r="C965" s="136"/>
      <c r="D965" s="136"/>
      <c r="F965" s="136"/>
      <c r="G965" s="136"/>
      <c r="H965" s="136"/>
      <c r="I965" s="136"/>
      <c r="J965" s="136"/>
      <c r="K965" s="136"/>
      <c r="L965" s="136"/>
    </row>
    <row r="966" ht="22.5" customHeight="1">
      <c r="A966" s="136"/>
      <c r="B966" s="136"/>
      <c r="C966" s="136"/>
      <c r="D966" s="136"/>
      <c r="F966" s="136"/>
      <c r="G966" s="136"/>
      <c r="H966" s="136"/>
      <c r="I966" s="136"/>
      <c r="J966" s="136"/>
      <c r="K966" s="136"/>
      <c r="L966" s="136"/>
    </row>
    <row r="967" ht="22.5" customHeight="1">
      <c r="A967" s="136"/>
      <c r="B967" s="136"/>
      <c r="C967" s="136"/>
      <c r="D967" s="136"/>
      <c r="F967" s="136"/>
      <c r="G967" s="136"/>
      <c r="H967" s="136"/>
      <c r="I967" s="136"/>
      <c r="J967" s="136"/>
      <c r="K967" s="136"/>
      <c r="L967" s="136"/>
    </row>
    <row r="968" ht="22.5" customHeight="1">
      <c r="A968" s="136"/>
      <c r="B968" s="136"/>
      <c r="C968" s="136"/>
      <c r="D968" s="136"/>
      <c r="F968" s="136"/>
      <c r="G968" s="136"/>
      <c r="H968" s="136"/>
      <c r="I968" s="136"/>
      <c r="J968" s="136"/>
      <c r="K968" s="136"/>
      <c r="L968" s="136"/>
    </row>
    <row r="969" ht="22.5" customHeight="1">
      <c r="A969" s="136"/>
      <c r="B969" s="136"/>
      <c r="C969" s="136"/>
      <c r="D969" s="136"/>
      <c r="F969" s="136"/>
      <c r="G969" s="136"/>
      <c r="H969" s="136"/>
      <c r="I969" s="136"/>
      <c r="J969" s="136"/>
      <c r="K969" s="136"/>
      <c r="L969" s="136"/>
    </row>
    <row r="970" ht="22.5" customHeight="1">
      <c r="A970" s="136"/>
      <c r="B970" s="136"/>
      <c r="C970" s="136"/>
      <c r="D970" s="136"/>
      <c r="F970" s="136"/>
      <c r="G970" s="136"/>
      <c r="H970" s="136"/>
      <c r="I970" s="136"/>
      <c r="J970" s="136"/>
      <c r="K970" s="136"/>
      <c r="L970" s="136"/>
    </row>
    <row r="971" ht="22.5" customHeight="1">
      <c r="A971" s="136"/>
      <c r="B971" s="136"/>
      <c r="C971" s="136"/>
      <c r="D971" s="136"/>
      <c r="F971" s="136"/>
      <c r="G971" s="136"/>
      <c r="H971" s="136"/>
      <c r="I971" s="136"/>
      <c r="J971" s="136"/>
      <c r="K971" s="136"/>
      <c r="L971" s="136"/>
    </row>
    <row r="972" ht="22.5" customHeight="1">
      <c r="A972" s="136"/>
      <c r="B972" s="136"/>
      <c r="C972" s="136"/>
      <c r="D972" s="136"/>
      <c r="F972" s="136"/>
      <c r="G972" s="136"/>
      <c r="H972" s="136"/>
      <c r="I972" s="136"/>
      <c r="J972" s="136"/>
      <c r="K972" s="136"/>
      <c r="L972" s="136"/>
    </row>
    <row r="973" ht="22.5" customHeight="1">
      <c r="A973" s="136"/>
      <c r="B973" s="136"/>
      <c r="C973" s="136"/>
      <c r="D973" s="136"/>
      <c r="F973" s="136"/>
      <c r="G973" s="136"/>
      <c r="H973" s="136"/>
      <c r="I973" s="136"/>
      <c r="J973" s="136"/>
      <c r="K973" s="136"/>
      <c r="L973" s="136"/>
    </row>
    <row r="974" ht="22.5" customHeight="1">
      <c r="A974" s="136"/>
      <c r="B974" s="136"/>
      <c r="C974" s="136"/>
      <c r="D974" s="136"/>
      <c r="F974" s="136"/>
      <c r="G974" s="136"/>
      <c r="H974" s="136"/>
      <c r="I974" s="136"/>
      <c r="J974" s="136"/>
      <c r="K974" s="136"/>
      <c r="L974" s="136"/>
    </row>
    <row r="975" ht="22.5" customHeight="1">
      <c r="A975" s="136"/>
      <c r="B975" s="136"/>
      <c r="C975" s="136"/>
      <c r="D975" s="136"/>
      <c r="F975" s="136"/>
      <c r="G975" s="136"/>
      <c r="H975" s="136"/>
      <c r="I975" s="136"/>
      <c r="J975" s="136"/>
      <c r="K975" s="136"/>
      <c r="L975" s="136"/>
    </row>
    <row r="976" ht="22.5" customHeight="1">
      <c r="A976" s="136"/>
      <c r="B976" s="136"/>
      <c r="C976" s="136"/>
      <c r="D976" s="136"/>
      <c r="F976" s="136"/>
      <c r="G976" s="136"/>
      <c r="H976" s="136"/>
      <c r="I976" s="136"/>
      <c r="J976" s="136"/>
      <c r="K976" s="136"/>
      <c r="L976" s="136"/>
    </row>
    <row r="977" ht="22.5" customHeight="1">
      <c r="A977" s="136"/>
      <c r="B977" s="136"/>
      <c r="C977" s="136"/>
      <c r="D977" s="136"/>
      <c r="F977" s="136"/>
      <c r="G977" s="136"/>
      <c r="H977" s="136"/>
      <c r="I977" s="136"/>
      <c r="J977" s="136"/>
      <c r="K977" s="136"/>
      <c r="L977" s="136"/>
    </row>
    <row r="978" ht="22.5" customHeight="1">
      <c r="A978" s="136"/>
      <c r="B978" s="136"/>
      <c r="C978" s="136"/>
      <c r="D978" s="136"/>
      <c r="F978" s="136"/>
      <c r="G978" s="136"/>
      <c r="H978" s="136"/>
      <c r="I978" s="136"/>
      <c r="J978" s="136"/>
      <c r="K978" s="136"/>
      <c r="L978" s="136"/>
    </row>
    <row r="979" ht="22.5" customHeight="1">
      <c r="A979" s="136"/>
      <c r="B979" s="136"/>
      <c r="C979" s="136"/>
      <c r="D979" s="136"/>
      <c r="F979" s="136"/>
      <c r="G979" s="136"/>
      <c r="H979" s="136"/>
      <c r="I979" s="136"/>
      <c r="J979" s="136"/>
      <c r="K979" s="136"/>
      <c r="L979" s="136"/>
    </row>
    <row r="980" ht="22.5" customHeight="1">
      <c r="A980" s="136"/>
      <c r="B980" s="136"/>
      <c r="C980" s="136"/>
      <c r="D980" s="136"/>
      <c r="F980" s="136"/>
      <c r="G980" s="136"/>
      <c r="H980" s="136"/>
      <c r="I980" s="136"/>
      <c r="J980" s="136"/>
      <c r="K980" s="136"/>
      <c r="L980" s="136"/>
    </row>
    <row r="981" ht="22.5" customHeight="1">
      <c r="A981" s="136"/>
      <c r="B981" s="136"/>
      <c r="C981" s="136"/>
      <c r="D981" s="136"/>
      <c r="F981" s="136"/>
      <c r="G981" s="136"/>
      <c r="H981" s="136"/>
      <c r="I981" s="136"/>
      <c r="J981" s="136"/>
      <c r="K981" s="136"/>
      <c r="L981" s="136"/>
    </row>
    <row r="982" ht="22.5" customHeight="1">
      <c r="A982" s="136"/>
      <c r="B982" s="136"/>
      <c r="C982" s="136"/>
      <c r="D982" s="136"/>
      <c r="F982" s="136"/>
      <c r="G982" s="136"/>
      <c r="H982" s="136"/>
      <c r="I982" s="136"/>
      <c r="J982" s="136"/>
      <c r="K982" s="136"/>
      <c r="L982" s="136"/>
    </row>
    <row r="983" ht="22.5" customHeight="1">
      <c r="A983" s="136"/>
      <c r="B983" s="136"/>
      <c r="C983" s="136"/>
      <c r="D983" s="136"/>
      <c r="F983" s="136"/>
      <c r="G983" s="136"/>
      <c r="H983" s="136"/>
      <c r="I983" s="136"/>
      <c r="J983" s="136"/>
      <c r="K983" s="136"/>
      <c r="L983" s="136"/>
    </row>
    <row r="984" ht="22.5" customHeight="1">
      <c r="A984" s="136"/>
      <c r="B984" s="136"/>
      <c r="C984" s="136"/>
      <c r="D984" s="136"/>
      <c r="F984" s="136"/>
      <c r="G984" s="136"/>
      <c r="H984" s="136"/>
      <c r="I984" s="136"/>
      <c r="J984" s="136"/>
      <c r="K984" s="136"/>
      <c r="L984" s="136"/>
    </row>
    <row r="985" ht="22.5" customHeight="1">
      <c r="A985" s="136"/>
      <c r="B985" s="136"/>
      <c r="C985" s="136"/>
      <c r="D985" s="136"/>
      <c r="F985" s="136"/>
      <c r="G985" s="136"/>
      <c r="H985" s="136"/>
      <c r="I985" s="136"/>
      <c r="J985" s="136"/>
      <c r="K985" s="136"/>
      <c r="L985" s="136"/>
    </row>
    <row r="986" ht="22.5" customHeight="1">
      <c r="A986" s="136"/>
      <c r="B986" s="136"/>
      <c r="C986" s="136"/>
      <c r="D986" s="136"/>
      <c r="F986" s="136"/>
      <c r="G986" s="136"/>
      <c r="H986" s="136"/>
      <c r="I986" s="136"/>
      <c r="J986" s="136"/>
      <c r="K986" s="136"/>
      <c r="L986" s="136"/>
    </row>
    <row r="987" ht="22.5" customHeight="1">
      <c r="A987" s="136"/>
      <c r="B987" s="136"/>
      <c r="C987" s="136"/>
      <c r="D987" s="136"/>
      <c r="F987" s="136"/>
      <c r="G987" s="136"/>
      <c r="H987" s="136"/>
      <c r="I987" s="136"/>
      <c r="J987" s="136"/>
      <c r="K987" s="136"/>
      <c r="L987" s="136"/>
    </row>
    <row r="988" ht="22.5" customHeight="1">
      <c r="A988" s="136"/>
      <c r="B988" s="136"/>
      <c r="C988" s="136"/>
      <c r="D988" s="136"/>
      <c r="F988" s="136"/>
      <c r="G988" s="136"/>
      <c r="H988" s="136"/>
      <c r="I988" s="136"/>
      <c r="J988" s="136"/>
      <c r="K988" s="136"/>
      <c r="L988" s="136"/>
    </row>
    <row r="989" ht="22.5" customHeight="1">
      <c r="A989" s="136"/>
      <c r="B989" s="136"/>
      <c r="C989" s="136"/>
      <c r="D989" s="136"/>
      <c r="F989" s="136"/>
      <c r="G989" s="136"/>
      <c r="H989" s="136"/>
      <c r="I989" s="136"/>
      <c r="J989" s="136"/>
      <c r="K989" s="136"/>
      <c r="L989" s="136"/>
    </row>
    <row r="990" ht="22.5" customHeight="1">
      <c r="A990" s="136"/>
      <c r="B990" s="136"/>
      <c r="C990" s="136"/>
      <c r="D990" s="136"/>
      <c r="F990" s="136"/>
      <c r="G990" s="136"/>
      <c r="H990" s="136"/>
      <c r="I990" s="136"/>
      <c r="J990" s="136"/>
      <c r="K990" s="136"/>
      <c r="L990" s="136"/>
    </row>
    <row r="991" ht="22.5" customHeight="1">
      <c r="A991" s="136"/>
      <c r="B991" s="136"/>
      <c r="C991" s="136"/>
      <c r="D991" s="136"/>
      <c r="F991" s="136"/>
      <c r="G991" s="136"/>
      <c r="H991" s="136"/>
      <c r="I991" s="136"/>
      <c r="J991" s="136"/>
      <c r="K991" s="136"/>
      <c r="L991" s="136"/>
    </row>
    <row r="992" ht="22.5" customHeight="1">
      <c r="A992" s="136"/>
      <c r="B992" s="136"/>
      <c r="C992" s="136"/>
      <c r="D992" s="136"/>
      <c r="F992" s="136"/>
      <c r="G992" s="136"/>
      <c r="H992" s="136"/>
      <c r="I992" s="136"/>
      <c r="J992" s="136"/>
      <c r="K992" s="136"/>
      <c r="L992" s="136"/>
    </row>
    <row r="993" ht="22.5" customHeight="1">
      <c r="A993" s="136"/>
      <c r="B993" s="136"/>
      <c r="C993" s="136"/>
      <c r="D993" s="136"/>
      <c r="F993" s="136"/>
      <c r="G993" s="136"/>
      <c r="H993" s="136"/>
      <c r="I993" s="136"/>
      <c r="J993" s="136"/>
      <c r="K993" s="136"/>
      <c r="L993" s="136"/>
    </row>
    <row r="994" ht="22.5" customHeight="1">
      <c r="A994" s="136"/>
      <c r="B994" s="136"/>
      <c r="C994" s="136"/>
      <c r="D994" s="136"/>
      <c r="F994" s="136"/>
      <c r="G994" s="136"/>
      <c r="H994" s="136"/>
      <c r="I994" s="136"/>
      <c r="J994" s="136"/>
      <c r="K994" s="136"/>
      <c r="L994" s="136"/>
    </row>
    <row r="995" ht="22.5" customHeight="1">
      <c r="A995" s="136"/>
      <c r="B995" s="136"/>
      <c r="C995" s="136"/>
      <c r="D995" s="136"/>
      <c r="F995" s="136"/>
      <c r="G995" s="136"/>
      <c r="H995" s="136"/>
      <c r="I995" s="136"/>
      <c r="J995" s="136"/>
      <c r="K995" s="136"/>
      <c r="L995" s="136"/>
    </row>
    <row r="996" ht="22.5" customHeight="1">
      <c r="A996" s="136"/>
      <c r="B996" s="136"/>
      <c r="C996" s="136"/>
      <c r="D996" s="136"/>
      <c r="F996" s="136"/>
      <c r="G996" s="136"/>
      <c r="H996" s="136"/>
      <c r="I996" s="136"/>
      <c r="J996" s="136"/>
      <c r="K996" s="136"/>
      <c r="L996" s="136"/>
    </row>
    <row r="997" ht="22.5" customHeight="1">
      <c r="A997" s="136"/>
      <c r="B997" s="136"/>
      <c r="C997" s="136"/>
      <c r="D997" s="136"/>
      <c r="F997" s="136"/>
      <c r="G997" s="136"/>
      <c r="H997" s="136"/>
      <c r="I997" s="136"/>
      <c r="J997" s="136"/>
      <c r="K997" s="136"/>
      <c r="L997" s="136"/>
    </row>
    <row r="998" ht="22.5" customHeight="1">
      <c r="A998" s="136"/>
      <c r="B998" s="136"/>
      <c r="C998" s="136"/>
      <c r="D998" s="136"/>
      <c r="F998" s="136"/>
      <c r="G998" s="136"/>
      <c r="H998" s="136"/>
      <c r="I998" s="136"/>
      <c r="J998" s="136"/>
      <c r="K998" s="136"/>
      <c r="L998" s="136"/>
    </row>
    <row r="999" ht="22.5" customHeight="1">
      <c r="A999" s="136"/>
      <c r="B999" s="136"/>
      <c r="C999" s="136"/>
      <c r="D999" s="136"/>
      <c r="F999" s="136"/>
      <c r="G999" s="136"/>
      <c r="H999" s="136"/>
      <c r="I999" s="136"/>
      <c r="J999" s="136"/>
      <c r="K999" s="136"/>
      <c r="L999" s="136"/>
    </row>
    <row r="1000" ht="22.5" customHeight="1">
      <c r="A1000" s="136"/>
      <c r="B1000" s="136"/>
      <c r="C1000" s="136"/>
      <c r="D1000" s="136"/>
      <c r="F1000" s="136"/>
      <c r="G1000" s="136"/>
      <c r="H1000" s="136"/>
      <c r="I1000" s="136"/>
      <c r="J1000" s="136"/>
      <c r="K1000" s="136"/>
      <c r="L1000" s="136"/>
    </row>
    <row r="1001" ht="22.5" customHeight="1">
      <c r="A1001" s="136"/>
      <c r="B1001" s="136"/>
      <c r="C1001" s="136"/>
      <c r="D1001" s="136"/>
      <c r="F1001" s="136"/>
      <c r="G1001" s="136"/>
      <c r="H1001" s="136"/>
      <c r="I1001" s="136"/>
      <c r="J1001" s="136"/>
      <c r="K1001" s="136"/>
      <c r="L1001" s="136"/>
    </row>
    <row r="1002" ht="22.5" customHeight="1">
      <c r="A1002" s="136"/>
      <c r="B1002" s="136"/>
      <c r="C1002" s="136"/>
      <c r="D1002" s="136"/>
      <c r="F1002" s="136"/>
      <c r="G1002" s="136"/>
      <c r="H1002" s="136"/>
      <c r="I1002" s="136"/>
      <c r="J1002" s="136"/>
      <c r="K1002" s="136"/>
      <c r="L1002" s="136"/>
    </row>
    <row r="1003" ht="22.5" customHeight="1">
      <c r="A1003" s="136"/>
      <c r="B1003" s="136"/>
      <c r="C1003" s="136"/>
      <c r="D1003" s="136"/>
      <c r="F1003" s="136"/>
      <c r="G1003" s="136"/>
      <c r="H1003" s="136"/>
      <c r="I1003" s="136"/>
      <c r="J1003" s="136"/>
      <c r="K1003" s="136"/>
      <c r="L1003" s="136"/>
    </row>
    <row r="1004" ht="22.5" customHeight="1">
      <c r="A1004" s="136"/>
      <c r="B1004" s="136"/>
      <c r="C1004" s="136"/>
      <c r="D1004" s="136"/>
      <c r="F1004" s="136"/>
      <c r="G1004" s="136"/>
      <c r="H1004" s="136"/>
      <c r="I1004" s="136"/>
      <c r="J1004" s="136"/>
      <c r="K1004" s="136"/>
      <c r="L1004" s="136"/>
    </row>
    <row r="1005" ht="22.5" customHeight="1">
      <c r="A1005" s="136"/>
      <c r="B1005" s="136"/>
      <c r="C1005" s="136"/>
      <c r="D1005" s="136"/>
      <c r="F1005" s="136"/>
      <c r="G1005" s="136"/>
      <c r="H1005" s="136"/>
      <c r="I1005" s="136"/>
      <c r="J1005" s="136"/>
      <c r="K1005" s="136"/>
      <c r="L1005" s="136"/>
    </row>
    <row r="1006" ht="22.5" customHeight="1">
      <c r="A1006" s="136"/>
      <c r="B1006" s="136"/>
      <c r="C1006" s="136"/>
      <c r="D1006" s="136"/>
      <c r="F1006" s="136"/>
      <c r="G1006" s="136"/>
      <c r="H1006" s="136"/>
      <c r="I1006" s="136"/>
      <c r="J1006" s="136"/>
      <c r="K1006" s="136"/>
      <c r="L1006" s="136"/>
    </row>
    <row r="1007" ht="22.5" customHeight="1">
      <c r="A1007" s="136"/>
      <c r="B1007" s="136"/>
      <c r="C1007" s="136"/>
      <c r="D1007" s="136"/>
      <c r="F1007" s="136"/>
      <c r="G1007" s="136"/>
      <c r="H1007" s="136"/>
      <c r="I1007" s="136"/>
      <c r="J1007" s="136"/>
      <c r="K1007" s="136"/>
      <c r="L1007" s="136"/>
    </row>
    <row r="1008" ht="22.5" customHeight="1">
      <c r="A1008" s="136"/>
      <c r="B1008" s="136"/>
      <c r="C1008" s="136"/>
      <c r="D1008" s="136"/>
      <c r="F1008" s="136"/>
      <c r="G1008" s="136"/>
      <c r="H1008" s="136"/>
      <c r="I1008" s="136"/>
      <c r="J1008" s="136"/>
      <c r="K1008" s="136"/>
      <c r="L1008" s="136"/>
    </row>
    <row r="1009" ht="22.5" customHeight="1">
      <c r="A1009" s="136"/>
      <c r="B1009" s="136"/>
      <c r="C1009" s="136"/>
      <c r="D1009" s="136"/>
      <c r="F1009" s="136"/>
      <c r="G1009" s="136"/>
      <c r="H1009" s="136"/>
      <c r="I1009" s="136"/>
      <c r="J1009" s="136"/>
      <c r="K1009" s="136"/>
      <c r="L1009" s="136"/>
    </row>
    <row r="1010" ht="22.5" customHeight="1">
      <c r="A1010" s="136"/>
      <c r="B1010" s="136"/>
      <c r="C1010" s="136"/>
      <c r="D1010" s="136"/>
      <c r="F1010" s="136"/>
      <c r="G1010" s="136"/>
      <c r="H1010" s="136"/>
      <c r="I1010" s="136"/>
      <c r="J1010" s="136"/>
      <c r="K1010" s="136"/>
      <c r="L1010" s="136"/>
    </row>
    <row r="1011" ht="22.5" customHeight="1">
      <c r="A1011" s="136"/>
      <c r="B1011" s="136"/>
      <c r="C1011" s="136"/>
      <c r="D1011" s="136"/>
      <c r="F1011" s="136"/>
      <c r="G1011" s="136"/>
      <c r="H1011" s="136"/>
      <c r="I1011" s="136"/>
      <c r="J1011" s="136"/>
      <c r="K1011" s="136"/>
      <c r="L1011" s="136"/>
    </row>
    <row r="1012" ht="22.5" customHeight="1">
      <c r="A1012" s="136"/>
      <c r="B1012" s="136"/>
      <c r="C1012" s="136"/>
      <c r="D1012" s="136"/>
      <c r="F1012" s="136"/>
      <c r="G1012" s="136"/>
      <c r="H1012" s="136"/>
      <c r="I1012" s="136"/>
      <c r="J1012" s="136"/>
      <c r="K1012" s="136"/>
      <c r="L1012" s="136"/>
    </row>
    <row r="1013" ht="22.5" customHeight="1">
      <c r="A1013" s="136"/>
      <c r="B1013" s="136"/>
      <c r="C1013" s="136"/>
      <c r="D1013" s="136"/>
      <c r="F1013" s="136"/>
      <c r="G1013" s="136"/>
      <c r="H1013" s="136"/>
      <c r="I1013" s="136"/>
      <c r="J1013" s="136"/>
      <c r="K1013" s="136"/>
      <c r="L1013" s="136"/>
    </row>
    <row r="1014" ht="22.5" customHeight="1">
      <c r="A1014" s="136"/>
      <c r="B1014" s="136"/>
      <c r="C1014" s="136"/>
      <c r="D1014" s="136"/>
      <c r="F1014" s="136"/>
      <c r="G1014" s="136"/>
      <c r="H1014" s="136"/>
      <c r="I1014" s="136"/>
      <c r="J1014" s="136"/>
      <c r="K1014" s="136"/>
      <c r="L1014" s="136"/>
    </row>
    <row r="1015" ht="22.5" customHeight="1">
      <c r="A1015" s="136"/>
      <c r="B1015" s="136"/>
      <c r="C1015" s="136"/>
      <c r="D1015" s="136"/>
      <c r="F1015" s="136"/>
      <c r="G1015" s="136"/>
      <c r="H1015" s="136"/>
      <c r="I1015" s="136"/>
      <c r="J1015" s="136"/>
      <c r="K1015" s="136"/>
      <c r="L1015" s="136"/>
    </row>
    <row r="1016" ht="22.5" customHeight="1">
      <c r="A1016" s="136"/>
      <c r="B1016" s="136"/>
      <c r="C1016" s="136"/>
      <c r="D1016" s="136"/>
      <c r="F1016" s="136"/>
      <c r="G1016" s="136"/>
      <c r="H1016" s="136"/>
      <c r="I1016" s="136"/>
      <c r="J1016" s="136"/>
      <c r="K1016" s="136"/>
      <c r="L1016" s="136"/>
    </row>
    <row r="1017" ht="22.5" customHeight="1">
      <c r="A1017" s="136"/>
      <c r="B1017" s="136"/>
      <c r="C1017" s="136"/>
      <c r="D1017" s="136"/>
      <c r="F1017" s="136"/>
      <c r="G1017" s="136"/>
      <c r="H1017" s="136"/>
      <c r="I1017" s="136"/>
      <c r="J1017" s="136"/>
      <c r="K1017" s="136"/>
      <c r="L1017" s="136"/>
    </row>
    <row r="1018" ht="22.5" customHeight="1">
      <c r="A1018" s="136"/>
      <c r="B1018" s="136"/>
      <c r="C1018" s="136"/>
      <c r="D1018" s="136"/>
      <c r="F1018" s="136"/>
      <c r="G1018" s="136"/>
      <c r="H1018" s="136"/>
      <c r="I1018" s="136"/>
      <c r="J1018" s="136"/>
      <c r="K1018" s="136"/>
      <c r="L1018" s="136"/>
    </row>
    <row r="1019" ht="22.5" customHeight="1">
      <c r="A1019" s="136"/>
      <c r="B1019" s="136"/>
      <c r="C1019" s="136"/>
      <c r="D1019" s="136"/>
      <c r="F1019" s="136"/>
      <c r="G1019" s="136"/>
      <c r="H1019" s="136"/>
      <c r="I1019" s="136"/>
      <c r="J1019" s="136"/>
      <c r="K1019" s="136"/>
      <c r="L1019" s="136"/>
    </row>
    <row r="1020" ht="22.5" customHeight="1">
      <c r="A1020" s="136"/>
      <c r="B1020" s="136"/>
      <c r="C1020" s="136"/>
      <c r="D1020" s="136"/>
      <c r="F1020" s="136"/>
      <c r="G1020" s="136"/>
      <c r="H1020" s="136"/>
      <c r="I1020" s="136"/>
      <c r="J1020" s="136"/>
      <c r="K1020" s="136"/>
      <c r="L1020" s="136"/>
    </row>
    <row r="1021" ht="22.5" customHeight="1">
      <c r="A1021" s="136"/>
      <c r="B1021" s="136"/>
      <c r="C1021" s="136"/>
      <c r="D1021" s="136"/>
      <c r="F1021" s="136"/>
      <c r="G1021" s="136"/>
      <c r="H1021" s="136"/>
      <c r="I1021" s="136"/>
      <c r="J1021" s="136"/>
      <c r="K1021" s="136"/>
      <c r="L1021" s="136"/>
    </row>
    <row r="1022" ht="22.5" customHeight="1">
      <c r="A1022" s="136"/>
      <c r="B1022" s="136"/>
      <c r="C1022" s="136"/>
      <c r="D1022" s="136"/>
      <c r="F1022" s="136"/>
      <c r="G1022" s="136"/>
      <c r="H1022" s="136"/>
      <c r="I1022" s="136"/>
      <c r="J1022" s="136"/>
      <c r="K1022" s="136"/>
      <c r="L1022" s="136"/>
    </row>
    <row r="1023" ht="22.5" customHeight="1">
      <c r="A1023" s="136"/>
      <c r="B1023" s="136"/>
      <c r="C1023" s="136"/>
      <c r="D1023" s="136"/>
      <c r="F1023" s="136"/>
      <c r="G1023" s="136"/>
      <c r="H1023" s="136"/>
      <c r="I1023" s="136"/>
      <c r="J1023" s="136"/>
      <c r="K1023" s="136"/>
      <c r="L1023" s="136"/>
    </row>
    <row r="1024" ht="22.5" customHeight="1">
      <c r="A1024" s="136"/>
      <c r="B1024" s="136"/>
      <c r="C1024" s="136"/>
      <c r="D1024" s="136"/>
      <c r="F1024" s="136"/>
      <c r="G1024" s="136"/>
      <c r="H1024" s="136"/>
      <c r="I1024" s="136"/>
      <c r="J1024" s="136"/>
      <c r="K1024" s="136"/>
      <c r="L1024" s="136"/>
    </row>
    <row r="1025" ht="22.5" customHeight="1">
      <c r="A1025" s="136"/>
      <c r="B1025" s="136"/>
      <c r="C1025" s="136"/>
      <c r="D1025" s="136"/>
      <c r="F1025" s="136"/>
      <c r="G1025" s="136"/>
      <c r="H1025" s="136"/>
      <c r="I1025" s="136"/>
      <c r="J1025" s="136"/>
      <c r="K1025" s="136"/>
      <c r="L1025" s="136"/>
    </row>
    <row r="1026" ht="22.5" customHeight="1">
      <c r="A1026" s="136"/>
      <c r="B1026" s="136"/>
      <c r="C1026" s="136"/>
      <c r="D1026" s="136"/>
      <c r="F1026" s="136"/>
      <c r="G1026" s="136"/>
      <c r="H1026" s="136"/>
      <c r="I1026" s="136"/>
      <c r="J1026" s="136"/>
      <c r="K1026" s="136"/>
      <c r="L1026" s="136"/>
    </row>
    <row r="1027" ht="22.5" customHeight="1">
      <c r="A1027" s="136"/>
      <c r="B1027" s="136"/>
      <c r="C1027" s="136"/>
      <c r="D1027" s="136"/>
      <c r="F1027" s="136"/>
      <c r="G1027" s="136"/>
      <c r="H1027" s="136"/>
      <c r="I1027" s="136"/>
      <c r="J1027" s="136"/>
      <c r="K1027" s="136"/>
      <c r="L1027" s="136"/>
    </row>
    <row r="1028" ht="22.5" customHeight="1">
      <c r="A1028" s="136"/>
      <c r="B1028" s="136"/>
      <c r="C1028" s="136"/>
      <c r="D1028" s="136"/>
      <c r="F1028" s="136"/>
      <c r="G1028" s="136"/>
      <c r="H1028" s="136"/>
      <c r="I1028" s="136"/>
      <c r="J1028" s="136"/>
      <c r="K1028" s="136"/>
      <c r="L1028" s="136"/>
    </row>
    <row r="1029" ht="22.5" customHeight="1">
      <c r="A1029" s="136"/>
      <c r="B1029" s="136"/>
      <c r="C1029" s="136"/>
      <c r="D1029" s="136"/>
      <c r="F1029" s="136"/>
      <c r="G1029" s="136"/>
      <c r="H1029" s="136"/>
      <c r="I1029" s="136"/>
      <c r="J1029" s="136"/>
      <c r="K1029" s="136"/>
      <c r="L1029" s="136"/>
    </row>
    <row r="1030" ht="22.5" customHeight="1">
      <c r="A1030" s="136"/>
      <c r="B1030" s="136"/>
      <c r="C1030" s="136"/>
      <c r="D1030" s="136"/>
      <c r="F1030" s="136"/>
      <c r="G1030" s="136"/>
      <c r="H1030" s="136"/>
      <c r="I1030" s="136"/>
      <c r="J1030" s="136"/>
      <c r="K1030" s="136"/>
      <c r="L1030" s="136"/>
    </row>
    <row r="1031" ht="22.5" customHeight="1">
      <c r="A1031" s="136"/>
      <c r="B1031" s="136"/>
      <c r="C1031" s="136"/>
      <c r="D1031" s="136"/>
      <c r="F1031" s="136"/>
      <c r="G1031" s="136"/>
      <c r="H1031" s="136"/>
      <c r="I1031" s="136"/>
      <c r="J1031" s="136"/>
      <c r="K1031" s="136"/>
      <c r="L1031" s="136"/>
    </row>
    <row r="1032" ht="22.5" customHeight="1">
      <c r="A1032" s="136"/>
      <c r="B1032" s="136"/>
      <c r="C1032" s="136"/>
      <c r="D1032" s="136"/>
      <c r="F1032" s="136"/>
      <c r="G1032" s="136"/>
      <c r="H1032" s="136"/>
      <c r="I1032" s="136"/>
      <c r="J1032" s="136"/>
      <c r="K1032" s="136"/>
      <c r="L1032" s="136"/>
    </row>
    <row r="1033" ht="22.5" customHeight="1">
      <c r="A1033" s="136"/>
      <c r="B1033" s="136"/>
      <c r="C1033" s="136"/>
      <c r="D1033" s="136"/>
      <c r="F1033" s="136"/>
      <c r="G1033" s="136"/>
      <c r="H1033" s="136"/>
      <c r="I1033" s="136"/>
      <c r="J1033" s="136"/>
      <c r="K1033" s="136"/>
      <c r="L1033" s="136"/>
    </row>
    <row r="1034" ht="22.5" customHeight="1">
      <c r="A1034" s="136"/>
      <c r="B1034" s="136"/>
      <c r="C1034" s="136"/>
      <c r="D1034" s="136"/>
      <c r="F1034" s="136"/>
      <c r="G1034" s="136"/>
      <c r="H1034" s="136"/>
      <c r="I1034" s="136"/>
      <c r="J1034" s="136"/>
      <c r="K1034" s="136"/>
      <c r="L1034" s="136"/>
    </row>
    <row r="1035" ht="22.5" customHeight="1">
      <c r="A1035" s="136"/>
      <c r="B1035" s="136"/>
      <c r="C1035" s="136"/>
      <c r="D1035" s="136"/>
      <c r="F1035" s="136"/>
      <c r="G1035" s="136"/>
      <c r="H1035" s="136"/>
      <c r="I1035" s="136"/>
      <c r="J1035" s="136"/>
      <c r="K1035" s="136"/>
      <c r="L1035" s="136"/>
    </row>
    <row r="1036" ht="22.5" customHeight="1">
      <c r="A1036" s="136"/>
      <c r="B1036" s="136"/>
      <c r="C1036" s="136"/>
      <c r="D1036" s="136"/>
      <c r="F1036" s="136"/>
      <c r="G1036" s="136"/>
      <c r="H1036" s="136"/>
      <c r="I1036" s="136"/>
      <c r="J1036" s="136"/>
      <c r="K1036" s="136"/>
      <c r="L1036" s="136"/>
    </row>
    <row r="1037" ht="22.5" customHeight="1">
      <c r="A1037" s="136"/>
      <c r="B1037" s="136"/>
      <c r="C1037" s="136"/>
      <c r="D1037" s="136"/>
      <c r="F1037" s="136"/>
      <c r="G1037" s="136"/>
      <c r="H1037" s="136"/>
      <c r="I1037" s="136"/>
      <c r="J1037" s="136"/>
      <c r="K1037" s="136"/>
      <c r="L1037" s="136"/>
    </row>
    <row r="1038" ht="22.5" customHeight="1">
      <c r="A1038" s="136"/>
      <c r="B1038" s="136"/>
      <c r="C1038" s="136"/>
      <c r="D1038" s="136"/>
      <c r="F1038" s="136"/>
      <c r="G1038" s="136"/>
      <c r="H1038" s="136"/>
      <c r="I1038" s="136"/>
      <c r="J1038" s="136"/>
      <c r="K1038" s="136"/>
      <c r="L1038" s="136"/>
    </row>
    <row r="1039" ht="22.5" customHeight="1">
      <c r="A1039" s="136"/>
      <c r="B1039" s="136"/>
      <c r="C1039" s="136"/>
      <c r="D1039" s="136"/>
      <c r="F1039" s="136"/>
      <c r="G1039" s="136"/>
      <c r="H1039" s="136"/>
      <c r="I1039" s="136"/>
      <c r="J1039" s="136"/>
      <c r="K1039" s="136"/>
      <c r="L1039" s="136"/>
    </row>
    <row r="1040" ht="22.5" customHeight="1">
      <c r="A1040" s="136"/>
      <c r="B1040" s="136"/>
      <c r="C1040" s="136"/>
      <c r="D1040" s="136"/>
      <c r="F1040" s="136"/>
      <c r="G1040" s="136"/>
      <c r="H1040" s="136"/>
      <c r="I1040" s="136"/>
      <c r="J1040" s="136"/>
      <c r="K1040" s="136"/>
      <c r="L1040" s="136"/>
    </row>
    <row r="1041" ht="22.5" customHeight="1">
      <c r="A1041" s="136"/>
      <c r="B1041" s="136"/>
      <c r="C1041" s="136"/>
      <c r="D1041" s="136"/>
      <c r="F1041" s="136"/>
      <c r="G1041" s="136"/>
      <c r="H1041" s="136"/>
      <c r="I1041" s="136"/>
      <c r="J1041" s="136"/>
      <c r="K1041" s="136"/>
      <c r="L1041" s="136"/>
    </row>
    <row r="1042" ht="22.5" customHeight="1">
      <c r="A1042" s="136"/>
      <c r="B1042" s="136"/>
      <c r="C1042" s="136"/>
      <c r="D1042" s="136"/>
      <c r="F1042" s="136"/>
      <c r="G1042" s="136"/>
      <c r="H1042" s="136"/>
      <c r="I1042" s="136"/>
      <c r="J1042" s="136"/>
      <c r="K1042" s="136"/>
      <c r="L1042" s="136"/>
    </row>
    <row r="1043" ht="22.5" customHeight="1">
      <c r="A1043" s="136"/>
      <c r="B1043" s="136"/>
      <c r="C1043" s="136"/>
      <c r="D1043" s="136"/>
      <c r="F1043" s="136"/>
      <c r="G1043" s="136"/>
      <c r="H1043" s="136"/>
      <c r="I1043" s="136"/>
      <c r="J1043" s="136"/>
      <c r="K1043" s="136"/>
      <c r="L1043" s="136"/>
    </row>
    <row r="1044" ht="22.5" customHeight="1">
      <c r="A1044" s="136"/>
      <c r="B1044" s="136"/>
      <c r="C1044" s="136"/>
      <c r="D1044" s="136"/>
      <c r="F1044" s="136"/>
      <c r="G1044" s="136"/>
      <c r="H1044" s="136"/>
      <c r="I1044" s="136"/>
      <c r="J1044" s="136"/>
      <c r="K1044" s="136"/>
      <c r="L1044" s="136"/>
    </row>
    <row r="1045" ht="22.5" customHeight="1">
      <c r="A1045" s="136"/>
      <c r="B1045" s="136"/>
      <c r="C1045" s="136"/>
      <c r="D1045" s="136"/>
      <c r="F1045" s="136"/>
      <c r="G1045" s="136"/>
      <c r="H1045" s="136"/>
      <c r="I1045" s="136"/>
      <c r="J1045" s="136"/>
      <c r="K1045" s="136"/>
      <c r="L1045" s="136"/>
    </row>
    <row r="1046" ht="22.5" customHeight="1">
      <c r="A1046" s="136"/>
      <c r="B1046" s="136"/>
      <c r="C1046" s="136"/>
      <c r="D1046" s="136"/>
      <c r="F1046" s="136"/>
      <c r="G1046" s="136"/>
      <c r="H1046" s="136"/>
      <c r="I1046" s="136"/>
      <c r="J1046" s="136"/>
      <c r="K1046" s="136"/>
      <c r="L1046" s="136"/>
    </row>
    <row r="1047" ht="22.5" customHeight="1">
      <c r="A1047" s="136"/>
      <c r="B1047" s="136"/>
      <c r="C1047" s="136"/>
      <c r="D1047" s="136"/>
      <c r="F1047" s="136"/>
      <c r="G1047" s="136"/>
      <c r="H1047" s="136"/>
      <c r="I1047" s="136"/>
      <c r="J1047" s="136"/>
      <c r="K1047" s="136"/>
      <c r="L1047" s="136"/>
    </row>
    <row r="1048" ht="22.5" customHeight="1">
      <c r="A1048" s="136"/>
      <c r="B1048" s="136"/>
      <c r="C1048" s="136"/>
      <c r="D1048" s="136"/>
      <c r="F1048" s="136"/>
      <c r="G1048" s="136"/>
      <c r="H1048" s="136"/>
      <c r="I1048" s="136"/>
      <c r="J1048" s="136"/>
      <c r="K1048" s="136"/>
      <c r="L1048" s="136"/>
    </row>
    <row r="1049" ht="22.5" customHeight="1">
      <c r="A1049" s="136"/>
      <c r="B1049" s="136"/>
      <c r="C1049" s="136"/>
      <c r="D1049" s="136"/>
      <c r="F1049" s="136"/>
      <c r="G1049" s="136"/>
      <c r="H1049" s="136"/>
      <c r="I1049" s="136"/>
      <c r="J1049" s="136"/>
      <c r="K1049" s="136"/>
      <c r="L1049" s="136"/>
    </row>
    <row r="1050" ht="22.5" customHeight="1">
      <c r="A1050" s="136"/>
      <c r="B1050" s="136"/>
      <c r="C1050" s="136"/>
      <c r="D1050" s="136"/>
      <c r="F1050" s="136"/>
      <c r="G1050" s="136"/>
      <c r="H1050" s="136"/>
      <c r="I1050" s="136"/>
      <c r="J1050" s="136"/>
      <c r="K1050" s="136"/>
      <c r="L1050" s="136"/>
    </row>
    <row r="1051" ht="22.5" customHeight="1">
      <c r="A1051" s="136"/>
      <c r="B1051" s="136"/>
      <c r="C1051" s="136"/>
      <c r="D1051" s="136"/>
      <c r="F1051" s="136"/>
      <c r="G1051" s="136"/>
      <c r="H1051" s="136"/>
      <c r="I1051" s="136"/>
      <c r="J1051" s="136"/>
      <c r="K1051" s="136"/>
      <c r="L1051" s="136"/>
    </row>
    <row r="1052" ht="22.5" customHeight="1">
      <c r="A1052" s="136"/>
      <c r="B1052" s="136"/>
      <c r="C1052" s="136"/>
      <c r="D1052" s="136"/>
      <c r="F1052" s="136"/>
      <c r="G1052" s="136"/>
      <c r="H1052" s="136"/>
      <c r="I1052" s="136"/>
      <c r="J1052" s="136"/>
      <c r="K1052" s="136"/>
      <c r="L1052" s="136"/>
    </row>
    <row r="1053" ht="22.5" customHeight="1">
      <c r="A1053" s="136"/>
      <c r="B1053" s="136"/>
      <c r="C1053" s="136"/>
      <c r="D1053" s="136"/>
      <c r="F1053" s="136"/>
      <c r="G1053" s="136"/>
      <c r="H1053" s="136"/>
      <c r="I1053" s="136"/>
      <c r="J1053" s="136"/>
      <c r="K1053" s="136"/>
      <c r="L1053" s="136"/>
    </row>
    <row r="1054" ht="22.5" customHeight="1">
      <c r="A1054" s="136"/>
      <c r="B1054" s="136"/>
      <c r="C1054" s="136"/>
      <c r="D1054" s="136"/>
      <c r="F1054" s="136"/>
      <c r="G1054" s="136"/>
      <c r="H1054" s="136"/>
      <c r="I1054" s="136"/>
      <c r="J1054" s="136"/>
      <c r="K1054" s="136"/>
      <c r="L1054" s="136"/>
    </row>
    <row r="1055" ht="22.5" customHeight="1">
      <c r="A1055" s="136"/>
      <c r="B1055" s="136"/>
      <c r="C1055" s="136"/>
      <c r="D1055" s="136"/>
      <c r="F1055" s="136"/>
      <c r="G1055" s="136"/>
      <c r="H1055" s="136"/>
      <c r="I1055" s="136"/>
      <c r="J1055" s="136"/>
      <c r="K1055" s="136"/>
      <c r="L1055" s="136"/>
    </row>
    <row r="1056" ht="22.5" customHeight="1">
      <c r="A1056" s="136"/>
      <c r="B1056" s="136"/>
      <c r="C1056" s="136"/>
      <c r="D1056" s="136"/>
      <c r="F1056" s="136"/>
      <c r="G1056" s="136"/>
      <c r="H1056" s="136"/>
      <c r="I1056" s="136"/>
      <c r="J1056" s="136"/>
      <c r="K1056" s="136"/>
      <c r="L1056" s="136"/>
    </row>
    <row r="1057" ht="22.5" customHeight="1">
      <c r="A1057" s="136"/>
      <c r="B1057" s="136"/>
      <c r="C1057" s="136"/>
      <c r="D1057" s="136"/>
      <c r="F1057" s="136"/>
      <c r="G1057" s="136"/>
      <c r="H1057" s="136"/>
      <c r="I1057" s="136"/>
      <c r="J1057" s="136"/>
      <c r="K1057" s="136"/>
      <c r="L1057" s="136"/>
    </row>
    <row r="1058" ht="22.5" customHeight="1">
      <c r="A1058" s="136"/>
      <c r="B1058" s="136"/>
      <c r="C1058" s="136"/>
      <c r="D1058" s="136"/>
      <c r="F1058" s="136"/>
      <c r="G1058" s="136"/>
      <c r="H1058" s="136"/>
      <c r="I1058" s="136"/>
      <c r="J1058" s="136"/>
      <c r="K1058" s="136"/>
      <c r="L1058" s="136"/>
    </row>
    <row r="1059" ht="22.5" customHeight="1">
      <c r="A1059" s="136"/>
      <c r="B1059" s="136"/>
      <c r="C1059" s="136"/>
      <c r="D1059" s="136"/>
      <c r="F1059" s="136"/>
      <c r="G1059" s="136"/>
      <c r="H1059" s="136"/>
      <c r="I1059" s="136"/>
      <c r="J1059" s="136"/>
      <c r="K1059" s="136"/>
      <c r="L1059" s="136"/>
    </row>
    <row r="1060" ht="22.5" customHeight="1">
      <c r="A1060" s="136"/>
      <c r="B1060" s="136"/>
      <c r="C1060" s="136"/>
      <c r="D1060" s="136"/>
      <c r="F1060" s="136"/>
      <c r="G1060" s="136"/>
      <c r="H1060" s="136"/>
      <c r="I1060" s="136"/>
      <c r="J1060" s="136"/>
      <c r="K1060" s="136"/>
      <c r="L1060" s="136"/>
    </row>
    <row r="1061" ht="22.5" customHeight="1">
      <c r="A1061" s="136"/>
      <c r="B1061" s="136"/>
      <c r="C1061" s="136"/>
      <c r="D1061" s="136"/>
      <c r="F1061" s="136"/>
      <c r="G1061" s="136"/>
      <c r="H1061" s="136"/>
      <c r="I1061" s="136"/>
      <c r="J1061" s="136"/>
      <c r="K1061" s="136"/>
      <c r="L1061" s="136"/>
    </row>
    <row r="1062" ht="22.5" customHeight="1">
      <c r="A1062" s="136"/>
      <c r="B1062" s="136"/>
      <c r="C1062" s="136"/>
      <c r="D1062" s="136"/>
      <c r="F1062" s="136"/>
      <c r="G1062" s="136"/>
      <c r="H1062" s="136"/>
      <c r="I1062" s="136"/>
      <c r="J1062" s="136"/>
      <c r="K1062" s="136"/>
      <c r="L1062" s="136"/>
    </row>
    <row r="1063" ht="22.5" customHeight="1">
      <c r="A1063" s="136"/>
      <c r="B1063" s="136"/>
      <c r="C1063" s="136"/>
      <c r="D1063" s="136"/>
      <c r="F1063" s="136"/>
      <c r="G1063" s="136"/>
      <c r="H1063" s="136"/>
      <c r="I1063" s="136"/>
      <c r="J1063" s="136"/>
      <c r="K1063" s="136"/>
      <c r="L1063" s="136"/>
    </row>
    <row r="1064" ht="22.5" customHeight="1">
      <c r="A1064" s="136"/>
      <c r="B1064" s="136"/>
      <c r="C1064" s="136"/>
      <c r="D1064" s="136"/>
      <c r="F1064" s="136"/>
      <c r="G1064" s="136"/>
      <c r="H1064" s="136"/>
      <c r="I1064" s="136"/>
      <c r="J1064" s="136"/>
      <c r="K1064" s="136"/>
      <c r="L1064" s="136"/>
    </row>
    <row r="1065" ht="22.5" customHeight="1">
      <c r="A1065" s="136"/>
      <c r="B1065" s="136"/>
      <c r="C1065" s="136"/>
      <c r="D1065" s="136"/>
      <c r="F1065" s="136"/>
      <c r="G1065" s="136"/>
      <c r="H1065" s="136"/>
      <c r="I1065" s="136"/>
      <c r="J1065" s="136"/>
      <c r="K1065" s="136"/>
      <c r="L1065" s="136"/>
    </row>
    <row r="1066" ht="22.5" customHeight="1">
      <c r="A1066" s="136"/>
      <c r="B1066" s="136"/>
      <c r="C1066" s="136"/>
      <c r="D1066" s="136"/>
      <c r="F1066" s="136"/>
      <c r="G1066" s="136"/>
      <c r="H1066" s="136"/>
      <c r="I1066" s="136"/>
      <c r="J1066" s="136"/>
      <c r="K1066" s="136"/>
      <c r="L1066" s="136"/>
    </row>
    <row r="1067" ht="22.5" customHeight="1">
      <c r="A1067" s="136"/>
      <c r="B1067" s="136"/>
      <c r="C1067" s="136"/>
      <c r="D1067" s="136"/>
      <c r="F1067" s="136"/>
      <c r="G1067" s="136"/>
      <c r="H1067" s="136"/>
      <c r="I1067" s="136"/>
      <c r="J1067" s="136"/>
      <c r="K1067" s="136"/>
      <c r="L1067" s="136"/>
    </row>
    <row r="1068" ht="22.5" customHeight="1">
      <c r="A1068" s="136"/>
      <c r="B1068" s="136"/>
      <c r="C1068" s="136"/>
      <c r="D1068" s="136"/>
      <c r="F1068" s="136"/>
      <c r="G1068" s="136"/>
      <c r="H1068" s="136"/>
      <c r="I1068" s="136"/>
      <c r="J1068" s="136"/>
      <c r="K1068" s="136"/>
      <c r="L1068" s="136"/>
    </row>
    <row r="1069" ht="22.5" customHeight="1">
      <c r="A1069" s="136"/>
      <c r="B1069" s="136"/>
      <c r="C1069" s="136"/>
      <c r="D1069" s="136"/>
      <c r="F1069" s="136"/>
      <c r="G1069" s="136"/>
      <c r="H1069" s="136"/>
      <c r="I1069" s="136"/>
      <c r="J1069" s="136"/>
      <c r="K1069" s="136"/>
      <c r="L1069" s="136"/>
    </row>
    <row r="1070" ht="22.5" customHeight="1">
      <c r="A1070" s="136"/>
      <c r="B1070" s="136"/>
      <c r="C1070" s="136"/>
      <c r="D1070" s="136"/>
      <c r="F1070" s="136"/>
      <c r="G1070" s="136"/>
      <c r="H1070" s="136"/>
      <c r="I1070" s="136"/>
      <c r="J1070" s="136"/>
      <c r="K1070" s="136"/>
      <c r="L1070" s="136"/>
    </row>
    <row r="1071" ht="22.5" customHeight="1">
      <c r="A1071" s="136"/>
      <c r="B1071" s="136"/>
      <c r="C1071" s="136"/>
      <c r="D1071" s="136"/>
      <c r="F1071" s="136"/>
      <c r="G1071" s="136"/>
      <c r="H1071" s="136"/>
      <c r="I1071" s="136"/>
      <c r="J1071" s="136"/>
      <c r="K1071" s="136"/>
      <c r="L1071" s="136"/>
    </row>
    <row r="1072" ht="22.5" customHeight="1">
      <c r="A1072" s="136"/>
      <c r="B1072" s="136"/>
      <c r="C1072" s="136"/>
      <c r="D1072" s="136"/>
      <c r="F1072" s="136"/>
      <c r="G1072" s="136"/>
      <c r="H1072" s="136"/>
      <c r="I1072" s="136"/>
      <c r="J1072" s="136"/>
      <c r="K1072" s="136"/>
      <c r="L1072" s="136"/>
    </row>
    <row r="1073" ht="22.5" customHeight="1">
      <c r="A1073" s="136"/>
      <c r="B1073" s="136"/>
      <c r="C1073" s="136"/>
      <c r="D1073" s="136"/>
      <c r="F1073" s="136"/>
      <c r="G1073" s="136"/>
      <c r="H1073" s="136"/>
      <c r="I1073" s="136"/>
      <c r="J1073" s="136"/>
      <c r="K1073" s="136"/>
      <c r="L1073" s="136"/>
    </row>
    <row r="1074" ht="22.5" customHeight="1">
      <c r="A1074" s="136"/>
      <c r="B1074" s="136"/>
      <c r="C1074" s="136"/>
      <c r="D1074" s="136"/>
      <c r="F1074" s="136"/>
      <c r="G1074" s="136"/>
      <c r="H1074" s="136"/>
      <c r="I1074" s="136"/>
      <c r="J1074" s="136"/>
      <c r="K1074" s="136"/>
      <c r="L1074" s="136"/>
    </row>
    <row r="1075" ht="22.5" customHeight="1">
      <c r="A1075" s="136"/>
      <c r="B1075" s="136"/>
      <c r="C1075" s="136"/>
      <c r="D1075" s="136"/>
      <c r="F1075" s="136"/>
      <c r="G1075" s="136"/>
      <c r="H1075" s="136"/>
      <c r="I1075" s="136"/>
      <c r="J1075" s="136"/>
      <c r="K1075" s="136"/>
      <c r="L1075" s="136"/>
    </row>
    <row r="1076" ht="22.5" customHeight="1">
      <c r="A1076" s="136"/>
      <c r="B1076" s="136"/>
      <c r="C1076" s="136"/>
      <c r="D1076" s="136"/>
      <c r="F1076" s="136"/>
      <c r="G1076" s="136"/>
      <c r="H1076" s="136"/>
      <c r="I1076" s="136"/>
      <c r="J1076" s="136"/>
      <c r="K1076" s="136"/>
      <c r="L1076" s="136"/>
    </row>
    <row r="1077" ht="22.5" customHeight="1">
      <c r="A1077" s="136"/>
      <c r="B1077" s="136"/>
      <c r="C1077" s="136"/>
      <c r="D1077" s="136"/>
      <c r="F1077" s="136"/>
      <c r="G1077" s="136"/>
      <c r="H1077" s="136"/>
      <c r="I1077" s="136"/>
      <c r="J1077" s="136"/>
      <c r="K1077" s="136"/>
      <c r="L1077" s="136"/>
    </row>
    <row r="1078" ht="22.5" customHeight="1">
      <c r="A1078" s="136"/>
      <c r="B1078" s="136"/>
      <c r="C1078" s="136"/>
      <c r="D1078" s="136"/>
      <c r="F1078" s="136"/>
      <c r="G1078" s="136"/>
      <c r="H1078" s="136"/>
      <c r="I1078" s="136"/>
      <c r="J1078" s="136"/>
      <c r="K1078" s="136"/>
      <c r="L1078" s="136"/>
    </row>
    <row r="1079" ht="22.5" customHeight="1">
      <c r="A1079" s="136"/>
      <c r="B1079" s="136"/>
      <c r="C1079" s="136"/>
      <c r="D1079" s="136"/>
      <c r="F1079" s="136"/>
      <c r="G1079" s="136"/>
      <c r="H1079" s="136"/>
      <c r="I1079" s="136"/>
      <c r="J1079" s="136"/>
      <c r="K1079" s="136"/>
      <c r="L1079" s="136"/>
    </row>
    <row r="1080" ht="22.5" customHeight="1">
      <c r="A1080" s="136"/>
      <c r="B1080" s="136"/>
      <c r="C1080" s="136"/>
      <c r="D1080" s="136"/>
      <c r="F1080" s="136"/>
      <c r="G1080" s="136"/>
      <c r="H1080" s="136"/>
      <c r="I1080" s="136"/>
      <c r="J1080" s="136"/>
      <c r="K1080" s="136"/>
      <c r="L1080" s="136"/>
    </row>
    <row r="1081" ht="22.5" customHeight="1">
      <c r="A1081" s="136"/>
      <c r="B1081" s="136"/>
      <c r="C1081" s="136"/>
      <c r="D1081" s="136"/>
      <c r="F1081" s="136"/>
      <c r="G1081" s="136"/>
      <c r="H1081" s="136"/>
      <c r="I1081" s="136"/>
      <c r="J1081" s="136"/>
      <c r="K1081" s="136"/>
      <c r="L1081" s="136"/>
    </row>
    <row r="1082" ht="22.5" customHeight="1">
      <c r="A1082" s="136"/>
      <c r="B1082" s="136"/>
      <c r="C1082" s="136"/>
      <c r="D1082" s="136"/>
      <c r="F1082" s="136"/>
      <c r="G1082" s="136"/>
      <c r="H1082" s="136"/>
      <c r="I1082" s="136"/>
      <c r="J1082" s="136"/>
      <c r="K1082" s="136"/>
      <c r="L1082" s="136"/>
    </row>
    <row r="1083" ht="22.5" customHeight="1">
      <c r="A1083" s="136"/>
      <c r="B1083" s="136"/>
      <c r="C1083" s="136"/>
      <c r="D1083" s="136"/>
      <c r="F1083" s="136"/>
      <c r="G1083" s="136"/>
      <c r="H1083" s="136"/>
      <c r="I1083" s="136"/>
      <c r="J1083" s="136"/>
      <c r="K1083" s="136"/>
      <c r="L1083" s="136"/>
    </row>
    <row r="1084" ht="22.5" customHeight="1">
      <c r="A1084" s="136"/>
      <c r="B1084" s="136"/>
      <c r="C1084" s="136"/>
      <c r="D1084" s="136"/>
      <c r="F1084" s="136"/>
      <c r="G1084" s="136"/>
      <c r="H1084" s="136"/>
      <c r="I1084" s="136"/>
      <c r="J1084" s="136"/>
      <c r="K1084" s="136"/>
      <c r="L1084" s="136"/>
    </row>
    <row r="1085" ht="22.5" customHeight="1">
      <c r="A1085" s="136"/>
      <c r="B1085" s="136"/>
      <c r="C1085" s="136"/>
      <c r="D1085" s="136"/>
      <c r="F1085" s="136"/>
      <c r="G1085" s="136"/>
      <c r="H1085" s="136"/>
      <c r="I1085" s="136"/>
      <c r="J1085" s="136"/>
      <c r="K1085" s="136"/>
      <c r="L1085" s="136"/>
    </row>
    <row r="1086" ht="22.5" customHeight="1">
      <c r="A1086" s="136"/>
      <c r="B1086" s="136"/>
      <c r="C1086" s="136"/>
      <c r="D1086" s="136"/>
      <c r="F1086" s="136"/>
      <c r="G1086" s="136"/>
      <c r="H1086" s="136"/>
      <c r="I1086" s="136"/>
      <c r="J1086" s="136"/>
      <c r="K1086" s="136"/>
      <c r="L1086" s="136"/>
    </row>
    <row r="1087" ht="22.5" customHeight="1">
      <c r="A1087" s="136"/>
      <c r="B1087" s="136"/>
      <c r="C1087" s="136"/>
      <c r="D1087" s="136"/>
      <c r="F1087" s="136"/>
      <c r="G1087" s="136"/>
      <c r="H1087" s="136"/>
      <c r="I1087" s="136"/>
      <c r="J1087" s="136"/>
      <c r="K1087" s="136"/>
      <c r="L1087" s="136"/>
    </row>
    <row r="1088" ht="22.5" customHeight="1">
      <c r="A1088" s="136"/>
      <c r="B1088" s="136"/>
      <c r="C1088" s="136"/>
      <c r="D1088" s="136"/>
      <c r="F1088" s="136"/>
      <c r="G1088" s="136"/>
      <c r="H1088" s="136"/>
      <c r="I1088" s="136"/>
      <c r="J1088" s="136"/>
      <c r="K1088" s="136"/>
      <c r="L1088" s="136"/>
    </row>
    <row r="1089" ht="22.5" customHeight="1">
      <c r="A1089" s="136"/>
      <c r="B1089" s="136"/>
      <c r="C1089" s="136"/>
      <c r="D1089" s="136"/>
      <c r="F1089" s="136"/>
      <c r="G1089" s="136"/>
      <c r="H1089" s="136"/>
      <c r="I1089" s="136"/>
      <c r="J1089" s="136"/>
      <c r="K1089" s="136"/>
      <c r="L1089" s="136"/>
    </row>
    <row r="1090" ht="22.5" customHeight="1">
      <c r="A1090" s="136"/>
      <c r="B1090" s="136"/>
      <c r="C1090" s="136"/>
      <c r="D1090" s="136"/>
      <c r="F1090" s="136"/>
      <c r="G1090" s="136"/>
      <c r="H1090" s="136"/>
      <c r="I1090" s="136"/>
      <c r="J1090" s="136"/>
      <c r="K1090" s="136"/>
      <c r="L1090" s="136"/>
    </row>
    <row r="1091" ht="22.5" customHeight="1">
      <c r="A1091" s="136"/>
      <c r="B1091" s="136"/>
      <c r="C1091" s="136"/>
      <c r="D1091" s="136"/>
      <c r="F1091" s="136"/>
      <c r="G1091" s="136"/>
      <c r="H1091" s="136"/>
      <c r="I1091" s="136"/>
      <c r="J1091" s="136"/>
      <c r="K1091" s="136"/>
      <c r="L1091" s="136"/>
    </row>
    <row r="1092" ht="22.5" customHeight="1">
      <c r="A1092" s="136"/>
      <c r="B1092" s="136"/>
      <c r="C1092" s="136"/>
      <c r="D1092" s="136"/>
      <c r="F1092" s="136"/>
      <c r="G1092" s="136"/>
      <c r="H1092" s="136"/>
      <c r="I1092" s="136"/>
      <c r="J1092" s="136"/>
      <c r="K1092" s="136"/>
      <c r="L1092" s="136"/>
    </row>
    <row r="1093" ht="22.5" customHeight="1">
      <c r="A1093" s="136"/>
      <c r="B1093" s="136"/>
      <c r="C1093" s="136"/>
      <c r="D1093" s="136"/>
      <c r="F1093" s="136"/>
      <c r="G1093" s="136"/>
      <c r="H1093" s="136"/>
      <c r="I1093" s="136"/>
      <c r="J1093" s="136"/>
      <c r="K1093" s="136"/>
      <c r="L1093" s="136"/>
    </row>
    <row r="1094" ht="22.5" customHeight="1">
      <c r="A1094" s="136"/>
      <c r="B1094" s="136"/>
      <c r="C1094" s="136"/>
      <c r="D1094" s="136"/>
      <c r="F1094" s="136"/>
      <c r="G1094" s="136"/>
      <c r="H1094" s="136"/>
      <c r="I1094" s="136"/>
      <c r="J1094" s="136"/>
      <c r="K1094" s="136"/>
      <c r="L1094" s="136"/>
    </row>
    <row r="1095" ht="22.5" customHeight="1">
      <c r="A1095" s="136"/>
      <c r="B1095" s="136"/>
      <c r="C1095" s="136"/>
      <c r="D1095" s="136"/>
      <c r="F1095" s="136"/>
      <c r="G1095" s="136"/>
      <c r="H1095" s="136"/>
      <c r="I1095" s="136"/>
      <c r="J1095" s="136"/>
      <c r="K1095" s="136"/>
      <c r="L1095" s="136"/>
    </row>
    <row r="1096" ht="22.5" customHeight="1">
      <c r="A1096" s="136"/>
      <c r="B1096" s="136"/>
      <c r="C1096" s="136"/>
      <c r="D1096" s="136"/>
      <c r="F1096" s="136"/>
      <c r="G1096" s="136"/>
      <c r="H1096" s="136"/>
      <c r="I1096" s="136"/>
      <c r="J1096" s="136"/>
      <c r="K1096" s="136"/>
      <c r="L1096" s="136"/>
    </row>
    <row r="1097" ht="22.5" customHeight="1">
      <c r="A1097" s="136"/>
      <c r="B1097" s="136"/>
      <c r="C1097" s="136"/>
      <c r="D1097" s="136"/>
      <c r="F1097" s="136"/>
      <c r="G1097" s="136"/>
      <c r="H1097" s="136"/>
      <c r="I1097" s="136"/>
      <c r="J1097" s="136"/>
      <c r="K1097" s="136"/>
      <c r="L1097" s="136"/>
    </row>
    <row r="1098" ht="22.5" customHeight="1">
      <c r="A1098" s="136"/>
      <c r="B1098" s="136"/>
      <c r="C1098" s="136"/>
      <c r="D1098" s="136"/>
      <c r="F1098" s="136"/>
      <c r="G1098" s="136"/>
      <c r="H1098" s="136"/>
      <c r="I1098" s="136"/>
      <c r="J1098" s="136"/>
      <c r="K1098" s="136"/>
      <c r="L1098" s="136"/>
    </row>
    <row r="1099" ht="22.5" customHeight="1">
      <c r="A1099" s="136"/>
      <c r="B1099" s="136"/>
      <c r="C1099" s="136"/>
      <c r="D1099" s="136"/>
      <c r="F1099" s="136"/>
      <c r="G1099" s="136"/>
      <c r="H1099" s="136"/>
      <c r="I1099" s="136"/>
      <c r="J1099" s="136"/>
      <c r="K1099" s="136"/>
      <c r="L1099" s="136"/>
    </row>
    <row r="1100" ht="22.5" customHeight="1">
      <c r="A1100" s="136"/>
      <c r="B1100" s="136"/>
      <c r="C1100" s="136"/>
      <c r="D1100" s="136"/>
      <c r="F1100" s="136"/>
      <c r="G1100" s="136"/>
      <c r="H1100" s="136"/>
      <c r="I1100" s="136"/>
      <c r="J1100" s="136"/>
      <c r="K1100" s="136"/>
      <c r="L1100" s="136"/>
    </row>
    <row r="1101" ht="22.5" customHeight="1">
      <c r="A1101" s="136"/>
      <c r="B1101" s="136"/>
      <c r="C1101" s="136"/>
      <c r="D1101" s="136"/>
      <c r="F1101" s="136"/>
      <c r="G1101" s="136"/>
      <c r="H1101" s="136"/>
      <c r="I1101" s="136"/>
      <c r="J1101" s="136"/>
      <c r="K1101" s="136"/>
      <c r="L1101" s="136"/>
    </row>
    <row r="1102" ht="22.5" customHeight="1">
      <c r="A1102" s="136"/>
      <c r="B1102" s="136"/>
      <c r="C1102" s="136"/>
      <c r="D1102" s="136"/>
      <c r="F1102" s="136"/>
      <c r="G1102" s="136"/>
      <c r="H1102" s="136"/>
      <c r="I1102" s="136"/>
      <c r="J1102" s="136"/>
      <c r="K1102" s="136"/>
      <c r="L1102" s="136"/>
    </row>
    <row r="1103" ht="22.5" customHeight="1">
      <c r="A1103" s="136"/>
      <c r="B1103" s="136"/>
      <c r="C1103" s="136"/>
      <c r="D1103" s="136"/>
      <c r="F1103" s="136"/>
      <c r="G1103" s="136"/>
      <c r="H1103" s="136"/>
      <c r="I1103" s="136"/>
      <c r="J1103" s="136"/>
      <c r="K1103" s="136"/>
      <c r="L1103" s="136"/>
    </row>
    <row r="1104" ht="22.5" customHeight="1">
      <c r="A1104" s="136"/>
      <c r="B1104" s="136"/>
      <c r="C1104" s="136"/>
      <c r="D1104" s="136"/>
      <c r="F1104" s="136"/>
      <c r="G1104" s="136"/>
      <c r="H1104" s="136"/>
      <c r="I1104" s="136"/>
      <c r="J1104" s="136"/>
      <c r="K1104" s="136"/>
      <c r="L1104" s="136"/>
    </row>
    <row r="1105" ht="22.5" customHeight="1">
      <c r="A1105" s="136"/>
      <c r="B1105" s="136"/>
      <c r="C1105" s="136"/>
      <c r="D1105" s="136"/>
      <c r="F1105" s="136"/>
      <c r="G1105" s="136"/>
      <c r="H1105" s="136"/>
      <c r="I1105" s="136"/>
      <c r="J1105" s="136"/>
      <c r="K1105" s="136"/>
      <c r="L1105" s="136"/>
    </row>
    <row r="1106" ht="22.5" customHeight="1">
      <c r="A1106" s="136"/>
      <c r="B1106" s="136"/>
      <c r="C1106" s="136"/>
      <c r="D1106" s="136"/>
      <c r="F1106" s="136"/>
      <c r="G1106" s="136"/>
      <c r="H1106" s="136"/>
      <c r="I1106" s="136"/>
      <c r="J1106" s="136"/>
      <c r="K1106" s="136"/>
      <c r="L1106" s="136"/>
    </row>
    <row r="1107" ht="22.5" customHeight="1">
      <c r="A1107" s="136"/>
      <c r="B1107" s="136"/>
      <c r="C1107" s="136"/>
      <c r="D1107" s="136"/>
      <c r="F1107" s="136"/>
      <c r="G1107" s="136"/>
      <c r="H1107" s="136"/>
      <c r="I1107" s="136"/>
      <c r="J1107" s="136"/>
      <c r="K1107" s="136"/>
      <c r="L1107" s="136"/>
    </row>
    <row r="1108" ht="22.5" customHeight="1">
      <c r="A1108" s="136"/>
      <c r="B1108" s="136"/>
      <c r="C1108" s="136"/>
      <c r="D1108" s="136"/>
      <c r="F1108" s="136"/>
      <c r="G1108" s="136"/>
      <c r="H1108" s="136"/>
      <c r="I1108" s="136"/>
      <c r="J1108" s="136"/>
      <c r="K1108" s="136"/>
      <c r="L1108" s="136"/>
    </row>
    <row r="1109" ht="22.5" customHeight="1">
      <c r="A1109" s="136"/>
      <c r="B1109" s="136"/>
      <c r="C1109" s="136"/>
      <c r="D1109" s="136"/>
      <c r="F1109" s="136"/>
      <c r="G1109" s="136"/>
      <c r="H1109" s="136"/>
      <c r="I1109" s="136"/>
      <c r="J1109" s="136"/>
      <c r="K1109" s="136"/>
      <c r="L1109" s="136"/>
    </row>
    <row r="1110" ht="22.5" customHeight="1">
      <c r="A1110" s="136"/>
      <c r="B1110" s="136"/>
      <c r="C1110" s="136"/>
      <c r="D1110" s="136"/>
      <c r="F1110" s="136"/>
      <c r="G1110" s="136"/>
      <c r="H1110" s="136"/>
      <c r="I1110" s="136"/>
      <c r="J1110" s="136"/>
      <c r="K1110" s="136"/>
      <c r="L1110" s="136"/>
    </row>
    <row r="1111" ht="22.5" customHeight="1">
      <c r="A1111" s="136"/>
      <c r="B1111" s="136"/>
      <c r="C1111" s="136"/>
      <c r="D1111" s="136"/>
      <c r="F1111" s="136"/>
      <c r="G1111" s="136"/>
      <c r="H1111" s="136"/>
      <c r="I1111" s="136"/>
      <c r="J1111" s="136"/>
      <c r="K1111" s="136"/>
      <c r="L1111" s="136"/>
    </row>
    <row r="1112" ht="22.5" customHeight="1">
      <c r="A1112" s="136"/>
      <c r="B1112" s="136"/>
      <c r="C1112" s="136"/>
      <c r="D1112" s="136"/>
      <c r="F1112" s="136"/>
      <c r="G1112" s="136"/>
      <c r="H1112" s="136"/>
      <c r="I1112" s="136"/>
      <c r="J1112" s="136"/>
      <c r="K1112" s="136"/>
      <c r="L1112" s="136"/>
    </row>
    <row r="1113" ht="22.5" customHeight="1">
      <c r="A1113" s="136"/>
      <c r="B1113" s="136"/>
      <c r="C1113" s="136"/>
      <c r="D1113" s="136"/>
      <c r="F1113" s="136"/>
      <c r="G1113" s="136"/>
      <c r="H1113" s="136"/>
      <c r="I1113" s="136"/>
      <c r="J1113" s="136"/>
      <c r="K1113" s="136"/>
      <c r="L1113" s="136"/>
    </row>
    <row r="1114" ht="22.5" customHeight="1">
      <c r="A1114" s="136"/>
      <c r="B1114" s="136"/>
      <c r="C1114" s="136"/>
      <c r="D1114" s="136"/>
      <c r="F1114" s="136"/>
      <c r="G1114" s="136"/>
      <c r="H1114" s="136"/>
      <c r="I1114" s="136"/>
      <c r="J1114" s="136"/>
      <c r="K1114" s="136"/>
      <c r="L1114" s="136"/>
    </row>
    <row r="1115" ht="22.5" customHeight="1">
      <c r="A1115" s="136"/>
      <c r="B1115" s="136"/>
      <c r="C1115" s="136"/>
      <c r="D1115" s="136"/>
      <c r="F1115" s="136"/>
      <c r="G1115" s="136"/>
      <c r="H1115" s="136"/>
      <c r="I1115" s="136"/>
      <c r="J1115" s="136"/>
      <c r="K1115" s="136"/>
      <c r="L1115" s="136"/>
    </row>
    <row r="1116" ht="22.5" customHeight="1">
      <c r="A1116" s="136"/>
      <c r="B1116" s="136"/>
      <c r="C1116" s="136"/>
      <c r="D1116" s="136"/>
      <c r="F1116" s="136"/>
      <c r="G1116" s="136"/>
      <c r="H1116" s="136"/>
      <c r="I1116" s="136"/>
      <c r="J1116" s="136"/>
      <c r="K1116" s="136"/>
      <c r="L1116" s="136"/>
    </row>
    <row r="1117" ht="22.5" customHeight="1">
      <c r="A1117" s="136"/>
      <c r="B1117" s="136"/>
      <c r="C1117" s="136"/>
      <c r="D1117" s="136"/>
      <c r="F1117" s="136"/>
      <c r="G1117" s="136"/>
      <c r="H1117" s="136"/>
      <c r="I1117" s="136"/>
      <c r="J1117" s="136"/>
      <c r="K1117" s="136"/>
      <c r="L1117" s="136"/>
    </row>
    <row r="1118" ht="22.5" customHeight="1">
      <c r="A1118" s="136"/>
      <c r="B1118" s="136"/>
      <c r="C1118" s="136"/>
      <c r="D1118" s="136"/>
      <c r="F1118" s="136"/>
      <c r="G1118" s="136"/>
      <c r="H1118" s="136"/>
      <c r="I1118" s="136"/>
      <c r="J1118" s="136"/>
      <c r="K1118" s="136"/>
      <c r="L1118" s="136"/>
    </row>
    <row r="1119" ht="22.5" customHeight="1">
      <c r="A1119" s="136"/>
      <c r="B1119" s="136"/>
      <c r="C1119" s="136"/>
      <c r="D1119" s="136"/>
      <c r="F1119" s="136"/>
      <c r="G1119" s="136"/>
      <c r="H1119" s="136"/>
      <c r="I1119" s="136"/>
      <c r="J1119" s="136"/>
      <c r="K1119" s="136"/>
      <c r="L1119" s="136"/>
    </row>
    <row r="1120" ht="22.5" customHeight="1">
      <c r="A1120" s="136"/>
      <c r="B1120" s="136"/>
      <c r="C1120" s="136"/>
      <c r="D1120" s="136"/>
      <c r="F1120" s="136"/>
      <c r="G1120" s="136"/>
      <c r="H1120" s="136"/>
      <c r="I1120" s="136"/>
      <c r="J1120" s="136"/>
      <c r="K1120" s="136"/>
      <c r="L1120" s="136"/>
    </row>
    <row r="1121" ht="22.5" customHeight="1">
      <c r="A1121" s="136"/>
      <c r="B1121" s="136"/>
      <c r="C1121" s="136"/>
      <c r="D1121" s="136"/>
      <c r="F1121" s="136"/>
      <c r="G1121" s="136"/>
      <c r="H1121" s="136"/>
      <c r="I1121" s="136"/>
      <c r="J1121" s="136"/>
      <c r="K1121" s="136"/>
      <c r="L1121" s="136"/>
    </row>
    <row r="1122" ht="22.5" customHeight="1">
      <c r="A1122" s="136"/>
      <c r="B1122" s="136"/>
      <c r="C1122" s="136"/>
      <c r="D1122" s="136"/>
      <c r="F1122" s="136"/>
      <c r="G1122" s="136"/>
      <c r="H1122" s="136"/>
      <c r="I1122" s="136"/>
      <c r="J1122" s="136"/>
      <c r="K1122" s="136"/>
      <c r="L1122" s="136"/>
    </row>
    <row r="1123" ht="22.5" customHeight="1">
      <c r="A1123" s="136"/>
      <c r="B1123" s="136"/>
      <c r="C1123" s="136"/>
      <c r="D1123" s="136"/>
      <c r="F1123" s="136"/>
      <c r="G1123" s="136"/>
      <c r="H1123" s="136"/>
      <c r="I1123" s="136"/>
      <c r="J1123" s="136"/>
      <c r="K1123" s="136"/>
      <c r="L1123" s="136"/>
    </row>
    <row r="1124" ht="22.5" customHeight="1">
      <c r="A1124" s="136"/>
      <c r="B1124" s="136"/>
      <c r="C1124" s="136"/>
      <c r="D1124" s="136"/>
      <c r="F1124" s="136"/>
      <c r="G1124" s="136"/>
      <c r="H1124" s="136"/>
      <c r="I1124" s="136"/>
      <c r="J1124" s="136"/>
      <c r="K1124" s="136"/>
      <c r="L1124" s="136"/>
    </row>
    <row r="1125" ht="22.5" customHeight="1">
      <c r="A1125" s="136"/>
      <c r="B1125" s="136"/>
      <c r="C1125" s="136"/>
      <c r="D1125" s="136"/>
      <c r="F1125" s="136"/>
      <c r="G1125" s="136"/>
      <c r="H1125" s="136"/>
      <c r="I1125" s="136"/>
      <c r="J1125" s="136"/>
      <c r="K1125" s="136"/>
      <c r="L1125" s="136"/>
    </row>
    <row r="1126" ht="22.5" customHeight="1">
      <c r="A1126" s="136"/>
      <c r="B1126" s="136"/>
      <c r="C1126" s="136"/>
      <c r="D1126" s="136"/>
      <c r="F1126" s="136"/>
      <c r="G1126" s="136"/>
      <c r="H1126" s="136"/>
      <c r="I1126" s="136"/>
      <c r="J1126" s="136"/>
      <c r="K1126" s="136"/>
      <c r="L1126" s="136"/>
    </row>
    <row r="1127" ht="22.5" customHeight="1">
      <c r="A1127" s="136"/>
      <c r="B1127" s="136"/>
      <c r="C1127" s="136"/>
      <c r="D1127" s="136"/>
      <c r="F1127" s="136"/>
      <c r="G1127" s="136"/>
      <c r="H1127" s="136"/>
      <c r="I1127" s="136"/>
      <c r="J1127" s="136"/>
      <c r="K1127" s="136"/>
      <c r="L1127" s="136"/>
    </row>
    <row r="1128" ht="22.5" customHeight="1">
      <c r="A1128" s="136"/>
      <c r="B1128" s="136"/>
      <c r="C1128" s="136"/>
      <c r="D1128" s="136"/>
      <c r="F1128" s="136"/>
      <c r="G1128" s="136"/>
      <c r="H1128" s="136"/>
      <c r="I1128" s="136"/>
      <c r="J1128" s="136"/>
      <c r="K1128" s="136"/>
      <c r="L1128" s="136"/>
    </row>
    <row r="1129" ht="22.5" customHeight="1">
      <c r="A1129" s="136"/>
      <c r="B1129" s="136"/>
      <c r="C1129" s="136"/>
      <c r="D1129" s="136"/>
      <c r="F1129" s="136"/>
      <c r="G1129" s="136"/>
      <c r="H1129" s="136"/>
      <c r="I1129" s="136"/>
      <c r="J1129" s="136"/>
      <c r="K1129" s="136"/>
      <c r="L1129" s="136"/>
    </row>
    <row r="1130" ht="22.5" customHeight="1">
      <c r="A1130" s="136"/>
      <c r="B1130" s="136"/>
      <c r="C1130" s="136"/>
      <c r="D1130" s="136"/>
      <c r="F1130" s="136"/>
      <c r="G1130" s="136"/>
      <c r="H1130" s="136"/>
      <c r="I1130" s="136"/>
      <c r="J1130" s="136"/>
      <c r="K1130" s="136"/>
      <c r="L1130" s="136"/>
    </row>
    <row r="1131" ht="22.5" customHeight="1">
      <c r="A1131" s="136"/>
      <c r="B1131" s="136"/>
      <c r="C1131" s="136"/>
      <c r="D1131" s="136"/>
      <c r="F1131" s="136"/>
      <c r="G1131" s="136"/>
      <c r="H1131" s="136"/>
      <c r="I1131" s="136"/>
      <c r="J1131" s="136"/>
      <c r="K1131" s="136"/>
      <c r="L1131" s="136"/>
    </row>
    <row r="1132" ht="22.5" customHeight="1">
      <c r="A1132" s="136"/>
      <c r="B1132" s="136"/>
      <c r="C1132" s="136"/>
      <c r="D1132" s="136"/>
      <c r="F1132" s="136"/>
      <c r="G1132" s="136"/>
      <c r="H1132" s="136"/>
      <c r="I1132" s="136"/>
      <c r="J1132" s="136"/>
      <c r="K1132" s="136"/>
      <c r="L1132" s="136"/>
    </row>
    <row r="1133" ht="22.5" customHeight="1">
      <c r="A1133" s="136"/>
      <c r="B1133" s="136"/>
      <c r="C1133" s="136"/>
      <c r="D1133" s="136"/>
      <c r="F1133" s="136"/>
      <c r="G1133" s="136"/>
      <c r="H1133" s="136"/>
      <c r="I1133" s="136"/>
      <c r="J1133" s="136"/>
      <c r="K1133" s="136"/>
      <c r="L1133" s="136"/>
    </row>
    <row r="1134" ht="22.5" customHeight="1">
      <c r="A1134" s="136"/>
      <c r="B1134" s="136"/>
      <c r="C1134" s="136"/>
      <c r="D1134" s="136"/>
      <c r="F1134" s="136"/>
      <c r="G1134" s="136"/>
      <c r="H1134" s="136"/>
      <c r="I1134" s="136"/>
      <c r="J1134" s="136"/>
      <c r="K1134" s="136"/>
      <c r="L1134" s="136"/>
    </row>
    <row r="1135" ht="22.5" customHeight="1">
      <c r="A1135" s="136"/>
      <c r="B1135" s="136"/>
      <c r="C1135" s="136"/>
      <c r="D1135" s="136"/>
      <c r="F1135" s="136"/>
      <c r="G1135" s="136"/>
      <c r="H1135" s="136"/>
      <c r="I1135" s="136"/>
      <c r="J1135" s="136"/>
      <c r="K1135" s="136"/>
      <c r="L1135" s="136"/>
    </row>
    <row r="1136" ht="22.5" customHeight="1">
      <c r="A1136" s="136"/>
      <c r="B1136" s="136"/>
      <c r="C1136" s="136"/>
      <c r="D1136" s="136"/>
      <c r="F1136" s="136"/>
      <c r="G1136" s="136"/>
      <c r="H1136" s="136"/>
      <c r="I1136" s="136"/>
      <c r="J1136" s="136"/>
      <c r="K1136" s="136"/>
      <c r="L1136" s="136"/>
    </row>
    <row r="1137" ht="22.5" customHeight="1">
      <c r="A1137" s="136"/>
      <c r="B1137" s="136"/>
      <c r="C1137" s="136"/>
      <c r="D1137" s="136"/>
      <c r="F1137" s="136"/>
      <c r="G1137" s="136"/>
      <c r="H1137" s="136"/>
      <c r="I1137" s="136"/>
      <c r="J1137" s="136"/>
      <c r="K1137" s="136"/>
      <c r="L1137" s="136"/>
    </row>
    <row r="1138" ht="22.5" customHeight="1">
      <c r="A1138" s="136"/>
      <c r="B1138" s="136"/>
      <c r="C1138" s="136"/>
      <c r="D1138" s="136"/>
      <c r="F1138" s="136"/>
      <c r="G1138" s="136"/>
      <c r="H1138" s="136"/>
      <c r="I1138" s="136"/>
      <c r="J1138" s="136"/>
      <c r="K1138" s="136"/>
      <c r="L1138" s="136"/>
    </row>
    <row r="1139" ht="22.5" customHeight="1">
      <c r="A1139" s="136"/>
      <c r="B1139" s="136"/>
      <c r="C1139" s="136"/>
      <c r="D1139" s="136"/>
      <c r="F1139" s="136"/>
      <c r="G1139" s="136"/>
      <c r="H1139" s="136"/>
      <c r="I1139" s="136"/>
      <c r="J1139" s="136"/>
      <c r="K1139" s="136"/>
      <c r="L1139" s="136"/>
    </row>
    <row r="1140" ht="22.5" customHeight="1">
      <c r="A1140" s="136"/>
      <c r="B1140" s="136"/>
      <c r="C1140" s="136"/>
      <c r="D1140" s="136"/>
      <c r="F1140" s="136"/>
      <c r="G1140" s="136"/>
      <c r="H1140" s="136"/>
      <c r="I1140" s="136"/>
      <c r="J1140" s="136"/>
      <c r="K1140" s="136"/>
      <c r="L1140" s="136"/>
    </row>
    <row r="1141" ht="22.5" customHeight="1">
      <c r="A1141" s="136"/>
      <c r="B1141" s="136"/>
      <c r="C1141" s="136"/>
      <c r="D1141" s="136"/>
      <c r="F1141" s="136"/>
      <c r="G1141" s="136"/>
      <c r="H1141" s="136"/>
      <c r="I1141" s="136"/>
      <c r="J1141" s="136"/>
      <c r="K1141" s="136"/>
      <c r="L1141" s="136"/>
    </row>
    <row r="1142" ht="22.5" customHeight="1">
      <c r="A1142" s="136"/>
      <c r="B1142" s="136"/>
      <c r="C1142" s="136"/>
      <c r="D1142" s="136"/>
      <c r="F1142" s="136"/>
      <c r="G1142" s="136"/>
      <c r="H1142" s="136"/>
      <c r="I1142" s="136"/>
      <c r="J1142" s="136"/>
      <c r="K1142" s="136"/>
      <c r="L1142" s="136"/>
    </row>
    <row r="1143" ht="22.5" customHeight="1">
      <c r="A1143" s="136"/>
      <c r="B1143" s="136"/>
      <c r="C1143" s="136"/>
      <c r="D1143" s="136"/>
      <c r="F1143" s="136"/>
      <c r="G1143" s="136"/>
      <c r="H1143" s="136"/>
      <c r="I1143" s="136"/>
      <c r="J1143" s="136"/>
      <c r="K1143" s="136"/>
      <c r="L1143" s="136"/>
    </row>
    <row r="1144" ht="22.5" customHeight="1">
      <c r="A1144" s="136"/>
      <c r="B1144" s="136"/>
      <c r="C1144" s="136"/>
      <c r="D1144" s="136"/>
      <c r="F1144" s="136"/>
      <c r="G1144" s="136"/>
      <c r="H1144" s="136"/>
      <c r="I1144" s="136"/>
      <c r="J1144" s="136"/>
      <c r="K1144" s="136"/>
      <c r="L1144" s="136"/>
    </row>
    <row r="1145" ht="22.5" customHeight="1">
      <c r="A1145" s="136"/>
      <c r="B1145" s="136"/>
      <c r="C1145" s="136"/>
      <c r="D1145" s="136"/>
      <c r="F1145" s="136"/>
      <c r="G1145" s="136"/>
      <c r="H1145" s="136"/>
      <c r="I1145" s="136"/>
      <c r="J1145" s="136"/>
      <c r="K1145" s="136"/>
      <c r="L1145" s="136"/>
    </row>
    <row r="1146" ht="22.5" customHeight="1">
      <c r="A1146" s="136"/>
      <c r="B1146" s="136"/>
      <c r="C1146" s="136"/>
      <c r="D1146" s="136"/>
      <c r="F1146" s="136"/>
      <c r="G1146" s="136"/>
      <c r="H1146" s="136"/>
      <c r="I1146" s="136"/>
      <c r="J1146" s="136"/>
      <c r="K1146" s="136"/>
      <c r="L1146" s="136"/>
    </row>
    <row r="1147" ht="22.5" customHeight="1">
      <c r="A1147" s="136"/>
      <c r="B1147" s="136"/>
      <c r="C1147" s="136"/>
      <c r="D1147" s="136"/>
      <c r="F1147" s="136"/>
      <c r="G1147" s="136"/>
      <c r="H1147" s="136"/>
      <c r="I1147" s="136"/>
      <c r="J1147" s="136"/>
      <c r="K1147" s="136"/>
      <c r="L1147" s="136"/>
    </row>
    <row r="1148" ht="22.5" customHeight="1">
      <c r="A1148" s="136"/>
      <c r="B1148" s="136"/>
      <c r="C1148" s="136"/>
      <c r="D1148" s="136"/>
      <c r="F1148" s="136"/>
      <c r="G1148" s="136"/>
      <c r="H1148" s="136"/>
      <c r="I1148" s="136"/>
      <c r="J1148" s="136"/>
      <c r="K1148" s="136"/>
      <c r="L1148" s="136"/>
    </row>
    <row r="1149" ht="22.5" customHeight="1">
      <c r="A1149" s="136"/>
      <c r="B1149" s="136"/>
      <c r="C1149" s="136"/>
      <c r="D1149" s="136"/>
      <c r="F1149" s="136"/>
      <c r="G1149" s="136"/>
      <c r="H1149" s="136"/>
      <c r="I1149" s="136"/>
      <c r="J1149" s="136"/>
      <c r="K1149" s="136"/>
      <c r="L1149" s="136"/>
    </row>
    <row r="1150" ht="22.5" customHeight="1">
      <c r="A1150" s="136"/>
      <c r="B1150" s="136"/>
      <c r="C1150" s="136"/>
      <c r="D1150" s="136"/>
      <c r="F1150" s="136"/>
      <c r="G1150" s="136"/>
      <c r="H1150" s="136"/>
      <c r="I1150" s="136"/>
      <c r="J1150" s="136"/>
      <c r="K1150" s="136"/>
      <c r="L1150" s="136"/>
    </row>
    <row r="1151" ht="22.5" customHeight="1">
      <c r="A1151" s="136"/>
      <c r="B1151" s="136"/>
      <c r="C1151" s="136"/>
      <c r="D1151" s="136"/>
      <c r="F1151" s="136"/>
      <c r="G1151" s="136"/>
      <c r="H1151" s="136"/>
      <c r="I1151" s="136"/>
      <c r="J1151" s="136"/>
      <c r="K1151" s="136"/>
      <c r="L1151" s="136"/>
    </row>
    <row r="1152" ht="22.5" customHeight="1">
      <c r="A1152" s="136"/>
      <c r="B1152" s="136"/>
      <c r="C1152" s="136"/>
      <c r="D1152" s="136"/>
      <c r="F1152" s="136"/>
      <c r="G1152" s="136"/>
      <c r="H1152" s="136"/>
      <c r="I1152" s="136"/>
      <c r="J1152" s="136"/>
      <c r="K1152" s="136"/>
      <c r="L1152" s="136"/>
    </row>
    <row r="1153" ht="22.5" customHeight="1">
      <c r="A1153" s="136"/>
      <c r="B1153" s="136"/>
      <c r="C1153" s="136"/>
      <c r="D1153" s="136"/>
      <c r="F1153" s="136"/>
      <c r="G1153" s="136"/>
      <c r="H1153" s="136"/>
      <c r="I1153" s="136"/>
      <c r="J1153" s="136"/>
      <c r="K1153" s="136"/>
      <c r="L1153" s="136"/>
    </row>
    <row r="1154" ht="22.5" customHeight="1">
      <c r="A1154" s="136"/>
      <c r="B1154" s="136"/>
      <c r="C1154" s="136"/>
      <c r="D1154" s="136"/>
      <c r="F1154" s="136"/>
      <c r="G1154" s="136"/>
      <c r="H1154" s="136"/>
      <c r="I1154" s="136"/>
      <c r="J1154" s="136"/>
      <c r="K1154" s="136"/>
      <c r="L1154" s="136"/>
    </row>
    <row r="1155" ht="22.5" customHeight="1">
      <c r="A1155" s="136"/>
      <c r="B1155" s="136"/>
      <c r="C1155" s="136"/>
      <c r="D1155" s="136"/>
      <c r="F1155" s="136"/>
      <c r="G1155" s="136"/>
      <c r="H1155" s="136"/>
      <c r="I1155" s="136"/>
      <c r="J1155" s="136"/>
      <c r="K1155" s="136"/>
      <c r="L1155" s="136"/>
    </row>
    <row r="1156" ht="22.5" customHeight="1">
      <c r="A1156" s="136"/>
      <c r="B1156" s="136"/>
      <c r="C1156" s="136"/>
      <c r="D1156" s="136"/>
      <c r="F1156" s="136"/>
      <c r="G1156" s="136"/>
      <c r="H1156" s="136"/>
      <c r="I1156" s="136"/>
      <c r="J1156" s="136"/>
      <c r="K1156" s="136"/>
      <c r="L1156" s="136"/>
    </row>
    <row r="1157" ht="22.5" customHeight="1">
      <c r="A1157" s="136"/>
      <c r="B1157" s="136"/>
      <c r="C1157" s="136"/>
      <c r="D1157" s="136"/>
      <c r="F1157" s="136"/>
      <c r="G1157" s="136"/>
      <c r="H1157" s="136"/>
      <c r="I1157" s="136"/>
      <c r="J1157" s="136"/>
      <c r="K1157" s="136"/>
      <c r="L1157" s="136"/>
    </row>
    <row r="1158" ht="22.5" customHeight="1">
      <c r="A1158" s="136"/>
      <c r="B1158" s="136"/>
      <c r="C1158" s="136"/>
      <c r="D1158" s="136"/>
      <c r="F1158" s="136"/>
      <c r="G1158" s="136"/>
      <c r="H1158" s="136"/>
      <c r="I1158" s="136"/>
      <c r="J1158" s="136"/>
      <c r="K1158" s="136"/>
      <c r="L1158" s="136"/>
    </row>
    <row r="1159" ht="22.5" customHeight="1">
      <c r="A1159" s="136"/>
      <c r="B1159" s="136"/>
      <c r="C1159" s="136"/>
      <c r="D1159" s="136"/>
      <c r="F1159" s="136"/>
      <c r="G1159" s="136"/>
      <c r="H1159" s="136"/>
      <c r="I1159" s="136"/>
      <c r="J1159" s="136"/>
      <c r="K1159" s="136"/>
      <c r="L1159" s="136"/>
    </row>
    <row r="1160" ht="22.5" customHeight="1">
      <c r="A1160" s="136"/>
      <c r="B1160" s="136"/>
      <c r="C1160" s="136"/>
      <c r="D1160" s="136"/>
      <c r="F1160" s="136"/>
      <c r="G1160" s="136"/>
      <c r="H1160" s="136"/>
      <c r="I1160" s="136"/>
      <c r="J1160" s="136"/>
      <c r="K1160" s="136"/>
      <c r="L1160" s="136"/>
    </row>
    <row r="1161" ht="22.5" customHeight="1">
      <c r="A1161" s="136"/>
      <c r="B1161" s="136"/>
      <c r="C1161" s="136"/>
      <c r="D1161" s="136"/>
      <c r="F1161" s="136"/>
      <c r="G1161" s="136"/>
      <c r="H1161" s="136"/>
      <c r="I1161" s="136"/>
      <c r="J1161" s="136"/>
      <c r="K1161" s="136"/>
      <c r="L1161" s="136"/>
    </row>
    <row r="1162" ht="22.5" customHeight="1">
      <c r="A1162" s="136"/>
      <c r="B1162" s="136"/>
      <c r="C1162" s="136"/>
      <c r="D1162" s="136"/>
      <c r="F1162" s="136"/>
      <c r="G1162" s="136"/>
      <c r="H1162" s="136"/>
      <c r="I1162" s="136"/>
      <c r="J1162" s="136"/>
      <c r="K1162" s="136"/>
      <c r="L1162" s="136"/>
    </row>
    <row r="1163" ht="22.5" customHeight="1">
      <c r="A1163" s="136"/>
      <c r="B1163" s="136"/>
      <c r="C1163" s="136"/>
      <c r="D1163" s="136"/>
      <c r="F1163" s="136"/>
      <c r="G1163" s="136"/>
      <c r="H1163" s="136"/>
      <c r="I1163" s="136"/>
      <c r="J1163" s="136"/>
      <c r="K1163" s="136"/>
      <c r="L1163" s="136"/>
    </row>
    <row r="1164" ht="22.5" customHeight="1">
      <c r="A1164" s="136"/>
      <c r="B1164" s="136"/>
      <c r="C1164" s="136"/>
      <c r="D1164" s="136"/>
      <c r="F1164" s="136"/>
      <c r="G1164" s="136"/>
      <c r="H1164" s="136"/>
      <c r="I1164" s="136"/>
      <c r="J1164" s="136"/>
      <c r="K1164" s="136"/>
      <c r="L1164" s="136"/>
    </row>
    <row r="1165" ht="22.5" customHeight="1">
      <c r="A1165" s="136"/>
      <c r="B1165" s="136"/>
      <c r="C1165" s="136"/>
      <c r="D1165" s="136"/>
      <c r="F1165" s="136"/>
      <c r="G1165" s="136"/>
      <c r="H1165" s="136"/>
      <c r="I1165" s="136"/>
      <c r="J1165" s="136"/>
      <c r="K1165" s="136"/>
      <c r="L1165" s="136"/>
    </row>
    <row r="1166" ht="22.5" customHeight="1">
      <c r="A1166" s="136"/>
      <c r="B1166" s="136"/>
      <c r="C1166" s="136"/>
      <c r="D1166" s="136"/>
      <c r="F1166" s="136"/>
      <c r="G1166" s="136"/>
      <c r="H1166" s="136"/>
      <c r="I1166" s="136"/>
      <c r="J1166" s="136"/>
      <c r="K1166" s="136"/>
      <c r="L1166" s="136"/>
    </row>
    <row r="1167" ht="22.5" customHeight="1">
      <c r="A1167" s="136"/>
      <c r="B1167" s="136"/>
      <c r="C1167" s="136"/>
      <c r="D1167" s="136"/>
      <c r="F1167" s="136"/>
      <c r="G1167" s="136"/>
      <c r="H1167" s="136"/>
      <c r="I1167" s="136"/>
      <c r="J1167" s="136"/>
      <c r="K1167" s="136"/>
      <c r="L1167" s="136"/>
    </row>
    <row r="1168" ht="22.5" customHeight="1">
      <c r="A1168" s="136"/>
      <c r="B1168" s="136"/>
      <c r="C1168" s="136"/>
      <c r="D1168" s="136"/>
      <c r="F1168" s="136"/>
      <c r="G1168" s="136"/>
      <c r="H1168" s="136"/>
      <c r="I1168" s="136"/>
      <c r="J1168" s="136"/>
      <c r="K1168" s="136"/>
      <c r="L1168" s="136"/>
    </row>
    <row r="1169" ht="22.5" customHeight="1">
      <c r="A1169" s="136"/>
      <c r="B1169" s="136"/>
      <c r="C1169" s="136"/>
      <c r="D1169" s="136"/>
      <c r="F1169" s="136"/>
      <c r="G1169" s="136"/>
      <c r="H1169" s="136"/>
      <c r="I1169" s="136"/>
      <c r="J1169" s="136"/>
      <c r="K1169" s="136"/>
      <c r="L1169" s="136"/>
    </row>
    <row r="1170" ht="22.5" customHeight="1">
      <c r="A1170" s="136"/>
      <c r="B1170" s="136"/>
      <c r="C1170" s="136"/>
      <c r="D1170" s="136"/>
      <c r="F1170" s="136"/>
      <c r="G1170" s="136"/>
      <c r="H1170" s="136"/>
      <c r="I1170" s="136"/>
      <c r="J1170" s="136"/>
      <c r="K1170" s="136"/>
      <c r="L1170" s="136"/>
    </row>
    <row r="1171" ht="22.5" customHeight="1">
      <c r="A1171" s="136"/>
      <c r="B1171" s="136"/>
      <c r="C1171" s="136"/>
      <c r="D1171" s="136"/>
      <c r="F1171" s="136"/>
      <c r="G1171" s="136"/>
      <c r="H1171" s="136"/>
      <c r="I1171" s="136"/>
      <c r="J1171" s="136"/>
      <c r="K1171" s="136"/>
      <c r="L1171" s="136"/>
    </row>
    <row r="1172" ht="22.5" customHeight="1">
      <c r="A1172" s="136"/>
      <c r="B1172" s="136"/>
      <c r="C1172" s="136"/>
      <c r="D1172" s="136"/>
      <c r="F1172" s="136"/>
      <c r="G1172" s="136"/>
      <c r="H1172" s="136"/>
      <c r="I1172" s="136"/>
      <c r="J1172" s="136"/>
      <c r="K1172" s="136"/>
      <c r="L1172" s="136"/>
    </row>
    <row r="1173" ht="22.5" customHeight="1">
      <c r="A1173" s="136"/>
      <c r="B1173" s="136"/>
      <c r="C1173" s="136"/>
      <c r="D1173" s="136"/>
      <c r="F1173" s="136"/>
      <c r="G1173" s="136"/>
      <c r="H1173" s="136"/>
      <c r="I1173" s="136"/>
      <c r="J1173" s="136"/>
      <c r="K1173" s="136"/>
      <c r="L1173" s="136"/>
    </row>
    <row r="1174" ht="22.5" customHeight="1">
      <c r="A1174" s="136"/>
      <c r="B1174" s="136"/>
      <c r="C1174" s="136"/>
      <c r="D1174" s="136"/>
      <c r="F1174" s="136"/>
      <c r="G1174" s="136"/>
      <c r="H1174" s="136"/>
      <c r="I1174" s="136"/>
      <c r="J1174" s="136"/>
      <c r="K1174" s="136"/>
      <c r="L1174" s="136"/>
    </row>
    <row r="1175" ht="22.5" customHeight="1">
      <c r="A1175" s="136"/>
      <c r="B1175" s="136"/>
      <c r="C1175" s="136"/>
      <c r="D1175" s="136"/>
      <c r="F1175" s="136"/>
      <c r="G1175" s="136"/>
      <c r="H1175" s="136"/>
      <c r="I1175" s="136"/>
      <c r="J1175" s="136"/>
      <c r="K1175" s="136"/>
      <c r="L1175" s="136"/>
    </row>
    <row r="1176" ht="22.5" customHeight="1">
      <c r="A1176" s="136"/>
      <c r="B1176" s="136"/>
      <c r="C1176" s="136"/>
      <c r="D1176" s="136"/>
      <c r="F1176" s="136"/>
      <c r="G1176" s="136"/>
      <c r="H1176" s="136"/>
      <c r="I1176" s="136"/>
      <c r="J1176" s="136"/>
      <c r="K1176" s="136"/>
      <c r="L1176" s="136"/>
    </row>
    <row r="1177" ht="22.5" customHeight="1">
      <c r="A1177" s="136"/>
      <c r="B1177" s="136"/>
      <c r="C1177" s="136"/>
      <c r="D1177" s="136"/>
      <c r="F1177" s="136"/>
      <c r="G1177" s="136"/>
      <c r="H1177" s="136"/>
      <c r="I1177" s="136"/>
      <c r="J1177" s="136"/>
      <c r="K1177" s="136"/>
      <c r="L1177" s="136"/>
    </row>
    <row r="1178" ht="22.5" customHeight="1">
      <c r="A1178" s="136"/>
      <c r="B1178" s="136"/>
      <c r="C1178" s="136"/>
      <c r="D1178" s="136"/>
      <c r="F1178" s="136"/>
      <c r="G1178" s="136"/>
      <c r="H1178" s="136"/>
      <c r="I1178" s="136"/>
      <c r="J1178" s="136"/>
      <c r="K1178" s="136"/>
      <c r="L1178" s="136"/>
    </row>
    <row r="1179" ht="22.5" customHeight="1">
      <c r="A1179" s="136"/>
      <c r="B1179" s="136"/>
      <c r="C1179" s="136"/>
      <c r="D1179" s="136"/>
      <c r="F1179" s="136"/>
      <c r="G1179" s="136"/>
      <c r="H1179" s="136"/>
      <c r="I1179" s="136"/>
      <c r="J1179" s="136"/>
      <c r="K1179" s="136"/>
      <c r="L1179" s="136"/>
    </row>
    <row r="1180" ht="22.5" customHeight="1">
      <c r="A1180" s="136"/>
      <c r="B1180" s="136"/>
      <c r="C1180" s="136"/>
      <c r="D1180" s="136"/>
      <c r="F1180" s="136"/>
      <c r="G1180" s="136"/>
      <c r="H1180" s="136"/>
      <c r="I1180" s="136"/>
      <c r="J1180" s="136"/>
      <c r="K1180" s="136"/>
      <c r="L1180" s="136"/>
    </row>
    <row r="1181" ht="22.5" customHeight="1">
      <c r="A1181" s="136"/>
      <c r="B1181" s="136"/>
      <c r="C1181" s="136"/>
      <c r="D1181" s="136"/>
      <c r="F1181" s="136"/>
      <c r="G1181" s="136"/>
      <c r="H1181" s="136"/>
      <c r="I1181" s="136"/>
      <c r="J1181" s="136"/>
      <c r="K1181" s="136"/>
      <c r="L1181" s="136"/>
    </row>
    <row r="1182" ht="22.5" customHeight="1">
      <c r="A1182" s="136"/>
      <c r="B1182" s="136"/>
      <c r="C1182" s="136"/>
      <c r="D1182" s="136"/>
      <c r="F1182" s="136"/>
      <c r="G1182" s="136"/>
      <c r="H1182" s="136"/>
      <c r="I1182" s="136"/>
      <c r="J1182" s="136"/>
      <c r="K1182" s="136"/>
      <c r="L1182" s="136"/>
    </row>
    <row r="1183" ht="22.5" customHeight="1">
      <c r="A1183" s="136"/>
      <c r="B1183" s="136"/>
      <c r="C1183" s="136"/>
      <c r="D1183" s="136"/>
      <c r="F1183" s="136"/>
      <c r="G1183" s="136"/>
      <c r="H1183" s="136"/>
      <c r="I1183" s="136"/>
      <c r="J1183" s="136"/>
      <c r="K1183" s="136"/>
      <c r="L1183" s="136"/>
    </row>
    <row r="1184" ht="22.5" customHeight="1">
      <c r="A1184" s="136"/>
      <c r="B1184" s="136"/>
      <c r="C1184" s="136"/>
      <c r="D1184" s="136"/>
      <c r="F1184" s="136"/>
      <c r="G1184" s="136"/>
      <c r="H1184" s="136"/>
      <c r="I1184" s="136"/>
      <c r="J1184" s="136"/>
      <c r="K1184" s="136"/>
      <c r="L1184" s="136"/>
    </row>
    <row r="1185" ht="22.5" customHeight="1">
      <c r="A1185" s="136"/>
      <c r="B1185" s="136"/>
      <c r="C1185" s="136"/>
      <c r="D1185" s="136"/>
      <c r="F1185" s="136"/>
      <c r="G1185" s="136"/>
      <c r="H1185" s="136"/>
      <c r="I1185" s="136"/>
      <c r="J1185" s="136"/>
      <c r="K1185" s="136"/>
      <c r="L1185" s="136"/>
    </row>
    <row r="1186" ht="22.5" customHeight="1">
      <c r="A1186" s="136"/>
      <c r="B1186" s="136"/>
      <c r="C1186" s="136"/>
      <c r="D1186" s="136"/>
      <c r="F1186" s="136"/>
      <c r="G1186" s="136"/>
      <c r="H1186" s="136"/>
      <c r="I1186" s="136"/>
      <c r="J1186" s="136"/>
      <c r="K1186" s="136"/>
      <c r="L1186" s="136"/>
    </row>
    <row r="1187" ht="22.5" customHeight="1">
      <c r="A1187" s="136"/>
      <c r="B1187" s="136"/>
      <c r="C1187" s="136"/>
      <c r="D1187" s="136"/>
      <c r="F1187" s="136"/>
      <c r="G1187" s="136"/>
      <c r="H1187" s="136"/>
      <c r="I1187" s="136"/>
      <c r="J1187" s="136"/>
      <c r="K1187" s="136"/>
      <c r="L1187" s="136"/>
    </row>
    <row r="1188" ht="22.5" customHeight="1">
      <c r="A1188" s="136"/>
      <c r="B1188" s="136"/>
      <c r="C1188" s="136"/>
      <c r="D1188" s="136"/>
      <c r="F1188" s="136"/>
      <c r="G1188" s="136"/>
      <c r="H1188" s="136"/>
      <c r="I1188" s="136"/>
      <c r="J1188" s="136"/>
      <c r="K1188" s="136"/>
      <c r="L1188" s="136"/>
    </row>
    <row r="1189" ht="22.5" customHeight="1">
      <c r="A1189" s="136"/>
      <c r="B1189" s="136"/>
      <c r="C1189" s="136"/>
      <c r="D1189" s="136"/>
      <c r="F1189" s="136"/>
      <c r="G1189" s="136"/>
      <c r="H1189" s="136"/>
      <c r="I1189" s="136"/>
      <c r="J1189" s="136"/>
      <c r="K1189" s="136"/>
      <c r="L1189" s="136"/>
    </row>
    <row r="1190" ht="22.5" customHeight="1">
      <c r="A1190" s="136"/>
      <c r="B1190" s="136"/>
      <c r="C1190" s="136"/>
      <c r="D1190" s="136"/>
      <c r="F1190" s="136"/>
      <c r="G1190" s="136"/>
      <c r="H1190" s="136"/>
      <c r="I1190" s="136"/>
      <c r="J1190" s="136"/>
      <c r="K1190" s="136"/>
      <c r="L1190" s="136"/>
    </row>
    <row r="1191" ht="22.5" customHeight="1">
      <c r="A1191" s="136"/>
      <c r="B1191" s="136"/>
      <c r="C1191" s="136"/>
      <c r="D1191" s="136"/>
      <c r="F1191" s="136"/>
      <c r="G1191" s="136"/>
      <c r="H1191" s="136"/>
      <c r="I1191" s="136"/>
      <c r="J1191" s="136"/>
      <c r="K1191" s="136"/>
      <c r="L1191" s="136"/>
    </row>
    <row r="1192" ht="22.5" customHeight="1">
      <c r="A1192" s="136"/>
      <c r="B1192" s="136"/>
      <c r="C1192" s="136"/>
      <c r="D1192" s="136"/>
      <c r="F1192" s="136"/>
      <c r="G1192" s="136"/>
      <c r="H1192" s="136"/>
      <c r="I1192" s="136"/>
      <c r="J1192" s="136"/>
      <c r="K1192" s="136"/>
      <c r="L1192" s="136"/>
    </row>
    <row r="1193" ht="22.5" customHeight="1">
      <c r="A1193" s="136"/>
      <c r="B1193" s="136"/>
      <c r="C1193" s="136"/>
      <c r="D1193" s="136"/>
      <c r="F1193" s="136"/>
      <c r="G1193" s="136"/>
      <c r="H1193" s="136"/>
      <c r="I1193" s="136"/>
      <c r="J1193" s="136"/>
      <c r="K1193" s="136"/>
      <c r="L1193" s="136"/>
    </row>
    <row r="1194" ht="22.5" customHeight="1">
      <c r="A1194" s="136"/>
      <c r="B1194" s="136"/>
      <c r="C1194" s="136"/>
      <c r="D1194" s="136"/>
      <c r="F1194" s="136"/>
      <c r="G1194" s="136"/>
      <c r="H1194" s="136"/>
      <c r="I1194" s="136"/>
      <c r="J1194" s="136"/>
      <c r="K1194" s="136"/>
      <c r="L1194" s="136"/>
    </row>
    <row r="1195" ht="22.5" customHeight="1">
      <c r="A1195" s="136"/>
      <c r="B1195" s="136"/>
      <c r="C1195" s="136"/>
      <c r="D1195" s="136"/>
      <c r="F1195" s="136"/>
      <c r="G1195" s="136"/>
      <c r="H1195" s="136"/>
      <c r="I1195" s="136"/>
      <c r="J1195" s="136"/>
      <c r="K1195" s="136"/>
      <c r="L1195" s="136"/>
    </row>
    <row r="1196" ht="22.5" customHeight="1">
      <c r="A1196" s="136"/>
      <c r="B1196" s="136"/>
      <c r="C1196" s="136"/>
      <c r="D1196" s="136"/>
      <c r="F1196" s="136"/>
      <c r="G1196" s="136"/>
      <c r="H1196" s="136"/>
      <c r="I1196" s="136"/>
      <c r="J1196" s="136"/>
      <c r="K1196" s="136"/>
      <c r="L1196" s="136"/>
    </row>
    <row r="1197" ht="22.5" customHeight="1">
      <c r="A1197" s="136"/>
      <c r="B1197" s="136"/>
      <c r="C1197" s="136"/>
      <c r="D1197" s="136"/>
      <c r="F1197" s="136"/>
      <c r="G1197" s="136"/>
      <c r="H1197" s="136"/>
      <c r="I1197" s="136"/>
      <c r="J1197" s="136"/>
      <c r="K1197" s="136"/>
      <c r="L1197" s="136"/>
    </row>
    <row r="1198" ht="22.5" customHeight="1">
      <c r="A1198" s="136"/>
      <c r="B1198" s="136"/>
      <c r="C1198" s="136"/>
      <c r="D1198" s="136"/>
      <c r="F1198" s="136"/>
      <c r="G1198" s="136"/>
      <c r="H1198" s="136"/>
      <c r="I1198" s="136"/>
      <c r="J1198" s="136"/>
      <c r="K1198" s="136"/>
      <c r="L1198" s="136"/>
    </row>
    <row r="1199" ht="22.5" customHeight="1">
      <c r="A1199" s="136"/>
      <c r="B1199" s="136"/>
      <c r="C1199" s="136"/>
      <c r="D1199" s="136"/>
      <c r="F1199" s="136"/>
      <c r="G1199" s="136"/>
      <c r="H1199" s="136"/>
      <c r="I1199" s="136"/>
      <c r="J1199" s="136"/>
      <c r="K1199" s="136"/>
      <c r="L1199" s="136"/>
    </row>
    <row r="1200" ht="22.5" customHeight="1">
      <c r="A1200" s="136"/>
      <c r="B1200" s="136"/>
      <c r="C1200" s="136"/>
      <c r="D1200" s="136"/>
      <c r="F1200" s="136"/>
      <c r="G1200" s="136"/>
      <c r="H1200" s="136"/>
      <c r="I1200" s="136"/>
      <c r="J1200" s="136"/>
      <c r="K1200" s="136"/>
      <c r="L1200" s="136"/>
    </row>
    <row r="1201" ht="22.5" customHeight="1">
      <c r="A1201" s="136"/>
      <c r="B1201" s="136"/>
      <c r="C1201" s="136"/>
      <c r="D1201" s="136"/>
      <c r="F1201" s="136"/>
      <c r="G1201" s="136"/>
      <c r="H1201" s="136"/>
      <c r="I1201" s="136"/>
      <c r="J1201" s="136"/>
      <c r="K1201" s="136"/>
      <c r="L1201" s="136"/>
    </row>
    <row r="1202" ht="22.5" customHeight="1">
      <c r="A1202" s="136"/>
      <c r="B1202" s="136"/>
      <c r="C1202" s="136"/>
      <c r="D1202" s="136"/>
      <c r="F1202" s="136"/>
      <c r="G1202" s="136"/>
      <c r="H1202" s="136"/>
      <c r="I1202" s="136"/>
      <c r="J1202" s="136"/>
      <c r="K1202" s="136"/>
      <c r="L1202" s="136"/>
    </row>
    <row r="1203" ht="22.5" customHeight="1">
      <c r="A1203" s="136"/>
      <c r="B1203" s="136"/>
      <c r="C1203" s="136"/>
      <c r="D1203" s="136"/>
      <c r="F1203" s="136"/>
      <c r="G1203" s="136"/>
      <c r="H1203" s="136"/>
      <c r="I1203" s="136"/>
      <c r="J1203" s="136"/>
      <c r="K1203" s="136"/>
      <c r="L1203" s="136"/>
    </row>
    <row r="1204" ht="22.5" customHeight="1">
      <c r="A1204" s="136"/>
      <c r="B1204" s="136"/>
      <c r="C1204" s="136"/>
      <c r="D1204" s="136"/>
      <c r="F1204" s="136"/>
      <c r="G1204" s="136"/>
      <c r="H1204" s="136"/>
      <c r="I1204" s="136"/>
      <c r="J1204" s="136"/>
      <c r="K1204" s="136"/>
      <c r="L1204" s="136"/>
    </row>
    <row r="1205" ht="22.5" customHeight="1">
      <c r="A1205" s="136"/>
      <c r="B1205" s="136"/>
      <c r="C1205" s="136"/>
      <c r="D1205" s="136"/>
      <c r="F1205" s="136"/>
      <c r="G1205" s="136"/>
      <c r="H1205" s="136"/>
      <c r="I1205" s="136"/>
      <c r="J1205" s="136"/>
      <c r="K1205" s="136"/>
      <c r="L1205" s="136"/>
    </row>
    <row r="1206" ht="22.5" customHeight="1">
      <c r="A1206" s="136"/>
      <c r="B1206" s="136"/>
      <c r="C1206" s="136"/>
      <c r="D1206" s="136"/>
      <c r="F1206" s="136"/>
      <c r="G1206" s="136"/>
      <c r="H1206" s="136"/>
      <c r="I1206" s="136"/>
      <c r="J1206" s="136"/>
      <c r="K1206" s="136"/>
      <c r="L1206" s="136"/>
    </row>
    <row r="1207" ht="22.5" customHeight="1">
      <c r="A1207" s="136"/>
      <c r="B1207" s="136"/>
      <c r="C1207" s="136"/>
      <c r="D1207" s="136"/>
      <c r="F1207" s="136"/>
      <c r="G1207" s="136"/>
      <c r="H1207" s="136"/>
      <c r="I1207" s="136"/>
      <c r="J1207" s="136"/>
      <c r="K1207" s="136"/>
      <c r="L1207" s="136"/>
    </row>
    <row r="1208" ht="22.5" customHeight="1">
      <c r="A1208" s="136"/>
      <c r="B1208" s="136"/>
      <c r="C1208" s="136"/>
      <c r="D1208" s="136"/>
      <c r="F1208" s="136"/>
      <c r="G1208" s="136"/>
      <c r="H1208" s="136"/>
      <c r="I1208" s="136"/>
      <c r="J1208" s="136"/>
      <c r="K1208" s="136"/>
      <c r="L1208" s="136"/>
    </row>
    <row r="1209" ht="22.5" customHeight="1">
      <c r="A1209" s="136"/>
      <c r="B1209" s="136"/>
      <c r="C1209" s="136"/>
      <c r="D1209" s="136"/>
      <c r="F1209" s="136"/>
      <c r="G1209" s="136"/>
      <c r="H1209" s="136"/>
      <c r="I1209" s="136"/>
      <c r="J1209" s="136"/>
      <c r="K1209" s="136"/>
      <c r="L1209" s="136"/>
    </row>
    <row r="1210" ht="22.5" customHeight="1">
      <c r="A1210" s="136"/>
      <c r="B1210" s="136"/>
      <c r="C1210" s="136"/>
      <c r="D1210" s="136"/>
      <c r="F1210" s="136"/>
      <c r="G1210" s="136"/>
      <c r="H1210" s="136"/>
      <c r="I1210" s="136"/>
      <c r="J1210" s="136"/>
      <c r="K1210" s="136"/>
      <c r="L1210" s="136"/>
    </row>
    <row r="1211" ht="22.5" customHeight="1">
      <c r="A1211" s="136"/>
      <c r="B1211" s="136"/>
      <c r="C1211" s="136"/>
      <c r="D1211" s="136"/>
      <c r="F1211" s="136"/>
      <c r="G1211" s="136"/>
      <c r="H1211" s="136"/>
      <c r="I1211" s="136"/>
      <c r="J1211" s="136"/>
      <c r="K1211" s="136"/>
      <c r="L1211" s="136"/>
    </row>
    <row r="1212" ht="22.5" customHeight="1">
      <c r="A1212" s="136"/>
      <c r="B1212" s="136"/>
      <c r="C1212" s="136"/>
      <c r="D1212" s="136"/>
      <c r="F1212" s="136"/>
      <c r="G1212" s="136"/>
      <c r="H1212" s="136"/>
      <c r="I1212" s="136"/>
      <c r="J1212" s="136"/>
      <c r="K1212" s="136"/>
      <c r="L1212" s="136"/>
    </row>
    <row r="1213" ht="22.5" customHeight="1">
      <c r="A1213" s="136"/>
      <c r="B1213" s="136"/>
      <c r="C1213" s="136"/>
      <c r="D1213" s="136"/>
      <c r="F1213" s="136"/>
      <c r="G1213" s="136"/>
      <c r="H1213" s="136"/>
      <c r="I1213" s="136"/>
      <c r="J1213" s="136"/>
      <c r="K1213" s="136"/>
      <c r="L1213" s="136"/>
    </row>
    <row r="1214" ht="22.5" customHeight="1">
      <c r="A1214" s="136"/>
      <c r="B1214" s="136"/>
      <c r="C1214" s="136"/>
      <c r="D1214" s="136"/>
      <c r="F1214" s="136"/>
      <c r="G1214" s="136"/>
      <c r="H1214" s="136"/>
      <c r="I1214" s="136"/>
      <c r="J1214" s="136"/>
      <c r="K1214" s="136"/>
      <c r="L1214" s="136"/>
    </row>
    <row r="1215" ht="22.5" customHeight="1">
      <c r="A1215" s="136"/>
      <c r="B1215" s="136"/>
      <c r="C1215" s="136"/>
      <c r="D1215" s="136"/>
      <c r="F1215" s="136"/>
      <c r="G1215" s="136"/>
      <c r="H1215" s="136"/>
      <c r="I1215" s="136"/>
      <c r="J1215" s="136"/>
      <c r="K1215" s="136"/>
      <c r="L1215" s="136"/>
    </row>
    <row r="1216" ht="22.5" customHeight="1">
      <c r="A1216" s="136"/>
      <c r="B1216" s="136"/>
      <c r="C1216" s="136"/>
      <c r="D1216" s="136"/>
      <c r="F1216" s="136"/>
      <c r="G1216" s="136"/>
      <c r="H1216" s="136"/>
      <c r="I1216" s="136"/>
      <c r="J1216" s="136"/>
      <c r="K1216" s="136"/>
      <c r="L1216" s="136"/>
    </row>
    <row r="1217" ht="22.5" customHeight="1">
      <c r="A1217" s="136"/>
      <c r="B1217" s="136"/>
      <c r="C1217" s="136"/>
      <c r="D1217" s="136"/>
      <c r="F1217" s="136"/>
      <c r="G1217" s="136"/>
      <c r="H1217" s="136"/>
      <c r="I1217" s="136"/>
      <c r="J1217" s="136"/>
      <c r="K1217" s="136"/>
      <c r="L1217" s="136"/>
    </row>
    <row r="1218" ht="22.5" customHeight="1">
      <c r="A1218" s="136"/>
      <c r="B1218" s="136"/>
      <c r="C1218" s="136"/>
      <c r="D1218" s="136"/>
      <c r="F1218" s="136"/>
      <c r="G1218" s="136"/>
      <c r="H1218" s="136"/>
      <c r="I1218" s="136"/>
      <c r="J1218" s="136"/>
      <c r="K1218" s="136"/>
      <c r="L1218" s="136"/>
    </row>
    <row r="1219" ht="22.5" customHeight="1">
      <c r="A1219" s="136"/>
      <c r="B1219" s="136"/>
      <c r="C1219" s="136"/>
      <c r="D1219" s="136"/>
      <c r="F1219" s="136"/>
      <c r="G1219" s="136"/>
      <c r="H1219" s="136"/>
      <c r="I1219" s="136"/>
      <c r="J1219" s="136"/>
      <c r="K1219" s="136"/>
      <c r="L1219" s="136"/>
    </row>
    <row r="1220" ht="22.5" customHeight="1">
      <c r="A1220" s="136"/>
      <c r="B1220" s="136"/>
      <c r="C1220" s="136"/>
      <c r="D1220" s="136"/>
      <c r="F1220" s="136"/>
      <c r="G1220" s="136"/>
      <c r="H1220" s="136"/>
      <c r="I1220" s="136"/>
      <c r="J1220" s="136"/>
      <c r="K1220" s="136"/>
      <c r="L1220" s="136"/>
    </row>
    <row r="1221" ht="22.5" customHeight="1">
      <c r="A1221" s="136"/>
      <c r="B1221" s="136"/>
      <c r="C1221" s="136"/>
      <c r="D1221" s="136"/>
      <c r="F1221" s="136"/>
      <c r="G1221" s="136"/>
      <c r="H1221" s="136"/>
      <c r="I1221" s="136"/>
      <c r="J1221" s="136"/>
      <c r="K1221" s="136"/>
      <c r="L1221" s="136"/>
    </row>
    <row r="1222" ht="22.5" customHeight="1">
      <c r="A1222" s="136"/>
      <c r="B1222" s="136"/>
      <c r="C1222" s="136"/>
      <c r="D1222" s="136"/>
      <c r="F1222" s="136"/>
      <c r="G1222" s="136"/>
      <c r="H1222" s="136"/>
      <c r="I1222" s="136"/>
      <c r="J1222" s="136"/>
      <c r="K1222" s="136"/>
      <c r="L1222" s="136"/>
    </row>
    <row r="1223" ht="22.5" customHeight="1">
      <c r="A1223" s="136"/>
      <c r="B1223" s="136"/>
      <c r="C1223" s="136"/>
      <c r="D1223" s="136"/>
      <c r="F1223" s="136"/>
      <c r="G1223" s="136"/>
      <c r="H1223" s="136"/>
      <c r="I1223" s="136"/>
      <c r="J1223" s="136"/>
      <c r="K1223" s="136"/>
      <c r="L1223" s="136"/>
    </row>
    <row r="1224" ht="22.5" customHeight="1">
      <c r="A1224" s="136"/>
      <c r="B1224" s="136"/>
      <c r="C1224" s="136"/>
      <c r="D1224" s="136"/>
      <c r="F1224" s="136"/>
      <c r="G1224" s="136"/>
      <c r="H1224" s="136"/>
      <c r="I1224" s="136"/>
      <c r="J1224" s="136"/>
      <c r="K1224" s="136"/>
      <c r="L1224" s="136"/>
    </row>
    <row r="1225" ht="22.5" customHeight="1">
      <c r="A1225" s="136"/>
      <c r="B1225" s="136"/>
      <c r="C1225" s="136"/>
      <c r="D1225" s="136"/>
      <c r="F1225" s="136"/>
      <c r="G1225" s="136"/>
      <c r="H1225" s="136"/>
      <c r="I1225" s="136"/>
      <c r="J1225" s="136"/>
      <c r="K1225" s="136"/>
      <c r="L1225" s="136"/>
    </row>
    <row r="1226" ht="22.5" customHeight="1">
      <c r="A1226" s="136"/>
      <c r="B1226" s="136"/>
      <c r="C1226" s="136"/>
      <c r="D1226" s="136"/>
      <c r="F1226" s="136"/>
      <c r="G1226" s="136"/>
      <c r="H1226" s="136"/>
      <c r="I1226" s="136"/>
      <c r="J1226" s="136"/>
      <c r="K1226" s="136"/>
      <c r="L1226" s="136"/>
    </row>
    <row r="1227" ht="22.5" customHeight="1">
      <c r="A1227" s="136"/>
      <c r="B1227" s="136"/>
      <c r="C1227" s="136"/>
      <c r="D1227" s="136"/>
      <c r="F1227" s="136"/>
      <c r="G1227" s="136"/>
      <c r="H1227" s="136"/>
      <c r="I1227" s="136"/>
      <c r="J1227" s="136"/>
      <c r="K1227" s="136"/>
      <c r="L1227" s="136"/>
    </row>
    <row r="1228" ht="22.5" customHeight="1">
      <c r="A1228" s="136"/>
      <c r="B1228" s="136"/>
      <c r="C1228" s="136"/>
      <c r="D1228" s="136"/>
      <c r="F1228" s="136"/>
      <c r="G1228" s="136"/>
      <c r="H1228" s="136"/>
      <c r="I1228" s="136"/>
      <c r="J1228" s="136"/>
      <c r="K1228" s="136"/>
      <c r="L1228" s="136"/>
    </row>
    <row r="1229" ht="22.5" customHeight="1">
      <c r="A1229" s="136"/>
      <c r="B1229" s="136"/>
      <c r="C1229" s="136"/>
      <c r="D1229" s="136"/>
      <c r="F1229" s="136"/>
      <c r="G1229" s="136"/>
      <c r="H1229" s="136"/>
      <c r="I1229" s="136"/>
      <c r="J1229" s="136"/>
      <c r="K1229" s="136"/>
      <c r="L1229" s="136"/>
    </row>
    <row r="1230" ht="22.5" customHeight="1">
      <c r="A1230" s="136"/>
      <c r="B1230" s="136"/>
      <c r="C1230" s="136"/>
      <c r="D1230" s="136"/>
      <c r="F1230" s="136"/>
      <c r="G1230" s="136"/>
      <c r="H1230" s="136"/>
      <c r="I1230" s="136"/>
      <c r="J1230" s="136"/>
      <c r="K1230" s="136"/>
      <c r="L1230" s="136"/>
    </row>
    <row r="1231" ht="22.5" customHeight="1">
      <c r="A1231" s="136"/>
      <c r="B1231" s="136"/>
      <c r="C1231" s="136"/>
      <c r="D1231" s="136"/>
      <c r="F1231" s="136"/>
      <c r="G1231" s="136"/>
      <c r="H1231" s="136"/>
      <c r="I1231" s="136"/>
      <c r="J1231" s="136"/>
      <c r="K1231" s="136"/>
      <c r="L1231" s="136"/>
    </row>
    <row r="1232" ht="22.5" customHeight="1">
      <c r="A1232" s="136"/>
      <c r="B1232" s="136"/>
      <c r="C1232" s="136"/>
      <c r="D1232" s="136"/>
      <c r="F1232" s="136"/>
      <c r="G1232" s="136"/>
      <c r="H1232" s="136"/>
      <c r="I1232" s="136"/>
      <c r="J1232" s="136"/>
      <c r="K1232" s="136"/>
      <c r="L1232" s="136"/>
    </row>
    <row r="1233" ht="22.5" customHeight="1">
      <c r="A1233" s="136"/>
      <c r="B1233" s="136"/>
      <c r="C1233" s="136"/>
      <c r="D1233" s="136"/>
      <c r="F1233" s="136"/>
      <c r="G1233" s="136"/>
      <c r="H1233" s="136"/>
      <c r="I1233" s="136"/>
      <c r="J1233" s="136"/>
      <c r="K1233" s="136"/>
      <c r="L1233" s="136"/>
    </row>
    <row r="1234" ht="22.5" customHeight="1">
      <c r="A1234" s="136"/>
      <c r="B1234" s="136"/>
      <c r="C1234" s="136"/>
      <c r="D1234" s="136"/>
      <c r="F1234" s="136"/>
      <c r="G1234" s="136"/>
      <c r="H1234" s="136"/>
      <c r="I1234" s="136"/>
      <c r="J1234" s="136"/>
      <c r="K1234" s="136"/>
      <c r="L1234" s="136"/>
    </row>
    <row r="1235" ht="22.5" customHeight="1">
      <c r="A1235" s="136"/>
      <c r="B1235" s="136"/>
      <c r="C1235" s="136"/>
      <c r="D1235" s="136"/>
      <c r="F1235" s="136"/>
      <c r="G1235" s="136"/>
      <c r="H1235" s="136"/>
      <c r="I1235" s="136"/>
      <c r="J1235" s="136"/>
      <c r="K1235" s="136"/>
      <c r="L1235" s="136"/>
    </row>
    <row r="1236" ht="22.5" customHeight="1">
      <c r="A1236" s="136"/>
      <c r="B1236" s="136"/>
      <c r="C1236" s="136"/>
      <c r="D1236" s="136"/>
      <c r="F1236" s="136"/>
      <c r="G1236" s="136"/>
      <c r="H1236" s="136"/>
      <c r="I1236" s="136"/>
      <c r="J1236" s="136"/>
      <c r="K1236" s="136"/>
      <c r="L1236" s="136"/>
    </row>
    <row r="1237" ht="22.5" customHeight="1">
      <c r="A1237" s="136"/>
      <c r="B1237" s="136"/>
      <c r="C1237" s="136"/>
      <c r="D1237" s="136"/>
      <c r="F1237" s="136"/>
      <c r="G1237" s="136"/>
      <c r="H1237" s="136"/>
      <c r="I1237" s="136"/>
      <c r="J1237" s="136"/>
      <c r="K1237" s="136"/>
      <c r="L1237" s="136"/>
    </row>
    <row r="1238" ht="22.5" customHeight="1">
      <c r="A1238" s="136"/>
      <c r="B1238" s="136"/>
      <c r="C1238" s="136"/>
      <c r="D1238" s="136"/>
      <c r="F1238" s="136"/>
      <c r="G1238" s="136"/>
      <c r="H1238" s="136"/>
      <c r="I1238" s="136"/>
      <c r="J1238" s="136"/>
      <c r="K1238" s="136"/>
      <c r="L1238" s="136"/>
    </row>
    <row r="1239" ht="22.5" customHeight="1">
      <c r="A1239" s="136"/>
      <c r="B1239" s="136"/>
      <c r="C1239" s="136"/>
      <c r="D1239" s="136"/>
      <c r="F1239" s="136"/>
      <c r="G1239" s="136"/>
      <c r="H1239" s="136"/>
      <c r="I1239" s="136"/>
      <c r="J1239" s="136"/>
      <c r="K1239" s="136"/>
      <c r="L1239" s="136"/>
    </row>
    <row r="1240" ht="22.5" customHeight="1">
      <c r="A1240" s="136"/>
      <c r="B1240" s="136"/>
      <c r="C1240" s="136"/>
      <c r="D1240" s="136"/>
      <c r="F1240" s="136"/>
      <c r="G1240" s="136"/>
      <c r="H1240" s="136"/>
      <c r="I1240" s="136"/>
      <c r="J1240" s="136"/>
      <c r="K1240" s="136"/>
      <c r="L1240" s="136"/>
    </row>
    <row r="1241" ht="22.5" customHeight="1">
      <c r="A1241" s="136"/>
      <c r="B1241" s="136"/>
      <c r="C1241" s="136"/>
      <c r="D1241" s="136"/>
      <c r="F1241" s="136"/>
      <c r="G1241" s="136"/>
      <c r="H1241" s="136"/>
      <c r="I1241" s="136"/>
      <c r="J1241" s="136"/>
      <c r="K1241" s="136"/>
      <c r="L1241" s="136"/>
    </row>
    <row r="1242" ht="22.5" customHeight="1">
      <c r="A1242" s="136"/>
      <c r="B1242" s="136"/>
      <c r="C1242" s="136"/>
      <c r="D1242" s="136"/>
      <c r="F1242" s="136"/>
      <c r="G1242" s="136"/>
      <c r="H1242" s="136"/>
      <c r="I1242" s="136"/>
      <c r="J1242" s="136"/>
      <c r="K1242" s="136"/>
      <c r="L1242" s="136"/>
    </row>
    <row r="1243" ht="22.5" customHeight="1">
      <c r="A1243" s="136"/>
      <c r="B1243" s="136"/>
      <c r="C1243" s="136"/>
      <c r="D1243" s="136"/>
      <c r="F1243" s="136"/>
      <c r="G1243" s="136"/>
      <c r="H1243" s="136"/>
      <c r="I1243" s="136"/>
      <c r="J1243" s="136"/>
      <c r="K1243" s="136"/>
      <c r="L1243" s="136"/>
    </row>
    <row r="1244" ht="22.5" customHeight="1">
      <c r="A1244" s="136"/>
      <c r="B1244" s="136"/>
      <c r="C1244" s="136"/>
      <c r="D1244" s="136"/>
      <c r="F1244" s="136"/>
      <c r="G1244" s="136"/>
      <c r="H1244" s="136"/>
      <c r="I1244" s="136"/>
      <c r="J1244" s="136"/>
      <c r="K1244" s="136"/>
      <c r="L1244" s="136"/>
    </row>
    <row r="1245" ht="22.5" customHeight="1">
      <c r="A1245" s="136"/>
      <c r="B1245" s="136"/>
      <c r="C1245" s="136"/>
      <c r="D1245" s="136"/>
      <c r="F1245" s="136"/>
      <c r="G1245" s="136"/>
      <c r="H1245" s="136"/>
      <c r="I1245" s="136"/>
      <c r="J1245" s="136"/>
      <c r="K1245" s="136"/>
      <c r="L1245" s="136"/>
    </row>
    <row r="1246" ht="22.5" customHeight="1">
      <c r="A1246" s="136"/>
      <c r="B1246" s="136"/>
      <c r="C1246" s="136"/>
      <c r="D1246" s="136"/>
      <c r="F1246" s="136"/>
      <c r="G1246" s="136"/>
      <c r="H1246" s="136"/>
      <c r="I1246" s="136"/>
      <c r="J1246" s="136"/>
      <c r="K1246" s="136"/>
      <c r="L1246" s="136"/>
    </row>
    <row r="1247" ht="22.5" customHeight="1">
      <c r="A1247" s="136"/>
      <c r="B1247" s="136"/>
      <c r="C1247" s="136"/>
      <c r="D1247" s="136"/>
      <c r="F1247" s="136"/>
      <c r="G1247" s="136"/>
      <c r="H1247" s="136"/>
      <c r="I1247" s="136"/>
      <c r="J1247" s="136"/>
      <c r="K1247" s="136"/>
      <c r="L1247" s="136"/>
    </row>
    <row r="1248" ht="22.5" customHeight="1">
      <c r="A1248" s="136"/>
      <c r="B1248" s="136"/>
      <c r="C1248" s="136"/>
      <c r="D1248" s="136"/>
      <c r="F1248" s="136"/>
      <c r="G1248" s="136"/>
      <c r="H1248" s="136"/>
      <c r="I1248" s="136"/>
      <c r="J1248" s="136"/>
      <c r="K1248" s="136"/>
      <c r="L1248" s="136"/>
    </row>
    <row r="1249" ht="22.5" customHeight="1">
      <c r="A1249" s="136"/>
      <c r="B1249" s="136"/>
      <c r="C1249" s="136"/>
      <c r="D1249" s="136"/>
      <c r="F1249" s="136"/>
      <c r="G1249" s="136"/>
      <c r="H1249" s="136"/>
      <c r="I1249" s="136"/>
      <c r="J1249" s="136"/>
      <c r="K1249" s="136"/>
      <c r="L1249" s="136"/>
    </row>
    <row r="1250" ht="22.5" customHeight="1">
      <c r="A1250" s="136"/>
      <c r="B1250" s="136"/>
      <c r="C1250" s="136"/>
      <c r="D1250" s="136"/>
      <c r="F1250" s="136"/>
      <c r="G1250" s="136"/>
      <c r="H1250" s="136"/>
      <c r="I1250" s="136"/>
      <c r="J1250" s="136"/>
      <c r="K1250" s="136"/>
      <c r="L1250" s="136"/>
    </row>
    <row r="1251" ht="22.5" customHeight="1">
      <c r="A1251" s="136"/>
      <c r="B1251" s="136"/>
      <c r="C1251" s="136"/>
      <c r="D1251" s="136"/>
      <c r="F1251" s="136"/>
      <c r="G1251" s="136"/>
      <c r="H1251" s="136"/>
      <c r="I1251" s="136"/>
      <c r="J1251" s="136"/>
      <c r="K1251" s="136"/>
      <c r="L1251" s="136"/>
    </row>
    <row r="1252" ht="22.5" customHeight="1">
      <c r="A1252" s="136"/>
      <c r="B1252" s="136"/>
      <c r="C1252" s="136"/>
      <c r="D1252" s="136"/>
      <c r="F1252" s="136"/>
      <c r="G1252" s="136"/>
      <c r="H1252" s="136"/>
      <c r="I1252" s="136"/>
      <c r="J1252" s="136"/>
      <c r="K1252" s="136"/>
      <c r="L1252" s="136"/>
    </row>
    <row r="1253" ht="22.5" customHeight="1">
      <c r="A1253" s="136"/>
      <c r="B1253" s="136"/>
      <c r="C1253" s="136"/>
      <c r="D1253" s="136"/>
      <c r="F1253" s="136"/>
      <c r="G1253" s="136"/>
      <c r="H1253" s="136"/>
      <c r="I1253" s="136"/>
      <c r="J1253" s="136"/>
      <c r="K1253" s="136"/>
      <c r="L1253" s="136"/>
    </row>
    <row r="1254" ht="22.5" customHeight="1">
      <c r="A1254" s="136"/>
      <c r="B1254" s="136"/>
      <c r="C1254" s="136"/>
      <c r="D1254" s="136"/>
      <c r="F1254" s="136"/>
      <c r="G1254" s="136"/>
      <c r="H1254" s="136"/>
      <c r="I1254" s="136"/>
      <c r="J1254" s="136"/>
      <c r="K1254" s="136"/>
      <c r="L1254" s="136"/>
    </row>
    <row r="1255" ht="22.5" customHeight="1">
      <c r="A1255" s="136"/>
      <c r="B1255" s="136"/>
      <c r="C1255" s="136"/>
      <c r="D1255" s="136"/>
      <c r="F1255" s="136"/>
      <c r="G1255" s="136"/>
      <c r="H1255" s="136"/>
      <c r="I1255" s="136"/>
      <c r="J1255" s="136"/>
      <c r="K1255" s="136"/>
      <c r="L1255" s="136"/>
    </row>
    <row r="1256" ht="22.5" customHeight="1">
      <c r="A1256" s="136"/>
      <c r="B1256" s="136"/>
      <c r="C1256" s="136"/>
      <c r="D1256" s="136"/>
      <c r="F1256" s="136"/>
      <c r="G1256" s="136"/>
      <c r="H1256" s="136"/>
      <c r="I1256" s="136"/>
      <c r="J1256" s="136"/>
      <c r="K1256" s="136"/>
      <c r="L1256" s="136"/>
    </row>
    <row r="1257" ht="22.5" customHeight="1">
      <c r="A1257" s="136"/>
      <c r="B1257" s="136"/>
      <c r="C1257" s="136"/>
      <c r="D1257" s="136"/>
      <c r="F1257" s="136"/>
      <c r="G1257" s="136"/>
      <c r="H1257" s="136"/>
      <c r="I1257" s="136"/>
      <c r="J1257" s="136"/>
      <c r="K1257" s="136"/>
      <c r="L1257" s="136"/>
    </row>
    <row r="1258" ht="22.5" customHeight="1">
      <c r="A1258" s="136"/>
      <c r="B1258" s="136"/>
      <c r="C1258" s="136"/>
      <c r="D1258" s="136"/>
      <c r="F1258" s="136"/>
      <c r="G1258" s="136"/>
      <c r="H1258" s="136"/>
      <c r="I1258" s="136"/>
      <c r="J1258" s="136"/>
      <c r="K1258" s="136"/>
      <c r="L1258" s="136"/>
    </row>
    <row r="1259" ht="22.5" customHeight="1">
      <c r="A1259" s="136"/>
      <c r="B1259" s="136"/>
      <c r="C1259" s="136"/>
      <c r="D1259" s="136"/>
      <c r="F1259" s="136"/>
      <c r="G1259" s="136"/>
      <c r="H1259" s="136"/>
      <c r="I1259" s="136"/>
      <c r="J1259" s="136"/>
      <c r="K1259" s="136"/>
      <c r="L1259" s="136"/>
    </row>
    <row r="1260" ht="22.5" customHeight="1">
      <c r="A1260" s="136"/>
      <c r="B1260" s="136"/>
      <c r="C1260" s="136"/>
      <c r="D1260" s="136"/>
      <c r="F1260" s="136"/>
      <c r="G1260" s="136"/>
      <c r="H1260" s="136"/>
      <c r="I1260" s="136"/>
      <c r="J1260" s="136"/>
      <c r="K1260" s="136"/>
      <c r="L1260" s="136"/>
    </row>
    <row r="1261" ht="22.5" customHeight="1">
      <c r="A1261" s="136"/>
      <c r="B1261" s="136"/>
      <c r="C1261" s="136"/>
      <c r="D1261" s="136"/>
      <c r="F1261" s="136"/>
      <c r="G1261" s="136"/>
      <c r="H1261" s="136"/>
      <c r="I1261" s="136"/>
      <c r="J1261" s="136"/>
      <c r="K1261" s="136"/>
      <c r="L1261" s="136"/>
    </row>
    <row r="1262" ht="22.5" customHeight="1">
      <c r="A1262" s="136"/>
      <c r="B1262" s="136"/>
      <c r="C1262" s="136"/>
      <c r="D1262" s="136"/>
      <c r="F1262" s="136"/>
      <c r="G1262" s="136"/>
      <c r="H1262" s="136"/>
      <c r="I1262" s="136"/>
      <c r="J1262" s="136"/>
      <c r="K1262" s="136"/>
      <c r="L1262" s="136"/>
    </row>
    <row r="1263" ht="22.5" customHeight="1">
      <c r="A1263" s="136"/>
      <c r="B1263" s="136"/>
      <c r="C1263" s="136"/>
      <c r="D1263" s="136"/>
      <c r="F1263" s="136"/>
      <c r="G1263" s="136"/>
      <c r="H1263" s="136"/>
      <c r="I1263" s="136"/>
      <c r="J1263" s="136"/>
      <c r="K1263" s="136"/>
      <c r="L1263" s="136"/>
    </row>
    <row r="1264" ht="22.5" customHeight="1">
      <c r="A1264" s="136"/>
      <c r="B1264" s="136"/>
      <c r="C1264" s="136"/>
      <c r="D1264" s="136"/>
      <c r="F1264" s="136"/>
      <c r="G1264" s="136"/>
      <c r="H1264" s="136"/>
      <c r="I1264" s="136"/>
      <c r="J1264" s="136"/>
      <c r="K1264" s="136"/>
      <c r="L1264" s="136"/>
    </row>
    <row r="1265" ht="22.5" customHeight="1">
      <c r="A1265" s="136"/>
      <c r="B1265" s="136"/>
      <c r="C1265" s="136"/>
      <c r="D1265" s="136"/>
      <c r="F1265" s="136"/>
      <c r="G1265" s="136"/>
      <c r="H1265" s="136"/>
      <c r="I1265" s="136"/>
      <c r="J1265" s="136"/>
      <c r="K1265" s="136"/>
      <c r="L1265" s="136"/>
    </row>
    <row r="1266" ht="22.5" customHeight="1">
      <c r="A1266" s="136"/>
      <c r="B1266" s="136"/>
      <c r="C1266" s="136"/>
      <c r="D1266" s="136"/>
      <c r="F1266" s="136"/>
      <c r="G1266" s="136"/>
      <c r="H1266" s="136"/>
      <c r="I1266" s="136"/>
      <c r="J1266" s="136"/>
      <c r="K1266" s="136"/>
      <c r="L1266" s="136"/>
    </row>
    <row r="1267" ht="22.5" customHeight="1">
      <c r="A1267" s="136"/>
      <c r="B1267" s="136"/>
      <c r="C1267" s="136"/>
      <c r="D1267" s="136"/>
      <c r="F1267" s="136"/>
      <c r="G1267" s="136"/>
      <c r="H1267" s="136"/>
      <c r="I1267" s="136"/>
      <c r="J1267" s="136"/>
      <c r="K1267" s="136"/>
      <c r="L1267" s="136"/>
    </row>
    <row r="1268" ht="22.5" customHeight="1">
      <c r="A1268" s="136"/>
      <c r="B1268" s="136"/>
      <c r="C1268" s="136"/>
      <c r="D1268" s="136"/>
      <c r="F1268" s="136"/>
      <c r="G1268" s="136"/>
      <c r="H1268" s="136"/>
      <c r="I1268" s="136"/>
      <c r="J1268" s="136"/>
      <c r="K1268" s="136"/>
      <c r="L1268" s="136"/>
    </row>
    <row r="1269" ht="22.5" customHeight="1">
      <c r="A1269" s="136"/>
      <c r="B1269" s="136"/>
      <c r="C1269" s="136"/>
      <c r="D1269" s="136"/>
      <c r="F1269" s="136"/>
      <c r="G1269" s="136"/>
      <c r="H1269" s="136"/>
      <c r="I1269" s="136"/>
      <c r="J1269" s="136"/>
      <c r="K1269" s="136"/>
      <c r="L1269" s="136"/>
    </row>
    <row r="1270" ht="22.5" customHeight="1">
      <c r="A1270" s="136"/>
      <c r="B1270" s="136"/>
      <c r="C1270" s="136"/>
      <c r="D1270" s="136"/>
      <c r="F1270" s="136"/>
      <c r="G1270" s="136"/>
      <c r="H1270" s="136"/>
      <c r="I1270" s="136"/>
      <c r="J1270" s="136"/>
      <c r="K1270" s="136"/>
      <c r="L1270" s="136"/>
    </row>
    <row r="1271" ht="22.5" customHeight="1">
      <c r="A1271" s="136"/>
      <c r="B1271" s="136"/>
      <c r="C1271" s="136"/>
      <c r="D1271" s="136"/>
      <c r="F1271" s="136"/>
      <c r="G1271" s="136"/>
      <c r="H1271" s="136"/>
      <c r="I1271" s="136"/>
      <c r="J1271" s="136"/>
      <c r="K1271" s="136"/>
      <c r="L1271" s="136"/>
    </row>
    <row r="1272" ht="22.5" customHeight="1">
      <c r="A1272" s="136"/>
      <c r="B1272" s="136"/>
      <c r="C1272" s="136"/>
      <c r="D1272" s="136"/>
      <c r="F1272" s="136"/>
      <c r="G1272" s="136"/>
      <c r="H1272" s="136"/>
      <c r="I1272" s="136"/>
      <c r="J1272" s="136"/>
      <c r="K1272" s="136"/>
      <c r="L1272" s="136"/>
    </row>
    <row r="1273" ht="22.5" customHeight="1">
      <c r="A1273" s="136"/>
      <c r="B1273" s="136"/>
      <c r="C1273" s="136"/>
      <c r="D1273" s="136"/>
      <c r="F1273" s="136"/>
      <c r="G1273" s="136"/>
      <c r="H1273" s="136"/>
      <c r="I1273" s="136"/>
      <c r="J1273" s="136"/>
      <c r="K1273" s="136"/>
      <c r="L1273" s="136"/>
    </row>
    <row r="1274" ht="22.5" customHeight="1">
      <c r="A1274" s="136"/>
      <c r="B1274" s="136"/>
      <c r="C1274" s="136"/>
      <c r="D1274" s="136"/>
      <c r="F1274" s="136"/>
      <c r="G1274" s="136"/>
      <c r="H1274" s="136"/>
      <c r="I1274" s="136"/>
      <c r="J1274" s="136"/>
      <c r="K1274" s="136"/>
      <c r="L1274" s="136"/>
    </row>
    <row r="1275" ht="22.5" customHeight="1">
      <c r="A1275" s="136"/>
      <c r="B1275" s="136"/>
      <c r="C1275" s="136"/>
      <c r="D1275" s="136"/>
      <c r="F1275" s="136"/>
      <c r="G1275" s="136"/>
      <c r="H1275" s="136"/>
      <c r="I1275" s="136"/>
      <c r="J1275" s="136"/>
      <c r="K1275" s="136"/>
      <c r="L1275" s="136"/>
    </row>
    <row r="1276" ht="22.5" customHeight="1">
      <c r="A1276" s="136"/>
      <c r="B1276" s="136"/>
      <c r="C1276" s="136"/>
      <c r="D1276" s="136"/>
      <c r="F1276" s="136"/>
      <c r="G1276" s="136"/>
      <c r="H1276" s="136"/>
      <c r="I1276" s="136"/>
      <c r="J1276" s="136"/>
      <c r="K1276" s="136"/>
      <c r="L1276" s="136"/>
    </row>
    <row r="1277" ht="22.5" customHeight="1">
      <c r="A1277" s="136"/>
      <c r="B1277" s="136"/>
      <c r="C1277" s="136"/>
      <c r="D1277" s="136"/>
      <c r="F1277" s="136"/>
      <c r="G1277" s="136"/>
      <c r="H1277" s="136"/>
      <c r="I1277" s="136"/>
      <c r="J1277" s="136"/>
      <c r="K1277" s="136"/>
      <c r="L1277" s="136"/>
    </row>
    <row r="1278" ht="22.5" customHeight="1">
      <c r="A1278" s="136"/>
      <c r="B1278" s="136"/>
      <c r="C1278" s="136"/>
      <c r="D1278" s="136"/>
      <c r="F1278" s="136"/>
      <c r="G1278" s="136"/>
      <c r="H1278" s="136"/>
      <c r="I1278" s="136"/>
      <c r="J1278" s="136"/>
      <c r="K1278" s="136"/>
      <c r="L1278" s="136"/>
    </row>
    <row r="1279" ht="22.5" customHeight="1">
      <c r="A1279" s="136"/>
      <c r="B1279" s="136"/>
      <c r="C1279" s="136"/>
      <c r="D1279" s="136"/>
      <c r="F1279" s="136"/>
      <c r="G1279" s="136"/>
      <c r="H1279" s="136"/>
      <c r="I1279" s="136"/>
      <c r="J1279" s="136"/>
      <c r="K1279" s="136"/>
      <c r="L1279" s="136"/>
    </row>
    <row r="1280" ht="22.5" customHeight="1">
      <c r="A1280" s="136"/>
      <c r="B1280" s="136"/>
      <c r="C1280" s="136"/>
      <c r="D1280" s="136"/>
      <c r="F1280" s="136"/>
      <c r="G1280" s="136"/>
      <c r="H1280" s="136"/>
      <c r="I1280" s="136"/>
      <c r="J1280" s="136"/>
      <c r="K1280" s="136"/>
      <c r="L1280" s="136"/>
    </row>
    <row r="1281" ht="22.5" customHeight="1">
      <c r="A1281" s="136"/>
      <c r="B1281" s="136"/>
      <c r="C1281" s="136"/>
      <c r="D1281" s="136"/>
      <c r="F1281" s="136"/>
      <c r="G1281" s="136"/>
      <c r="H1281" s="136"/>
      <c r="I1281" s="136"/>
      <c r="J1281" s="136"/>
      <c r="K1281" s="136"/>
      <c r="L1281" s="136"/>
    </row>
    <row r="1282" ht="22.5" customHeight="1">
      <c r="A1282" s="136"/>
      <c r="B1282" s="136"/>
      <c r="C1282" s="136"/>
      <c r="D1282" s="136"/>
      <c r="F1282" s="136"/>
      <c r="G1282" s="136"/>
      <c r="H1282" s="136"/>
      <c r="I1282" s="136"/>
      <c r="J1282" s="136"/>
      <c r="K1282" s="136"/>
      <c r="L1282" s="136"/>
    </row>
    <row r="1283" ht="22.5" customHeight="1">
      <c r="A1283" s="136"/>
      <c r="B1283" s="136"/>
      <c r="C1283" s="136"/>
      <c r="D1283" s="136"/>
      <c r="F1283" s="136"/>
      <c r="G1283" s="136"/>
      <c r="H1283" s="136"/>
      <c r="I1283" s="136"/>
      <c r="J1283" s="136"/>
      <c r="K1283" s="136"/>
      <c r="L1283" s="136"/>
    </row>
    <row r="1284" ht="22.5" customHeight="1">
      <c r="A1284" s="136"/>
      <c r="B1284" s="136"/>
      <c r="C1284" s="136"/>
      <c r="D1284" s="136"/>
      <c r="F1284" s="136"/>
      <c r="G1284" s="136"/>
      <c r="H1284" s="136"/>
      <c r="I1284" s="136"/>
      <c r="J1284" s="136"/>
      <c r="K1284" s="136"/>
      <c r="L1284" s="136"/>
    </row>
    <row r="1285" ht="22.5" customHeight="1">
      <c r="A1285" s="136"/>
      <c r="B1285" s="136"/>
      <c r="C1285" s="136"/>
      <c r="D1285" s="136"/>
      <c r="F1285" s="136"/>
      <c r="G1285" s="136"/>
      <c r="H1285" s="136"/>
      <c r="I1285" s="136"/>
      <c r="J1285" s="136"/>
      <c r="K1285" s="136"/>
      <c r="L1285" s="136"/>
    </row>
    <row r="1286" ht="22.5" customHeight="1">
      <c r="A1286" s="136"/>
      <c r="B1286" s="136"/>
      <c r="C1286" s="136"/>
      <c r="D1286" s="136"/>
      <c r="F1286" s="136"/>
      <c r="G1286" s="136"/>
      <c r="H1286" s="136"/>
      <c r="I1286" s="136"/>
      <c r="J1286" s="136"/>
      <c r="K1286" s="136"/>
      <c r="L1286" s="136"/>
    </row>
    <row r="1287" ht="22.5" customHeight="1">
      <c r="A1287" s="136"/>
      <c r="B1287" s="136"/>
      <c r="C1287" s="136"/>
      <c r="D1287" s="136"/>
      <c r="F1287" s="136"/>
      <c r="G1287" s="136"/>
      <c r="H1287" s="136"/>
      <c r="I1287" s="136"/>
      <c r="J1287" s="136"/>
      <c r="K1287" s="136"/>
      <c r="L1287" s="136"/>
    </row>
    <row r="1288" ht="22.5" customHeight="1">
      <c r="A1288" s="136"/>
      <c r="B1288" s="136"/>
      <c r="C1288" s="136"/>
      <c r="D1288" s="136"/>
      <c r="F1288" s="136"/>
      <c r="G1288" s="136"/>
      <c r="H1288" s="136"/>
      <c r="I1288" s="136"/>
      <c r="J1288" s="136"/>
      <c r="K1288" s="136"/>
      <c r="L1288" s="136"/>
    </row>
    <row r="1289" ht="22.5" customHeight="1">
      <c r="A1289" s="136"/>
      <c r="B1289" s="136"/>
      <c r="C1289" s="136"/>
      <c r="D1289" s="136"/>
      <c r="F1289" s="136"/>
      <c r="G1289" s="136"/>
      <c r="H1289" s="136"/>
      <c r="I1289" s="136"/>
      <c r="J1289" s="136"/>
      <c r="K1289" s="136"/>
      <c r="L1289" s="136"/>
    </row>
    <row r="1290" ht="22.5" customHeight="1">
      <c r="A1290" s="136"/>
      <c r="B1290" s="136"/>
      <c r="C1290" s="136"/>
      <c r="D1290" s="136"/>
      <c r="F1290" s="136"/>
      <c r="G1290" s="136"/>
      <c r="H1290" s="136"/>
      <c r="I1290" s="136"/>
      <c r="J1290" s="136"/>
      <c r="K1290" s="136"/>
      <c r="L1290" s="136"/>
    </row>
    <row r="1291" ht="22.5" customHeight="1">
      <c r="A1291" s="136"/>
      <c r="B1291" s="136"/>
      <c r="C1291" s="136"/>
      <c r="D1291" s="136"/>
      <c r="F1291" s="136"/>
      <c r="G1291" s="136"/>
      <c r="H1291" s="136"/>
      <c r="I1291" s="136"/>
      <c r="J1291" s="136"/>
      <c r="K1291" s="136"/>
      <c r="L1291" s="136"/>
    </row>
    <row r="1292" ht="22.5" customHeight="1">
      <c r="A1292" s="136"/>
      <c r="B1292" s="136"/>
      <c r="C1292" s="136"/>
      <c r="D1292" s="136"/>
      <c r="F1292" s="136"/>
      <c r="G1292" s="136"/>
      <c r="H1292" s="136"/>
      <c r="I1292" s="136"/>
      <c r="J1292" s="136"/>
      <c r="K1292" s="136"/>
      <c r="L1292" s="136"/>
    </row>
    <row r="1293" ht="22.5" customHeight="1">
      <c r="A1293" s="136"/>
      <c r="B1293" s="136"/>
      <c r="C1293" s="136"/>
      <c r="D1293" s="136"/>
      <c r="F1293" s="136"/>
      <c r="G1293" s="136"/>
      <c r="H1293" s="136"/>
      <c r="I1293" s="136"/>
      <c r="J1293" s="136"/>
      <c r="K1293" s="136"/>
      <c r="L1293" s="136"/>
    </row>
    <row r="1294" ht="22.5" customHeight="1">
      <c r="A1294" s="136"/>
      <c r="B1294" s="136"/>
      <c r="C1294" s="136"/>
      <c r="D1294" s="136"/>
      <c r="F1294" s="136"/>
      <c r="G1294" s="136"/>
      <c r="H1294" s="136"/>
      <c r="I1294" s="136"/>
      <c r="J1294" s="136"/>
      <c r="K1294" s="136"/>
      <c r="L1294" s="136"/>
    </row>
    <row r="1295" ht="22.5" customHeight="1">
      <c r="A1295" s="136"/>
      <c r="B1295" s="136"/>
      <c r="C1295" s="136"/>
      <c r="D1295" s="136"/>
      <c r="F1295" s="136"/>
      <c r="G1295" s="136"/>
      <c r="H1295" s="136"/>
      <c r="I1295" s="136"/>
      <c r="J1295" s="136"/>
      <c r="K1295" s="136"/>
      <c r="L1295" s="136"/>
    </row>
    <row r="1296" ht="22.5" customHeight="1">
      <c r="A1296" s="136"/>
      <c r="B1296" s="136"/>
      <c r="C1296" s="136"/>
      <c r="D1296" s="136"/>
      <c r="F1296" s="136"/>
      <c r="G1296" s="136"/>
      <c r="H1296" s="136"/>
      <c r="I1296" s="136"/>
      <c r="J1296" s="136"/>
      <c r="K1296" s="136"/>
      <c r="L1296" s="136"/>
    </row>
    <row r="1297" ht="22.5" customHeight="1">
      <c r="A1297" s="136"/>
      <c r="B1297" s="136"/>
      <c r="C1297" s="136"/>
      <c r="D1297" s="136"/>
      <c r="F1297" s="136"/>
      <c r="G1297" s="136"/>
      <c r="H1297" s="136"/>
      <c r="I1297" s="136"/>
      <c r="J1297" s="136"/>
      <c r="K1297" s="136"/>
      <c r="L1297" s="136"/>
    </row>
    <row r="1298" ht="22.5" customHeight="1">
      <c r="A1298" s="136"/>
      <c r="B1298" s="136"/>
      <c r="C1298" s="136"/>
      <c r="D1298" s="136"/>
      <c r="F1298" s="136"/>
      <c r="G1298" s="136"/>
      <c r="H1298" s="136"/>
      <c r="I1298" s="136"/>
      <c r="J1298" s="136"/>
      <c r="K1298" s="136"/>
      <c r="L1298" s="136"/>
    </row>
    <row r="1299" ht="22.5" customHeight="1">
      <c r="A1299" s="136"/>
      <c r="B1299" s="136"/>
      <c r="C1299" s="136"/>
      <c r="D1299" s="136"/>
      <c r="F1299" s="136"/>
      <c r="G1299" s="136"/>
      <c r="H1299" s="136"/>
      <c r="I1299" s="136"/>
      <c r="J1299" s="136"/>
      <c r="K1299" s="136"/>
      <c r="L1299" s="136"/>
    </row>
    <row r="1300" ht="22.5" customHeight="1">
      <c r="A1300" s="136"/>
      <c r="B1300" s="136"/>
      <c r="C1300" s="136"/>
      <c r="D1300" s="136"/>
      <c r="F1300" s="136"/>
      <c r="G1300" s="136"/>
      <c r="H1300" s="136"/>
      <c r="I1300" s="136"/>
      <c r="J1300" s="136"/>
      <c r="K1300" s="136"/>
      <c r="L1300" s="136"/>
    </row>
    <row r="1301" ht="22.5" customHeight="1">
      <c r="A1301" s="136"/>
      <c r="B1301" s="136"/>
      <c r="C1301" s="136"/>
      <c r="D1301" s="136"/>
      <c r="F1301" s="136"/>
      <c r="G1301" s="136"/>
      <c r="H1301" s="136"/>
      <c r="I1301" s="136"/>
      <c r="J1301" s="136"/>
      <c r="K1301" s="136"/>
      <c r="L1301" s="136"/>
    </row>
    <row r="1302" ht="22.5" customHeight="1">
      <c r="A1302" s="136"/>
      <c r="B1302" s="136"/>
      <c r="C1302" s="136"/>
      <c r="D1302" s="136"/>
      <c r="F1302" s="136"/>
      <c r="G1302" s="136"/>
      <c r="H1302" s="136"/>
      <c r="I1302" s="136"/>
      <c r="J1302" s="136"/>
      <c r="K1302" s="136"/>
      <c r="L1302" s="136"/>
    </row>
    <row r="1303" ht="22.5" customHeight="1">
      <c r="A1303" s="136"/>
      <c r="B1303" s="136"/>
      <c r="C1303" s="136"/>
      <c r="D1303" s="136"/>
      <c r="F1303" s="136"/>
      <c r="G1303" s="136"/>
      <c r="H1303" s="136"/>
      <c r="I1303" s="136"/>
      <c r="J1303" s="136"/>
      <c r="K1303" s="136"/>
      <c r="L1303" s="136"/>
    </row>
    <row r="1304" ht="22.5" customHeight="1">
      <c r="A1304" s="136"/>
      <c r="B1304" s="136"/>
      <c r="C1304" s="136"/>
      <c r="D1304" s="136"/>
      <c r="F1304" s="136"/>
      <c r="G1304" s="136"/>
      <c r="H1304" s="136"/>
      <c r="I1304" s="136"/>
      <c r="J1304" s="136"/>
      <c r="K1304" s="136"/>
      <c r="L1304" s="136"/>
    </row>
    <row r="1305" ht="22.5" customHeight="1">
      <c r="A1305" s="136"/>
      <c r="B1305" s="136"/>
      <c r="C1305" s="136"/>
      <c r="D1305" s="136"/>
      <c r="F1305" s="136"/>
      <c r="G1305" s="136"/>
      <c r="H1305" s="136"/>
      <c r="I1305" s="136"/>
      <c r="J1305" s="136"/>
      <c r="K1305" s="136"/>
      <c r="L1305" s="136"/>
    </row>
    <row r="1306" ht="22.5" customHeight="1">
      <c r="A1306" s="136"/>
      <c r="B1306" s="136"/>
      <c r="C1306" s="136"/>
      <c r="D1306" s="136"/>
      <c r="F1306" s="136"/>
      <c r="G1306" s="136"/>
      <c r="H1306" s="136"/>
      <c r="I1306" s="136"/>
      <c r="J1306" s="136"/>
      <c r="K1306" s="136"/>
      <c r="L1306" s="136"/>
    </row>
    <row r="1307" ht="22.5" customHeight="1">
      <c r="A1307" s="136"/>
      <c r="B1307" s="136"/>
      <c r="C1307" s="136"/>
      <c r="D1307" s="136"/>
      <c r="F1307" s="136"/>
      <c r="G1307" s="136"/>
      <c r="H1307" s="136"/>
      <c r="I1307" s="136"/>
      <c r="J1307" s="136"/>
      <c r="K1307" s="136"/>
      <c r="L1307" s="136"/>
    </row>
    <row r="1308" ht="22.5" customHeight="1">
      <c r="A1308" s="136"/>
      <c r="B1308" s="136"/>
      <c r="C1308" s="136"/>
      <c r="D1308" s="136"/>
      <c r="F1308" s="136"/>
      <c r="G1308" s="136"/>
      <c r="H1308" s="136"/>
      <c r="I1308" s="136"/>
      <c r="J1308" s="136"/>
      <c r="K1308" s="136"/>
      <c r="L1308" s="136"/>
    </row>
    <row r="1309" ht="22.5" customHeight="1">
      <c r="A1309" s="136"/>
      <c r="B1309" s="136"/>
      <c r="C1309" s="136"/>
      <c r="D1309" s="136"/>
      <c r="F1309" s="136"/>
      <c r="G1309" s="136"/>
      <c r="H1309" s="136"/>
      <c r="I1309" s="136"/>
      <c r="J1309" s="136"/>
      <c r="K1309" s="136"/>
      <c r="L1309" s="136"/>
    </row>
    <row r="1310" ht="22.5" customHeight="1">
      <c r="A1310" s="136"/>
      <c r="B1310" s="136"/>
      <c r="C1310" s="136"/>
      <c r="D1310" s="136"/>
      <c r="F1310" s="136"/>
      <c r="G1310" s="136"/>
      <c r="H1310" s="136"/>
      <c r="I1310" s="136"/>
      <c r="J1310" s="136"/>
      <c r="K1310" s="136"/>
      <c r="L1310" s="136"/>
    </row>
    <row r="1311" ht="22.5" customHeight="1">
      <c r="A1311" s="136"/>
      <c r="B1311" s="136"/>
      <c r="C1311" s="136"/>
      <c r="D1311" s="136"/>
      <c r="F1311" s="136"/>
      <c r="G1311" s="136"/>
      <c r="H1311" s="136"/>
      <c r="I1311" s="136"/>
      <c r="J1311" s="136"/>
      <c r="K1311" s="136"/>
      <c r="L1311" s="136"/>
    </row>
    <row r="1312" ht="22.5" customHeight="1">
      <c r="A1312" s="136"/>
      <c r="B1312" s="136"/>
      <c r="C1312" s="136"/>
      <c r="D1312" s="136"/>
      <c r="F1312" s="136"/>
      <c r="G1312" s="136"/>
      <c r="H1312" s="136"/>
      <c r="I1312" s="136"/>
      <c r="J1312" s="136"/>
      <c r="K1312" s="136"/>
      <c r="L1312" s="136"/>
    </row>
    <row r="1313" ht="22.5" customHeight="1">
      <c r="A1313" s="136"/>
      <c r="B1313" s="136"/>
      <c r="C1313" s="136"/>
      <c r="D1313" s="136"/>
      <c r="F1313" s="136"/>
      <c r="G1313" s="136"/>
      <c r="H1313" s="136"/>
      <c r="I1313" s="136"/>
      <c r="J1313" s="136"/>
      <c r="K1313" s="136"/>
      <c r="L1313" s="136"/>
    </row>
    <row r="1314" ht="22.5" customHeight="1">
      <c r="A1314" s="136"/>
      <c r="B1314" s="136"/>
      <c r="C1314" s="136"/>
      <c r="D1314" s="136"/>
      <c r="F1314" s="136"/>
      <c r="G1314" s="136"/>
      <c r="H1314" s="136"/>
      <c r="I1314" s="136"/>
      <c r="J1314" s="136"/>
      <c r="K1314" s="136"/>
      <c r="L1314" s="136"/>
    </row>
    <row r="1315" ht="22.5" customHeight="1">
      <c r="A1315" s="136"/>
      <c r="B1315" s="136"/>
      <c r="C1315" s="136"/>
      <c r="D1315" s="136"/>
      <c r="F1315" s="136"/>
      <c r="G1315" s="136"/>
      <c r="H1315" s="136"/>
      <c r="I1315" s="136"/>
      <c r="J1315" s="136"/>
      <c r="K1315" s="136"/>
      <c r="L1315" s="136"/>
    </row>
    <row r="1316" ht="22.5" customHeight="1">
      <c r="A1316" s="136"/>
      <c r="B1316" s="136"/>
      <c r="C1316" s="136"/>
      <c r="D1316" s="136"/>
      <c r="F1316" s="136"/>
      <c r="G1316" s="136"/>
      <c r="H1316" s="136"/>
      <c r="I1316" s="136"/>
      <c r="J1316" s="136"/>
      <c r="K1316" s="136"/>
      <c r="L1316" s="136"/>
    </row>
    <row r="1317" ht="22.5" customHeight="1">
      <c r="A1317" s="136"/>
      <c r="B1317" s="136"/>
      <c r="C1317" s="136"/>
      <c r="D1317" s="136"/>
      <c r="F1317" s="136"/>
      <c r="G1317" s="136"/>
      <c r="H1317" s="136"/>
      <c r="I1317" s="136"/>
      <c r="J1317" s="136"/>
      <c r="K1317" s="136"/>
      <c r="L1317" s="136"/>
    </row>
    <row r="1318" ht="22.5" customHeight="1">
      <c r="A1318" s="136"/>
      <c r="B1318" s="136"/>
      <c r="C1318" s="136"/>
      <c r="D1318" s="136"/>
      <c r="F1318" s="136"/>
      <c r="G1318" s="136"/>
      <c r="H1318" s="136"/>
      <c r="I1318" s="136"/>
      <c r="J1318" s="136"/>
      <c r="K1318" s="136"/>
      <c r="L1318" s="136"/>
    </row>
    <row r="1319" ht="22.5" customHeight="1">
      <c r="A1319" s="136"/>
      <c r="B1319" s="136"/>
      <c r="C1319" s="136"/>
      <c r="D1319" s="136"/>
      <c r="F1319" s="136"/>
      <c r="G1319" s="136"/>
      <c r="H1319" s="136"/>
      <c r="I1319" s="136"/>
      <c r="J1319" s="136"/>
      <c r="K1319" s="136"/>
      <c r="L1319" s="136"/>
    </row>
    <row r="1320" ht="22.5" customHeight="1">
      <c r="A1320" s="136"/>
      <c r="B1320" s="136"/>
      <c r="C1320" s="136"/>
      <c r="D1320" s="136"/>
      <c r="F1320" s="136"/>
      <c r="G1320" s="136"/>
      <c r="H1320" s="136"/>
      <c r="I1320" s="136"/>
      <c r="J1320" s="136"/>
      <c r="K1320" s="136"/>
      <c r="L1320" s="136"/>
    </row>
    <row r="1321" ht="22.5" customHeight="1">
      <c r="A1321" s="136"/>
      <c r="B1321" s="136"/>
      <c r="C1321" s="136"/>
      <c r="D1321" s="136"/>
      <c r="F1321" s="136"/>
      <c r="G1321" s="136"/>
      <c r="H1321" s="136"/>
      <c r="I1321" s="136"/>
      <c r="J1321" s="136"/>
      <c r="K1321" s="136"/>
      <c r="L1321" s="136"/>
    </row>
    <row r="1322" ht="22.5" customHeight="1">
      <c r="A1322" s="136"/>
      <c r="B1322" s="136"/>
      <c r="C1322" s="136"/>
      <c r="D1322" s="136"/>
      <c r="F1322" s="136"/>
      <c r="G1322" s="136"/>
      <c r="H1322" s="136"/>
      <c r="I1322" s="136"/>
      <c r="J1322" s="136"/>
      <c r="K1322" s="136"/>
      <c r="L1322" s="136"/>
    </row>
    <row r="1323" ht="22.5" customHeight="1">
      <c r="A1323" s="136"/>
      <c r="B1323" s="136"/>
      <c r="C1323" s="136"/>
      <c r="D1323" s="136"/>
      <c r="F1323" s="136"/>
      <c r="G1323" s="136"/>
      <c r="H1323" s="136"/>
      <c r="I1323" s="136"/>
      <c r="J1323" s="136"/>
      <c r="K1323" s="136"/>
      <c r="L1323" s="136"/>
    </row>
    <row r="1324" ht="22.5" customHeight="1">
      <c r="A1324" s="136"/>
      <c r="B1324" s="136"/>
      <c r="C1324" s="136"/>
      <c r="D1324" s="136"/>
      <c r="F1324" s="136"/>
      <c r="G1324" s="136"/>
      <c r="H1324" s="136"/>
      <c r="I1324" s="136"/>
      <c r="J1324" s="136"/>
      <c r="K1324" s="136"/>
      <c r="L1324" s="136"/>
    </row>
    <row r="1325" ht="22.5" customHeight="1">
      <c r="A1325" s="136"/>
      <c r="B1325" s="136"/>
      <c r="C1325" s="136"/>
      <c r="D1325" s="136"/>
      <c r="F1325" s="136"/>
      <c r="G1325" s="136"/>
      <c r="H1325" s="136"/>
      <c r="I1325" s="136"/>
      <c r="J1325" s="136"/>
      <c r="K1325" s="136"/>
      <c r="L1325" s="136"/>
    </row>
    <row r="1326" ht="22.5" customHeight="1">
      <c r="A1326" s="136"/>
      <c r="B1326" s="136"/>
      <c r="C1326" s="136"/>
      <c r="D1326" s="136"/>
      <c r="F1326" s="136"/>
      <c r="G1326" s="136"/>
      <c r="H1326" s="136"/>
      <c r="I1326" s="136"/>
      <c r="J1326" s="136"/>
      <c r="K1326" s="136"/>
      <c r="L1326" s="136"/>
    </row>
    <row r="1327" ht="22.5" customHeight="1">
      <c r="A1327" s="136"/>
      <c r="B1327" s="136"/>
      <c r="C1327" s="136"/>
      <c r="D1327" s="136"/>
      <c r="F1327" s="136"/>
      <c r="G1327" s="136"/>
      <c r="H1327" s="136"/>
      <c r="I1327" s="136"/>
      <c r="J1327" s="136"/>
      <c r="K1327" s="136"/>
      <c r="L1327" s="136"/>
    </row>
    <row r="1328" ht="22.5" customHeight="1">
      <c r="A1328" s="136"/>
      <c r="B1328" s="136"/>
      <c r="C1328" s="136"/>
      <c r="D1328" s="136"/>
      <c r="F1328" s="136"/>
      <c r="G1328" s="136"/>
      <c r="H1328" s="136"/>
      <c r="I1328" s="136"/>
      <c r="J1328" s="136"/>
      <c r="K1328" s="136"/>
      <c r="L1328" s="136"/>
    </row>
    <row r="1329" ht="22.5" customHeight="1">
      <c r="A1329" s="136"/>
      <c r="B1329" s="136"/>
      <c r="C1329" s="136"/>
      <c r="D1329" s="136"/>
      <c r="F1329" s="136"/>
      <c r="G1329" s="136"/>
      <c r="H1329" s="136"/>
      <c r="I1329" s="136"/>
      <c r="J1329" s="136"/>
      <c r="K1329" s="136"/>
      <c r="L1329" s="136"/>
    </row>
    <row r="1330" ht="22.5" customHeight="1">
      <c r="A1330" s="136"/>
      <c r="B1330" s="136"/>
      <c r="C1330" s="136"/>
      <c r="D1330" s="136"/>
      <c r="F1330" s="136"/>
      <c r="G1330" s="136"/>
      <c r="H1330" s="136"/>
      <c r="I1330" s="136"/>
      <c r="J1330" s="136"/>
      <c r="K1330" s="136"/>
      <c r="L1330" s="136"/>
    </row>
    <row r="1331" ht="22.5" customHeight="1">
      <c r="A1331" s="136"/>
      <c r="B1331" s="136"/>
      <c r="C1331" s="136"/>
      <c r="D1331" s="136"/>
      <c r="F1331" s="136"/>
      <c r="G1331" s="136"/>
      <c r="H1331" s="136"/>
      <c r="I1331" s="136"/>
      <c r="J1331" s="136"/>
      <c r="K1331" s="136"/>
      <c r="L1331" s="136"/>
    </row>
    <row r="1332" ht="22.5" customHeight="1">
      <c r="A1332" s="136"/>
      <c r="B1332" s="136"/>
      <c r="C1332" s="136"/>
      <c r="D1332" s="136"/>
      <c r="F1332" s="136"/>
      <c r="G1332" s="136"/>
      <c r="H1332" s="136"/>
      <c r="I1332" s="136"/>
      <c r="J1332" s="136"/>
      <c r="K1332" s="136"/>
      <c r="L1332" s="136"/>
    </row>
    <row r="1333" ht="22.5" customHeight="1">
      <c r="A1333" s="136"/>
      <c r="B1333" s="136"/>
      <c r="C1333" s="136"/>
      <c r="D1333" s="136"/>
      <c r="F1333" s="136"/>
      <c r="G1333" s="136"/>
      <c r="H1333" s="136"/>
      <c r="I1333" s="136"/>
      <c r="J1333" s="136"/>
      <c r="K1333" s="136"/>
      <c r="L1333" s="136"/>
    </row>
    <row r="1334" ht="22.5" customHeight="1">
      <c r="A1334" s="136"/>
      <c r="B1334" s="136"/>
      <c r="C1334" s="136"/>
      <c r="D1334" s="136"/>
      <c r="F1334" s="136"/>
      <c r="G1334" s="136"/>
      <c r="H1334" s="136"/>
      <c r="I1334" s="136"/>
      <c r="J1334" s="136"/>
      <c r="K1334" s="136"/>
      <c r="L1334" s="136"/>
    </row>
    <row r="1335" ht="22.5" customHeight="1">
      <c r="A1335" s="136"/>
      <c r="B1335" s="136"/>
      <c r="C1335" s="136"/>
      <c r="D1335" s="136"/>
      <c r="F1335" s="136"/>
      <c r="G1335" s="136"/>
      <c r="H1335" s="136"/>
      <c r="I1335" s="136"/>
      <c r="J1335" s="136"/>
      <c r="K1335" s="136"/>
      <c r="L1335" s="136"/>
    </row>
    <row r="1336" ht="22.5" customHeight="1">
      <c r="A1336" s="136"/>
      <c r="B1336" s="136"/>
      <c r="C1336" s="136"/>
      <c r="D1336" s="136"/>
      <c r="F1336" s="136"/>
      <c r="G1336" s="136"/>
      <c r="H1336" s="136"/>
      <c r="I1336" s="136"/>
      <c r="J1336" s="136"/>
      <c r="K1336" s="136"/>
      <c r="L1336" s="136"/>
    </row>
    <row r="1337" ht="22.5" customHeight="1">
      <c r="A1337" s="136"/>
      <c r="B1337" s="136"/>
      <c r="C1337" s="136"/>
      <c r="D1337" s="136"/>
      <c r="F1337" s="136"/>
      <c r="G1337" s="136"/>
      <c r="H1337" s="136"/>
      <c r="I1337" s="136"/>
      <c r="J1337" s="136"/>
      <c r="K1337" s="136"/>
      <c r="L1337" s="136"/>
    </row>
    <row r="1338" ht="22.5" customHeight="1">
      <c r="A1338" s="136"/>
      <c r="B1338" s="136"/>
      <c r="C1338" s="136"/>
      <c r="D1338" s="136"/>
      <c r="F1338" s="136"/>
      <c r="G1338" s="136"/>
      <c r="H1338" s="136"/>
      <c r="I1338" s="136"/>
      <c r="J1338" s="136"/>
      <c r="K1338" s="136"/>
      <c r="L1338" s="136"/>
    </row>
    <row r="1339" ht="22.5" customHeight="1">
      <c r="A1339" s="136"/>
      <c r="B1339" s="136"/>
      <c r="C1339" s="136"/>
      <c r="D1339" s="136"/>
      <c r="F1339" s="136"/>
      <c r="G1339" s="136"/>
      <c r="H1339" s="136"/>
      <c r="I1339" s="136"/>
      <c r="J1339" s="136"/>
      <c r="K1339" s="136"/>
      <c r="L1339" s="136"/>
    </row>
    <row r="1340" ht="22.5" customHeight="1">
      <c r="A1340" s="136"/>
      <c r="B1340" s="136"/>
      <c r="C1340" s="136"/>
      <c r="D1340" s="136"/>
      <c r="F1340" s="136"/>
      <c r="G1340" s="136"/>
      <c r="H1340" s="136"/>
      <c r="I1340" s="136"/>
      <c r="J1340" s="136"/>
      <c r="K1340" s="136"/>
      <c r="L1340" s="136"/>
    </row>
    <row r="1341" ht="22.5" customHeight="1">
      <c r="A1341" s="136"/>
      <c r="B1341" s="136"/>
      <c r="C1341" s="136"/>
      <c r="D1341" s="136"/>
      <c r="F1341" s="136"/>
      <c r="G1341" s="136"/>
      <c r="H1341" s="136"/>
      <c r="I1341" s="136"/>
      <c r="J1341" s="136"/>
      <c r="K1341" s="136"/>
      <c r="L1341" s="136"/>
    </row>
    <row r="1342" ht="22.5" customHeight="1">
      <c r="A1342" s="136"/>
      <c r="B1342" s="136"/>
      <c r="C1342" s="136"/>
      <c r="D1342" s="136"/>
      <c r="F1342" s="136"/>
      <c r="G1342" s="136"/>
      <c r="H1342" s="136"/>
      <c r="I1342" s="136"/>
      <c r="J1342" s="136"/>
      <c r="K1342" s="136"/>
      <c r="L1342" s="136"/>
    </row>
    <row r="1343" ht="22.5" customHeight="1">
      <c r="A1343" s="136"/>
      <c r="B1343" s="136"/>
      <c r="C1343" s="136"/>
      <c r="D1343" s="136"/>
      <c r="F1343" s="136"/>
      <c r="G1343" s="136"/>
      <c r="H1343" s="136"/>
      <c r="I1343" s="136"/>
      <c r="J1343" s="136"/>
      <c r="K1343" s="136"/>
      <c r="L1343" s="136"/>
    </row>
    <row r="1344" ht="22.5" customHeight="1">
      <c r="A1344" s="136"/>
      <c r="B1344" s="136"/>
      <c r="C1344" s="136"/>
      <c r="D1344" s="136"/>
      <c r="F1344" s="136"/>
      <c r="G1344" s="136"/>
      <c r="H1344" s="136"/>
      <c r="I1344" s="136"/>
      <c r="J1344" s="136"/>
      <c r="K1344" s="136"/>
      <c r="L1344" s="136"/>
    </row>
    <row r="1345" ht="22.5" customHeight="1">
      <c r="A1345" s="136"/>
      <c r="B1345" s="136"/>
      <c r="C1345" s="136"/>
      <c r="D1345" s="136"/>
      <c r="F1345" s="136"/>
      <c r="G1345" s="136"/>
      <c r="H1345" s="136"/>
      <c r="I1345" s="136"/>
      <c r="J1345" s="136"/>
      <c r="K1345" s="136"/>
      <c r="L1345" s="136"/>
    </row>
    <row r="1346" ht="22.5" customHeight="1">
      <c r="A1346" s="136"/>
      <c r="B1346" s="136"/>
      <c r="C1346" s="136"/>
      <c r="D1346" s="136"/>
      <c r="F1346" s="136"/>
      <c r="G1346" s="136"/>
      <c r="H1346" s="136"/>
      <c r="I1346" s="136"/>
      <c r="J1346" s="136"/>
      <c r="K1346" s="136"/>
      <c r="L1346" s="136"/>
    </row>
    <row r="1347" ht="22.5" customHeight="1">
      <c r="A1347" s="136"/>
      <c r="B1347" s="136"/>
      <c r="C1347" s="136"/>
      <c r="D1347" s="136"/>
      <c r="F1347" s="136"/>
      <c r="G1347" s="136"/>
      <c r="H1347" s="136"/>
      <c r="I1347" s="136"/>
      <c r="J1347" s="136"/>
      <c r="K1347" s="136"/>
      <c r="L1347" s="136"/>
    </row>
    <row r="1348" ht="22.5" customHeight="1">
      <c r="A1348" s="136"/>
      <c r="B1348" s="136"/>
      <c r="C1348" s="136"/>
      <c r="D1348" s="136"/>
      <c r="F1348" s="136"/>
      <c r="G1348" s="136"/>
      <c r="H1348" s="136"/>
      <c r="I1348" s="136"/>
      <c r="J1348" s="136"/>
      <c r="K1348" s="136"/>
      <c r="L1348" s="136"/>
    </row>
    <row r="1349" ht="22.5" customHeight="1">
      <c r="A1349" s="136"/>
      <c r="B1349" s="136"/>
      <c r="C1349" s="136"/>
      <c r="D1349" s="136"/>
      <c r="F1349" s="136"/>
      <c r="G1349" s="136"/>
      <c r="H1349" s="136"/>
      <c r="I1349" s="136"/>
      <c r="J1349" s="136"/>
      <c r="K1349" s="136"/>
      <c r="L1349" s="136"/>
    </row>
    <row r="1350" ht="22.5" customHeight="1">
      <c r="A1350" s="136"/>
      <c r="B1350" s="136"/>
      <c r="C1350" s="136"/>
      <c r="D1350" s="136"/>
      <c r="F1350" s="136"/>
      <c r="G1350" s="136"/>
      <c r="H1350" s="136"/>
      <c r="I1350" s="136"/>
      <c r="J1350" s="136"/>
      <c r="K1350" s="136"/>
      <c r="L1350" s="136"/>
    </row>
    <row r="1351" ht="22.5" customHeight="1">
      <c r="A1351" s="136"/>
      <c r="B1351" s="136"/>
      <c r="C1351" s="136"/>
      <c r="D1351" s="136"/>
      <c r="F1351" s="136"/>
      <c r="G1351" s="136"/>
      <c r="H1351" s="136"/>
      <c r="I1351" s="136"/>
      <c r="J1351" s="136"/>
      <c r="K1351" s="136"/>
      <c r="L1351" s="136"/>
    </row>
    <row r="1352" ht="22.5" customHeight="1">
      <c r="A1352" s="136"/>
      <c r="B1352" s="136"/>
      <c r="C1352" s="136"/>
      <c r="D1352" s="136"/>
      <c r="F1352" s="136"/>
      <c r="G1352" s="136"/>
      <c r="H1352" s="136"/>
      <c r="I1352" s="136"/>
      <c r="J1352" s="136"/>
      <c r="K1352" s="136"/>
      <c r="L1352" s="136"/>
    </row>
    <row r="1353" ht="22.5" customHeight="1">
      <c r="A1353" s="136"/>
      <c r="B1353" s="136"/>
      <c r="C1353" s="136"/>
      <c r="D1353" s="136"/>
      <c r="F1353" s="136"/>
      <c r="G1353" s="136"/>
      <c r="H1353" s="136"/>
      <c r="I1353" s="136"/>
      <c r="J1353" s="136"/>
      <c r="K1353" s="136"/>
      <c r="L1353" s="136"/>
    </row>
    <row r="1354" ht="22.5" customHeight="1">
      <c r="A1354" s="136"/>
      <c r="B1354" s="136"/>
      <c r="C1354" s="136"/>
      <c r="D1354" s="136"/>
      <c r="F1354" s="136"/>
      <c r="G1354" s="136"/>
      <c r="H1354" s="136"/>
      <c r="I1354" s="136"/>
      <c r="J1354" s="136"/>
      <c r="K1354" s="136"/>
      <c r="L1354" s="136"/>
    </row>
    <row r="1355" ht="22.5" customHeight="1">
      <c r="A1355" s="136"/>
      <c r="B1355" s="136"/>
      <c r="C1355" s="136"/>
      <c r="D1355" s="136"/>
      <c r="F1355" s="136"/>
      <c r="G1355" s="136"/>
      <c r="H1355" s="136"/>
      <c r="I1355" s="136"/>
      <c r="J1355" s="136"/>
      <c r="K1355" s="136"/>
      <c r="L1355" s="136"/>
    </row>
    <row r="1356" ht="22.5" customHeight="1">
      <c r="A1356" s="136"/>
      <c r="B1356" s="136"/>
      <c r="C1356" s="136"/>
      <c r="D1356" s="136"/>
      <c r="F1356" s="136"/>
      <c r="G1356" s="136"/>
      <c r="H1356" s="136"/>
      <c r="I1356" s="136"/>
      <c r="J1356" s="136"/>
      <c r="K1356" s="136"/>
      <c r="L1356" s="136"/>
    </row>
    <row r="1357" ht="22.5" customHeight="1">
      <c r="A1357" s="136"/>
      <c r="B1357" s="136"/>
      <c r="C1357" s="136"/>
      <c r="D1357" s="136"/>
      <c r="F1357" s="136"/>
      <c r="G1357" s="136"/>
      <c r="H1357" s="136"/>
      <c r="I1357" s="136"/>
      <c r="J1357" s="136"/>
      <c r="K1357" s="136"/>
      <c r="L1357" s="136"/>
    </row>
    <row r="1358" ht="22.5" customHeight="1">
      <c r="A1358" s="136"/>
      <c r="B1358" s="136"/>
      <c r="C1358" s="136"/>
      <c r="D1358" s="136"/>
      <c r="F1358" s="136"/>
      <c r="G1358" s="136"/>
      <c r="H1358" s="136"/>
      <c r="I1358" s="136"/>
      <c r="J1358" s="136"/>
      <c r="K1358" s="136"/>
      <c r="L1358" s="136"/>
    </row>
    <row r="1359" ht="22.5" customHeight="1">
      <c r="A1359" s="136"/>
      <c r="B1359" s="136"/>
      <c r="C1359" s="136"/>
      <c r="D1359" s="136"/>
      <c r="F1359" s="136"/>
      <c r="G1359" s="136"/>
      <c r="H1359" s="136"/>
      <c r="I1359" s="136"/>
      <c r="J1359" s="136"/>
      <c r="K1359" s="136"/>
      <c r="L1359" s="136"/>
    </row>
    <row r="1360" ht="22.5" customHeight="1">
      <c r="A1360" s="136"/>
      <c r="B1360" s="136"/>
      <c r="C1360" s="136"/>
      <c r="D1360" s="136"/>
      <c r="F1360" s="136"/>
      <c r="G1360" s="136"/>
      <c r="H1360" s="136"/>
      <c r="I1360" s="136"/>
      <c r="J1360" s="136"/>
      <c r="K1360" s="136"/>
      <c r="L1360" s="136"/>
    </row>
    <row r="1361" ht="22.5" customHeight="1">
      <c r="A1361" s="136"/>
      <c r="B1361" s="136"/>
      <c r="C1361" s="136"/>
      <c r="D1361" s="136"/>
      <c r="F1361" s="136"/>
      <c r="G1361" s="136"/>
      <c r="H1361" s="136"/>
      <c r="I1361" s="136"/>
      <c r="J1361" s="136"/>
      <c r="K1361" s="136"/>
      <c r="L1361" s="136"/>
    </row>
    <row r="1362" ht="22.5" customHeight="1">
      <c r="A1362" s="136"/>
      <c r="B1362" s="136"/>
      <c r="C1362" s="136"/>
      <c r="D1362" s="136"/>
      <c r="F1362" s="136"/>
      <c r="G1362" s="136"/>
      <c r="H1362" s="136"/>
      <c r="I1362" s="136"/>
      <c r="J1362" s="136"/>
      <c r="K1362" s="136"/>
      <c r="L1362" s="136"/>
    </row>
    <row r="1363" ht="22.5" customHeight="1">
      <c r="A1363" s="136"/>
      <c r="B1363" s="136"/>
      <c r="C1363" s="136"/>
      <c r="D1363" s="136"/>
      <c r="F1363" s="136"/>
      <c r="G1363" s="136"/>
      <c r="H1363" s="136"/>
      <c r="I1363" s="136"/>
      <c r="J1363" s="136"/>
      <c r="K1363" s="136"/>
      <c r="L1363" s="136"/>
    </row>
    <row r="1364" ht="22.5" customHeight="1">
      <c r="A1364" s="136"/>
      <c r="B1364" s="136"/>
      <c r="C1364" s="136"/>
      <c r="D1364" s="136"/>
      <c r="F1364" s="136"/>
      <c r="G1364" s="136"/>
      <c r="H1364" s="136"/>
      <c r="I1364" s="136"/>
      <c r="J1364" s="136"/>
      <c r="K1364" s="136"/>
      <c r="L1364" s="136"/>
    </row>
    <row r="1365" ht="22.5" customHeight="1">
      <c r="A1365" s="136"/>
      <c r="B1365" s="136"/>
      <c r="C1365" s="136"/>
      <c r="D1365" s="136"/>
      <c r="F1365" s="136"/>
      <c r="G1365" s="136"/>
      <c r="H1365" s="136"/>
      <c r="I1365" s="136"/>
      <c r="J1365" s="136"/>
      <c r="K1365" s="136"/>
      <c r="L1365" s="136"/>
    </row>
    <row r="1366" ht="22.5" customHeight="1">
      <c r="A1366" s="136"/>
      <c r="B1366" s="136"/>
      <c r="C1366" s="136"/>
      <c r="D1366" s="136"/>
      <c r="F1366" s="136"/>
      <c r="G1366" s="136"/>
      <c r="H1366" s="136"/>
      <c r="I1366" s="136"/>
      <c r="J1366" s="136"/>
      <c r="K1366" s="136"/>
      <c r="L1366" s="136"/>
    </row>
    <row r="1367" ht="22.5" customHeight="1">
      <c r="A1367" s="136"/>
      <c r="B1367" s="136"/>
      <c r="C1367" s="136"/>
      <c r="D1367" s="136"/>
      <c r="F1367" s="136"/>
      <c r="G1367" s="136"/>
      <c r="H1367" s="136"/>
      <c r="I1367" s="136"/>
      <c r="J1367" s="136"/>
      <c r="K1367" s="136"/>
      <c r="L1367" s="136"/>
    </row>
    <row r="1368" ht="22.5" customHeight="1">
      <c r="A1368" s="136"/>
      <c r="B1368" s="136"/>
      <c r="C1368" s="136"/>
      <c r="D1368" s="136"/>
      <c r="F1368" s="136"/>
      <c r="G1368" s="136"/>
      <c r="H1368" s="136"/>
      <c r="I1368" s="136"/>
      <c r="J1368" s="136"/>
      <c r="K1368" s="136"/>
      <c r="L1368" s="136"/>
    </row>
    <row r="1369" ht="22.5" customHeight="1">
      <c r="A1369" s="136"/>
      <c r="B1369" s="136"/>
      <c r="C1369" s="136"/>
      <c r="D1369" s="136"/>
      <c r="F1369" s="136"/>
      <c r="G1369" s="136"/>
      <c r="H1369" s="136"/>
      <c r="I1369" s="136"/>
      <c r="J1369" s="136"/>
      <c r="K1369" s="136"/>
      <c r="L1369" s="136"/>
    </row>
    <row r="1370" ht="22.5" customHeight="1">
      <c r="A1370" s="136"/>
      <c r="B1370" s="136"/>
      <c r="C1370" s="136"/>
      <c r="D1370" s="136"/>
      <c r="F1370" s="136"/>
      <c r="G1370" s="136"/>
      <c r="H1370" s="136"/>
      <c r="I1370" s="136"/>
      <c r="J1370" s="136"/>
      <c r="K1370" s="136"/>
      <c r="L1370" s="136"/>
    </row>
    <row r="1371" ht="22.5" customHeight="1">
      <c r="A1371" s="136"/>
      <c r="B1371" s="136"/>
      <c r="C1371" s="136"/>
      <c r="D1371" s="136"/>
      <c r="F1371" s="136"/>
      <c r="G1371" s="136"/>
      <c r="H1371" s="136"/>
      <c r="I1371" s="136"/>
      <c r="J1371" s="136"/>
      <c r="K1371" s="136"/>
      <c r="L1371" s="136"/>
    </row>
    <row r="1372" ht="22.5" customHeight="1">
      <c r="A1372" s="136"/>
      <c r="B1372" s="136"/>
      <c r="C1372" s="136"/>
      <c r="D1372" s="136"/>
      <c r="F1372" s="136"/>
      <c r="G1372" s="136"/>
      <c r="H1372" s="136"/>
      <c r="I1372" s="136"/>
      <c r="J1372" s="136"/>
      <c r="K1372" s="136"/>
      <c r="L1372" s="136"/>
    </row>
    <row r="1373" ht="22.5" customHeight="1">
      <c r="A1373" s="136"/>
      <c r="B1373" s="136"/>
      <c r="C1373" s="136"/>
      <c r="D1373" s="136"/>
      <c r="F1373" s="136"/>
      <c r="G1373" s="136"/>
      <c r="H1373" s="136"/>
      <c r="I1373" s="136"/>
      <c r="J1373" s="136"/>
      <c r="K1373" s="136"/>
      <c r="L1373" s="136"/>
    </row>
    <row r="1374" ht="22.5" customHeight="1">
      <c r="A1374" s="136"/>
      <c r="B1374" s="136"/>
      <c r="C1374" s="136"/>
      <c r="D1374" s="136"/>
      <c r="F1374" s="136"/>
      <c r="G1374" s="136"/>
      <c r="H1374" s="136"/>
      <c r="I1374" s="136"/>
      <c r="J1374" s="136"/>
      <c r="K1374" s="136"/>
      <c r="L1374" s="136"/>
    </row>
    <row r="1375" ht="22.5" customHeight="1">
      <c r="A1375" s="136"/>
      <c r="B1375" s="136"/>
      <c r="C1375" s="136"/>
      <c r="D1375" s="136"/>
      <c r="F1375" s="136"/>
      <c r="G1375" s="136"/>
      <c r="H1375" s="136"/>
      <c r="I1375" s="136"/>
      <c r="J1375" s="136"/>
      <c r="K1375" s="136"/>
      <c r="L1375" s="136"/>
    </row>
    <row r="1376" ht="22.5" customHeight="1">
      <c r="A1376" s="136"/>
      <c r="B1376" s="136"/>
      <c r="C1376" s="136"/>
      <c r="D1376" s="136"/>
      <c r="F1376" s="136"/>
      <c r="G1376" s="136"/>
      <c r="H1376" s="136"/>
      <c r="I1376" s="136"/>
      <c r="J1376" s="136"/>
      <c r="K1376" s="136"/>
      <c r="L1376" s="136"/>
    </row>
    <row r="1377" ht="22.5" customHeight="1">
      <c r="A1377" s="136"/>
      <c r="B1377" s="136"/>
      <c r="C1377" s="136"/>
      <c r="D1377" s="136"/>
      <c r="F1377" s="136"/>
      <c r="G1377" s="136"/>
      <c r="H1377" s="136"/>
      <c r="I1377" s="136"/>
      <c r="J1377" s="136"/>
      <c r="K1377" s="136"/>
      <c r="L1377" s="136"/>
    </row>
    <row r="1378" ht="22.5" customHeight="1">
      <c r="A1378" s="136"/>
      <c r="B1378" s="136"/>
      <c r="C1378" s="136"/>
      <c r="D1378" s="136"/>
      <c r="F1378" s="136"/>
      <c r="G1378" s="136"/>
      <c r="H1378" s="136"/>
      <c r="I1378" s="136"/>
      <c r="J1378" s="136"/>
      <c r="K1378" s="136"/>
      <c r="L1378" s="136"/>
    </row>
    <row r="1379" ht="22.5" customHeight="1">
      <c r="A1379" s="136"/>
      <c r="B1379" s="136"/>
      <c r="C1379" s="136"/>
      <c r="D1379" s="136"/>
      <c r="F1379" s="136"/>
      <c r="G1379" s="136"/>
      <c r="H1379" s="136"/>
      <c r="I1379" s="136"/>
      <c r="J1379" s="136"/>
      <c r="K1379" s="136"/>
      <c r="L1379" s="136"/>
    </row>
    <row r="1380" ht="22.5" customHeight="1">
      <c r="A1380" s="136"/>
      <c r="B1380" s="136"/>
      <c r="C1380" s="136"/>
      <c r="D1380" s="136"/>
      <c r="F1380" s="136"/>
      <c r="G1380" s="136"/>
      <c r="H1380" s="136"/>
      <c r="I1380" s="136"/>
      <c r="J1380" s="136"/>
      <c r="K1380" s="136"/>
      <c r="L1380" s="136"/>
    </row>
    <row r="1381" ht="22.5" customHeight="1">
      <c r="A1381" s="136"/>
      <c r="B1381" s="136"/>
      <c r="C1381" s="136"/>
      <c r="D1381" s="136"/>
      <c r="F1381" s="136"/>
      <c r="G1381" s="136"/>
      <c r="H1381" s="136"/>
      <c r="I1381" s="136"/>
      <c r="J1381" s="136"/>
      <c r="K1381" s="136"/>
      <c r="L1381" s="136"/>
    </row>
    <row r="1382" ht="22.5" customHeight="1">
      <c r="A1382" s="136"/>
      <c r="B1382" s="136"/>
      <c r="C1382" s="136"/>
      <c r="D1382" s="136"/>
      <c r="F1382" s="136"/>
      <c r="G1382" s="136"/>
      <c r="H1382" s="136"/>
      <c r="I1382" s="136"/>
      <c r="J1382" s="136"/>
      <c r="K1382" s="136"/>
      <c r="L1382" s="136"/>
    </row>
    <row r="1383" ht="22.5" customHeight="1">
      <c r="A1383" s="136"/>
      <c r="B1383" s="136"/>
      <c r="C1383" s="136"/>
      <c r="D1383" s="136"/>
      <c r="F1383" s="136"/>
      <c r="G1383" s="136"/>
      <c r="H1383" s="136"/>
      <c r="I1383" s="136"/>
      <c r="J1383" s="136"/>
      <c r="K1383" s="136"/>
      <c r="L1383" s="136"/>
    </row>
    <row r="1384" ht="22.5" customHeight="1">
      <c r="A1384" s="136"/>
      <c r="B1384" s="136"/>
      <c r="C1384" s="136"/>
      <c r="D1384" s="136"/>
      <c r="F1384" s="136"/>
      <c r="G1384" s="136"/>
      <c r="H1384" s="136"/>
      <c r="I1384" s="136"/>
      <c r="J1384" s="136"/>
      <c r="K1384" s="136"/>
      <c r="L1384" s="136"/>
    </row>
    <row r="1385" ht="22.5" customHeight="1">
      <c r="A1385" s="136"/>
      <c r="B1385" s="136"/>
      <c r="C1385" s="136"/>
      <c r="D1385" s="136"/>
      <c r="F1385" s="136"/>
      <c r="G1385" s="136"/>
      <c r="H1385" s="136"/>
      <c r="I1385" s="136"/>
      <c r="J1385" s="136"/>
      <c r="K1385" s="136"/>
      <c r="L1385" s="136"/>
    </row>
    <row r="1386" ht="22.5" customHeight="1">
      <c r="A1386" s="136"/>
      <c r="B1386" s="136"/>
      <c r="C1386" s="136"/>
      <c r="D1386" s="136"/>
      <c r="F1386" s="136"/>
      <c r="G1386" s="136"/>
      <c r="H1386" s="136"/>
      <c r="I1386" s="136"/>
      <c r="J1386" s="136"/>
      <c r="K1386" s="136"/>
      <c r="L1386" s="136"/>
    </row>
    <row r="1387" ht="22.5" customHeight="1">
      <c r="A1387" s="136"/>
      <c r="B1387" s="136"/>
      <c r="C1387" s="136"/>
      <c r="D1387" s="136"/>
      <c r="F1387" s="136"/>
      <c r="G1387" s="136"/>
      <c r="H1387" s="136"/>
      <c r="I1387" s="136"/>
      <c r="J1387" s="136"/>
      <c r="K1387" s="136"/>
      <c r="L1387" s="136"/>
    </row>
    <row r="1388" ht="22.5" customHeight="1">
      <c r="A1388" s="136"/>
      <c r="B1388" s="136"/>
      <c r="C1388" s="136"/>
      <c r="D1388" s="136"/>
      <c r="F1388" s="136"/>
      <c r="G1388" s="136"/>
      <c r="H1388" s="136"/>
      <c r="I1388" s="136"/>
      <c r="J1388" s="136"/>
      <c r="K1388" s="136"/>
      <c r="L1388" s="136"/>
    </row>
    <row r="1389" ht="22.5" customHeight="1">
      <c r="A1389" s="136"/>
      <c r="B1389" s="136"/>
      <c r="C1389" s="136"/>
      <c r="D1389" s="136"/>
      <c r="F1389" s="136"/>
      <c r="G1389" s="136"/>
      <c r="H1389" s="136"/>
      <c r="I1389" s="136"/>
      <c r="J1389" s="136"/>
      <c r="K1389" s="136"/>
      <c r="L1389" s="136"/>
    </row>
    <row r="1390" ht="22.5" customHeight="1">
      <c r="A1390" s="136"/>
      <c r="B1390" s="136"/>
      <c r="C1390" s="136"/>
      <c r="D1390" s="136"/>
      <c r="F1390" s="136"/>
      <c r="G1390" s="136"/>
      <c r="H1390" s="136"/>
      <c r="I1390" s="136"/>
      <c r="J1390" s="136"/>
      <c r="K1390" s="136"/>
      <c r="L1390" s="136"/>
    </row>
    <row r="1391" ht="22.5" customHeight="1">
      <c r="A1391" s="136"/>
      <c r="B1391" s="136"/>
      <c r="C1391" s="136"/>
      <c r="D1391" s="136"/>
      <c r="F1391" s="136"/>
      <c r="G1391" s="136"/>
      <c r="H1391" s="136"/>
      <c r="I1391" s="136"/>
      <c r="J1391" s="136"/>
      <c r="K1391" s="136"/>
      <c r="L1391" s="136"/>
    </row>
    <row r="1392" ht="22.5" customHeight="1">
      <c r="A1392" s="136"/>
      <c r="B1392" s="136"/>
      <c r="C1392" s="136"/>
      <c r="D1392" s="136"/>
      <c r="F1392" s="136"/>
      <c r="G1392" s="136"/>
      <c r="H1392" s="136"/>
      <c r="I1392" s="136"/>
      <c r="J1392" s="136"/>
      <c r="K1392" s="136"/>
      <c r="L1392" s="136"/>
    </row>
    <row r="1393" ht="22.5" customHeight="1">
      <c r="A1393" s="136"/>
      <c r="B1393" s="136"/>
      <c r="C1393" s="136"/>
      <c r="D1393" s="136"/>
      <c r="F1393" s="136"/>
      <c r="G1393" s="136"/>
      <c r="H1393" s="136"/>
      <c r="I1393" s="136"/>
      <c r="J1393" s="136"/>
      <c r="K1393" s="136"/>
      <c r="L1393" s="136"/>
    </row>
    <row r="1394" ht="22.5" customHeight="1">
      <c r="A1394" s="136"/>
      <c r="B1394" s="136"/>
      <c r="C1394" s="136"/>
      <c r="D1394" s="136"/>
      <c r="F1394" s="136"/>
      <c r="G1394" s="136"/>
      <c r="H1394" s="136"/>
      <c r="I1394" s="136"/>
      <c r="J1394" s="136"/>
      <c r="K1394" s="136"/>
      <c r="L1394" s="136"/>
    </row>
    <row r="1395" ht="22.5" customHeight="1">
      <c r="A1395" s="136"/>
      <c r="B1395" s="136"/>
      <c r="C1395" s="136"/>
      <c r="D1395" s="136"/>
      <c r="F1395" s="136"/>
      <c r="G1395" s="136"/>
      <c r="H1395" s="136"/>
      <c r="I1395" s="136"/>
      <c r="J1395" s="136"/>
      <c r="K1395" s="136"/>
      <c r="L1395" s="136"/>
    </row>
    <row r="1396" ht="22.5" customHeight="1">
      <c r="A1396" s="136"/>
      <c r="B1396" s="136"/>
      <c r="C1396" s="136"/>
      <c r="D1396" s="136"/>
      <c r="F1396" s="136"/>
      <c r="G1396" s="136"/>
      <c r="H1396" s="136"/>
      <c r="I1396" s="136"/>
      <c r="J1396" s="136"/>
      <c r="K1396" s="136"/>
      <c r="L1396" s="136"/>
    </row>
    <row r="1397" ht="22.5" customHeight="1">
      <c r="A1397" s="136"/>
      <c r="B1397" s="136"/>
      <c r="C1397" s="136"/>
      <c r="D1397" s="136"/>
      <c r="F1397" s="136"/>
      <c r="G1397" s="136"/>
      <c r="H1397" s="136"/>
      <c r="I1397" s="136"/>
      <c r="J1397" s="136"/>
      <c r="K1397" s="136"/>
      <c r="L1397" s="136"/>
    </row>
    <row r="1398" ht="22.5" customHeight="1">
      <c r="A1398" s="136"/>
      <c r="B1398" s="136"/>
      <c r="C1398" s="136"/>
      <c r="D1398" s="136"/>
      <c r="F1398" s="136"/>
      <c r="G1398" s="136"/>
      <c r="H1398" s="136"/>
      <c r="I1398" s="136"/>
      <c r="J1398" s="136"/>
      <c r="K1398" s="136"/>
      <c r="L1398" s="136"/>
    </row>
    <row r="1399" ht="22.5" customHeight="1">
      <c r="A1399" s="136"/>
      <c r="B1399" s="136"/>
      <c r="C1399" s="136"/>
      <c r="D1399" s="136"/>
      <c r="F1399" s="136"/>
      <c r="G1399" s="136"/>
      <c r="H1399" s="136"/>
      <c r="I1399" s="136"/>
      <c r="J1399" s="136"/>
      <c r="K1399" s="136"/>
      <c r="L1399" s="136"/>
    </row>
    <row r="1400" ht="22.5" customHeight="1">
      <c r="A1400" s="136"/>
      <c r="B1400" s="136"/>
      <c r="C1400" s="136"/>
      <c r="D1400" s="136"/>
      <c r="F1400" s="136"/>
      <c r="G1400" s="136"/>
      <c r="H1400" s="136"/>
      <c r="I1400" s="136"/>
      <c r="J1400" s="136"/>
      <c r="K1400" s="136"/>
      <c r="L1400" s="136"/>
    </row>
    <row r="1401" ht="22.5" customHeight="1">
      <c r="A1401" s="136"/>
      <c r="B1401" s="136"/>
      <c r="C1401" s="136"/>
      <c r="D1401" s="136"/>
      <c r="F1401" s="136"/>
      <c r="G1401" s="136"/>
      <c r="H1401" s="136"/>
      <c r="I1401" s="136"/>
      <c r="J1401" s="136"/>
      <c r="K1401" s="136"/>
      <c r="L1401" s="136"/>
    </row>
    <row r="1402" ht="22.5" customHeight="1">
      <c r="A1402" s="136"/>
      <c r="B1402" s="136"/>
      <c r="C1402" s="136"/>
      <c r="D1402" s="136"/>
      <c r="F1402" s="136"/>
      <c r="G1402" s="136"/>
      <c r="H1402" s="136"/>
      <c r="I1402" s="136"/>
      <c r="J1402" s="136"/>
      <c r="K1402" s="136"/>
      <c r="L1402" s="136"/>
    </row>
    <row r="1403" ht="22.5" customHeight="1">
      <c r="A1403" s="136"/>
      <c r="B1403" s="136"/>
      <c r="C1403" s="136"/>
      <c r="D1403" s="136"/>
      <c r="F1403" s="136"/>
      <c r="G1403" s="136"/>
      <c r="H1403" s="136"/>
      <c r="I1403" s="136"/>
      <c r="J1403" s="136"/>
      <c r="K1403" s="136"/>
      <c r="L1403" s="136"/>
    </row>
    <row r="1404" ht="22.5" customHeight="1">
      <c r="A1404" s="136"/>
      <c r="B1404" s="136"/>
      <c r="C1404" s="136"/>
      <c r="D1404" s="136"/>
      <c r="F1404" s="136"/>
      <c r="G1404" s="136"/>
      <c r="H1404" s="136"/>
      <c r="I1404" s="136"/>
      <c r="J1404" s="136"/>
      <c r="K1404" s="136"/>
      <c r="L1404" s="136"/>
    </row>
    <row r="1405" ht="22.5" customHeight="1">
      <c r="A1405" s="136"/>
      <c r="B1405" s="136"/>
      <c r="C1405" s="136"/>
      <c r="D1405" s="136"/>
      <c r="F1405" s="136"/>
      <c r="G1405" s="136"/>
      <c r="H1405" s="136"/>
      <c r="I1405" s="136"/>
      <c r="J1405" s="136"/>
      <c r="K1405" s="136"/>
      <c r="L1405" s="136"/>
    </row>
    <row r="1406" ht="22.5" customHeight="1">
      <c r="A1406" s="136"/>
      <c r="B1406" s="136"/>
      <c r="C1406" s="136"/>
      <c r="D1406" s="136"/>
      <c r="F1406" s="136"/>
      <c r="G1406" s="136"/>
      <c r="H1406" s="136"/>
      <c r="I1406" s="136"/>
      <c r="J1406" s="136"/>
      <c r="K1406" s="136"/>
      <c r="L1406" s="136"/>
    </row>
    <row r="1407" ht="22.5" customHeight="1">
      <c r="A1407" s="136"/>
      <c r="B1407" s="136"/>
      <c r="C1407" s="136"/>
      <c r="D1407" s="136"/>
      <c r="F1407" s="136"/>
      <c r="G1407" s="136"/>
      <c r="H1407" s="136"/>
      <c r="I1407" s="136"/>
      <c r="J1407" s="136"/>
      <c r="K1407" s="136"/>
      <c r="L1407" s="136"/>
    </row>
    <row r="1408" ht="22.5" customHeight="1">
      <c r="A1408" s="136"/>
      <c r="B1408" s="136"/>
      <c r="C1408" s="136"/>
      <c r="D1408" s="136"/>
      <c r="F1408" s="136"/>
      <c r="G1408" s="136"/>
      <c r="H1408" s="136"/>
      <c r="I1408" s="136"/>
      <c r="J1408" s="136"/>
      <c r="K1408" s="136"/>
      <c r="L1408" s="136"/>
    </row>
    <row r="1409" ht="22.5" customHeight="1">
      <c r="A1409" s="136"/>
      <c r="B1409" s="136"/>
      <c r="C1409" s="136"/>
      <c r="D1409" s="136"/>
      <c r="F1409" s="136"/>
      <c r="G1409" s="136"/>
      <c r="H1409" s="136"/>
      <c r="I1409" s="136"/>
      <c r="J1409" s="136"/>
      <c r="K1409" s="136"/>
      <c r="L1409" s="136"/>
    </row>
    <row r="1410" ht="22.5" customHeight="1">
      <c r="A1410" s="136"/>
      <c r="B1410" s="136"/>
      <c r="C1410" s="136"/>
      <c r="D1410" s="136"/>
      <c r="F1410" s="136"/>
      <c r="G1410" s="136"/>
      <c r="H1410" s="136"/>
      <c r="I1410" s="136"/>
      <c r="J1410" s="136"/>
      <c r="K1410" s="136"/>
      <c r="L1410" s="136"/>
    </row>
    <row r="1411" ht="22.5" customHeight="1">
      <c r="A1411" s="136"/>
      <c r="B1411" s="136"/>
      <c r="C1411" s="136"/>
      <c r="D1411" s="136"/>
      <c r="F1411" s="136"/>
      <c r="G1411" s="136"/>
      <c r="H1411" s="136"/>
      <c r="I1411" s="136"/>
      <c r="J1411" s="136"/>
      <c r="K1411" s="136"/>
      <c r="L1411" s="136"/>
    </row>
    <row r="1412" ht="22.5" customHeight="1">
      <c r="A1412" s="136"/>
      <c r="B1412" s="136"/>
      <c r="C1412" s="136"/>
      <c r="D1412" s="136"/>
      <c r="F1412" s="136"/>
      <c r="G1412" s="136"/>
      <c r="H1412" s="136"/>
      <c r="I1412" s="136"/>
      <c r="J1412" s="136"/>
      <c r="K1412" s="136"/>
      <c r="L1412" s="136"/>
    </row>
    <row r="1413" ht="22.5" customHeight="1">
      <c r="A1413" s="136"/>
      <c r="B1413" s="136"/>
      <c r="C1413" s="136"/>
      <c r="D1413" s="136"/>
      <c r="F1413" s="136"/>
      <c r="G1413" s="136"/>
      <c r="H1413" s="136"/>
      <c r="I1413" s="136"/>
      <c r="J1413" s="136"/>
      <c r="K1413" s="136"/>
      <c r="L1413" s="136"/>
    </row>
    <row r="1414" ht="22.5" customHeight="1">
      <c r="A1414" s="136"/>
      <c r="B1414" s="136"/>
      <c r="C1414" s="136"/>
      <c r="D1414" s="136"/>
      <c r="F1414" s="136"/>
      <c r="G1414" s="136"/>
      <c r="H1414" s="136"/>
      <c r="I1414" s="136"/>
      <c r="J1414" s="136"/>
      <c r="K1414" s="136"/>
      <c r="L1414" s="136"/>
    </row>
    <row r="1415" ht="22.5" customHeight="1">
      <c r="A1415" s="136"/>
      <c r="B1415" s="136"/>
      <c r="C1415" s="136"/>
      <c r="D1415" s="136"/>
      <c r="F1415" s="136"/>
      <c r="G1415" s="136"/>
      <c r="H1415" s="136"/>
      <c r="I1415" s="136"/>
      <c r="J1415" s="136"/>
      <c r="K1415" s="136"/>
      <c r="L1415" s="136"/>
    </row>
    <row r="1416" ht="22.5" customHeight="1">
      <c r="A1416" s="136"/>
      <c r="B1416" s="136"/>
      <c r="C1416" s="136"/>
      <c r="D1416" s="136"/>
      <c r="F1416" s="136"/>
      <c r="G1416" s="136"/>
      <c r="H1416" s="136"/>
      <c r="I1416" s="136"/>
      <c r="J1416" s="136"/>
      <c r="K1416" s="136"/>
      <c r="L1416" s="136"/>
    </row>
    <row r="1417" ht="22.5" customHeight="1">
      <c r="A1417" s="136"/>
      <c r="B1417" s="136"/>
      <c r="C1417" s="136"/>
      <c r="D1417" s="136"/>
      <c r="F1417" s="136"/>
      <c r="G1417" s="136"/>
      <c r="H1417" s="136"/>
      <c r="I1417" s="136"/>
      <c r="J1417" s="136"/>
      <c r="K1417" s="136"/>
      <c r="L1417" s="136"/>
    </row>
    <row r="1418" ht="22.5" customHeight="1">
      <c r="A1418" s="136"/>
      <c r="B1418" s="136"/>
      <c r="C1418" s="136"/>
      <c r="D1418" s="136"/>
      <c r="F1418" s="136"/>
      <c r="G1418" s="136"/>
      <c r="H1418" s="136"/>
      <c r="I1418" s="136"/>
      <c r="J1418" s="136"/>
      <c r="K1418" s="136"/>
      <c r="L1418" s="136"/>
    </row>
    <row r="1419" ht="22.5" customHeight="1">
      <c r="A1419" s="136"/>
      <c r="B1419" s="136"/>
      <c r="C1419" s="136"/>
      <c r="D1419" s="136"/>
      <c r="F1419" s="136"/>
      <c r="G1419" s="136"/>
      <c r="H1419" s="136"/>
      <c r="I1419" s="136"/>
      <c r="J1419" s="136"/>
      <c r="K1419" s="136"/>
      <c r="L1419" s="136"/>
    </row>
    <row r="1420" ht="22.5" customHeight="1">
      <c r="A1420" s="136"/>
      <c r="B1420" s="136"/>
      <c r="C1420" s="136"/>
      <c r="D1420" s="136"/>
      <c r="F1420" s="136"/>
      <c r="G1420" s="136"/>
      <c r="H1420" s="136"/>
      <c r="I1420" s="136"/>
      <c r="J1420" s="136"/>
      <c r="K1420" s="136"/>
      <c r="L1420" s="136"/>
    </row>
    <row r="1421" ht="22.5" customHeight="1">
      <c r="A1421" s="136"/>
      <c r="B1421" s="136"/>
      <c r="C1421" s="136"/>
      <c r="D1421" s="136"/>
      <c r="F1421" s="136"/>
      <c r="G1421" s="136"/>
      <c r="H1421" s="136"/>
      <c r="I1421" s="136"/>
      <c r="J1421" s="136"/>
      <c r="K1421" s="136"/>
      <c r="L1421" s="136"/>
    </row>
    <row r="1422" ht="22.5" customHeight="1">
      <c r="A1422" s="136"/>
      <c r="B1422" s="136"/>
      <c r="C1422" s="136"/>
      <c r="D1422" s="136"/>
      <c r="F1422" s="136"/>
      <c r="G1422" s="136"/>
      <c r="H1422" s="136"/>
      <c r="I1422" s="136"/>
      <c r="J1422" s="136"/>
      <c r="K1422" s="136"/>
      <c r="L1422" s="136"/>
    </row>
    <row r="1423" ht="22.5" customHeight="1">
      <c r="A1423" s="136"/>
      <c r="B1423" s="136"/>
      <c r="C1423" s="136"/>
      <c r="D1423" s="136"/>
      <c r="F1423" s="136"/>
      <c r="G1423" s="136"/>
      <c r="H1423" s="136"/>
      <c r="I1423" s="136"/>
      <c r="J1423" s="136"/>
      <c r="K1423" s="136"/>
      <c r="L1423" s="136"/>
    </row>
    <row r="1424" ht="22.5" customHeight="1">
      <c r="A1424" s="136"/>
      <c r="B1424" s="136"/>
      <c r="C1424" s="136"/>
      <c r="D1424" s="136"/>
      <c r="F1424" s="136"/>
      <c r="G1424" s="136"/>
      <c r="H1424" s="136"/>
      <c r="I1424" s="136"/>
      <c r="J1424" s="136"/>
      <c r="K1424" s="136"/>
      <c r="L1424" s="136"/>
    </row>
    <row r="1425" ht="22.5" customHeight="1">
      <c r="A1425" s="136"/>
      <c r="B1425" s="136"/>
      <c r="C1425" s="136"/>
      <c r="D1425" s="136"/>
      <c r="F1425" s="136"/>
      <c r="G1425" s="136"/>
      <c r="H1425" s="136"/>
      <c r="I1425" s="136"/>
      <c r="J1425" s="136"/>
      <c r="K1425" s="136"/>
      <c r="L1425" s="136"/>
    </row>
    <row r="1426" ht="22.5" customHeight="1">
      <c r="A1426" s="136"/>
      <c r="B1426" s="136"/>
      <c r="C1426" s="136"/>
      <c r="D1426" s="136"/>
      <c r="F1426" s="136"/>
      <c r="G1426" s="136"/>
      <c r="H1426" s="136"/>
      <c r="I1426" s="136"/>
      <c r="J1426" s="136"/>
      <c r="K1426" s="136"/>
      <c r="L1426" s="136"/>
    </row>
    <row r="1427" ht="22.5" customHeight="1">
      <c r="A1427" s="136"/>
      <c r="B1427" s="136"/>
      <c r="C1427" s="136"/>
      <c r="D1427" s="136"/>
      <c r="F1427" s="136"/>
      <c r="G1427" s="136"/>
      <c r="H1427" s="136"/>
      <c r="I1427" s="136"/>
      <c r="J1427" s="136"/>
      <c r="K1427" s="136"/>
      <c r="L1427" s="136"/>
    </row>
    <row r="1428" ht="22.5" customHeight="1">
      <c r="A1428" s="136"/>
      <c r="B1428" s="136"/>
      <c r="C1428" s="136"/>
      <c r="D1428" s="136"/>
      <c r="F1428" s="136"/>
      <c r="G1428" s="136"/>
      <c r="H1428" s="136"/>
      <c r="I1428" s="136"/>
      <c r="J1428" s="136"/>
      <c r="K1428" s="136"/>
      <c r="L1428" s="136"/>
    </row>
    <row r="1429" ht="22.5" customHeight="1">
      <c r="A1429" s="136"/>
      <c r="B1429" s="136"/>
      <c r="C1429" s="136"/>
      <c r="D1429" s="136"/>
      <c r="F1429" s="136"/>
      <c r="G1429" s="136"/>
      <c r="H1429" s="136"/>
      <c r="I1429" s="136"/>
      <c r="J1429" s="136"/>
      <c r="K1429" s="136"/>
      <c r="L1429" s="136"/>
    </row>
    <row r="1430" ht="22.5" customHeight="1">
      <c r="A1430" s="136"/>
      <c r="B1430" s="136"/>
      <c r="C1430" s="136"/>
      <c r="D1430" s="136"/>
      <c r="F1430" s="136"/>
      <c r="G1430" s="136"/>
      <c r="H1430" s="136"/>
      <c r="I1430" s="136"/>
      <c r="J1430" s="136"/>
      <c r="K1430" s="136"/>
      <c r="L1430" s="136"/>
    </row>
    <row r="1431" ht="22.5" customHeight="1">
      <c r="A1431" s="136"/>
      <c r="B1431" s="136"/>
      <c r="C1431" s="136"/>
      <c r="D1431" s="136"/>
      <c r="F1431" s="136"/>
      <c r="G1431" s="136"/>
      <c r="H1431" s="136"/>
      <c r="I1431" s="136"/>
      <c r="J1431" s="136"/>
      <c r="K1431" s="136"/>
      <c r="L1431" s="136"/>
    </row>
    <row r="1432" ht="22.5" customHeight="1">
      <c r="A1432" s="136"/>
      <c r="B1432" s="136"/>
      <c r="C1432" s="136"/>
      <c r="D1432" s="136"/>
      <c r="F1432" s="136"/>
      <c r="G1432" s="136"/>
      <c r="H1432" s="136"/>
      <c r="I1432" s="136"/>
      <c r="J1432" s="136"/>
      <c r="K1432" s="136"/>
      <c r="L1432" s="136"/>
    </row>
    <row r="1433" ht="22.5" customHeight="1">
      <c r="A1433" s="136"/>
      <c r="B1433" s="136"/>
      <c r="C1433" s="136"/>
      <c r="D1433" s="136"/>
      <c r="F1433" s="136"/>
      <c r="G1433" s="136"/>
      <c r="H1433" s="136"/>
      <c r="I1433" s="136"/>
      <c r="J1433" s="136"/>
      <c r="K1433" s="136"/>
      <c r="L1433" s="136"/>
    </row>
    <row r="1434" ht="22.5" customHeight="1">
      <c r="A1434" s="136"/>
      <c r="B1434" s="136"/>
      <c r="C1434" s="136"/>
      <c r="D1434" s="136"/>
      <c r="F1434" s="136"/>
      <c r="G1434" s="136"/>
      <c r="H1434" s="136"/>
      <c r="I1434" s="136"/>
      <c r="J1434" s="136"/>
      <c r="K1434" s="136"/>
      <c r="L1434" s="136"/>
    </row>
    <row r="1435" ht="22.5" customHeight="1">
      <c r="A1435" s="136"/>
      <c r="B1435" s="136"/>
      <c r="C1435" s="136"/>
      <c r="D1435" s="136"/>
      <c r="F1435" s="136"/>
      <c r="G1435" s="136"/>
      <c r="H1435" s="136"/>
      <c r="I1435" s="136"/>
      <c r="J1435" s="136"/>
      <c r="K1435" s="136"/>
      <c r="L1435" s="136"/>
    </row>
    <row r="1436" ht="22.5" customHeight="1">
      <c r="A1436" s="136"/>
      <c r="B1436" s="136"/>
      <c r="C1436" s="136"/>
      <c r="D1436" s="136"/>
      <c r="F1436" s="136"/>
      <c r="G1436" s="136"/>
      <c r="H1436" s="136"/>
      <c r="I1436" s="136"/>
      <c r="J1436" s="136"/>
      <c r="K1436" s="136"/>
      <c r="L1436" s="136"/>
    </row>
    <row r="1437" ht="22.5" customHeight="1">
      <c r="A1437" s="136"/>
      <c r="B1437" s="136"/>
      <c r="C1437" s="136"/>
      <c r="D1437" s="136"/>
      <c r="F1437" s="136"/>
      <c r="G1437" s="136"/>
      <c r="H1437" s="136"/>
      <c r="I1437" s="136"/>
      <c r="J1437" s="136"/>
      <c r="K1437" s="136"/>
      <c r="L1437" s="136"/>
    </row>
    <row r="1438" ht="22.5" customHeight="1">
      <c r="A1438" s="136"/>
      <c r="B1438" s="136"/>
      <c r="C1438" s="136"/>
      <c r="D1438" s="136"/>
      <c r="F1438" s="136"/>
      <c r="G1438" s="136"/>
      <c r="H1438" s="136"/>
      <c r="I1438" s="136"/>
      <c r="J1438" s="136"/>
      <c r="K1438" s="136"/>
      <c r="L1438" s="136"/>
    </row>
    <row r="1439" ht="22.5" customHeight="1">
      <c r="A1439" s="136"/>
      <c r="B1439" s="136"/>
      <c r="C1439" s="136"/>
      <c r="D1439" s="136"/>
      <c r="F1439" s="136"/>
      <c r="G1439" s="136"/>
      <c r="H1439" s="136"/>
      <c r="I1439" s="136"/>
      <c r="J1439" s="136"/>
      <c r="K1439" s="136"/>
      <c r="L1439" s="136"/>
    </row>
    <row r="1440" ht="22.5" customHeight="1">
      <c r="A1440" s="136"/>
      <c r="B1440" s="136"/>
      <c r="C1440" s="136"/>
      <c r="D1440" s="136"/>
      <c r="F1440" s="136"/>
      <c r="G1440" s="136"/>
      <c r="H1440" s="136"/>
      <c r="I1440" s="136"/>
      <c r="J1440" s="136"/>
      <c r="K1440" s="136"/>
      <c r="L1440" s="136"/>
    </row>
    <row r="1441" ht="22.5" customHeight="1">
      <c r="A1441" s="136"/>
      <c r="B1441" s="136"/>
      <c r="C1441" s="136"/>
      <c r="D1441" s="136"/>
      <c r="F1441" s="136"/>
      <c r="G1441" s="136"/>
      <c r="H1441" s="136"/>
      <c r="I1441" s="136"/>
      <c r="J1441" s="136"/>
      <c r="K1441" s="136"/>
      <c r="L1441" s="136"/>
    </row>
    <row r="1442" ht="22.5" customHeight="1">
      <c r="A1442" s="136"/>
      <c r="B1442" s="136"/>
      <c r="C1442" s="136"/>
      <c r="D1442" s="136"/>
      <c r="F1442" s="136"/>
      <c r="G1442" s="136"/>
      <c r="H1442" s="136"/>
      <c r="I1442" s="136"/>
      <c r="J1442" s="136"/>
      <c r="K1442" s="136"/>
      <c r="L1442" s="136"/>
    </row>
    <row r="1443" ht="22.5" customHeight="1">
      <c r="A1443" s="136"/>
      <c r="B1443" s="136"/>
      <c r="C1443" s="136"/>
      <c r="D1443" s="136"/>
      <c r="F1443" s="136"/>
      <c r="G1443" s="136"/>
      <c r="H1443" s="136"/>
      <c r="I1443" s="136"/>
      <c r="J1443" s="136"/>
      <c r="K1443" s="136"/>
      <c r="L1443" s="136"/>
    </row>
    <row r="1444" ht="22.5" customHeight="1">
      <c r="A1444" s="136"/>
      <c r="B1444" s="136"/>
      <c r="C1444" s="136"/>
      <c r="D1444" s="136"/>
      <c r="F1444" s="136"/>
      <c r="G1444" s="136"/>
      <c r="H1444" s="136"/>
      <c r="I1444" s="136"/>
      <c r="J1444" s="136"/>
      <c r="K1444" s="136"/>
      <c r="L1444" s="136"/>
    </row>
    <row r="1445" ht="22.5" customHeight="1">
      <c r="A1445" s="136"/>
      <c r="B1445" s="136"/>
      <c r="C1445" s="136"/>
      <c r="D1445" s="136"/>
      <c r="F1445" s="136"/>
      <c r="G1445" s="136"/>
      <c r="H1445" s="136"/>
      <c r="I1445" s="136"/>
      <c r="J1445" s="136"/>
      <c r="K1445" s="136"/>
      <c r="L1445" s="136"/>
    </row>
    <row r="1446" ht="22.5" customHeight="1">
      <c r="A1446" s="136"/>
      <c r="B1446" s="136"/>
      <c r="C1446" s="136"/>
      <c r="D1446" s="136"/>
      <c r="F1446" s="136"/>
      <c r="G1446" s="136"/>
      <c r="H1446" s="136"/>
      <c r="I1446" s="136"/>
      <c r="J1446" s="136"/>
      <c r="K1446" s="136"/>
      <c r="L1446" s="136"/>
    </row>
    <row r="1447" ht="22.5" customHeight="1">
      <c r="A1447" s="136"/>
      <c r="B1447" s="136"/>
      <c r="C1447" s="136"/>
      <c r="D1447" s="136"/>
      <c r="F1447" s="136"/>
      <c r="G1447" s="136"/>
      <c r="H1447" s="136"/>
      <c r="I1447" s="136"/>
      <c r="J1447" s="136"/>
      <c r="K1447" s="136"/>
      <c r="L1447" s="136"/>
    </row>
    <row r="1448" ht="22.5" customHeight="1">
      <c r="A1448" s="136"/>
      <c r="B1448" s="136"/>
      <c r="C1448" s="136"/>
      <c r="D1448" s="136"/>
      <c r="F1448" s="136"/>
      <c r="G1448" s="136"/>
      <c r="H1448" s="136"/>
      <c r="I1448" s="136"/>
      <c r="J1448" s="136"/>
      <c r="K1448" s="136"/>
      <c r="L1448" s="136"/>
    </row>
    <row r="1449" ht="22.5" customHeight="1">
      <c r="A1449" s="136"/>
      <c r="B1449" s="136"/>
      <c r="C1449" s="136"/>
      <c r="D1449" s="136"/>
      <c r="F1449" s="136"/>
      <c r="G1449" s="136"/>
      <c r="H1449" s="136"/>
      <c r="I1449" s="136"/>
      <c r="J1449" s="136"/>
      <c r="K1449" s="136"/>
      <c r="L1449" s="136"/>
    </row>
    <row r="1450" ht="22.5" customHeight="1">
      <c r="A1450" s="136"/>
      <c r="B1450" s="136"/>
      <c r="C1450" s="136"/>
      <c r="D1450" s="136"/>
      <c r="F1450" s="136"/>
      <c r="G1450" s="136"/>
      <c r="H1450" s="136"/>
      <c r="I1450" s="136"/>
      <c r="J1450" s="136"/>
      <c r="K1450" s="136"/>
      <c r="L1450" s="136"/>
    </row>
    <row r="1451" ht="22.5" customHeight="1">
      <c r="A1451" s="136"/>
      <c r="B1451" s="136"/>
      <c r="C1451" s="136"/>
      <c r="D1451" s="136"/>
      <c r="F1451" s="136"/>
      <c r="G1451" s="136"/>
      <c r="H1451" s="136"/>
      <c r="I1451" s="136"/>
      <c r="J1451" s="136"/>
      <c r="K1451" s="136"/>
      <c r="L1451" s="136"/>
    </row>
    <row r="1452" ht="22.5" customHeight="1">
      <c r="A1452" s="136"/>
      <c r="B1452" s="136"/>
      <c r="C1452" s="136"/>
      <c r="D1452" s="136"/>
      <c r="F1452" s="136"/>
      <c r="G1452" s="136"/>
      <c r="H1452" s="136"/>
      <c r="I1452" s="136"/>
      <c r="J1452" s="136"/>
      <c r="K1452" s="136"/>
      <c r="L1452" s="136"/>
    </row>
    <row r="1453" ht="22.5" customHeight="1">
      <c r="A1453" s="136"/>
      <c r="B1453" s="136"/>
      <c r="C1453" s="136"/>
      <c r="D1453" s="136"/>
      <c r="F1453" s="136"/>
      <c r="G1453" s="136"/>
      <c r="H1453" s="136"/>
      <c r="I1453" s="136"/>
      <c r="J1453" s="136"/>
      <c r="K1453" s="136"/>
      <c r="L1453" s="136"/>
    </row>
    <row r="1454" ht="22.5" customHeight="1">
      <c r="A1454" s="136"/>
      <c r="B1454" s="136"/>
      <c r="C1454" s="136"/>
      <c r="D1454" s="136"/>
      <c r="F1454" s="136"/>
      <c r="G1454" s="136"/>
      <c r="H1454" s="136"/>
      <c r="I1454" s="136"/>
      <c r="J1454" s="136"/>
      <c r="K1454" s="136"/>
      <c r="L1454" s="136"/>
    </row>
    <row r="1455" ht="22.5" customHeight="1">
      <c r="A1455" s="136"/>
      <c r="B1455" s="136"/>
      <c r="C1455" s="136"/>
      <c r="D1455" s="136"/>
      <c r="F1455" s="136"/>
      <c r="G1455" s="136"/>
      <c r="H1455" s="136"/>
      <c r="I1455" s="136"/>
      <c r="J1455" s="136"/>
      <c r="K1455" s="136"/>
      <c r="L1455" s="136"/>
    </row>
    <row r="1456" ht="22.5" customHeight="1">
      <c r="A1456" s="136"/>
      <c r="B1456" s="136"/>
      <c r="C1456" s="136"/>
      <c r="D1456" s="136"/>
      <c r="F1456" s="136"/>
      <c r="G1456" s="136"/>
      <c r="H1456" s="136"/>
      <c r="I1456" s="136"/>
      <c r="J1456" s="136"/>
      <c r="K1456" s="136"/>
      <c r="L1456" s="136"/>
    </row>
    <row r="1457" ht="22.5" customHeight="1">
      <c r="A1457" s="136"/>
      <c r="B1457" s="136"/>
      <c r="C1457" s="136"/>
      <c r="D1457" s="136"/>
      <c r="F1457" s="136"/>
      <c r="G1457" s="136"/>
      <c r="H1457" s="136"/>
      <c r="I1457" s="136"/>
      <c r="J1457" s="136"/>
      <c r="K1457" s="136"/>
      <c r="L1457" s="136"/>
    </row>
    <row r="1458" ht="22.5" customHeight="1">
      <c r="A1458" s="136"/>
      <c r="B1458" s="136"/>
      <c r="C1458" s="136"/>
      <c r="D1458" s="136"/>
      <c r="F1458" s="136"/>
      <c r="G1458" s="136"/>
      <c r="H1458" s="136"/>
      <c r="I1458" s="136"/>
      <c r="J1458" s="136"/>
      <c r="K1458" s="136"/>
      <c r="L1458" s="136"/>
    </row>
    <row r="1459" ht="22.5" customHeight="1">
      <c r="A1459" s="136"/>
      <c r="B1459" s="136"/>
      <c r="C1459" s="136"/>
      <c r="D1459" s="136"/>
      <c r="F1459" s="136"/>
      <c r="G1459" s="136"/>
      <c r="H1459" s="136"/>
      <c r="I1459" s="136"/>
      <c r="J1459" s="136"/>
      <c r="K1459" s="136"/>
      <c r="L1459" s="136"/>
    </row>
    <row r="1460" ht="22.5" customHeight="1">
      <c r="A1460" s="136"/>
      <c r="B1460" s="136"/>
      <c r="C1460" s="136"/>
      <c r="D1460" s="136"/>
      <c r="F1460" s="136"/>
      <c r="G1460" s="136"/>
      <c r="H1460" s="136"/>
      <c r="I1460" s="136"/>
      <c r="J1460" s="136"/>
      <c r="K1460" s="136"/>
      <c r="L1460" s="136"/>
    </row>
    <row r="1461" ht="22.5" customHeight="1">
      <c r="A1461" s="136"/>
      <c r="B1461" s="136"/>
      <c r="C1461" s="136"/>
      <c r="D1461" s="136"/>
      <c r="F1461" s="136"/>
      <c r="G1461" s="136"/>
      <c r="H1461" s="136"/>
      <c r="I1461" s="136"/>
      <c r="J1461" s="136"/>
      <c r="K1461" s="136"/>
      <c r="L1461" s="136"/>
    </row>
    <row r="1462" ht="22.5" customHeight="1">
      <c r="A1462" s="136"/>
      <c r="B1462" s="136"/>
      <c r="C1462" s="136"/>
      <c r="D1462" s="136"/>
      <c r="F1462" s="136"/>
      <c r="G1462" s="136"/>
      <c r="H1462" s="136"/>
      <c r="I1462" s="136"/>
      <c r="J1462" s="136"/>
      <c r="K1462" s="136"/>
      <c r="L1462" s="136"/>
    </row>
    <row r="1463" ht="22.5" customHeight="1">
      <c r="A1463" s="136"/>
      <c r="B1463" s="136"/>
      <c r="C1463" s="136"/>
      <c r="D1463" s="136"/>
      <c r="F1463" s="136"/>
      <c r="G1463" s="136"/>
      <c r="H1463" s="136"/>
      <c r="I1463" s="136"/>
      <c r="J1463" s="136"/>
      <c r="K1463" s="136"/>
      <c r="L1463" s="136"/>
    </row>
    <row r="1464" ht="22.5" customHeight="1">
      <c r="A1464" s="136"/>
      <c r="B1464" s="136"/>
      <c r="C1464" s="136"/>
      <c r="D1464" s="136"/>
      <c r="F1464" s="136"/>
      <c r="G1464" s="136"/>
      <c r="H1464" s="136"/>
      <c r="I1464" s="136"/>
      <c r="J1464" s="136"/>
      <c r="K1464" s="136"/>
      <c r="L1464" s="136"/>
    </row>
    <row r="1465" ht="22.5" customHeight="1">
      <c r="A1465" s="136"/>
      <c r="B1465" s="136"/>
      <c r="C1465" s="136"/>
      <c r="D1465" s="136"/>
      <c r="F1465" s="136"/>
      <c r="G1465" s="136"/>
      <c r="H1465" s="136"/>
      <c r="I1465" s="136"/>
      <c r="J1465" s="136"/>
      <c r="K1465" s="136"/>
      <c r="L1465" s="136"/>
    </row>
    <row r="1466" ht="22.5" customHeight="1">
      <c r="A1466" s="136"/>
      <c r="B1466" s="136"/>
      <c r="C1466" s="136"/>
      <c r="D1466" s="136"/>
      <c r="F1466" s="136"/>
      <c r="G1466" s="136"/>
      <c r="H1466" s="136"/>
      <c r="I1466" s="136"/>
      <c r="J1466" s="136"/>
      <c r="K1466" s="136"/>
      <c r="L1466" s="136"/>
    </row>
    <row r="1467" ht="22.5" customHeight="1">
      <c r="A1467" s="136"/>
      <c r="B1467" s="136"/>
      <c r="C1467" s="136"/>
      <c r="D1467" s="136"/>
      <c r="F1467" s="136"/>
      <c r="G1467" s="136"/>
      <c r="H1467" s="136"/>
      <c r="I1467" s="136"/>
      <c r="J1467" s="136"/>
      <c r="K1467" s="136"/>
      <c r="L1467" s="136"/>
    </row>
    <row r="1468" ht="22.5" customHeight="1">
      <c r="A1468" s="136"/>
      <c r="B1468" s="136"/>
      <c r="C1468" s="136"/>
      <c r="D1468" s="136"/>
      <c r="F1468" s="136"/>
      <c r="G1468" s="136"/>
      <c r="H1468" s="136"/>
      <c r="I1468" s="136"/>
      <c r="J1468" s="136"/>
      <c r="K1468" s="136"/>
      <c r="L1468" s="136"/>
    </row>
    <row r="1469" ht="22.5" customHeight="1">
      <c r="A1469" s="136"/>
      <c r="B1469" s="136"/>
      <c r="C1469" s="136"/>
      <c r="D1469" s="136"/>
      <c r="F1469" s="136"/>
      <c r="G1469" s="136"/>
      <c r="H1469" s="136"/>
      <c r="I1469" s="136"/>
      <c r="J1469" s="136"/>
      <c r="K1469" s="136"/>
      <c r="L1469" s="136"/>
    </row>
    <row r="1470" ht="22.5" customHeight="1">
      <c r="A1470" s="136"/>
      <c r="B1470" s="136"/>
      <c r="C1470" s="136"/>
      <c r="D1470" s="136"/>
      <c r="F1470" s="136"/>
      <c r="G1470" s="136"/>
      <c r="H1470" s="136"/>
      <c r="I1470" s="136"/>
      <c r="J1470" s="136"/>
      <c r="K1470" s="136"/>
      <c r="L1470" s="136"/>
    </row>
    <row r="1471" ht="22.5" customHeight="1">
      <c r="A1471" s="136"/>
      <c r="B1471" s="136"/>
      <c r="C1471" s="136"/>
      <c r="D1471" s="136"/>
      <c r="F1471" s="136"/>
      <c r="G1471" s="136"/>
      <c r="H1471" s="136"/>
      <c r="I1471" s="136"/>
      <c r="J1471" s="136"/>
      <c r="K1471" s="136"/>
      <c r="L1471" s="136"/>
    </row>
    <row r="1472" ht="22.5" customHeight="1">
      <c r="A1472" s="136"/>
      <c r="B1472" s="136"/>
      <c r="C1472" s="136"/>
      <c r="D1472" s="136"/>
      <c r="F1472" s="136"/>
      <c r="G1472" s="136"/>
      <c r="H1472" s="136"/>
      <c r="I1472" s="136"/>
      <c r="J1472" s="136"/>
      <c r="K1472" s="136"/>
      <c r="L1472" s="136"/>
    </row>
    <row r="1473" ht="22.5" customHeight="1">
      <c r="A1473" s="136"/>
      <c r="B1473" s="136"/>
      <c r="C1473" s="136"/>
      <c r="D1473" s="136"/>
      <c r="F1473" s="136"/>
      <c r="G1473" s="136"/>
      <c r="H1473" s="136"/>
      <c r="I1473" s="136"/>
      <c r="J1473" s="136"/>
      <c r="K1473" s="136"/>
      <c r="L1473" s="136"/>
    </row>
    <row r="1474" ht="22.5" customHeight="1">
      <c r="A1474" s="136"/>
      <c r="B1474" s="136"/>
      <c r="C1474" s="136"/>
      <c r="D1474" s="136"/>
      <c r="F1474" s="136"/>
      <c r="G1474" s="136"/>
      <c r="H1474" s="136"/>
      <c r="I1474" s="136"/>
      <c r="J1474" s="136"/>
      <c r="K1474" s="136"/>
      <c r="L1474" s="136"/>
    </row>
    <row r="1475" ht="22.5" customHeight="1">
      <c r="A1475" s="136"/>
      <c r="B1475" s="136"/>
      <c r="C1475" s="136"/>
      <c r="D1475" s="136"/>
      <c r="F1475" s="136"/>
      <c r="G1475" s="136"/>
      <c r="H1475" s="136"/>
      <c r="I1475" s="136"/>
      <c r="J1475" s="136"/>
      <c r="K1475" s="136"/>
      <c r="L1475" s="136"/>
    </row>
    <row r="1476" ht="22.5" customHeight="1">
      <c r="A1476" s="136"/>
      <c r="B1476" s="136"/>
      <c r="C1476" s="136"/>
      <c r="D1476" s="136"/>
      <c r="F1476" s="136"/>
      <c r="G1476" s="136"/>
      <c r="H1476" s="136"/>
      <c r="I1476" s="136"/>
      <c r="J1476" s="136"/>
      <c r="K1476" s="136"/>
      <c r="L1476" s="136"/>
    </row>
    <row r="1477" ht="22.5" customHeight="1">
      <c r="A1477" s="136"/>
      <c r="B1477" s="136"/>
      <c r="C1477" s="136"/>
      <c r="D1477" s="136"/>
      <c r="F1477" s="136"/>
      <c r="G1477" s="136"/>
      <c r="H1477" s="136"/>
      <c r="I1477" s="136"/>
      <c r="J1477" s="136"/>
      <c r="K1477" s="136"/>
      <c r="L1477" s="136"/>
    </row>
    <row r="1478" ht="22.5" customHeight="1">
      <c r="A1478" s="136"/>
      <c r="B1478" s="136"/>
      <c r="C1478" s="136"/>
      <c r="D1478" s="136"/>
      <c r="F1478" s="136"/>
      <c r="G1478" s="136"/>
      <c r="H1478" s="136"/>
      <c r="I1478" s="136"/>
      <c r="J1478" s="136"/>
      <c r="K1478" s="136"/>
      <c r="L1478" s="136"/>
    </row>
    <row r="1479" ht="22.5" customHeight="1">
      <c r="A1479" s="136"/>
      <c r="B1479" s="136"/>
      <c r="C1479" s="136"/>
      <c r="D1479" s="136"/>
      <c r="F1479" s="136"/>
      <c r="G1479" s="136"/>
      <c r="H1479" s="136"/>
      <c r="I1479" s="136"/>
      <c r="J1479" s="136"/>
      <c r="K1479" s="136"/>
      <c r="L1479" s="136"/>
    </row>
    <row r="1480" ht="22.5" customHeight="1">
      <c r="A1480" s="136"/>
      <c r="B1480" s="136"/>
      <c r="C1480" s="136"/>
      <c r="D1480" s="136"/>
      <c r="F1480" s="136"/>
      <c r="G1480" s="136"/>
      <c r="H1480" s="136"/>
      <c r="I1480" s="136"/>
      <c r="J1480" s="136"/>
      <c r="K1480" s="136"/>
      <c r="L1480" s="136"/>
    </row>
    <row r="1481" ht="22.5" customHeight="1">
      <c r="A1481" s="136"/>
      <c r="B1481" s="136"/>
      <c r="C1481" s="136"/>
      <c r="D1481" s="136"/>
      <c r="F1481" s="136"/>
      <c r="G1481" s="136"/>
      <c r="H1481" s="136"/>
      <c r="I1481" s="136"/>
      <c r="J1481" s="136"/>
      <c r="K1481" s="136"/>
      <c r="L1481" s="136"/>
    </row>
    <row r="1482" ht="22.5" customHeight="1">
      <c r="A1482" s="136"/>
      <c r="B1482" s="136"/>
      <c r="C1482" s="136"/>
      <c r="D1482" s="136"/>
      <c r="F1482" s="136"/>
      <c r="G1482" s="136"/>
      <c r="H1482" s="136"/>
      <c r="I1482" s="136"/>
      <c r="J1482" s="136"/>
      <c r="K1482" s="136"/>
      <c r="L1482" s="136"/>
    </row>
    <row r="1483" ht="22.5" customHeight="1">
      <c r="A1483" s="136"/>
      <c r="B1483" s="136"/>
      <c r="C1483" s="136"/>
      <c r="D1483" s="136"/>
      <c r="F1483" s="136"/>
      <c r="G1483" s="136"/>
      <c r="H1483" s="136"/>
      <c r="I1483" s="136"/>
      <c r="J1483" s="136"/>
      <c r="K1483" s="136"/>
      <c r="L1483" s="136"/>
    </row>
    <row r="1484" ht="22.5" customHeight="1">
      <c r="A1484" s="136"/>
      <c r="B1484" s="136"/>
      <c r="C1484" s="136"/>
      <c r="D1484" s="136"/>
      <c r="F1484" s="136"/>
      <c r="G1484" s="136"/>
      <c r="H1484" s="136"/>
      <c r="I1484" s="136"/>
      <c r="J1484" s="136"/>
      <c r="K1484" s="136"/>
      <c r="L1484" s="136"/>
    </row>
    <row r="1485" ht="22.5" customHeight="1">
      <c r="A1485" s="136"/>
      <c r="B1485" s="136"/>
      <c r="C1485" s="136"/>
      <c r="D1485" s="136"/>
      <c r="F1485" s="136"/>
      <c r="G1485" s="136"/>
      <c r="H1485" s="136"/>
      <c r="I1485" s="136"/>
      <c r="J1485" s="136"/>
      <c r="K1485" s="136"/>
      <c r="L1485" s="136"/>
    </row>
    <row r="1486" ht="22.5" customHeight="1">
      <c r="A1486" s="136"/>
      <c r="B1486" s="136"/>
      <c r="C1486" s="136"/>
      <c r="D1486" s="136"/>
      <c r="F1486" s="136"/>
      <c r="G1486" s="136"/>
      <c r="H1486" s="136"/>
      <c r="I1486" s="136"/>
      <c r="J1486" s="136"/>
      <c r="K1486" s="136"/>
      <c r="L1486" s="136"/>
    </row>
    <row r="1487" ht="22.5" customHeight="1">
      <c r="A1487" s="136"/>
      <c r="B1487" s="136"/>
      <c r="C1487" s="136"/>
      <c r="D1487" s="136"/>
      <c r="F1487" s="136"/>
      <c r="G1487" s="136"/>
      <c r="H1487" s="136"/>
      <c r="I1487" s="136"/>
      <c r="J1487" s="136"/>
      <c r="K1487" s="136"/>
      <c r="L1487" s="136"/>
    </row>
    <row r="1488" ht="22.5" customHeight="1">
      <c r="A1488" s="136"/>
      <c r="B1488" s="136"/>
      <c r="C1488" s="136"/>
      <c r="D1488" s="136"/>
      <c r="F1488" s="136"/>
      <c r="G1488" s="136"/>
      <c r="H1488" s="136"/>
      <c r="I1488" s="136"/>
      <c r="J1488" s="136"/>
      <c r="K1488" s="136"/>
      <c r="L1488" s="136"/>
    </row>
    <row r="1489" ht="22.5" customHeight="1">
      <c r="A1489" s="136"/>
      <c r="B1489" s="136"/>
      <c r="C1489" s="136"/>
      <c r="D1489" s="136"/>
      <c r="F1489" s="136"/>
      <c r="G1489" s="136"/>
      <c r="H1489" s="136"/>
      <c r="I1489" s="136"/>
      <c r="J1489" s="136"/>
      <c r="K1489" s="136"/>
      <c r="L1489" s="136"/>
    </row>
    <row r="1490" ht="22.5" customHeight="1">
      <c r="A1490" s="136"/>
      <c r="B1490" s="136"/>
      <c r="C1490" s="136"/>
      <c r="D1490" s="136"/>
      <c r="F1490" s="136"/>
      <c r="G1490" s="136"/>
      <c r="H1490" s="136"/>
      <c r="I1490" s="136"/>
      <c r="J1490" s="136"/>
      <c r="K1490" s="136"/>
      <c r="L1490" s="136"/>
    </row>
    <row r="1491" ht="22.5" customHeight="1">
      <c r="A1491" s="136"/>
      <c r="B1491" s="136"/>
      <c r="C1491" s="136"/>
      <c r="D1491" s="136"/>
      <c r="F1491" s="136"/>
      <c r="G1491" s="136"/>
      <c r="H1491" s="136"/>
      <c r="I1491" s="136"/>
      <c r="J1491" s="136"/>
      <c r="K1491" s="136"/>
      <c r="L1491" s="136"/>
    </row>
    <row r="1492" ht="22.5" customHeight="1">
      <c r="A1492" s="136"/>
      <c r="B1492" s="136"/>
      <c r="C1492" s="136"/>
      <c r="D1492" s="136"/>
      <c r="F1492" s="136"/>
      <c r="G1492" s="136"/>
      <c r="H1492" s="136"/>
      <c r="I1492" s="136"/>
      <c r="J1492" s="136"/>
      <c r="K1492" s="136"/>
      <c r="L1492" s="136"/>
    </row>
    <row r="1493" ht="22.5" customHeight="1">
      <c r="A1493" s="136"/>
      <c r="B1493" s="136"/>
      <c r="C1493" s="136"/>
      <c r="D1493" s="136"/>
      <c r="F1493" s="136"/>
      <c r="G1493" s="136"/>
      <c r="H1493" s="136"/>
      <c r="I1493" s="136"/>
      <c r="J1493" s="136"/>
      <c r="K1493" s="136"/>
      <c r="L1493" s="136"/>
    </row>
    <row r="1494" ht="22.5" customHeight="1">
      <c r="A1494" s="136"/>
      <c r="B1494" s="136"/>
      <c r="C1494" s="136"/>
      <c r="D1494" s="136"/>
      <c r="F1494" s="136"/>
      <c r="G1494" s="136"/>
      <c r="H1494" s="136"/>
      <c r="I1494" s="136"/>
      <c r="J1494" s="136"/>
      <c r="K1494" s="136"/>
      <c r="L1494" s="136"/>
    </row>
    <row r="1495" ht="22.5" customHeight="1">
      <c r="A1495" s="136"/>
      <c r="B1495" s="136"/>
      <c r="C1495" s="136"/>
      <c r="D1495" s="136"/>
      <c r="F1495" s="136"/>
      <c r="G1495" s="136"/>
      <c r="H1495" s="136"/>
      <c r="I1495" s="136"/>
      <c r="J1495" s="136"/>
      <c r="K1495" s="136"/>
      <c r="L1495" s="136"/>
    </row>
    <row r="1496" ht="22.5" customHeight="1">
      <c r="A1496" s="136"/>
      <c r="B1496" s="136"/>
      <c r="C1496" s="136"/>
      <c r="D1496" s="136"/>
      <c r="F1496" s="136"/>
      <c r="G1496" s="136"/>
      <c r="H1496" s="136"/>
      <c r="I1496" s="136"/>
      <c r="J1496" s="136"/>
      <c r="K1496" s="136"/>
      <c r="L1496" s="136"/>
    </row>
    <row r="1497" ht="22.5" customHeight="1">
      <c r="A1497" s="136"/>
      <c r="B1497" s="136"/>
      <c r="C1497" s="136"/>
      <c r="D1497" s="136"/>
      <c r="F1497" s="136"/>
      <c r="G1497" s="136"/>
      <c r="H1497" s="136"/>
      <c r="I1497" s="136"/>
      <c r="J1497" s="136"/>
      <c r="K1497" s="136"/>
      <c r="L1497" s="136"/>
    </row>
    <row r="1498" ht="22.5" customHeight="1">
      <c r="A1498" s="136"/>
      <c r="B1498" s="136"/>
      <c r="C1498" s="136"/>
      <c r="D1498" s="136"/>
      <c r="F1498" s="136"/>
      <c r="G1498" s="136"/>
      <c r="H1498" s="136"/>
      <c r="I1498" s="136"/>
      <c r="J1498" s="136"/>
      <c r="K1498" s="136"/>
      <c r="L1498" s="136"/>
    </row>
    <row r="1499" ht="22.5" customHeight="1">
      <c r="A1499" s="136"/>
      <c r="B1499" s="136"/>
      <c r="C1499" s="136"/>
      <c r="D1499" s="136"/>
      <c r="F1499" s="136"/>
      <c r="G1499" s="136"/>
      <c r="H1499" s="136"/>
      <c r="I1499" s="136"/>
      <c r="J1499" s="136"/>
      <c r="K1499" s="136"/>
      <c r="L1499" s="136"/>
    </row>
    <row r="1500" ht="22.5" customHeight="1">
      <c r="A1500" s="136"/>
      <c r="B1500" s="136"/>
      <c r="C1500" s="136"/>
      <c r="D1500" s="136"/>
      <c r="F1500" s="136"/>
      <c r="G1500" s="136"/>
      <c r="H1500" s="136"/>
      <c r="I1500" s="136"/>
      <c r="J1500" s="136"/>
      <c r="K1500" s="136"/>
      <c r="L1500" s="136"/>
    </row>
    <row r="1501" ht="22.5" customHeight="1">
      <c r="A1501" s="136"/>
      <c r="B1501" s="136"/>
      <c r="C1501" s="136"/>
      <c r="D1501" s="136"/>
      <c r="F1501" s="136"/>
      <c r="G1501" s="136"/>
      <c r="H1501" s="136"/>
      <c r="I1501" s="136"/>
      <c r="J1501" s="136"/>
      <c r="K1501" s="136"/>
      <c r="L1501" s="136"/>
    </row>
    <row r="1502" ht="22.5" customHeight="1">
      <c r="A1502" s="136"/>
      <c r="B1502" s="136"/>
      <c r="C1502" s="136"/>
      <c r="D1502" s="136"/>
      <c r="F1502" s="136"/>
      <c r="G1502" s="136"/>
      <c r="H1502" s="136"/>
      <c r="I1502" s="136"/>
      <c r="J1502" s="136"/>
      <c r="K1502" s="136"/>
      <c r="L1502" s="136"/>
    </row>
    <row r="1503" ht="22.5" customHeight="1">
      <c r="A1503" s="136"/>
      <c r="B1503" s="136"/>
      <c r="C1503" s="136"/>
      <c r="D1503" s="136"/>
      <c r="F1503" s="136"/>
      <c r="G1503" s="136"/>
      <c r="H1503" s="136"/>
      <c r="I1503" s="136"/>
      <c r="J1503" s="136"/>
      <c r="K1503" s="136"/>
      <c r="L1503" s="136"/>
    </row>
    <row r="1504" ht="22.5" customHeight="1">
      <c r="A1504" s="136"/>
      <c r="B1504" s="136"/>
      <c r="C1504" s="136"/>
      <c r="D1504" s="136"/>
      <c r="F1504" s="136"/>
      <c r="G1504" s="136"/>
      <c r="H1504" s="136"/>
      <c r="I1504" s="136"/>
      <c r="J1504" s="136"/>
      <c r="K1504" s="136"/>
      <c r="L1504" s="136"/>
    </row>
    <row r="1505" ht="22.5" customHeight="1">
      <c r="A1505" s="136"/>
      <c r="B1505" s="136"/>
      <c r="C1505" s="136"/>
      <c r="D1505" s="136"/>
      <c r="F1505" s="136"/>
      <c r="G1505" s="136"/>
      <c r="H1505" s="136"/>
      <c r="I1505" s="136"/>
      <c r="J1505" s="136"/>
      <c r="K1505" s="136"/>
      <c r="L1505" s="136"/>
    </row>
    <row r="1506" ht="22.5" customHeight="1">
      <c r="A1506" s="136"/>
      <c r="B1506" s="136"/>
      <c r="C1506" s="136"/>
      <c r="D1506" s="136"/>
      <c r="F1506" s="136"/>
      <c r="G1506" s="136"/>
      <c r="H1506" s="136"/>
      <c r="I1506" s="136"/>
      <c r="J1506" s="136"/>
      <c r="K1506" s="136"/>
      <c r="L1506" s="136"/>
    </row>
    <row r="1507" ht="22.5" customHeight="1">
      <c r="A1507" s="136"/>
      <c r="B1507" s="136"/>
      <c r="C1507" s="136"/>
      <c r="D1507" s="136"/>
      <c r="F1507" s="136"/>
      <c r="G1507" s="136"/>
      <c r="H1507" s="136"/>
      <c r="I1507" s="136"/>
      <c r="J1507" s="136"/>
      <c r="K1507" s="136"/>
      <c r="L1507" s="136"/>
    </row>
    <row r="1508" ht="22.5" customHeight="1">
      <c r="A1508" s="136"/>
      <c r="B1508" s="136"/>
      <c r="C1508" s="136"/>
      <c r="D1508" s="136"/>
      <c r="F1508" s="136"/>
      <c r="G1508" s="136"/>
      <c r="H1508" s="136"/>
      <c r="I1508" s="136"/>
      <c r="J1508" s="136"/>
      <c r="K1508" s="136"/>
      <c r="L1508" s="136"/>
    </row>
    <row r="1509" ht="22.5" customHeight="1">
      <c r="A1509" s="136"/>
      <c r="B1509" s="136"/>
      <c r="C1509" s="136"/>
      <c r="D1509" s="136"/>
      <c r="F1509" s="136"/>
      <c r="G1509" s="136"/>
      <c r="H1509" s="136"/>
      <c r="I1509" s="136"/>
      <c r="J1509" s="136"/>
      <c r="K1509" s="136"/>
      <c r="L1509" s="136"/>
    </row>
    <row r="1510" ht="22.5" customHeight="1">
      <c r="A1510" s="136"/>
      <c r="B1510" s="136"/>
      <c r="C1510" s="136"/>
      <c r="D1510" s="136"/>
      <c r="F1510" s="136"/>
      <c r="G1510" s="136"/>
      <c r="H1510" s="136"/>
      <c r="I1510" s="136"/>
      <c r="J1510" s="136"/>
      <c r="K1510" s="136"/>
      <c r="L1510" s="136"/>
    </row>
    <row r="1511" ht="22.5" customHeight="1">
      <c r="A1511" s="136"/>
      <c r="B1511" s="136"/>
      <c r="C1511" s="136"/>
      <c r="D1511" s="136"/>
      <c r="F1511" s="136"/>
      <c r="G1511" s="136"/>
      <c r="H1511" s="136"/>
      <c r="I1511" s="136"/>
      <c r="J1511" s="136"/>
      <c r="K1511" s="136"/>
      <c r="L1511" s="136"/>
    </row>
    <row r="1512" ht="22.5" customHeight="1">
      <c r="A1512" s="136"/>
      <c r="B1512" s="136"/>
      <c r="C1512" s="136"/>
      <c r="D1512" s="136"/>
      <c r="F1512" s="136"/>
      <c r="G1512" s="136"/>
      <c r="H1512" s="136"/>
      <c r="I1512" s="136"/>
      <c r="J1512" s="136"/>
      <c r="K1512" s="136"/>
      <c r="L1512" s="136"/>
    </row>
    <row r="1513" ht="22.5" customHeight="1">
      <c r="A1513" s="136"/>
      <c r="B1513" s="136"/>
      <c r="C1513" s="136"/>
      <c r="D1513" s="136"/>
      <c r="F1513" s="136"/>
      <c r="G1513" s="136"/>
      <c r="H1513" s="136"/>
      <c r="I1513" s="136"/>
      <c r="J1513" s="136"/>
      <c r="K1513" s="136"/>
      <c r="L1513" s="136"/>
    </row>
    <row r="1514" ht="22.5" customHeight="1">
      <c r="A1514" s="136"/>
      <c r="B1514" s="136"/>
      <c r="C1514" s="136"/>
      <c r="D1514" s="136"/>
      <c r="F1514" s="136"/>
      <c r="G1514" s="136"/>
      <c r="H1514" s="136"/>
      <c r="I1514" s="136"/>
      <c r="J1514" s="136"/>
      <c r="K1514" s="136"/>
      <c r="L1514" s="136"/>
    </row>
    <row r="1515" ht="22.5" customHeight="1">
      <c r="A1515" s="136"/>
      <c r="B1515" s="136"/>
      <c r="C1515" s="136"/>
      <c r="D1515" s="136"/>
      <c r="F1515" s="136"/>
      <c r="G1515" s="136"/>
      <c r="H1515" s="136"/>
      <c r="I1515" s="136"/>
      <c r="J1515" s="136"/>
      <c r="K1515" s="136"/>
      <c r="L1515" s="136"/>
    </row>
    <row r="1516" ht="22.5" customHeight="1">
      <c r="A1516" s="136"/>
      <c r="B1516" s="136"/>
      <c r="C1516" s="136"/>
      <c r="D1516" s="136"/>
      <c r="F1516" s="136"/>
      <c r="G1516" s="136"/>
      <c r="H1516" s="136"/>
      <c r="I1516" s="136"/>
      <c r="J1516" s="136"/>
      <c r="K1516" s="136"/>
      <c r="L1516" s="136"/>
    </row>
    <row r="1517" ht="22.5" customHeight="1">
      <c r="A1517" s="136"/>
      <c r="B1517" s="136"/>
      <c r="C1517" s="136"/>
      <c r="D1517" s="136"/>
      <c r="F1517" s="136"/>
      <c r="G1517" s="136"/>
      <c r="H1517" s="136"/>
      <c r="I1517" s="136"/>
      <c r="J1517" s="136"/>
      <c r="K1517" s="136"/>
      <c r="L1517" s="136"/>
    </row>
    <row r="1518" ht="22.5" customHeight="1">
      <c r="A1518" s="136"/>
      <c r="B1518" s="136"/>
      <c r="C1518" s="136"/>
      <c r="D1518" s="136"/>
      <c r="F1518" s="136"/>
      <c r="G1518" s="136"/>
      <c r="H1518" s="136"/>
      <c r="I1518" s="136"/>
      <c r="J1518" s="136"/>
      <c r="K1518" s="136"/>
      <c r="L1518" s="136"/>
    </row>
    <row r="1519" ht="22.5" customHeight="1">
      <c r="A1519" s="136"/>
      <c r="B1519" s="136"/>
      <c r="C1519" s="136"/>
      <c r="D1519" s="136"/>
      <c r="F1519" s="136"/>
      <c r="G1519" s="136"/>
      <c r="H1519" s="136"/>
      <c r="I1519" s="136"/>
      <c r="J1519" s="136"/>
      <c r="K1519" s="136"/>
      <c r="L1519" s="136"/>
    </row>
    <row r="1520" ht="22.5" customHeight="1">
      <c r="A1520" s="136"/>
      <c r="B1520" s="136"/>
      <c r="C1520" s="136"/>
      <c r="D1520" s="136"/>
      <c r="F1520" s="136"/>
      <c r="G1520" s="136"/>
      <c r="H1520" s="136"/>
      <c r="I1520" s="136"/>
      <c r="J1520" s="136"/>
      <c r="K1520" s="136"/>
      <c r="L1520" s="136"/>
    </row>
    <row r="1521" ht="22.5" customHeight="1">
      <c r="A1521" s="136"/>
      <c r="B1521" s="136"/>
      <c r="C1521" s="136"/>
      <c r="D1521" s="136"/>
      <c r="F1521" s="136"/>
      <c r="G1521" s="136"/>
      <c r="H1521" s="136"/>
      <c r="I1521" s="136"/>
      <c r="J1521" s="136"/>
      <c r="K1521" s="136"/>
      <c r="L1521" s="136"/>
    </row>
    <row r="1522" ht="22.5" customHeight="1">
      <c r="A1522" s="136"/>
      <c r="B1522" s="136"/>
      <c r="C1522" s="136"/>
      <c r="D1522" s="136"/>
      <c r="F1522" s="136"/>
      <c r="G1522" s="136"/>
      <c r="H1522" s="136"/>
      <c r="I1522" s="136"/>
      <c r="J1522" s="136"/>
      <c r="K1522" s="136"/>
      <c r="L1522" s="136"/>
    </row>
    <row r="1523" ht="22.5" customHeight="1">
      <c r="A1523" s="136"/>
      <c r="B1523" s="136"/>
      <c r="C1523" s="136"/>
      <c r="D1523" s="136"/>
      <c r="F1523" s="136"/>
      <c r="G1523" s="136"/>
      <c r="H1523" s="136"/>
      <c r="I1523" s="136"/>
      <c r="J1523" s="136"/>
      <c r="K1523" s="136"/>
      <c r="L1523" s="136"/>
    </row>
    <row r="1524" ht="22.5" customHeight="1">
      <c r="A1524" s="136"/>
      <c r="B1524" s="136"/>
      <c r="C1524" s="136"/>
      <c r="D1524" s="136"/>
      <c r="F1524" s="136"/>
      <c r="G1524" s="136"/>
      <c r="H1524" s="136"/>
      <c r="I1524" s="136"/>
      <c r="J1524" s="136"/>
      <c r="K1524" s="136"/>
      <c r="L1524" s="136"/>
    </row>
    <row r="1525" ht="22.5" customHeight="1">
      <c r="A1525" s="136"/>
      <c r="B1525" s="136"/>
      <c r="C1525" s="136"/>
      <c r="D1525" s="136"/>
      <c r="F1525" s="136"/>
      <c r="G1525" s="136"/>
      <c r="H1525" s="136"/>
      <c r="I1525" s="136"/>
      <c r="J1525" s="136"/>
      <c r="K1525" s="136"/>
      <c r="L1525" s="136"/>
    </row>
    <row r="1526" ht="22.5" customHeight="1">
      <c r="A1526" s="136"/>
      <c r="B1526" s="136"/>
      <c r="C1526" s="136"/>
      <c r="D1526" s="136"/>
      <c r="F1526" s="136"/>
      <c r="G1526" s="136"/>
      <c r="H1526" s="136"/>
      <c r="I1526" s="136"/>
      <c r="J1526" s="136"/>
      <c r="K1526" s="136"/>
      <c r="L1526" s="136"/>
    </row>
    <row r="1527" ht="22.5" customHeight="1">
      <c r="A1527" s="136"/>
      <c r="B1527" s="136"/>
      <c r="C1527" s="136"/>
      <c r="D1527" s="136"/>
      <c r="F1527" s="136"/>
      <c r="G1527" s="136"/>
      <c r="H1527" s="136"/>
      <c r="I1527" s="136"/>
      <c r="J1527" s="136"/>
      <c r="K1527" s="136"/>
      <c r="L1527" s="136"/>
    </row>
    <row r="1528" ht="22.5" customHeight="1">
      <c r="A1528" s="136"/>
      <c r="B1528" s="136"/>
      <c r="C1528" s="136"/>
      <c r="D1528" s="136"/>
      <c r="F1528" s="136"/>
      <c r="G1528" s="136"/>
      <c r="H1528" s="136"/>
      <c r="I1528" s="136"/>
      <c r="J1528" s="136"/>
      <c r="K1528" s="136"/>
      <c r="L1528" s="136"/>
    </row>
    <row r="1529" ht="22.5" customHeight="1">
      <c r="A1529" s="136"/>
      <c r="B1529" s="136"/>
      <c r="C1529" s="136"/>
      <c r="D1529" s="136"/>
      <c r="F1529" s="136"/>
      <c r="G1529" s="136"/>
      <c r="H1529" s="136"/>
      <c r="I1529" s="136"/>
      <c r="J1529" s="136"/>
      <c r="K1529" s="136"/>
      <c r="L1529" s="136"/>
    </row>
    <row r="1530" ht="22.5" customHeight="1">
      <c r="A1530" s="136"/>
      <c r="B1530" s="136"/>
      <c r="C1530" s="136"/>
      <c r="D1530" s="136"/>
      <c r="F1530" s="136"/>
      <c r="G1530" s="136"/>
      <c r="H1530" s="136"/>
      <c r="I1530" s="136"/>
      <c r="J1530" s="136"/>
      <c r="K1530" s="136"/>
      <c r="L1530" s="136"/>
    </row>
    <row r="1531" ht="22.5" customHeight="1">
      <c r="A1531" s="136"/>
      <c r="B1531" s="136"/>
      <c r="C1531" s="136"/>
      <c r="D1531" s="136"/>
      <c r="F1531" s="136"/>
      <c r="G1531" s="136"/>
      <c r="H1531" s="136"/>
      <c r="I1531" s="136"/>
      <c r="J1531" s="136"/>
      <c r="K1531" s="136"/>
      <c r="L1531" s="136"/>
    </row>
    <row r="1532" ht="22.5" customHeight="1">
      <c r="A1532" s="136"/>
      <c r="B1532" s="136"/>
      <c r="C1532" s="136"/>
      <c r="D1532" s="136"/>
      <c r="F1532" s="136"/>
      <c r="G1532" s="136"/>
      <c r="H1532" s="136"/>
      <c r="I1532" s="136"/>
      <c r="J1532" s="136"/>
      <c r="K1532" s="136"/>
      <c r="L1532" s="136"/>
    </row>
    <row r="1533" ht="22.5" customHeight="1">
      <c r="A1533" s="136"/>
      <c r="B1533" s="136"/>
      <c r="C1533" s="136"/>
      <c r="D1533" s="136"/>
      <c r="F1533" s="136"/>
      <c r="G1533" s="136"/>
      <c r="H1533" s="136"/>
      <c r="I1533" s="136"/>
      <c r="J1533" s="136"/>
      <c r="K1533" s="136"/>
      <c r="L1533" s="136"/>
    </row>
    <row r="1534" ht="22.5" customHeight="1">
      <c r="A1534" s="136"/>
      <c r="B1534" s="136"/>
      <c r="C1534" s="136"/>
      <c r="D1534" s="136"/>
      <c r="F1534" s="136"/>
      <c r="G1534" s="136"/>
      <c r="H1534" s="136"/>
      <c r="I1534" s="136"/>
      <c r="J1534" s="136"/>
      <c r="K1534" s="136"/>
      <c r="L1534" s="136"/>
    </row>
    <row r="1535" ht="22.5" customHeight="1">
      <c r="A1535" s="136"/>
      <c r="B1535" s="136"/>
      <c r="C1535" s="136"/>
      <c r="D1535" s="136"/>
      <c r="F1535" s="136"/>
      <c r="G1535" s="136"/>
      <c r="H1535" s="136"/>
      <c r="I1535" s="136"/>
      <c r="J1535" s="136"/>
      <c r="K1535" s="136"/>
      <c r="L1535" s="136"/>
    </row>
    <row r="1536" ht="22.5" customHeight="1">
      <c r="A1536" s="136"/>
      <c r="B1536" s="136"/>
      <c r="C1536" s="136"/>
      <c r="D1536" s="136"/>
      <c r="F1536" s="136"/>
      <c r="G1536" s="136"/>
      <c r="H1536" s="136"/>
      <c r="I1536" s="136"/>
      <c r="J1536" s="136"/>
      <c r="K1536" s="136"/>
      <c r="L1536" s="136"/>
    </row>
    <row r="1537" ht="22.5" customHeight="1">
      <c r="A1537" s="136"/>
      <c r="B1537" s="136"/>
      <c r="C1537" s="136"/>
      <c r="D1537" s="136"/>
      <c r="F1537" s="136"/>
      <c r="G1537" s="136"/>
      <c r="H1537" s="136"/>
      <c r="I1537" s="136"/>
      <c r="J1537" s="136"/>
      <c r="K1537" s="136"/>
      <c r="L1537" s="136"/>
    </row>
    <row r="1538" ht="22.5" customHeight="1">
      <c r="A1538" s="136"/>
      <c r="B1538" s="136"/>
      <c r="C1538" s="136"/>
      <c r="D1538" s="136"/>
      <c r="F1538" s="136"/>
      <c r="G1538" s="136"/>
      <c r="H1538" s="136"/>
      <c r="I1538" s="136"/>
      <c r="J1538" s="136"/>
      <c r="K1538" s="136"/>
      <c r="L1538" s="136"/>
    </row>
    <row r="1539" ht="22.5" customHeight="1">
      <c r="A1539" s="136"/>
      <c r="B1539" s="136"/>
      <c r="C1539" s="136"/>
      <c r="D1539" s="136"/>
      <c r="F1539" s="136"/>
      <c r="G1539" s="136"/>
      <c r="H1539" s="136"/>
      <c r="I1539" s="136"/>
      <c r="J1539" s="136"/>
      <c r="K1539" s="136"/>
      <c r="L1539" s="136"/>
    </row>
    <row r="1540" ht="22.5" customHeight="1">
      <c r="A1540" s="136"/>
      <c r="B1540" s="136"/>
      <c r="C1540" s="136"/>
      <c r="D1540" s="136"/>
      <c r="F1540" s="136"/>
      <c r="G1540" s="136"/>
      <c r="H1540" s="136"/>
      <c r="I1540" s="136"/>
      <c r="J1540" s="136"/>
      <c r="K1540" s="136"/>
      <c r="L1540" s="136"/>
    </row>
    <row r="1541" ht="22.5" customHeight="1">
      <c r="A1541" s="136"/>
      <c r="B1541" s="136"/>
      <c r="C1541" s="136"/>
      <c r="D1541" s="136"/>
      <c r="F1541" s="136"/>
      <c r="G1541" s="136"/>
      <c r="H1541" s="136"/>
      <c r="I1541" s="136"/>
      <c r="J1541" s="136"/>
      <c r="K1541" s="136"/>
      <c r="L1541" s="136"/>
    </row>
    <row r="1542" ht="22.5" customHeight="1">
      <c r="A1542" s="136"/>
      <c r="B1542" s="136"/>
      <c r="C1542" s="136"/>
      <c r="D1542" s="136"/>
      <c r="F1542" s="136"/>
      <c r="G1542" s="136"/>
      <c r="H1542" s="136"/>
      <c r="I1542" s="136"/>
      <c r="J1542" s="136"/>
      <c r="K1542" s="136"/>
      <c r="L1542" s="136"/>
    </row>
    <row r="1543" ht="22.5" customHeight="1">
      <c r="A1543" s="136"/>
      <c r="B1543" s="136"/>
      <c r="C1543" s="136"/>
      <c r="D1543" s="136"/>
      <c r="F1543" s="136"/>
      <c r="G1543" s="136"/>
      <c r="H1543" s="136"/>
      <c r="I1543" s="136"/>
      <c r="J1543" s="136"/>
      <c r="K1543" s="136"/>
      <c r="L1543" s="136"/>
    </row>
    <row r="1544" ht="22.5" customHeight="1">
      <c r="A1544" s="136"/>
      <c r="B1544" s="136"/>
      <c r="C1544" s="136"/>
      <c r="D1544" s="136"/>
      <c r="F1544" s="136"/>
      <c r="G1544" s="136"/>
      <c r="H1544" s="136"/>
      <c r="I1544" s="136"/>
      <c r="J1544" s="136"/>
      <c r="K1544" s="136"/>
      <c r="L1544" s="136"/>
    </row>
    <row r="1545" ht="22.5" customHeight="1">
      <c r="A1545" s="136"/>
      <c r="B1545" s="136"/>
      <c r="C1545" s="136"/>
      <c r="D1545" s="136"/>
      <c r="F1545" s="136"/>
      <c r="G1545" s="136"/>
      <c r="H1545" s="136"/>
      <c r="I1545" s="136"/>
      <c r="J1545" s="136"/>
      <c r="K1545" s="136"/>
      <c r="L1545" s="136"/>
    </row>
    <row r="1546" ht="22.5" customHeight="1">
      <c r="A1546" s="136"/>
      <c r="B1546" s="136"/>
      <c r="C1546" s="136"/>
      <c r="D1546" s="136"/>
      <c r="F1546" s="136"/>
      <c r="G1546" s="136"/>
      <c r="H1546" s="136"/>
      <c r="I1546" s="136"/>
      <c r="J1546" s="136"/>
      <c r="K1546" s="136"/>
      <c r="L1546" s="136"/>
    </row>
    <row r="1547" ht="22.5" customHeight="1">
      <c r="A1547" s="136"/>
      <c r="B1547" s="136"/>
      <c r="C1547" s="136"/>
      <c r="D1547" s="136"/>
      <c r="F1547" s="136"/>
      <c r="G1547" s="136"/>
      <c r="H1547" s="136"/>
      <c r="I1547" s="136"/>
      <c r="J1547" s="136"/>
      <c r="K1547" s="136"/>
      <c r="L1547" s="136"/>
    </row>
    <row r="1548" ht="22.5" customHeight="1">
      <c r="A1548" s="136"/>
      <c r="B1548" s="136"/>
      <c r="C1548" s="136"/>
      <c r="D1548" s="136"/>
      <c r="F1548" s="136"/>
      <c r="G1548" s="136"/>
      <c r="H1548" s="136"/>
      <c r="I1548" s="136"/>
      <c r="J1548" s="136"/>
      <c r="K1548" s="136"/>
      <c r="L1548" s="136"/>
    </row>
    <row r="1549" ht="22.5" customHeight="1">
      <c r="A1549" s="136"/>
      <c r="B1549" s="136"/>
      <c r="C1549" s="136"/>
      <c r="D1549" s="136"/>
      <c r="F1549" s="136"/>
      <c r="G1549" s="136"/>
      <c r="H1549" s="136"/>
      <c r="I1549" s="136"/>
      <c r="J1549" s="136"/>
      <c r="K1549" s="136"/>
      <c r="L1549" s="136"/>
    </row>
    <row r="1550" ht="22.5" customHeight="1">
      <c r="A1550" s="136"/>
      <c r="B1550" s="136"/>
      <c r="C1550" s="136"/>
      <c r="D1550" s="136"/>
      <c r="F1550" s="136"/>
      <c r="G1550" s="136"/>
      <c r="H1550" s="136"/>
      <c r="I1550" s="136"/>
      <c r="J1550" s="136"/>
      <c r="K1550" s="136"/>
      <c r="L1550" s="136"/>
    </row>
    <row r="1551" ht="22.5" customHeight="1">
      <c r="A1551" s="136"/>
      <c r="B1551" s="136"/>
      <c r="C1551" s="136"/>
      <c r="D1551" s="136"/>
      <c r="F1551" s="136"/>
      <c r="G1551" s="136"/>
      <c r="H1551" s="136"/>
      <c r="I1551" s="136"/>
      <c r="J1551" s="136"/>
      <c r="K1551" s="136"/>
      <c r="L1551" s="136"/>
    </row>
    <row r="1552" ht="22.5" customHeight="1">
      <c r="A1552" s="136"/>
      <c r="B1552" s="136"/>
      <c r="C1552" s="136"/>
      <c r="D1552" s="136"/>
      <c r="F1552" s="136"/>
      <c r="G1552" s="136"/>
      <c r="H1552" s="136"/>
      <c r="I1552" s="136"/>
      <c r="J1552" s="136"/>
      <c r="K1552" s="136"/>
      <c r="L1552" s="136"/>
    </row>
    <row r="1553" ht="22.5" customHeight="1">
      <c r="A1553" s="136"/>
      <c r="B1553" s="136"/>
      <c r="C1553" s="136"/>
      <c r="D1553" s="136"/>
      <c r="F1553" s="136"/>
      <c r="G1553" s="136"/>
      <c r="H1553" s="136"/>
      <c r="I1553" s="136"/>
      <c r="J1553" s="136"/>
      <c r="K1553" s="136"/>
      <c r="L1553" s="136"/>
    </row>
    <row r="1554" ht="22.5" customHeight="1">
      <c r="A1554" s="136"/>
      <c r="B1554" s="136"/>
      <c r="C1554" s="136"/>
      <c r="D1554" s="136"/>
      <c r="F1554" s="136"/>
      <c r="G1554" s="136"/>
      <c r="H1554" s="136"/>
      <c r="I1554" s="136"/>
      <c r="J1554" s="136"/>
      <c r="K1554" s="136"/>
      <c r="L1554" s="136"/>
    </row>
    <row r="1555" ht="22.5" customHeight="1">
      <c r="A1555" s="136"/>
      <c r="B1555" s="136"/>
      <c r="C1555" s="136"/>
      <c r="D1555" s="136"/>
      <c r="F1555" s="136"/>
      <c r="G1555" s="136"/>
      <c r="H1555" s="136"/>
      <c r="I1555" s="136"/>
      <c r="J1555" s="136"/>
      <c r="K1555" s="136"/>
      <c r="L1555" s="136"/>
    </row>
    <row r="1556" ht="22.5" customHeight="1">
      <c r="A1556" s="136"/>
      <c r="B1556" s="136"/>
      <c r="C1556" s="136"/>
      <c r="D1556" s="136"/>
      <c r="F1556" s="136"/>
      <c r="G1556" s="136"/>
      <c r="H1556" s="136"/>
      <c r="I1556" s="136"/>
      <c r="J1556" s="136"/>
      <c r="K1556" s="136"/>
      <c r="L1556" s="136"/>
    </row>
    <row r="1557" ht="22.5" customHeight="1">
      <c r="A1557" s="136"/>
      <c r="B1557" s="136"/>
      <c r="C1557" s="136"/>
      <c r="D1557" s="136"/>
      <c r="F1557" s="136"/>
      <c r="G1557" s="136"/>
      <c r="H1557" s="136"/>
      <c r="I1557" s="136"/>
      <c r="J1557" s="136"/>
      <c r="K1557" s="136"/>
      <c r="L1557" s="136"/>
    </row>
    <row r="1558" ht="22.5" customHeight="1">
      <c r="A1558" s="136"/>
      <c r="B1558" s="136"/>
      <c r="C1558" s="136"/>
      <c r="D1558" s="136"/>
      <c r="F1558" s="136"/>
      <c r="G1558" s="136"/>
      <c r="H1558" s="136"/>
      <c r="I1558" s="136"/>
      <c r="J1558" s="136"/>
      <c r="K1558" s="136"/>
      <c r="L1558" s="136"/>
    </row>
    <row r="1559" ht="22.5" customHeight="1">
      <c r="A1559" s="136"/>
      <c r="B1559" s="136"/>
      <c r="C1559" s="136"/>
      <c r="D1559" s="136"/>
      <c r="F1559" s="136"/>
      <c r="G1559" s="136"/>
      <c r="H1559" s="136"/>
      <c r="I1559" s="136"/>
      <c r="J1559" s="136"/>
      <c r="K1559" s="136"/>
      <c r="L1559" s="136"/>
    </row>
    <row r="1560" ht="22.5" customHeight="1">
      <c r="A1560" s="136"/>
      <c r="B1560" s="136"/>
      <c r="C1560" s="136"/>
      <c r="D1560" s="136"/>
      <c r="F1560" s="136"/>
      <c r="G1560" s="136"/>
      <c r="H1560" s="136"/>
      <c r="I1560" s="136"/>
      <c r="J1560" s="136"/>
      <c r="K1560" s="136"/>
      <c r="L1560" s="136"/>
    </row>
    <row r="1561" ht="22.5" customHeight="1">
      <c r="A1561" s="136"/>
      <c r="B1561" s="136"/>
      <c r="C1561" s="136"/>
      <c r="D1561" s="136"/>
      <c r="F1561" s="136"/>
      <c r="G1561" s="136"/>
      <c r="H1561" s="136"/>
      <c r="I1561" s="136"/>
      <c r="J1561" s="136"/>
      <c r="K1561" s="136"/>
      <c r="L1561" s="136"/>
    </row>
    <row r="1562" ht="22.5" customHeight="1">
      <c r="A1562" s="136"/>
      <c r="B1562" s="136"/>
      <c r="C1562" s="136"/>
      <c r="D1562" s="136"/>
      <c r="F1562" s="136"/>
      <c r="G1562" s="136"/>
      <c r="H1562" s="136"/>
      <c r="I1562" s="136"/>
      <c r="J1562" s="136"/>
      <c r="K1562" s="136"/>
      <c r="L1562" s="136"/>
    </row>
    <row r="1563" ht="22.5" customHeight="1">
      <c r="A1563" s="136"/>
      <c r="B1563" s="136"/>
      <c r="C1563" s="136"/>
      <c r="D1563" s="136"/>
      <c r="F1563" s="136"/>
      <c r="G1563" s="136"/>
      <c r="H1563" s="136"/>
      <c r="I1563" s="136"/>
      <c r="J1563" s="136"/>
      <c r="K1563" s="136"/>
      <c r="L1563" s="136"/>
    </row>
    <row r="1564" ht="22.5" customHeight="1">
      <c r="A1564" s="136"/>
      <c r="B1564" s="136"/>
      <c r="C1564" s="136"/>
      <c r="D1564" s="136"/>
      <c r="F1564" s="136"/>
      <c r="G1564" s="136"/>
      <c r="H1564" s="136"/>
      <c r="I1564" s="136"/>
      <c r="J1564" s="136"/>
      <c r="K1564" s="136"/>
      <c r="L1564" s="136"/>
    </row>
    <row r="1565" ht="22.5" customHeight="1">
      <c r="A1565" s="136"/>
      <c r="B1565" s="136"/>
      <c r="C1565" s="136"/>
      <c r="D1565" s="136"/>
      <c r="F1565" s="136"/>
      <c r="G1565" s="136"/>
      <c r="H1565" s="136"/>
      <c r="I1565" s="136"/>
      <c r="J1565" s="136"/>
      <c r="K1565" s="136"/>
      <c r="L1565" s="136"/>
    </row>
    <row r="1566" ht="22.5" customHeight="1">
      <c r="A1566" s="136"/>
      <c r="B1566" s="136"/>
      <c r="C1566" s="136"/>
      <c r="D1566" s="136"/>
      <c r="F1566" s="136"/>
      <c r="G1566" s="136"/>
      <c r="H1566" s="136"/>
      <c r="I1566" s="136"/>
      <c r="J1566" s="136"/>
      <c r="K1566" s="136"/>
      <c r="L1566" s="136"/>
    </row>
    <row r="1567" ht="22.5" customHeight="1">
      <c r="A1567" s="136"/>
      <c r="B1567" s="136"/>
      <c r="C1567" s="136"/>
      <c r="D1567" s="136"/>
      <c r="F1567" s="136"/>
      <c r="G1567" s="136"/>
      <c r="H1567" s="136"/>
      <c r="I1567" s="136"/>
      <c r="J1567" s="136"/>
      <c r="K1567" s="136"/>
      <c r="L1567" s="136"/>
    </row>
    <row r="1568" ht="22.5" customHeight="1">
      <c r="A1568" s="136"/>
      <c r="B1568" s="136"/>
      <c r="C1568" s="136"/>
      <c r="D1568" s="136"/>
      <c r="F1568" s="136"/>
      <c r="G1568" s="136"/>
      <c r="H1568" s="136"/>
      <c r="I1568" s="136"/>
      <c r="J1568" s="136"/>
      <c r="K1568" s="136"/>
      <c r="L1568" s="136"/>
    </row>
    <row r="1569" ht="22.5" customHeight="1">
      <c r="A1569" s="136"/>
      <c r="B1569" s="136"/>
      <c r="C1569" s="136"/>
      <c r="D1569" s="136"/>
      <c r="F1569" s="136"/>
      <c r="G1569" s="136"/>
      <c r="H1569" s="136"/>
      <c r="I1569" s="136"/>
      <c r="J1569" s="136"/>
      <c r="K1569" s="136"/>
      <c r="L1569" s="136"/>
    </row>
    <row r="1570" ht="22.5" customHeight="1">
      <c r="A1570" s="136"/>
      <c r="B1570" s="136"/>
      <c r="C1570" s="136"/>
      <c r="D1570" s="136"/>
      <c r="F1570" s="136"/>
      <c r="G1570" s="136"/>
      <c r="H1570" s="136"/>
      <c r="I1570" s="136"/>
      <c r="J1570" s="136"/>
      <c r="K1570" s="136"/>
      <c r="L1570" s="136"/>
    </row>
    <row r="1571" ht="22.5" customHeight="1">
      <c r="A1571" s="136"/>
      <c r="B1571" s="136"/>
      <c r="C1571" s="136"/>
      <c r="D1571" s="136"/>
      <c r="F1571" s="136"/>
      <c r="G1571" s="136"/>
      <c r="H1571" s="136"/>
      <c r="I1571" s="136"/>
      <c r="J1571" s="136"/>
      <c r="K1571" s="136"/>
      <c r="L1571" s="136"/>
    </row>
    <row r="1572" ht="22.5" customHeight="1">
      <c r="A1572" s="136"/>
      <c r="B1572" s="136"/>
      <c r="C1572" s="136"/>
      <c r="D1572" s="136"/>
      <c r="F1572" s="136"/>
      <c r="G1572" s="136"/>
      <c r="H1572" s="136"/>
      <c r="I1572" s="136"/>
      <c r="J1572" s="136"/>
      <c r="K1572" s="136"/>
      <c r="L1572" s="136"/>
    </row>
    <row r="1573" ht="22.5" customHeight="1">
      <c r="A1573" s="136"/>
      <c r="B1573" s="136"/>
      <c r="C1573" s="136"/>
      <c r="D1573" s="136"/>
      <c r="F1573" s="136"/>
      <c r="G1573" s="136"/>
      <c r="H1573" s="136"/>
      <c r="I1573" s="136"/>
      <c r="J1573" s="136"/>
      <c r="K1573" s="136"/>
      <c r="L1573" s="136"/>
    </row>
    <row r="1574" ht="22.5" customHeight="1">
      <c r="A1574" s="136"/>
      <c r="B1574" s="136"/>
      <c r="C1574" s="136"/>
      <c r="D1574" s="136"/>
      <c r="F1574" s="136"/>
      <c r="G1574" s="136"/>
      <c r="H1574" s="136"/>
      <c r="I1574" s="136"/>
      <c r="J1574" s="136"/>
      <c r="K1574" s="136"/>
      <c r="L1574" s="136"/>
    </row>
    <row r="1575" ht="22.5" customHeight="1">
      <c r="A1575" s="136"/>
      <c r="B1575" s="136"/>
      <c r="C1575" s="136"/>
      <c r="D1575" s="136"/>
      <c r="F1575" s="136"/>
      <c r="G1575" s="136"/>
      <c r="H1575" s="136"/>
      <c r="I1575" s="136"/>
      <c r="J1575" s="136"/>
      <c r="K1575" s="136"/>
      <c r="L1575" s="136"/>
    </row>
    <row r="1576" ht="22.5" customHeight="1">
      <c r="A1576" s="136"/>
      <c r="B1576" s="136"/>
      <c r="C1576" s="136"/>
      <c r="D1576" s="136"/>
      <c r="F1576" s="136"/>
      <c r="G1576" s="136"/>
      <c r="H1576" s="136"/>
      <c r="I1576" s="136"/>
      <c r="J1576" s="136"/>
      <c r="K1576" s="136"/>
      <c r="L1576" s="136"/>
    </row>
    <row r="1577" ht="22.5" customHeight="1">
      <c r="A1577" s="136"/>
      <c r="B1577" s="136"/>
      <c r="C1577" s="136"/>
      <c r="D1577" s="136"/>
      <c r="F1577" s="136"/>
      <c r="G1577" s="136"/>
      <c r="H1577" s="136"/>
      <c r="I1577" s="136"/>
      <c r="J1577" s="136"/>
      <c r="K1577" s="136"/>
      <c r="L1577" s="136"/>
    </row>
    <row r="1578" ht="22.5" customHeight="1">
      <c r="A1578" s="136"/>
      <c r="B1578" s="136"/>
      <c r="C1578" s="136"/>
      <c r="D1578" s="136"/>
      <c r="F1578" s="136"/>
      <c r="G1578" s="136"/>
      <c r="H1578" s="136"/>
      <c r="I1578" s="136"/>
      <c r="J1578" s="136"/>
      <c r="K1578" s="136"/>
      <c r="L1578" s="136"/>
    </row>
    <row r="1579" ht="22.5" customHeight="1">
      <c r="A1579" s="136"/>
      <c r="B1579" s="136"/>
      <c r="C1579" s="136"/>
      <c r="D1579" s="136"/>
      <c r="F1579" s="136"/>
      <c r="G1579" s="136"/>
      <c r="H1579" s="136"/>
      <c r="I1579" s="136"/>
      <c r="J1579" s="136"/>
      <c r="K1579" s="136"/>
      <c r="L1579" s="136"/>
    </row>
    <row r="1580" ht="22.5" customHeight="1">
      <c r="A1580" s="136"/>
      <c r="B1580" s="136"/>
      <c r="C1580" s="136"/>
      <c r="D1580" s="136"/>
      <c r="F1580" s="136"/>
      <c r="G1580" s="136"/>
      <c r="H1580" s="136"/>
      <c r="I1580" s="136"/>
      <c r="J1580" s="136"/>
      <c r="K1580" s="136"/>
      <c r="L1580" s="136"/>
    </row>
    <row r="1581" ht="22.5" customHeight="1">
      <c r="A1581" s="136"/>
      <c r="B1581" s="136"/>
      <c r="C1581" s="136"/>
      <c r="D1581" s="136"/>
      <c r="F1581" s="136"/>
      <c r="G1581" s="136"/>
      <c r="H1581" s="136"/>
      <c r="I1581" s="136"/>
      <c r="J1581" s="136"/>
      <c r="K1581" s="136"/>
      <c r="L1581" s="136"/>
    </row>
    <row r="1582" ht="22.5" customHeight="1">
      <c r="A1582" s="136"/>
      <c r="B1582" s="136"/>
      <c r="C1582" s="136"/>
      <c r="D1582" s="136"/>
      <c r="F1582" s="136"/>
      <c r="G1582" s="136"/>
      <c r="H1582" s="136"/>
      <c r="I1582" s="136"/>
      <c r="J1582" s="136"/>
      <c r="K1582" s="136"/>
      <c r="L1582" s="136"/>
    </row>
    <row r="1583" ht="22.5" customHeight="1">
      <c r="A1583" s="136"/>
      <c r="B1583" s="136"/>
      <c r="C1583" s="136"/>
      <c r="D1583" s="136"/>
      <c r="F1583" s="136"/>
      <c r="G1583" s="136"/>
      <c r="H1583" s="136"/>
      <c r="I1583" s="136"/>
      <c r="J1583" s="136"/>
      <c r="K1583" s="136"/>
      <c r="L1583" s="136"/>
    </row>
    <row r="1584" ht="22.5" customHeight="1">
      <c r="A1584" s="136"/>
      <c r="B1584" s="136"/>
      <c r="C1584" s="136"/>
      <c r="D1584" s="136"/>
      <c r="F1584" s="136"/>
      <c r="G1584" s="136"/>
      <c r="H1584" s="136"/>
      <c r="I1584" s="136"/>
      <c r="J1584" s="136"/>
      <c r="K1584" s="136"/>
      <c r="L1584" s="136"/>
    </row>
    <row r="1585" ht="22.5" customHeight="1">
      <c r="A1585" s="136"/>
      <c r="B1585" s="136"/>
      <c r="C1585" s="136"/>
      <c r="D1585" s="136"/>
      <c r="F1585" s="136"/>
      <c r="G1585" s="136"/>
      <c r="H1585" s="136"/>
      <c r="I1585" s="136"/>
      <c r="J1585" s="136"/>
      <c r="K1585" s="136"/>
      <c r="L1585" s="136"/>
    </row>
    <row r="1586" ht="22.5" customHeight="1">
      <c r="A1586" s="136"/>
      <c r="B1586" s="136"/>
      <c r="C1586" s="136"/>
      <c r="D1586" s="136"/>
      <c r="F1586" s="136"/>
      <c r="G1586" s="136"/>
      <c r="H1586" s="136"/>
      <c r="I1586" s="136"/>
      <c r="J1586" s="136"/>
      <c r="K1586" s="136"/>
      <c r="L1586" s="136"/>
    </row>
    <row r="1587" ht="22.5" customHeight="1">
      <c r="A1587" s="136"/>
      <c r="B1587" s="136"/>
      <c r="C1587" s="136"/>
      <c r="D1587" s="136"/>
      <c r="F1587" s="136"/>
      <c r="G1587" s="136"/>
      <c r="H1587" s="136"/>
      <c r="I1587" s="136"/>
      <c r="J1587" s="136"/>
      <c r="K1587" s="136"/>
      <c r="L1587" s="136"/>
    </row>
    <row r="1588" ht="22.5" customHeight="1">
      <c r="A1588" s="136"/>
      <c r="B1588" s="136"/>
      <c r="C1588" s="136"/>
      <c r="D1588" s="136"/>
      <c r="F1588" s="136"/>
      <c r="G1588" s="136"/>
      <c r="H1588" s="136"/>
      <c r="I1588" s="136"/>
      <c r="J1588" s="136"/>
      <c r="K1588" s="136"/>
      <c r="L1588" s="136"/>
    </row>
    <row r="1589" ht="22.5" customHeight="1">
      <c r="A1589" s="136"/>
      <c r="B1589" s="136"/>
      <c r="C1589" s="136"/>
      <c r="D1589" s="136"/>
      <c r="F1589" s="136"/>
      <c r="G1589" s="136"/>
      <c r="H1589" s="136"/>
      <c r="I1589" s="136"/>
      <c r="J1589" s="136"/>
      <c r="K1589" s="136"/>
      <c r="L1589" s="136"/>
    </row>
    <row r="1590" ht="22.5" customHeight="1">
      <c r="A1590" s="136"/>
      <c r="B1590" s="136"/>
      <c r="C1590" s="136"/>
      <c r="D1590" s="136"/>
      <c r="F1590" s="136"/>
      <c r="G1590" s="136"/>
      <c r="H1590" s="136"/>
      <c r="I1590" s="136"/>
      <c r="J1590" s="136"/>
      <c r="K1590" s="136"/>
      <c r="L1590" s="136"/>
    </row>
    <row r="1591" ht="22.5" customHeight="1">
      <c r="A1591" s="136"/>
      <c r="B1591" s="136"/>
      <c r="C1591" s="136"/>
      <c r="D1591" s="136"/>
      <c r="F1591" s="136"/>
      <c r="G1591" s="136"/>
      <c r="H1591" s="136"/>
      <c r="I1591" s="136"/>
      <c r="J1591" s="136"/>
      <c r="K1591" s="136"/>
      <c r="L1591" s="136"/>
    </row>
    <row r="1592" ht="22.5" customHeight="1">
      <c r="A1592" s="136"/>
      <c r="B1592" s="136"/>
      <c r="C1592" s="136"/>
      <c r="D1592" s="136"/>
      <c r="F1592" s="136"/>
      <c r="G1592" s="136"/>
      <c r="H1592" s="136"/>
      <c r="I1592" s="136"/>
      <c r="J1592" s="136"/>
      <c r="K1592" s="136"/>
      <c r="L1592" s="136"/>
    </row>
    <row r="1593" ht="22.5" customHeight="1">
      <c r="A1593" s="136"/>
      <c r="B1593" s="136"/>
      <c r="C1593" s="136"/>
      <c r="D1593" s="136"/>
      <c r="F1593" s="136"/>
      <c r="G1593" s="136"/>
      <c r="H1593" s="136"/>
      <c r="I1593" s="136"/>
      <c r="J1593" s="136"/>
      <c r="K1593" s="136"/>
      <c r="L1593" s="136"/>
    </row>
    <row r="1594" ht="22.5" customHeight="1">
      <c r="A1594" s="136"/>
      <c r="B1594" s="136"/>
      <c r="C1594" s="136"/>
      <c r="D1594" s="136"/>
      <c r="F1594" s="136"/>
      <c r="G1594" s="136"/>
      <c r="H1594" s="136"/>
      <c r="I1594" s="136"/>
      <c r="J1594" s="136"/>
      <c r="K1594" s="136"/>
      <c r="L1594" s="136"/>
    </row>
    <row r="1595" ht="22.5" customHeight="1">
      <c r="A1595" s="136"/>
      <c r="B1595" s="136"/>
      <c r="C1595" s="136"/>
      <c r="D1595" s="136"/>
      <c r="F1595" s="136"/>
      <c r="G1595" s="136"/>
      <c r="H1595" s="136"/>
      <c r="I1595" s="136"/>
      <c r="J1595" s="136"/>
      <c r="K1595" s="136"/>
      <c r="L1595" s="136"/>
    </row>
    <row r="1596" ht="22.5" customHeight="1">
      <c r="A1596" s="136"/>
      <c r="B1596" s="136"/>
      <c r="C1596" s="136"/>
      <c r="D1596" s="136"/>
      <c r="F1596" s="136"/>
      <c r="G1596" s="136"/>
      <c r="H1596" s="136"/>
      <c r="I1596" s="136"/>
      <c r="J1596" s="136"/>
      <c r="K1596" s="136"/>
      <c r="L1596" s="136"/>
    </row>
    <row r="1597" ht="22.5" customHeight="1">
      <c r="A1597" s="136"/>
      <c r="B1597" s="136"/>
      <c r="C1597" s="136"/>
      <c r="D1597" s="136"/>
      <c r="F1597" s="136"/>
      <c r="G1597" s="136"/>
      <c r="H1597" s="136"/>
      <c r="I1597" s="136"/>
      <c r="J1597" s="136"/>
      <c r="K1597" s="136"/>
      <c r="L1597" s="136"/>
    </row>
    <row r="1598" ht="22.5" customHeight="1">
      <c r="A1598" s="136"/>
      <c r="B1598" s="136"/>
      <c r="C1598" s="136"/>
      <c r="D1598" s="136"/>
      <c r="F1598" s="136"/>
      <c r="G1598" s="136"/>
      <c r="H1598" s="136"/>
      <c r="I1598" s="136"/>
      <c r="J1598" s="136"/>
      <c r="K1598" s="136"/>
      <c r="L1598" s="136"/>
    </row>
    <row r="1599" ht="22.5" customHeight="1">
      <c r="A1599" s="136"/>
      <c r="B1599" s="136"/>
      <c r="C1599" s="136"/>
      <c r="D1599" s="136"/>
      <c r="F1599" s="136"/>
      <c r="G1599" s="136"/>
      <c r="H1599" s="136"/>
      <c r="I1599" s="136"/>
      <c r="J1599" s="136"/>
      <c r="K1599" s="136"/>
      <c r="L1599" s="136"/>
    </row>
    <row r="1600" ht="22.5" customHeight="1">
      <c r="A1600" s="136"/>
      <c r="B1600" s="136"/>
      <c r="C1600" s="136"/>
      <c r="D1600" s="136"/>
      <c r="F1600" s="136"/>
      <c r="G1600" s="136"/>
      <c r="H1600" s="136"/>
      <c r="I1600" s="136"/>
      <c r="J1600" s="136"/>
      <c r="K1600" s="136"/>
      <c r="L1600" s="136"/>
    </row>
    <row r="1601" ht="22.5" customHeight="1">
      <c r="A1601" s="136"/>
      <c r="B1601" s="136"/>
      <c r="C1601" s="136"/>
      <c r="D1601" s="136"/>
      <c r="F1601" s="136"/>
      <c r="G1601" s="136"/>
      <c r="H1601" s="136"/>
      <c r="I1601" s="136"/>
      <c r="J1601" s="136"/>
      <c r="K1601" s="136"/>
      <c r="L1601" s="136"/>
    </row>
    <row r="1602" ht="22.5" customHeight="1">
      <c r="A1602" s="136"/>
      <c r="B1602" s="136"/>
      <c r="C1602" s="136"/>
      <c r="D1602" s="136"/>
      <c r="F1602" s="136"/>
      <c r="G1602" s="136"/>
      <c r="H1602" s="136"/>
      <c r="I1602" s="136"/>
      <c r="J1602" s="136"/>
      <c r="K1602" s="136"/>
      <c r="L1602" s="136"/>
    </row>
    <row r="1603" ht="22.5" customHeight="1">
      <c r="A1603" s="136"/>
      <c r="B1603" s="136"/>
      <c r="C1603" s="136"/>
      <c r="D1603" s="136"/>
      <c r="F1603" s="136"/>
      <c r="G1603" s="136"/>
      <c r="H1603" s="136"/>
      <c r="I1603" s="136"/>
      <c r="J1603" s="136"/>
      <c r="K1603" s="136"/>
      <c r="L1603" s="136"/>
    </row>
    <row r="1604" ht="22.5" customHeight="1">
      <c r="A1604" s="136"/>
      <c r="B1604" s="136"/>
      <c r="C1604" s="136"/>
      <c r="D1604" s="136"/>
      <c r="F1604" s="136"/>
      <c r="G1604" s="136"/>
      <c r="H1604" s="136"/>
      <c r="I1604" s="136"/>
      <c r="J1604" s="136"/>
      <c r="K1604" s="136"/>
      <c r="L1604" s="136"/>
    </row>
    <row r="1605" ht="22.5" customHeight="1">
      <c r="A1605" s="136"/>
      <c r="B1605" s="136"/>
      <c r="C1605" s="136"/>
      <c r="D1605" s="136"/>
      <c r="F1605" s="136"/>
      <c r="G1605" s="136"/>
      <c r="H1605" s="136"/>
      <c r="I1605" s="136"/>
      <c r="J1605" s="136"/>
      <c r="K1605" s="136"/>
      <c r="L1605" s="136"/>
    </row>
    <row r="1606" ht="22.5" customHeight="1">
      <c r="A1606" s="136"/>
      <c r="B1606" s="136"/>
      <c r="C1606" s="136"/>
      <c r="D1606" s="136"/>
      <c r="F1606" s="136"/>
      <c r="G1606" s="136"/>
      <c r="H1606" s="136"/>
      <c r="I1606" s="136"/>
      <c r="J1606" s="136"/>
      <c r="K1606" s="136"/>
      <c r="L1606" s="136"/>
    </row>
    <row r="1607" ht="22.5" customHeight="1">
      <c r="A1607" s="136"/>
      <c r="B1607" s="136"/>
      <c r="C1607" s="136"/>
      <c r="D1607" s="136"/>
      <c r="F1607" s="136"/>
      <c r="G1607" s="136"/>
      <c r="H1607" s="136"/>
      <c r="I1607" s="136"/>
      <c r="J1607" s="136"/>
      <c r="K1607" s="136"/>
      <c r="L1607" s="136"/>
    </row>
    <row r="1608" ht="22.5" customHeight="1">
      <c r="A1608" s="136"/>
      <c r="B1608" s="136"/>
      <c r="C1608" s="136"/>
      <c r="D1608" s="136"/>
      <c r="F1608" s="136"/>
      <c r="G1608" s="136"/>
      <c r="H1608" s="136"/>
      <c r="I1608" s="136"/>
      <c r="J1608" s="136"/>
      <c r="K1608" s="136"/>
      <c r="L1608" s="136"/>
    </row>
    <row r="1609" ht="22.5" customHeight="1">
      <c r="A1609" s="136"/>
      <c r="B1609" s="136"/>
      <c r="C1609" s="136"/>
      <c r="D1609" s="136"/>
      <c r="F1609" s="136"/>
      <c r="G1609" s="136"/>
      <c r="H1609" s="136"/>
      <c r="I1609" s="136"/>
      <c r="J1609" s="136"/>
      <c r="K1609" s="136"/>
      <c r="L1609" s="136"/>
    </row>
    <row r="1610" ht="22.5" customHeight="1">
      <c r="A1610" s="136"/>
      <c r="B1610" s="136"/>
      <c r="C1610" s="136"/>
      <c r="D1610" s="136"/>
      <c r="F1610" s="136"/>
      <c r="G1610" s="136"/>
      <c r="H1610" s="136"/>
      <c r="I1610" s="136"/>
      <c r="J1610" s="136"/>
      <c r="K1610" s="136"/>
      <c r="L1610" s="136"/>
    </row>
    <row r="1611" ht="22.5" customHeight="1">
      <c r="A1611" s="136"/>
      <c r="B1611" s="136"/>
      <c r="C1611" s="136"/>
      <c r="D1611" s="136"/>
      <c r="F1611" s="136"/>
      <c r="G1611" s="136"/>
      <c r="H1611" s="136"/>
      <c r="I1611" s="136"/>
      <c r="J1611" s="136"/>
      <c r="K1611" s="136"/>
      <c r="L1611" s="136"/>
    </row>
    <row r="1612" ht="22.5" customHeight="1">
      <c r="A1612" s="136"/>
      <c r="B1612" s="136"/>
      <c r="C1612" s="136"/>
      <c r="D1612" s="136"/>
      <c r="F1612" s="136"/>
      <c r="G1612" s="136"/>
      <c r="H1612" s="136"/>
      <c r="I1612" s="136"/>
      <c r="J1612" s="136"/>
      <c r="K1612" s="136"/>
      <c r="L1612" s="136"/>
    </row>
    <row r="1613" ht="22.5" customHeight="1">
      <c r="A1613" s="136"/>
      <c r="B1613" s="136"/>
      <c r="C1613" s="136"/>
      <c r="D1613" s="136"/>
      <c r="F1613" s="136"/>
      <c r="G1613" s="136"/>
      <c r="H1613" s="136"/>
      <c r="I1613" s="136"/>
      <c r="J1613" s="136"/>
      <c r="K1613" s="136"/>
      <c r="L1613" s="136"/>
    </row>
    <row r="1614" ht="22.5" customHeight="1">
      <c r="A1614" s="136"/>
      <c r="B1614" s="136"/>
      <c r="C1614" s="136"/>
      <c r="D1614" s="136"/>
      <c r="F1614" s="136"/>
      <c r="G1614" s="136"/>
      <c r="H1614" s="136"/>
      <c r="I1614" s="136"/>
      <c r="J1614" s="136"/>
      <c r="K1614" s="136"/>
      <c r="L1614" s="136"/>
    </row>
    <row r="1615" ht="22.5" customHeight="1">
      <c r="A1615" s="136"/>
      <c r="B1615" s="136"/>
      <c r="C1615" s="136"/>
      <c r="D1615" s="136"/>
      <c r="F1615" s="136"/>
      <c r="G1615" s="136"/>
      <c r="H1615" s="136"/>
      <c r="I1615" s="136"/>
      <c r="J1615" s="136"/>
      <c r="K1615" s="136"/>
      <c r="L1615" s="136"/>
    </row>
    <row r="1616" ht="22.5" customHeight="1">
      <c r="A1616" s="136"/>
      <c r="B1616" s="136"/>
      <c r="C1616" s="136"/>
      <c r="D1616" s="136"/>
      <c r="F1616" s="136"/>
      <c r="G1616" s="136"/>
      <c r="H1616" s="136"/>
      <c r="I1616" s="136"/>
      <c r="J1616" s="136"/>
      <c r="K1616" s="136"/>
      <c r="L1616" s="136"/>
    </row>
    <row r="1617" ht="22.5" customHeight="1">
      <c r="A1617" s="136"/>
      <c r="B1617" s="136"/>
      <c r="C1617" s="136"/>
      <c r="D1617" s="136"/>
      <c r="F1617" s="136"/>
      <c r="G1617" s="136"/>
      <c r="H1617" s="136"/>
      <c r="I1617" s="136"/>
      <c r="J1617" s="136"/>
      <c r="K1617" s="136"/>
      <c r="L1617" s="136"/>
    </row>
    <row r="1618" ht="22.5" customHeight="1">
      <c r="A1618" s="136"/>
      <c r="B1618" s="136"/>
      <c r="C1618" s="136"/>
      <c r="D1618" s="136"/>
      <c r="F1618" s="136"/>
      <c r="G1618" s="136"/>
      <c r="H1618" s="136"/>
      <c r="I1618" s="136"/>
      <c r="J1618" s="136"/>
      <c r="K1618" s="136"/>
      <c r="L1618" s="136"/>
    </row>
    <row r="1619" ht="22.5" customHeight="1">
      <c r="A1619" s="136"/>
      <c r="B1619" s="136"/>
      <c r="C1619" s="136"/>
      <c r="D1619" s="136"/>
      <c r="F1619" s="136"/>
      <c r="G1619" s="136"/>
      <c r="H1619" s="136"/>
      <c r="I1619" s="136"/>
      <c r="J1619" s="136"/>
      <c r="K1619" s="136"/>
      <c r="L1619" s="136"/>
    </row>
    <row r="1620" ht="22.5" customHeight="1">
      <c r="A1620" s="136"/>
      <c r="B1620" s="136"/>
      <c r="C1620" s="136"/>
      <c r="D1620" s="136"/>
      <c r="F1620" s="136"/>
      <c r="G1620" s="136"/>
      <c r="H1620" s="136"/>
      <c r="I1620" s="136"/>
      <c r="J1620" s="136"/>
      <c r="K1620" s="136"/>
      <c r="L1620" s="136"/>
    </row>
    <row r="1621" ht="22.5" customHeight="1">
      <c r="A1621" s="136"/>
      <c r="B1621" s="136"/>
      <c r="C1621" s="136"/>
      <c r="D1621" s="136"/>
      <c r="F1621" s="136"/>
      <c r="G1621" s="136"/>
      <c r="H1621" s="136"/>
      <c r="I1621" s="136"/>
      <c r="J1621" s="136"/>
      <c r="K1621" s="136"/>
      <c r="L1621" s="136"/>
    </row>
    <row r="1622" ht="22.5" customHeight="1">
      <c r="A1622" s="136"/>
      <c r="B1622" s="136"/>
      <c r="C1622" s="136"/>
      <c r="D1622" s="136"/>
      <c r="F1622" s="136"/>
      <c r="G1622" s="136"/>
      <c r="H1622" s="136"/>
      <c r="I1622" s="136"/>
      <c r="J1622" s="136"/>
      <c r="K1622" s="136"/>
      <c r="L1622" s="136"/>
    </row>
    <row r="1623" ht="22.5" customHeight="1">
      <c r="A1623" s="136"/>
      <c r="B1623" s="136"/>
      <c r="C1623" s="136"/>
      <c r="D1623" s="136"/>
      <c r="F1623" s="136"/>
      <c r="G1623" s="136"/>
      <c r="H1623" s="136"/>
      <c r="I1623" s="136"/>
      <c r="J1623" s="136"/>
      <c r="K1623" s="136"/>
      <c r="L1623" s="136"/>
    </row>
    <row r="1624" ht="22.5" customHeight="1">
      <c r="A1624" s="136"/>
      <c r="B1624" s="136"/>
      <c r="C1624" s="136"/>
      <c r="D1624" s="136"/>
      <c r="F1624" s="136"/>
      <c r="G1624" s="136"/>
      <c r="H1624" s="136"/>
      <c r="I1624" s="136"/>
      <c r="J1624" s="136"/>
      <c r="K1624" s="136"/>
      <c r="L1624" s="136"/>
    </row>
    <row r="1625" ht="22.5" customHeight="1">
      <c r="A1625" s="136"/>
      <c r="B1625" s="136"/>
      <c r="C1625" s="136"/>
      <c r="D1625" s="136"/>
      <c r="F1625" s="136"/>
      <c r="G1625" s="136"/>
      <c r="H1625" s="136"/>
      <c r="I1625" s="136"/>
      <c r="J1625" s="136"/>
      <c r="K1625" s="136"/>
      <c r="L1625" s="136"/>
    </row>
    <row r="1626" ht="22.5" customHeight="1">
      <c r="A1626" s="136"/>
      <c r="B1626" s="136"/>
      <c r="C1626" s="136"/>
      <c r="D1626" s="136"/>
      <c r="F1626" s="136"/>
      <c r="G1626" s="136"/>
      <c r="H1626" s="136"/>
      <c r="I1626" s="136"/>
      <c r="J1626" s="136"/>
      <c r="K1626" s="136"/>
      <c r="L1626" s="136"/>
    </row>
    <row r="1627" ht="22.5" customHeight="1">
      <c r="A1627" s="136"/>
      <c r="B1627" s="136"/>
      <c r="C1627" s="136"/>
      <c r="D1627" s="136"/>
      <c r="F1627" s="136"/>
      <c r="G1627" s="136"/>
      <c r="H1627" s="136"/>
      <c r="I1627" s="136"/>
      <c r="J1627" s="136"/>
      <c r="K1627" s="136"/>
      <c r="L1627" s="136"/>
    </row>
    <row r="1628" ht="22.5" customHeight="1">
      <c r="A1628" s="136"/>
      <c r="B1628" s="136"/>
      <c r="C1628" s="136"/>
      <c r="D1628" s="136"/>
      <c r="F1628" s="136"/>
      <c r="G1628" s="136"/>
      <c r="H1628" s="136"/>
      <c r="I1628" s="136"/>
      <c r="J1628" s="136"/>
      <c r="K1628" s="136"/>
      <c r="L1628" s="136"/>
    </row>
    <row r="1629" ht="22.5" customHeight="1">
      <c r="A1629" s="136"/>
      <c r="B1629" s="136"/>
      <c r="C1629" s="136"/>
      <c r="D1629" s="136"/>
      <c r="F1629" s="136"/>
      <c r="G1629" s="136"/>
      <c r="H1629" s="136"/>
      <c r="I1629" s="136"/>
      <c r="J1629" s="136"/>
      <c r="K1629" s="136"/>
      <c r="L1629" s="136"/>
    </row>
    <row r="1630" ht="22.5" customHeight="1">
      <c r="A1630" s="136"/>
      <c r="B1630" s="136"/>
      <c r="C1630" s="136"/>
      <c r="D1630" s="136"/>
      <c r="F1630" s="136"/>
      <c r="G1630" s="136"/>
      <c r="H1630" s="136"/>
      <c r="I1630" s="136"/>
      <c r="J1630" s="136"/>
      <c r="K1630" s="136"/>
      <c r="L1630" s="136"/>
    </row>
    <row r="1631" ht="22.5" customHeight="1">
      <c r="A1631" s="136"/>
      <c r="B1631" s="136"/>
      <c r="C1631" s="136"/>
      <c r="D1631" s="136"/>
      <c r="F1631" s="136"/>
      <c r="G1631" s="136"/>
      <c r="H1631" s="136"/>
      <c r="I1631" s="136"/>
      <c r="J1631" s="136"/>
      <c r="K1631" s="136"/>
      <c r="L1631" s="136"/>
    </row>
    <row r="1632" ht="22.5" customHeight="1">
      <c r="A1632" s="136"/>
      <c r="B1632" s="136"/>
      <c r="C1632" s="136"/>
      <c r="D1632" s="136"/>
      <c r="F1632" s="136"/>
      <c r="G1632" s="136"/>
      <c r="H1632" s="136"/>
      <c r="I1632" s="136"/>
      <c r="J1632" s="136"/>
      <c r="K1632" s="136"/>
      <c r="L1632" s="136"/>
    </row>
    <row r="1633" ht="22.5" customHeight="1">
      <c r="A1633" s="136"/>
      <c r="B1633" s="136"/>
      <c r="C1633" s="136"/>
      <c r="D1633" s="136"/>
      <c r="F1633" s="136"/>
      <c r="G1633" s="136"/>
      <c r="H1633" s="136"/>
      <c r="I1633" s="136"/>
      <c r="J1633" s="136"/>
      <c r="K1633" s="136"/>
      <c r="L1633" s="136"/>
    </row>
    <row r="1634" ht="22.5" customHeight="1">
      <c r="A1634" s="136"/>
      <c r="B1634" s="136"/>
      <c r="C1634" s="136"/>
      <c r="D1634" s="136"/>
      <c r="F1634" s="136"/>
      <c r="G1634" s="136"/>
      <c r="H1634" s="136"/>
      <c r="I1634" s="136"/>
      <c r="J1634" s="136"/>
      <c r="K1634" s="136"/>
      <c r="L1634" s="136"/>
    </row>
    <row r="1635" ht="22.5" customHeight="1">
      <c r="A1635" s="136"/>
      <c r="B1635" s="136"/>
      <c r="C1635" s="136"/>
      <c r="D1635" s="136"/>
      <c r="F1635" s="136"/>
      <c r="G1635" s="136"/>
      <c r="H1635" s="136"/>
      <c r="I1635" s="136"/>
      <c r="J1635" s="136"/>
      <c r="K1635" s="136"/>
      <c r="L1635" s="136"/>
    </row>
    <row r="1636" ht="22.5" customHeight="1">
      <c r="A1636" s="136"/>
      <c r="B1636" s="136"/>
      <c r="C1636" s="136"/>
      <c r="D1636" s="136"/>
      <c r="F1636" s="136"/>
      <c r="G1636" s="136"/>
      <c r="H1636" s="136"/>
      <c r="I1636" s="136"/>
      <c r="J1636" s="136"/>
      <c r="K1636" s="136"/>
      <c r="L1636" s="136"/>
    </row>
    <row r="1637" ht="22.5" customHeight="1">
      <c r="A1637" s="136"/>
      <c r="B1637" s="136"/>
      <c r="C1637" s="136"/>
      <c r="D1637" s="136"/>
      <c r="F1637" s="136"/>
      <c r="G1637" s="136"/>
      <c r="H1637" s="136"/>
      <c r="I1637" s="136"/>
      <c r="J1637" s="136"/>
      <c r="K1637" s="136"/>
      <c r="L1637" s="136"/>
    </row>
    <row r="1638" ht="22.5" customHeight="1">
      <c r="A1638" s="136"/>
      <c r="B1638" s="136"/>
      <c r="C1638" s="136"/>
      <c r="D1638" s="136"/>
      <c r="F1638" s="136"/>
      <c r="G1638" s="136"/>
      <c r="H1638" s="136"/>
      <c r="I1638" s="136"/>
      <c r="J1638" s="136"/>
      <c r="K1638" s="136"/>
      <c r="L1638" s="136"/>
    </row>
    <row r="1639" ht="22.5" customHeight="1">
      <c r="A1639" s="136"/>
      <c r="B1639" s="136"/>
      <c r="C1639" s="136"/>
      <c r="D1639" s="136"/>
      <c r="F1639" s="136"/>
      <c r="G1639" s="136"/>
      <c r="H1639" s="136"/>
      <c r="I1639" s="136"/>
      <c r="J1639" s="136"/>
      <c r="K1639" s="136"/>
      <c r="L1639" s="136"/>
    </row>
    <row r="1640" ht="22.5" customHeight="1">
      <c r="A1640" s="136"/>
      <c r="B1640" s="136"/>
      <c r="C1640" s="136"/>
      <c r="D1640" s="136"/>
      <c r="F1640" s="136"/>
      <c r="G1640" s="136"/>
      <c r="H1640" s="136"/>
      <c r="I1640" s="136"/>
      <c r="J1640" s="136"/>
      <c r="K1640" s="136"/>
      <c r="L1640" s="136"/>
    </row>
    <row r="1641" ht="22.5" customHeight="1">
      <c r="A1641" s="136"/>
      <c r="B1641" s="136"/>
      <c r="C1641" s="136"/>
      <c r="D1641" s="136"/>
      <c r="F1641" s="136"/>
      <c r="G1641" s="136"/>
      <c r="H1641" s="136"/>
      <c r="I1641" s="136"/>
      <c r="J1641" s="136"/>
      <c r="K1641" s="136"/>
      <c r="L1641" s="136"/>
    </row>
    <row r="1642" ht="22.5" customHeight="1">
      <c r="A1642" s="136"/>
      <c r="B1642" s="136"/>
      <c r="C1642" s="136"/>
      <c r="D1642" s="136"/>
      <c r="F1642" s="136"/>
      <c r="G1642" s="136"/>
      <c r="H1642" s="136"/>
      <c r="I1642" s="136"/>
      <c r="J1642" s="136"/>
      <c r="K1642" s="136"/>
      <c r="L1642" s="136"/>
    </row>
    <row r="1643" ht="22.5" customHeight="1">
      <c r="A1643" s="136"/>
      <c r="B1643" s="136"/>
      <c r="C1643" s="136"/>
      <c r="D1643" s="136"/>
      <c r="F1643" s="136"/>
      <c r="G1643" s="136"/>
      <c r="H1643" s="136"/>
      <c r="I1643" s="136"/>
      <c r="J1643" s="136"/>
      <c r="K1643" s="136"/>
      <c r="L1643" s="136"/>
    </row>
    <row r="1644" ht="22.5" customHeight="1">
      <c r="A1644" s="136"/>
      <c r="B1644" s="136"/>
      <c r="C1644" s="136"/>
      <c r="D1644" s="136"/>
      <c r="F1644" s="136"/>
      <c r="G1644" s="136"/>
      <c r="H1644" s="136"/>
      <c r="I1644" s="136"/>
      <c r="J1644" s="136"/>
      <c r="K1644" s="136"/>
      <c r="L1644" s="136"/>
    </row>
    <row r="1645" ht="22.5" customHeight="1">
      <c r="A1645" s="136"/>
      <c r="B1645" s="136"/>
      <c r="C1645" s="136"/>
      <c r="D1645" s="136"/>
      <c r="F1645" s="136"/>
      <c r="G1645" s="136"/>
      <c r="H1645" s="136"/>
      <c r="I1645" s="136"/>
      <c r="J1645" s="136"/>
      <c r="K1645" s="136"/>
      <c r="L1645" s="136"/>
    </row>
    <row r="1646" ht="22.5" customHeight="1">
      <c r="A1646" s="136"/>
      <c r="B1646" s="136"/>
      <c r="C1646" s="136"/>
      <c r="D1646" s="136"/>
      <c r="F1646" s="136"/>
      <c r="G1646" s="136"/>
      <c r="H1646" s="136"/>
      <c r="I1646" s="136"/>
      <c r="J1646" s="136"/>
      <c r="K1646" s="136"/>
      <c r="L1646" s="136"/>
    </row>
    <row r="1647" ht="22.5" customHeight="1">
      <c r="A1647" s="136"/>
      <c r="B1647" s="136"/>
      <c r="C1647" s="136"/>
      <c r="D1647" s="136"/>
      <c r="F1647" s="136"/>
      <c r="G1647" s="136"/>
      <c r="H1647" s="136"/>
      <c r="I1647" s="136"/>
      <c r="J1647" s="136"/>
      <c r="K1647" s="136"/>
      <c r="L1647" s="136"/>
    </row>
    <row r="1648" ht="22.5" customHeight="1">
      <c r="A1648" s="136"/>
      <c r="B1648" s="136"/>
      <c r="C1648" s="136"/>
      <c r="D1648" s="136"/>
      <c r="F1648" s="136"/>
      <c r="G1648" s="136"/>
      <c r="H1648" s="136"/>
      <c r="I1648" s="136"/>
      <c r="J1648" s="136"/>
      <c r="K1648" s="136"/>
      <c r="L1648" s="136"/>
    </row>
    <row r="1649" ht="22.5" customHeight="1">
      <c r="A1649" s="136"/>
      <c r="B1649" s="136"/>
      <c r="C1649" s="136"/>
      <c r="D1649" s="136"/>
      <c r="F1649" s="136"/>
      <c r="G1649" s="136"/>
      <c r="H1649" s="136"/>
      <c r="I1649" s="136"/>
      <c r="J1649" s="136"/>
      <c r="K1649" s="136"/>
      <c r="L1649" s="136"/>
    </row>
    <row r="1650" ht="22.5" customHeight="1">
      <c r="A1650" s="136"/>
      <c r="B1650" s="136"/>
      <c r="C1650" s="136"/>
      <c r="D1650" s="136"/>
      <c r="F1650" s="136"/>
      <c r="G1650" s="136"/>
      <c r="H1650" s="136"/>
      <c r="I1650" s="136"/>
      <c r="J1650" s="136"/>
      <c r="K1650" s="136"/>
      <c r="L1650" s="136"/>
    </row>
    <row r="1651" ht="22.5" customHeight="1">
      <c r="A1651" s="136"/>
      <c r="B1651" s="136"/>
      <c r="C1651" s="136"/>
      <c r="D1651" s="136"/>
      <c r="F1651" s="136"/>
      <c r="G1651" s="136"/>
      <c r="H1651" s="136"/>
      <c r="I1651" s="136"/>
      <c r="J1651" s="136"/>
      <c r="K1651" s="136"/>
      <c r="L1651" s="136"/>
    </row>
    <row r="1652" ht="22.5" customHeight="1">
      <c r="A1652" s="136"/>
      <c r="B1652" s="136"/>
      <c r="C1652" s="136"/>
      <c r="D1652" s="136"/>
      <c r="F1652" s="136"/>
      <c r="G1652" s="136"/>
      <c r="H1652" s="136"/>
      <c r="I1652" s="136"/>
      <c r="J1652" s="136"/>
      <c r="K1652" s="136"/>
      <c r="L1652" s="136"/>
    </row>
    <row r="1653" ht="22.5" customHeight="1">
      <c r="A1653" s="136"/>
      <c r="B1653" s="136"/>
      <c r="C1653" s="136"/>
      <c r="D1653" s="136"/>
      <c r="F1653" s="136"/>
      <c r="G1653" s="136"/>
      <c r="H1653" s="136"/>
      <c r="I1653" s="136"/>
      <c r="J1653" s="136"/>
      <c r="K1653" s="136"/>
      <c r="L1653" s="136"/>
    </row>
    <row r="1654" ht="22.5" customHeight="1">
      <c r="A1654" s="136"/>
      <c r="B1654" s="136"/>
      <c r="C1654" s="136"/>
      <c r="D1654" s="136"/>
      <c r="F1654" s="136"/>
      <c r="G1654" s="136"/>
      <c r="H1654" s="136"/>
      <c r="I1654" s="136"/>
      <c r="J1654" s="136"/>
      <c r="K1654" s="136"/>
      <c r="L1654" s="136"/>
    </row>
    <row r="1655" ht="22.5" customHeight="1">
      <c r="A1655" s="136"/>
      <c r="B1655" s="136"/>
      <c r="C1655" s="136"/>
      <c r="D1655" s="136"/>
      <c r="F1655" s="136"/>
      <c r="G1655" s="136"/>
      <c r="H1655" s="136"/>
      <c r="I1655" s="136"/>
      <c r="J1655" s="136"/>
      <c r="K1655" s="136"/>
      <c r="L1655" s="136"/>
    </row>
    <row r="1656" ht="22.5" customHeight="1">
      <c r="A1656" s="136"/>
      <c r="B1656" s="136"/>
      <c r="C1656" s="136"/>
      <c r="D1656" s="136"/>
      <c r="F1656" s="136"/>
      <c r="G1656" s="136"/>
      <c r="H1656" s="136"/>
      <c r="I1656" s="136"/>
      <c r="J1656" s="136"/>
      <c r="K1656" s="136"/>
      <c r="L1656" s="136"/>
    </row>
    <row r="1657" ht="22.5" customHeight="1">
      <c r="A1657" s="136"/>
      <c r="B1657" s="136"/>
      <c r="C1657" s="136"/>
      <c r="D1657" s="136"/>
      <c r="F1657" s="136"/>
      <c r="G1657" s="136"/>
      <c r="H1657" s="136"/>
      <c r="I1657" s="136"/>
      <c r="J1657" s="136"/>
      <c r="K1657" s="136"/>
      <c r="L1657" s="136"/>
    </row>
    <row r="1658" ht="22.5" customHeight="1">
      <c r="A1658" s="136"/>
      <c r="B1658" s="136"/>
      <c r="C1658" s="136"/>
      <c r="D1658" s="136"/>
      <c r="F1658" s="136"/>
      <c r="G1658" s="136"/>
      <c r="H1658" s="136"/>
      <c r="I1658" s="136"/>
      <c r="J1658" s="136"/>
      <c r="K1658" s="136"/>
      <c r="L1658" s="136"/>
    </row>
    <row r="1659" ht="22.5" customHeight="1">
      <c r="A1659" s="136"/>
      <c r="B1659" s="136"/>
      <c r="C1659" s="136"/>
      <c r="D1659" s="136"/>
      <c r="F1659" s="136"/>
      <c r="G1659" s="136"/>
      <c r="H1659" s="136"/>
      <c r="I1659" s="136"/>
      <c r="J1659" s="136"/>
      <c r="K1659" s="136"/>
      <c r="L1659" s="136"/>
    </row>
    <row r="1660" ht="22.5" customHeight="1">
      <c r="A1660" s="136"/>
      <c r="B1660" s="136"/>
      <c r="C1660" s="136"/>
      <c r="D1660" s="136"/>
      <c r="F1660" s="136"/>
      <c r="G1660" s="136"/>
      <c r="H1660" s="136"/>
      <c r="I1660" s="136"/>
      <c r="J1660" s="136"/>
      <c r="K1660" s="136"/>
      <c r="L1660" s="136"/>
    </row>
    <row r="1661" ht="22.5" customHeight="1">
      <c r="A1661" s="136"/>
      <c r="B1661" s="136"/>
      <c r="C1661" s="136"/>
      <c r="D1661" s="136"/>
      <c r="F1661" s="136"/>
      <c r="G1661" s="136"/>
      <c r="H1661" s="136"/>
      <c r="I1661" s="136"/>
      <c r="J1661" s="136"/>
      <c r="K1661" s="136"/>
      <c r="L1661" s="136"/>
    </row>
    <row r="1662" ht="22.5" customHeight="1">
      <c r="A1662" s="136"/>
      <c r="B1662" s="136"/>
      <c r="C1662" s="136"/>
      <c r="D1662" s="136"/>
      <c r="F1662" s="136"/>
      <c r="G1662" s="136"/>
      <c r="H1662" s="136"/>
      <c r="I1662" s="136"/>
      <c r="J1662" s="136"/>
      <c r="K1662" s="136"/>
      <c r="L1662" s="136"/>
    </row>
    <row r="1663" ht="22.5" customHeight="1">
      <c r="A1663" s="136"/>
      <c r="B1663" s="136"/>
      <c r="C1663" s="136"/>
      <c r="D1663" s="136"/>
      <c r="F1663" s="136"/>
      <c r="G1663" s="136"/>
      <c r="H1663" s="136"/>
      <c r="I1663" s="136"/>
      <c r="J1663" s="136"/>
      <c r="K1663" s="136"/>
      <c r="L1663" s="136"/>
    </row>
    <row r="1664" ht="22.5" customHeight="1">
      <c r="A1664" s="136"/>
      <c r="B1664" s="136"/>
      <c r="C1664" s="136"/>
      <c r="D1664" s="136"/>
      <c r="F1664" s="136"/>
      <c r="G1664" s="136"/>
      <c r="H1664" s="136"/>
      <c r="I1664" s="136"/>
      <c r="J1664" s="136"/>
      <c r="K1664" s="136"/>
      <c r="L1664" s="136"/>
    </row>
    <row r="1665" ht="22.5" customHeight="1">
      <c r="A1665" s="136"/>
      <c r="B1665" s="136"/>
      <c r="C1665" s="136"/>
      <c r="D1665" s="136"/>
      <c r="F1665" s="136"/>
      <c r="G1665" s="136"/>
      <c r="H1665" s="136"/>
      <c r="I1665" s="136"/>
      <c r="J1665" s="136"/>
      <c r="K1665" s="136"/>
      <c r="L1665" s="136"/>
    </row>
    <row r="1666" ht="22.5" customHeight="1">
      <c r="A1666" s="136"/>
      <c r="B1666" s="136"/>
      <c r="C1666" s="136"/>
      <c r="D1666" s="136"/>
      <c r="F1666" s="136"/>
      <c r="G1666" s="136"/>
      <c r="H1666" s="136"/>
      <c r="I1666" s="136"/>
      <c r="J1666" s="136"/>
      <c r="K1666" s="136"/>
      <c r="L1666" s="136"/>
    </row>
    <row r="1667" ht="22.5" customHeight="1">
      <c r="A1667" s="136"/>
      <c r="B1667" s="136"/>
      <c r="C1667" s="136"/>
      <c r="D1667" s="136"/>
      <c r="F1667" s="136"/>
      <c r="G1667" s="136"/>
      <c r="H1667" s="136"/>
      <c r="I1667" s="136"/>
      <c r="J1667" s="136"/>
      <c r="K1667" s="136"/>
      <c r="L1667" s="136"/>
    </row>
    <row r="1668" ht="22.5" customHeight="1">
      <c r="A1668" s="136"/>
      <c r="B1668" s="136"/>
      <c r="C1668" s="136"/>
      <c r="D1668" s="136"/>
      <c r="F1668" s="136"/>
      <c r="G1668" s="136"/>
      <c r="H1668" s="136"/>
      <c r="I1668" s="136"/>
      <c r="J1668" s="136"/>
      <c r="K1668" s="136"/>
      <c r="L1668" s="136"/>
    </row>
    <row r="1669" ht="22.5" customHeight="1">
      <c r="A1669" s="136"/>
      <c r="B1669" s="136"/>
      <c r="C1669" s="136"/>
      <c r="D1669" s="136"/>
      <c r="F1669" s="136"/>
      <c r="G1669" s="136"/>
      <c r="H1669" s="136"/>
      <c r="I1669" s="136"/>
      <c r="J1669" s="136"/>
      <c r="K1669" s="136"/>
      <c r="L1669" s="136"/>
    </row>
    <row r="1670" ht="22.5" customHeight="1">
      <c r="A1670" s="136"/>
      <c r="B1670" s="136"/>
      <c r="C1670" s="136"/>
      <c r="D1670" s="136"/>
      <c r="F1670" s="136"/>
      <c r="G1670" s="136"/>
      <c r="H1670" s="136"/>
      <c r="I1670" s="136"/>
      <c r="J1670" s="136"/>
      <c r="K1670" s="136"/>
      <c r="L1670" s="136"/>
    </row>
    <row r="1671" ht="22.5" customHeight="1">
      <c r="A1671" s="136"/>
      <c r="B1671" s="136"/>
      <c r="C1671" s="136"/>
      <c r="D1671" s="136"/>
      <c r="F1671" s="136"/>
      <c r="G1671" s="136"/>
      <c r="H1671" s="136"/>
      <c r="I1671" s="136"/>
      <c r="J1671" s="136"/>
      <c r="K1671" s="136"/>
      <c r="L1671" s="136"/>
    </row>
    <row r="1672" ht="22.5" customHeight="1">
      <c r="A1672" s="136"/>
      <c r="B1672" s="136"/>
      <c r="C1672" s="136"/>
      <c r="D1672" s="136"/>
      <c r="F1672" s="136"/>
      <c r="G1672" s="136"/>
      <c r="H1672" s="136"/>
      <c r="I1672" s="136"/>
      <c r="J1672" s="136"/>
      <c r="K1672" s="136"/>
      <c r="L1672" s="136"/>
    </row>
    <row r="1673" ht="22.5" customHeight="1">
      <c r="A1673" s="136"/>
      <c r="B1673" s="136"/>
      <c r="C1673" s="136"/>
      <c r="D1673" s="136"/>
      <c r="F1673" s="136"/>
      <c r="G1673" s="136"/>
      <c r="H1673" s="136"/>
      <c r="I1673" s="136"/>
      <c r="J1673" s="136"/>
      <c r="K1673" s="136"/>
      <c r="L1673" s="136"/>
    </row>
    <row r="1674" ht="22.5" customHeight="1">
      <c r="A1674" s="136"/>
      <c r="B1674" s="136"/>
      <c r="C1674" s="136"/>
      <c r="D1674" s="136"/>
      <c r="F1674" s="136"/>
      <c r="G1674" s="136"/>
      <c r="H1674" s="136"/>
      <c r="I1674" s="136"/>
      <c r="J1674" s="136"/>
      <c r="K1674" s="136"/>
      <c r="L1674" s="136"/>
    </row>
    <row r="1675" ht="22.5" customHeight="1">
      <c r="A1675" s="136"/>
      <c r="B1675" s="136"/>
      <c r="C1675" s="136"/>
      <c r="D1675" s="136"/>
      <c r="F1675" s="136"/>
      <c r="G1675" s="136"/>
      <c r="H1675" s="136"/>
      <c r="I1675" s="136"/>
      <c r="J1675" s="136"/>
      <c r="K1675" s="136"/>
      <c r="L1675" s="136"/>
    </row>
    <row r="1676" ht="22.5" customHeight="1">
      <c r="A1676" s="136"/>
      <c r="B1676" s="136"/>
      <c r="C1676" s="136"/>
      <c r="D1676" s="136"/>
      <c r="F1676" s="136"/>
      <c r="G1676" s="136"/>
      <c r="H1676" s="136"/>
      <c r="I1676" s="136"/>
      <c r="J1676" s="136"/>
      <c r="K1676" s="136"/>
      <c r="L1676" s="136"/>
    </row>
    <row r="1677" ht="22.5" customHeight="1">
      <c r="A1677" s="136"/>
      <c r="B1677" s="136"/>
      <c r="C1677" s="136"/>
      <c r="D1677" s="136"/>
      <c r="F1677" s="136"/>
      <c r="G1677" s="136"/>
      <c r="H1677" s="136"/>
      <c r="I1677" s="136"/>
      <c r="J1677" s="136"/>
      <c r="K1677" s="136"/>
      <c r="L1677" s="136"/>
    </row>
    <row r="1678" ht="22.5" customHeight="1">
      <c r="A1678" s="136"/>
      <c r="B1678" s="136"/>
      <c r="C1678" s="136"/>
      <c r="D1678" s="136"/>
      <c r="F1678" s="136"/>
      <c r="G1678" s="136"/>
      <c r="H1678" s="136"/>
      <c r="I1678" s="136"/>
      <c r="J1678" s="136"/>
      <c r="K1678" s="136"/>
      <c r="L1678" s="136"/>
    </row>
    <row r="1679" ht="22.5" customHeight="1">
      <c r="A1679" s="136"/>
      <c r="B1679" s="136"/>
      <c r="C1679" s="136"/>
      <c r="D1679" s="136"/>
      <c r="F1679" s="136"/>
      <c r="G1679" s="136"/>
      <c r="H1679" s="136"/>
      <c r="I1679" s="136"/>
      <c r="J1679" s="136"/>
      <c r="K1679" s="136"/>
      <c r="L1679" s="136"/>
    </row>
    <row r="1680" ht="22.5" customHeight="1">
      <c r="A1680" s="136"/>
      <c r="B1680" s="136"/>
      <c r="C1680" s="136"/>
      <c r="D1680" s="136"/>
      <c r="F1680" s="136"/>
      <c r="G1680" s="136"/>
      <c r="H1680" s="136"/>
      <c r="I1680" s="136"/>
      <c r="J1680" s="136"/>
      <c r="K1680" s="136"/>
      <c r="L1680" s="136"/>
    </row>
    <row r="1681" ht="22.5" customHeight="1">
      <c r="A1681" s="136"/>
      <c r="B1681" s="136"/>
      <c r="C1681" s="136"/>
      <c r="D1681" s="136"/>
      <c r="F1681" s="136"/>
      <c r="G1681" s="136"/>
      <c r="H1681" s="136"/>
      <c r="I1681" s="136"/>
      <c r="J1681" s="136"/>
      <c r="K1681" s="136"/>
      <c r="L1681" s="136"/>
    </row>
    <row r="1682" ht="22.5" customHeight="1">
      <c r="A1682" s="136"/>
      <c r="B1682" s="136"/>
      <c r="C1682" s="136"/>
      <c r="D1682" s="136"/>
      <c r="F1682" s="136"/>
      <c r="G1682" s="136"/>
      <c r="H1682" s="136"/>
      <c r="I1682" s="136"/>
      <c r="J1682" s="136"/>
      <c r="K1682" s="136"/>
      <c r="L1682" s="136"/>
    </row>
    <row r="1683" ht="22.5" customHeight="1">
      <c r="A1683" s="136"/>
      <c r="B1683" s="136"/>
      <c r="C1683" s="136"/>
      <c r="D1683" s="136"/>
      <c r="F1683" s="136"/>
      <c r="G1683" s="136"/>
      <c r="H1683" s="136"/>
      <c r="I1683" s="136"/>
      <c r="J1683" s="136"/>
      <c r="K1683" s="136"/>
      <c r="L1683" s="136"/>
    </row>
    <row r="1684" ht="22.5" customHeight="1">
      <c r="A1684" s="136"/>
      <c r="B1684" s="136"/>
      <c r="C1684" s="136"/>
      <c r="D1684" s="136"/>
      <c r="F1684" s="136"/>
      <c r="G1684" s="136"/>
      <c r="H1684" s="136"/>
      <c r="I1684" s="136"/>
      <c r="J1684" s="136"/>
      <c r="K1684" s="136"/>
      <c r="L1684" s="136"/>
    </row>
    <row r="1685" ht="22.5" customHeight="1">
      <c r="A1685" s="136"/>
      <c r="B1685" s="136"/>
      <c r="C1685" s="136"/>
      <c r="D1685" s="136"/>
      <c r="F1685" s="136"/>
      <c r="G1685" s="136"/>
      <c r="H1685" s="136"/>
      <c r="I1685" s="136"/>
      <c r="J1685" s="136"/>
      <c r="K1685" s="136"/>
      <c r="L1685" s="136"/>
    </row>
    <row r="1686" ht="22.5" customHeight="1">
      <c r="A1686" s="136"/>
      <c r="B1686" s="136"/>
      <c r="C1686" s="136"/>
      <c r="D1686" s="136"/>
      <c r="F1686" s="136"/>
      <c r="G1686" s="136"/>
      <c r="H1686" s="136"/>
      <c r="I1686" s="136"/>
      <c r="J1686" s="136"/>
      <c r="K1686" s="136"/>
      <c r="L1686" s="136"/>
    </row>
    <row r="1687" ht="22.5" customHeight="1">
      <c r="A1687" s="136"/>
      <c r="B1687" s="136"/>
      <c r="C1687" s="136"/>
      <c r="D1687" s="136"/>
      <c r="F1687" s="136"/>
      <c r="G1687" s="136"/>
      <c r="H1687" s="136"/>
      <c r="I1687" s="136"/>
      <c r="J1687" s="136"/>
      <c r="K1687" s="136"/>
      <c r="L1687" s="136"/>
    </row>
    <row r="1688" ht="22.5" customHeight="1">
      <c r="A1688" s="136"/>
      <c r="B1688" s="136"/>
      <c r="C1688" s="136"/>
      <c r="D1688" s="136"/>
      <c r="F1688" s="136"/>
      <c r="G1688" s="136"/>
      <c r="H1688" s="136"/>
      <c r="I1688" s="136"/>
      <c r="J1688" s="136"/>
      <c r="K1688" s="136"/>
      <c r="L1688" s="136"/>
    </row>
    <row r="1689" ht="22.5" customHeight="1">
      <c r="A1689" s="136"/>
      <c r="B1689" s="136"/>
      <c r="C1689" s="136"/>
      <c r="D1689" s="136"/>
      <c r="F1689" s="136"/>
      <c r="G1689" s="136"/>
      <c r="H1689" s="136"/>
      <c r="I1689" s="136"/>
      <c r="J1689" s="136"/>
      <c r="K1689" s="136"/>
      <c r="L1689" s="136"/>
    </row>
    <row r="1690" ht="22.5" customHeight="1">
      <c r="A1690" s="136"/>
      <c r="B1690" s="136"/>
      <c r="C1690" s="136"/>
      <c r="D1690" s="136"/>
      <c r="F1690" s="136"/>
      <c r="G1690" s="136"/>
      <c r="H1690" s="136"/>
      <c r="I1690" s="136"/>
      <c r="J1690" s="136"/>
      <c r="K1690" s="136"/>
      <c r="L1690" s="136"/>
    </row>
    <row r="1691" ht="22.5" customHeight="1">
      <c r="A1691" s="136"/>
      <c r="B1691" s="136"/>
      <c r="C1691" s="136"/>
      <c r="D1691" s="136"/>
      <c r="F1691" s="136"/>
      <c r="G1691" s="136"/>
      <c r="H1691" s="136"/>
      <c r="I1691" s="136"/>
      <c r="J1691" s="136"/>
      <c r="K1691" s="136"/>
      <c r="L1691" s="136"/>
    </row>
    <row r="1692" ht="22.5" customHeight="1">
      <c r="A1692" s="136"/>
      <c r="B1692" s="136"/>
      <c r="C1692" s="136"/>
      <c r="D1692" s="136"/>
      <c r="F1692" s="136"/>
      <c r="G1692" s="136"/>
      <c r="H1692" s="136"/>
      <c r="I1692" s="136"/>
      <c r="J1692" s="136"/>
      <c r="K1692" s="136"/>
      <c r="L1692" s="136"/>
    </row>
    <row r="1693" ht="22.5" customHeight="1">
      <c r="A1693" s="136"/>
      <c r="B1693" s="136"/>
      <c r="C1693" s="136"/>
      <c r="D1693" s="136"/>
      <c r="F1693" s="136"/>
      <c r="G1693" s="136"/>
      <c r="H1693" s="136"/>
      <c r="I1693" s="136"/>
      <c r="J1693" s="136"/>
      <c r="K1693" s="136"/>
      <c r="L1693" s="136"/>
    </row>
    <row r="1694" ht="22.5" customHeight="1">
      <c r="A1694" s="136"/>
      <c r="B1694" s="136"/>
      <c r="C1694" s="136"/>
      <c r="D1694" s="136"/>
      <c r="F1694" s="136"/>
      <c r="G1694" s="136"/>
      <c r="H1694" s="136"/>
      <c r="I1694" s="136"/>
      <c r="J1694" s="136"/>
      <c r="K1694" s="136"/>
      <c r="L1694" s="136"/>
    </row>
    <row r="1695" ht="22.5" customHeight="1">
      <c r="A1695" s="136"/>
      <c r="B1695" s="136"/>
      <c r="C1695" s="136"/>
      <c r="D1695" s="136"/>
      <c r="F1695" s="136"/>
      <c r="G1695" s="136"/>
      <c r="H1695" s="136"/>
      <c r="I1695" s="136"/>
      <c r="J1695" s="136"/>
      <c r="K1695" s="136"/>
      <c r="L1695" s="136"/>
    </row>
    <row r="1696" ht="22.5" customHeight="1">
      <c r="A1696" s="136"/>
      <c r="B1696" s="136"/>
      <c r="C1696" s="136"/>
      <c r="D1696" s="136"/>
      <c r="F1696" s="136"/>
      <c r="G1696" s="136"/>
      <c r="H1696" s="136"/>
      <c r="I1696" s="136"/>
      <c r="J1696" s="136"/>
      <c r="K1696" s="136"/>
      <c r="L1696" s="136"/>
    </row>
    <row r="1697" ht="22.5" customHeight="1">
      <c r="A1697" s="136"/>
      <c r="B1697" s="136"/>
      <c r="C1697" s="136"/>
      <c r="D1697" s="136"/>
      <c r="F1697" s="136"/>
      <c r="G1697" s="136"/>
      <c r="H1697" s="136"/>
      <c r="I1697" s="136"/>
      <c r="J1697" s="136"/>
      <c r="K1697" s="136"/>
      <c r="L1697" s="136"/>
    </row>
    <row r="1698" ht="22.5" customHeight="1">
      <c r="A1698" s="136"/>
      <c r="B1698" s="136"/>
      <c r="C1698" s="136"/>
      <c r="D1698" s="136"/>
      <c r="F1698" s="136"/>
      <c r="G1698" s="136"/>
      <c r="H1698" s="136"/>
      <c r="I1698" s="136"/>
      <c r="J1698" s="136"/>
      <c r="K1698" s="136"/>
      <c r="L1698" s="136"/>
    </row>
    <row r="1699" ht="22.5" customHeight="1">
      <c r="A1699" s="136"/>
      <c r="B1699" s="136"/>
      <c r="C1699" s="136"/>
      <c r="D1699" s="136"/>
      <c r="F1699" s="136"/>
      <c r="G1699" s="136"/>
      <c r="H1699" s="136"/>
      <c r="I1699" s="136"/>
      <c r="J1699" s="136"/>
      <c r="K1699" s="136"/>
      <c r="L1699" s="136"/>
    </row>
    <row r="1700" ht="22.5" customHeight="1">
      <c r="A1700" s="136"/>
      <c r="B1700" s="136"/>
      <c r="C1700" s="136"/>
      <c r="D1700" s="136"/>
      <c r="F1700" s="136"/>
      <c r="G1700" s="136"/>
      <c r="H1700" s="136"/>
      <c r="I1700" s="136"/>
      <c r="J1700" s="136"/>
      <c r="K1700" s="136"/>
      <c r="L1700" s="136"/>
    </row>
    <row r="1701" ht="22.5" customHeight="1">
      <c r="A1701" s="136"/>
      <c r="B1701" s="136"/>
      <c r="C1701" s="136"/>
      <c r="D1701" s="136"/>
      <c r="F1701" s="136"/>
      <c r="G1701" s="136"/>
      <c r="H1701" s="136"/>
      <c r="I1701" s="136"/>
      <c r="J1701" s="136"/>
      <c r="K1701" s="136"/>
      <c r="L1701" s="136"/>
    </row>
    <row r="1702" ht="22.5" customHeight="1">
      <c r="A1702" s="136"/>
      <c r="B1702" s="136"/>
      <c r="C1702" s="136"/>
      <c r="D1702" s="136"/>
      <c r="F1702" s="136"/>
      <c r="G1702" s="136"/>
      <c r="H1702" s="136"/>
      <c r="I1702" s="136"/>
      <c r="J1702" s="136"/>
      <c r="K1702" s="136"/>
      <c r="L1702" s="136"/>
    </row>
    <row r="1703" ht="22.5" customHeight="1">
      <c r="A1703" s="136"/>
      <c r="B1703" s="136"/>
      <c r="C1703" s="136"/>
      <c r="D1703" s="136"/>
      <c r="F1703" s="136"/>
      <c r="G1703" s="136"/>
      <c r="H1703" s="136"/>
      <c r="I1703" s="136"/>
      <c r="J1703" s="136"/>
      <c r="K1703" s="136"/>
      <c r="L1703" s="136"/>
    </row>
    <row r="1704" ht="22.5" customHeight="1">
      <c r="A1704" s="136"/>
      <c r="B1704" s="136"/>
      <c r="C1704" s="136"/>
      <c r="D1704" s="136"/>
      <c r="F1704" s="136"/>
      <c r="G1704" s="136"/>
      <c r="H1704" s="136"/>
      <c r="I1704" s="136"/>
      <c r="J1704" s="136"/>
      <c r="K1704" s="136"/>
      <c r="L1704" s="136"/>
    </row>
    <row r="1705" ht="22.5" customHeight="1">
      <c r="A1705" s="136"/>
      <c r="B1705" s="136"/>
      <c r="C1705" s="136"/>
      <c r="D1705" s="136"/>
      <c r="F1705" s="136"/>
      <c r="G1705" s="136"/>
      <c r="H1705" s="136"/>
      <c r="I1705" s="136"/>
      <c r="J1705" s="136"/>
      <c r="K1705" s="136"/>
      <c r="L1705" s="136"/>
    </row>
    <row r="1706" ht="22.5" customHeight="1">
      <c r="A1706" s="136"/>
      <c r="B1706" s="136"/>
      <c r="C1706" s="136"/>
      <c r="D1706" s="136"/>
      <c r="F1706" s="136"/>
      <c r="G1706" s="136"/>
      <c r="H1706" s="136"/>
      <c r="I1706" s="136"/>
      <c r="J1706" s="136"/>
      <c r="K1706" s="136"/>
      <c r="L1706" s="136"/>
    </row>
    <row r="1707" ht="22.5" customHeight="1">
      <c r="A1707" s="136"/>
      <c r="B1707" s="136"/>
      <c r="C1707" s="136"/>
      <c r="D1707" s="136"/>
      <c r="F1707" s="136"/>
      <c r="G1707" s="136"/>
      <c r="H1707" s="136"/>
      <c r="I1707" s="136"/>
      <c r="J1707" s="136"/>
      <c r="K1707" s="136"/>
      <c r="L1707" s="136"/>
    </row>
    <row r="1708" ht="22.5" customHeight="1">
      <c r="A1708" s="136"/>
      <c r="B1708" s="136"/>
      <c r="C1708" s="136"/>
      <c r="D1708" s="136"/>
      <c r="F1708" s="136"/>
      <c r="G1708" s="136"/>
      <c r="H1708" s="136"/>
      <c r="I1708" s="136"/>
      <c r="J1708" s="136"/>
      <c r="K1708" s="136"/>
      <c r="L1708" s="136"/>
    </row>
    <row r="1709" ht="22.5" customHeight="1">
      <c r="A1709" s="136"/>
      <c r="B1709" s="136"/>
      <c r="C1709" s="136"/>
      <c r="D1709" s="136"/>
      <c r="F1709" s="136"/>
      <c r="G1709" s="136"/>
      <c r="H1709" s="136"/>
      <c r="I1709" s="136"/>
      <c r="J1709" s="136"/>
      <c r="K1709" s="136"/>
      <c r="L1709" s="136"/>
    </row>
    <row r="1710" ht="22.5" customHeight="1">
      <c r="A1710" s="136"/>
      <c r="B1710" s="136"/>
      <c r="C1710" s="136"/>
      <c r="D1710" s="136"/>
      <c r="F1710" s="136"/>
      <c r="G1710" s="136"/>
      <c r="H1710" s="136"/>
      <c r="I1710" s="136"/>
      <c r="J1710" s="136"/>
      <c r="K1710" s="136"/>
      <c r="L1710" s="136"/>
    </row>
    <row r="1711" ht="22.5" customHeight="1">
      <c r="A1711" s="136"/>
      <c r="B1711" s="136"/>
      <c r="C1711" s="136"/>
      <c r="D1711" s="136"/>
      <c r="F1711" s="136"/>
      <c r="G1711" s="136"/>
      <c r="H1711" s="136"/>
      <c r="I1711" s="136"/>
      <c r="J1711" s="136"/>
      <c r="K1711" s="136"/>
      <c r="L1711" s="136"/>
    </row>
    <row r="1712" ht="22.5" customHeight="1">
      <c r="A1712" s="136"/>
      <c r="B1712" s="136"/>
      <c r="C1712" s="136"/>
      <c r="D1712" s="136"/>
      <c r="F1712" s="136"/>
      <c r="G1712" s="136"/>
      <c r="H1712" s="136"/>
      <c r="I1712" s="136"/>
      <c r="J1712" s="136"/>
      <c r="K1712" s="136"/>
      <c r="L1712" s="136"/>
    </row>
    <row r="1713" ht="22.5" customHeight="1">
      <c r="A1713" s="136"/>
      <c r="B1713" s="136"/>
      <c r="C1713" s="136"/>
      <c r="D1713" s="136"/>
      <c r="F1713" s="136"/>
      <c r="G1713" s="136"/>
      <c r="H1713" s="136"/>
      <c r="I1713" s="136"/>
      <c r="J1713" s="136"/>
      <c r="K1713" s="136"/>
      <c r="L1713" s="136"/>
    </row>
    <row r="1714" ht="22.5" customHeight="1">
      <c r="A1714" s="136"/>
      <c r="B1714" s="136"/>
      <c r="C1714" s="136"/>
      <c r="D1714" s="136"/>
      <c r="F1714" s="136"/>
      <c r="G1714" s="136"/>
      <c r="H1714" s="136"/>
      <c r="I1714" s="136"/>
      <c r="J1714" s="136"/>
      <c r="K1714" s="136"/>
      <c r="L1714" s="136"/>
    </row>
    <row r="1715" ht="22.5" customHeight="1">
      <c r="A1715" s="136"/>
      <c r="B1715" s="136"/>
      <c r="C1715" s="136"/>
      <c r="D1715" s="136"/>
      <c r="F1715" s="136"/>
      <c r="G1715" s="136"/>
      <c r="H1715" s="136"/>
      <c r="I1715" s="136"/>
      <c r="J1715" s="136"/>
      <c r="K1715" s="136"/>
      <c r="L1715" s="136"/>
    </row>
    <row r="1716" ht="22.5" customHeight="1">
      <c r="A1716" s="136"/>
      <c r="B1716" s="136"/>
      <c r="C1716" s="136"/>
      <c r="D1716" s="136"/>
      <c r="F1716" s="136"/>
      <c r="G1716" s="136"/>
      <c r="H1716" s="136"/>
      <c r="I1716" s="136"/>
      <c r="J1716" s="136"/>
      <c r="K1716" s="136"/>
      <c r="L1716" s="136"/>
    </row>
    <row r="1717" ht="22.5" customHeight="1">
      <c r="A1717" s="136"/>
      <c r="B1717" s="136"/>
      <c r="C1717" s="136"/>
      <c r="D1717" s="136"/>
      <c r="F1717" s="136"/>
      <c r="G1717" s="136"/>
      <c r="H1717" s="136"/>
      <c r="I1717" s="136"/>
      <c r="J1717" s="136"/>
      <c r="K1717" s="136"/>
      <c r="L1717" s="136"/>
    </row>
    <row r="1718" ht="22.5" customHeight="1">
      <c r="A1718" s="136"/>
      <c r="B1718" s="136"/>
      <c r="C1718" s="136"/>
      <c r="D1718" s="136"/>
      <c r="F1718" s="136"/>
      <c r="G1718" s="136"/>
      <c r="H1718" s="136"/>
      <c r="I1718" s="136"/>
      <c r="J1718" s="136"/>
      <c r="K1718" s="136"/>
      <c r="L1718" s="136"/>
    </row>
    <row r="1719" ht="22.5" customHeight="1">
      <c r="A1719" s="136"/>
      <c r="B1719" s="136"/>
      <c r="C1719" s="136"/>
      <c r="D1719" s="136"/>
      <c r="F1719" s="136"/>
      <c r="G1719" s="136"/>
      <c r="H1719" s="136"/>
      <c r="I1719" s="136"/>
      <c r="J1719" s="136"/>
      <c r="K1719" s="136"/>
      <c r="L1719" s="136"/>
    </row>
    <row r="1720" ht="22.5" customHeight="1">
      <c r="A1720" s="136"/>
      <c r="B1720" s="136"/>
      <c r="C1720" s="136"/>
      <c r="D1720" s="136"/>
      <c r="F1720" s="136"/>
      <c r="G1720" s="136"/>
      <c r="H1720" s="136"/>
      <c r="I1720" s="136"/>
      <c r="J1720" s="136"/>
      <c r="K1720" s="136"/>
      <c r="L1720" s="136"/>
    </row>
    <row r="1721" ht="22.5" customHeight="1">
      <c r="A1721" s="136"/>
      <c r="B1721" s="136"/>
      <c r="C1721" s="136"/>
      <c r="D1721" s="136"/>
      <c r="F1721" s="136"/>
      <c r="G1721" s="136"/>
      <c r="H1721" s="136"/>
      <c r="I1721" s="136"/>
      <c r="J1721" s="136"/>
      <c r="K1721" s="136"/>
      <c r="L1721" s="136"/>
    </row>
    <row r="1722" ht="22.5" customHeight="1">
      <c r="A1722" s="136"/>
      <c r="B1722" s="136"/>
      <c r="C1722" s="136"/>
      <c r="D1722" s="136"/>
      <c r="F1722" s="136"/>
      <c r="G1722" s="136"/>
      <c r="H1722" s="136"/>
      <c r="I1722" s="136"/>
      <c r="J1722" s="136"/>
      <c r="K1722" s="136"/>
      <c r="L1722" s="136"/>
    </row>
    <row r="1723" ht="22.5" customHeight="1">
      <c r="A1723" s="136"/>
      <c r="B1723" s="136"/>
      <c r="C1723" s="136"/>
      <c r="D1723" s="136"/>
      <c r="F1723" s="136"/>
      <c r="G1723" s="136"/>
      <c r="H1723" s="136"/>
      <c r="I1723" s="136"/>
      <c r="J1723" s="136"/>
      <c r="K1723" s="136"/>
      <c r="L1723" s="136"/>
    </row>
    <row r="1724" ht="22.5" customHeight="1">
      <c r="A1724" s="136"/>
      <c r="B1724" s="136"/>
      <c r="C1724" s="136"/>
      <c r="D1724" s="136"/>
      <c r="F1724" s="136"/>
      <c r="G1724" s="136"/>
      <c r="H1724" s="136"/>
      <c r="I1724" s="136"/>
      <c r="J1724" s="136"/>
      <c r="K1724" s="136"/>
      <c r="L1724" s="136"/>
    </row>
    <row r="1725" ht="22.5" customHeight="1">
      <c r="A1725" s="136"/>
      <c r="B1725" s="136"/>
      <c r="C1725" s="136"/>
      <c r="D1725" s="136"/>
      <c r="F1725" s="136"/>
      <c r="G1725" s="136"/>
      <c r="H1725" s="136"/>
      <c r="I1725" s="136"/>
      <c r="J1725" s="136"/>
      <c r="K1725" s="136"/>
      <c r="L1725" s="136"/>
    </row>
    <row r="1726" ht="22.5" customHeight="1">
      <c r="A1726" s="136"/>
      <c r="B1726" s="136"/>
      <c r="C1726" s="136"/>
      <c r="D1726" s="136"/>
      <c r="F1726" s="136"/>
      <c r="G1726" s="136"/>
      <c r="H1726" s="136"/>
      <c r="I1726" s="136"/>
      <c r="J1726" s="136"/>
      <c r="K1726" s="136"/>
      <c r="L1726" s="136"/>
    </row>
    <row r="1727" ht="22.5" customHeight="1">
      <c r="A1727" s="136"/>
      <c r="B1727" s="136"/>
      <c r="C1727" s="136"/>
      <c r="D1727" s="136"/>
      <c r="F1727" s="136"/>
      <c r="G1727" s="136"/>
      <c r="H1727" s="136"/>
      <c r="I1727" s="136"/>
      <c r="J1727" s="136"/>
      <c r="K1727" s="136"/>
      <c r="L1727" s="136"/>
    </row>
    <row r="1728" ht="22.5" customHeight="1">
      <c r="A1728" s="136"/>
      <c r="B1728" s="136"/>
      <c r="C1728" s="136"/>
      <c r="D1728" s="136"/>
      <c r="F1728" s="136"/>
      <c r="G1728" s="136"/>
      <c r="H1728" s="136"/>
      <c r="I1728" s="136"/>
      <c r="J1728" s="136"/>
      <c r="K1728" s="136"/>
      <c r="L1728" s="136"/>
    </row>
    <row r="1729" ht="22.5" customHeight="1">
      <c r="A1729" s="136"/>
      <c r="B1729" s="136"/>
      <c r="C1729" s="136"/>
      <c r="D1729" s="136"/>
      <c r="F1729" s="136"/>
      <c r="G1729" s="136"/>
      <c r="H1729" s="136"/>
      <c r="I1729" s="136"/>
      <c r="J1729" s="136"/>
      <c r="K1729" s="136"/>
      <c r="L1729" s="136"/>
    </row>
    <row r="1730" ht="22.5" customHeight="1">
      <c r="A1730" s="136"/>
      <c r="B1730" s="136"/>
      <c r="C1730" s="136"/>
      <c r="D1730" s="136"/>
      <c r="F1730" s="136"/>
      <c r="G1730" s="136"/>
      <c r="H1730" s="136"/>
      <c r="I1730" s="136"/>
      <c r="J1730" s="136"/>
      <c r="K1730" s="136"/>
      <c r="L1730" s="136"/>
    </row>
    <row r="1731" ht="22.5" customHeight="1">
      <c r="A1731" s="136"/>
      <c r="B1731" s="136"/>
      <c r="C1731" s="136"/>
      <c r="D1731" s="136"/>
      <c r="F1731" s="136"/>
      <c r="G1731" s="136"/>
      <c r="H1731" s="136"/>
      <c r="I1731" s="136"/>
      <c r="J1731" s="136"/>
      <c r="K1731" s="136"/>
      <c r="L1731" s="136"/>
    </row>
    <row r="1732" ht="22.5" customHeight="1">
      <c r="A1732" s="136"/>
      <c r="B1732" s="136"/>
      <c r="C1732" s="136"/>
      <c r="D1732" s="136"/>
      <c r="F1732" s="136"/>
      <c r="G1732" s="136"/>
      <c r="H1732" s="136"/>
      <c r="I1732" s="136"/>
      <c r="J1732" s="136"/>
      <c r="K1732" s="136"/>
      <c r="L1732" s="136"/>
    </row>
    <row r="1733" ht="22.5" customHeight="1">
      <c r="A1733" s="136"/>
      <c r="B1733" s="136"/>
      <c r="C1733" s="136"/>
      <c r="D1733" s="136"/>
      <c r="F1733" s="136"/>
      <c r="G1733" s="136"/>
      <c r="H1733" s="136"/>
      <c r="I1733" s="136"/>
      <c r="J1733" s="136"/>
      <c r="K1733" s="136"/>
      <c r="L1733" s="136"/>
    </row>
    <row r="1734" ht="22.5" customHeight="1">
      <c r="A1734" s="136"/>
      <c r="B1734" s="136"/>
      <c r="C1734" s="136"/>
      <c r="D1734" s="136"/>
      <c r="F1734" s="136"/>
      <c r="G1734" s="136"/>
      <c r="H1734" s="136"/>
      <c r="I1734" s="136"/>
      <c r="J1734" s="136"/>
      <c r="K1734" s="136"/>
      <c r="L1734" s="136"/>
    </row>
    <row r="1735" ht="22.5" customHeight="1">
      <c r="A1735" s="136"/>
      <c r="B1735" s="136"/>
      <c r="C1735" s="136"/>
      <c r="D1735" s="136"/>
      <c r="F1735" s="136"/>
      <c r="G1735" s="136"/>
      <c r="H1735" s="136"/>
      <c r="I1735" s="136"/>
      <c r="J1735" s="136"/>
      <c r="K1735" s="136"/>
      <c r="L1735" s="136"/>
    </row>
    <row r="1736" ht="22.5" customHeight="1">
      <c r="A1736" s="136"/>
      <c r="B1736" s="136"/>
      <c r="C1736" s="136"/>
      <c r="D1736" s="136"/>
      <c r="F1736" s="136"/>
      <c r="G1736" s="136"/>
      <c r="H1736" s="136"/>
      <c r="I1736" s="136"/>
      <c r="J1736" s="136"/>
      <c r="K1736" s="136"/>
      <c r="L1736" s="136"/>
    </row>
    <row r="1737" ht="22.5" customHeight="1">
      <c r="A1737" s="136"/>
      <c r="B1737" s="136"/>
      <c r="C1737" s="136"/>
      <c r="D1737" s="136"/>
      <c r="F1737" s="136"/>
      <c r="G1737" s="136"/>
      <c r="H1737" s="136"/>
      <c r="I1737" s="136"/>
      <c r="J1737" s="136"/>
      <c r="K1737" s="136"/>
      <c r="L1737" s="136"/>
    </row>
    <row r="1738" ht="22.5" customHeight="1">
      <c r="A1738" s="136"/>
      <c r="B1738" s="136"/>
      <c r="C1738" s="136"/>
      <c r="D1738" s="136"/>
      <c r="F1738" s="136"/>
      <c r="G1738" s="136"/>
      <c r="H1738" s="136"/>
      <c r="I1738" s="136"/>
      <c r="J1738" s="136"/>
      <c r="K1738" s="136"/>
      <c r="L1738" s="136"/>
    </row>
    <row r="1739" ht="22.5" customHeight="1">
      <c r="A1739" s="136"/>
      <c r="B1739" s="136"/>
      <c r="C1739" s="136"/>
      <c r="D1739" s="136"/>
      <c r="F1739" s="136"/>
      <c r="G1739" s="136"/>
      <c r="H1739" s="136"/>
      <c r="I1739" s="136"/>
      <c r="J1739" s="136"/>
      <c r="K1739" s="136"/>
      <c r="L1739" s="136"/>
    </row>
    <row r="1740" ht="22.5" customHeight="1">
      <c r="A1740" s="136"/>
      <c r="B1740" s="136"/>
      <c r="C1740" s="136"/>
      <c r="D1740" s="136"/>
      <c r="F1740" s="136"/>
      <c r="G1740" s="136"/>
      <c r="H1740" s="136"/>
      <c r="I1740" s="136"/>
      <c r="J1740" s="136"/>
      <c r="K1740" s="136"/>
      <c r="L1740" s="136"/>
    </row>
    <row r="1741" ht="22.5" customHeight="1">
      <c r="A1741" s="136"/>
      <c r="B1741" s="136"/>
      <c r="C1741" s="136"/>
      <c r="D1741" s="136"/>
      <c r="F1741" s="136"/>
      <c r="G1741" s="136"/>
      <c r="H1741" s="136"/>
      <c r="I1741" s="136"/>
      <c r="J1741" s="136"/>
      <c r="K1741" s="136"/>
      <c r="L1741" s="136"/>
    </row>
    <row r="1742" ht="22.5" customHeight="1">
      <c r="A1742" s="136"/>
      <c r="B1742" s="136"/>
      <c r="C1742" s="136"/>
      <c r="D1742" s="136"/>
      <c r="F1742" s="136"/>
      <c r="G1742" s="136"/>
      <c r="H1742" s="136"/>
      <c r="I1742" s="136"/>
      <c r="J1742" s="136"/>
      <c r="K1742" s="136"/>
      <c r="L1742" s="136"/>
    </row>
    <row r="1743" ht="22.5" customHeight="1">
      <c r="A1743" s="136"/>
      <c r="B1743" s="136"/>
      <c r="C1743" s="136"/>
      <c r="D1743" s="136"/>
      <c r="F1743" s="136"/>
      <c r="G1743" s="136"/>
      <c r="H1743" s="136"/>
      <c r="I1743" s="136"/>
      <c r="J1743" s="136"/>
      <c r="K1743" s="136"/>
      <c r="L1743" s="136"/>
    </row>
    <row r="1744" ht="22.5" customHeight="1">
      <c r="A1744" s="136"/>
      <c r="B1744" s="136"/>
      <c r="C1744" s="136"/>
      <c r="D1744" s="136"/>
      <c r="F1744" s="136"/>
      <c r="G1744" s="136"/>
      <c r="H1744" s="136"/>
      <c r="I1744" s="136"/>
      <c r="J1744" s="136"/>
      <c r="K1744" s="136"/>
      <c r="L1744" s="136"/>
    </row>
    <row r="1745" ht="22.5" customHeight="1">
      <c r="A1745" s="136"/>
      <c r="B1745" s="136"/>
      <c r="C1745" s="136"/>
      <c r="D1745" s="136"/>
      <c r="F1745" s="136"/>
      <c r="G1745" s="136"/>
      <c r="H1745" s="136"/>
      <c r="I1745" s="136"/>
      <c r="J1745" s="136"/>
      <c r="K1745" s="136"/>
      <c r="L1745" s="136"/>
    </row>
    <row r="1746" ht="22.5" customHeight="1">
      <c r="A1746" s="136"/>
      <c r="B1746" s="136"/>
      <c r="C1746" s="136"/>
      <c r="D1746" s="136"/>
      <c r="F1746" s="136"/>
      <c r="G1746" s="136"/>
      <c r="H1746" s="136"/>
      <c r="I1746" s="136"/>
      <c r="J1746" s="136"/>
      <c r="K1746" s="136"/>
      <c r="L1746" s="136"/>
    </row>
    <row r="1747" ht="22.5" customHeight="1">
      <c r="A1747" s="136"/>
      <c r="B1747" s="136"/>
      <c r="C1747" s="136"/>
      <c r="D1747" s="136"/>
      <c r="F1747" s="136"/>
      <c r="G1747" s="136"/>
      <c r="H1747" s="136"/>
      <c r="I1747" s="136"/>
      <c r="J1747" s="136"/>
      <c r="K1747" s="136"/>
      <c r="L1747" s="136"/>
    </row>
    <row r="1748" ht="22.5" customHeight="1">
      <c r="A1748" s="136"/>
      <c r="B1748" s="136"/>
      <c r="C1748" s="136"/>
      <c r="D1748" s="136"/>
      <c r="F1748" s="136"/>
      <c r="G1748" s="136"/>
      <c r="H1748" s="136"/>
      <c r="I1748" s="136"/>
      <c r="J1748" s="136"/>
      <c r="K1748" s="136"/>
      <c r="L1748" s="136"/>
    </row>
    <row r="1749" ht="22.5" customHeight="1">
      <c r="A1749" s="136"/>
      <c r="B1749" s="136"/>
      <c r="C1749" s="136"/>
      <c r="D1749" s="136"/>
      <c r="F1749" s="136"/>
      <c r="G1749" s="136"/>
      <c r="H1749" s="136"/>
      <c r="I1749" s="136"/>
      <c r="J1749" s="136"/>
      <c r="K1749" s="136"/>
      <c r="L1749" s="136"/>
    </row>
    <row r="1750" ht="22.5" customHeight="1">
      <c r="A1750" s="136"/>
      <c r="B1750" s="136"/>
      <c r="C1750" s="136"/>
      <c r="D1750" s="136"/>
      <c r="F1750" s="136"/>
      <c r="G1750" s="136"/>
      <c r="H1750" s="136"/>
      <c r="I1750" s="136"/>
      <c r="J1750" s="136"/>
      <c r="K1750" s="136"/>
      <c r="L1750" s="136"/>
    </row>
    <row r="1751" ht="22.5" customHeight="1">
      <c r="A1751" s="136"/>
      <c r="B1751" s="136"/>
      <c r="C1751" s="136"/>
      <c r="D1751" s="136"/>
      <c r="F1751" s="136"/>
      <c r="G1751" s="136"/>
      <c r="H1751" s="136"/>
      <c r="I1751" s="136"/>
      <c r="J1751" s="136"/>
      <c r="K1751" s="136"/>
      <c r="L1751" s="136"/>
    </row>
    <row r="1752" ht="22.5" customHeight="1">
      <c r="A1752" s="136"/>
      <c r="B1752" s="136"/>
      <c r="C1752" s="136"/>
      <c r="D1752" s="136"/>
      <c r="F1752" s="136"/>
      <c r="G1752" s="136"/>
      <c r="H1752" s="136"/>
      <c r="I1752" s="136"/>
      <c r="J1752" s="136"/>
      <c r="K1752" s="136"/>
      <c r="L1752" s="136"/>
    </row>
    <row r="1753" ht="22.5" customHeight="1">
      <c r="A1753" s="136"/>
      <c r="B1753" s="136"/>
      <c r="C1753" s="136"/>
      <c r="D1753" s="136"/>
      <c r="F1753" s="136"/>
      <c r="G1753" s="136"/>
      <c r="H1753" s="136"/>
      <c r="I1753" s="136"/>
      <c r="J1753" s="136"/>
      <c r="K1753" s="136"/>
      <c r="L1753" s="136"/>
    </row>
    <row r="1754" ht="22.5" customHeight="1">
      <c r="A1754" s="136"/>
      <c r="B1754" s="136"/>
      <c r="C1754" s="136"/>
      <c r="D1754" s="136"/>
      <c r="F1754" s="136"/>
      <c r="G1754" s="136"/>
      <c r="H1754" s="136"/>
      <c r="I1754" s="136"/>
      <c r="J1754" s="136"/>
      <c r="K1754" s="136"/>
      <c r="L1754" s="136"/>
    </row>
    <row r="1755" ht="22.5" customHeight="1">
      <c r="A1755" s="136"/>
      <c r="B1755" s="136"/>
      <c r="C1755" s="136"/>
      <c r="D1755" s="136"/>
      <c r="F1755" s="136"/>
      <c r="G1755" s="136"/>
      <c r="H1755" s="136"/>
      <c r="I1755" s="136"/>
      <c r="J1755" s="136"/>
      <c r="K1755" s="136"/>
      <c r="L1755" s="136"/>
    </row>
    <row r="1756" ht="22.5" customHeight="1">
      <c r="A1756" s="136"/>
      <c r="B1756" s="136"/>
      <c r="C1756" s="136"/>
      <c r="D1756" s="136"/>
      <c r="F1756" s="136"/>
      <c r="G1756" s="136"/>
      <c r="H1756" s="136"/>
      <c r="I1756" s="136"/>
      <c r="J1756" s="136"/>
      <c r="K1756" s="136"/>
      <c r="L1756" s="136"/>
    </row>
    <row r="1757" ht="22.5" customHeight="1">
      <c r="A1757" s="136"/>
      <c r="B1757" s="136"/>
      <c r="C1757" s="136"/>
      <c r="D1757" s="136"/>
      <c r="F1757" s="136"/>
      <c r="G1757" s="136"/>
      <c r="H1757" s="136"/>
      <c r="I1757" s="136"/>
      <c r="J1757" s="136"/>
      <c r="K1757" s="136"/>
      <c r="L1757" s="136"/>
    </row>
    <row r="1758" ht="22.5" customHeight="1">
      <c r="A1758" s="136"/>
      <c r="B1758" s="136"/>
      <c r="C1758" s="136"/>
      <c r="D1758" s="136"/>
      <c r="F1758" s="136"/>
      <c r="G1758" s="136"/>
      <c r="H1758" s="136"/>
      <c r="I1758" s="136"/>
      <c r="J1758" s="136"/>
      <c r="K1758" s="136"/>
      <c r="L1758" s="136"/>
    </row>
    <row r="1759" ht="22.5" customHeight="1">
      <c r="A1759" s="136"/>
      <c r="B1759" s="136"/>
      <c r="C1759" s="136"/>
      <c r="D1759" s="136"/>
      <c r="F1759" s="136"/>
      <c r="G1759" s="136"/>
      <c r="H1759" s="136"/>
      <c r="I1759" s="136"/>
      <c r="J1759" s="136"/>
      <c r="K1759" s="136"/>
      <c r="L1759" s="136"/>
    </row>
    <row r="1760" ht="22.5" customHeight="1">
      <c r="A1760" s="136"/>
      <c r="B1760" s="136"/>
      <c r="C1760" s="136"/>
      <c r="D1760" s="136"/>
      <c r="F1760" s="136"/>
      <c r="G1760" s="136"/>
      <c r="H1760" s="136"/>
      <c r="I1760" s="136"/>
      <c r="J1760" s="136"/>
      <c r="K1760" s="136"/>
      <c r="L1760" s="136"/>
    </row>
    <row r="1761" ht="22.5" customHeight="1">
      <c r="A1761" s="136"/>
      <c r="B1761" s="136"/>
      <c r="C1761" s="136"/>
      <c r="D1761" s="136"/>
      <c r="F1761" s="136"/>
      <c r="G1761" s="136"/>
      <c r="H1761" s="136"/>
      <c r="I1761" s="136"/>
      <c r="J1761" s="136"/>
      <c r="K1761" s="136"/>
      <c r="L1761" s="136"/>
    </row>
    <row r="1762" ht="22.5" customHeight="1">
      <c r="A1762" s="136"/>
      <c r="B1762" s="136"/>
      <c r="C1762" s="136"/>
      <c r="D1762" s="136"/>
      <c r="F1762" s="136"/>
      <c r="G1762" s="136"/>
      <c r="H1762" s="136"/>
      <c r="I1762" s="136"/>
      <c r="J1762" s="136"/>
      <c r="K1762" s="136"/>
      <c r="L1762" s="136"/>
    </row>
    <row r="1763" ht="22.5" customHeight="1">
      <c r="A1763" s="136"/>
      <c r="B1763" s="136"/>
      <c r="C1763" s="136"/>
      <c r="D1763" s="136"/>
      <c r="F1763" s="136"/>
      <c r="G1763" s="136"/>
      <c r="H1763" s="136"/>
      <c r="I1763" s="136"/>
      <c r="J1763" s="136"/>
      <c r="K1763" s="136"/>
      <c r="L1763" s="136"/>
    </row>
    <row r="1764" ht="22.5" customHeight="1">
      <c r="A1764" s="136"/>
      <c r="B1764" s="136"/>
      <c r="C1764" s="136"/>
      <c r="D1764" s="136"/>
      <c r="F1764" s="136"/>
      <c r="G1764" s="136"/>
      <c r="H1764" s="136"/>
      <c r="I1764" s="136"/>
      <c r="J1764" s="136"/>
      <c r="K1764" s="136"/>
      <c r="L1764" s="136"/>
    </row>
    <row r="1765" ht="22.5" customHeight="1">
      <c r="A1765" s="136"/>
      <c r="B1765" s="136"/>
      <c r="C1765" s="136"/>
      <c r="D1765" s="136"/>
      <c r="F1765" s="136"/>
      <c r="G1765" s="136"/>
      <c r="H1765" s="136"/>
      <c r="I1765" s="136"/>
      <c r="J1765" s="136"/>
      <c r="K1765" s="136"/>
      <c r="L1765" s="136"/>
    </row>
    <row r="1766" ht="22.5" customHeight="1">
      <c r="A1766" s="136"/>
      <c r="B1766" s="136"/>
      <c r="C1766" s="136"/>
      <c r="D1766" s="136"/>
      <c r="F1766" s="136"/>
      <c r="G1766" s="136"/>
      <c r="H1766" s="136"/>
      <c r="I1766" s="136"/>
      <c r="J1766" s="136"/>
      <c r="K1766" s="136"/>
      <c r="L1766" s="136"/>
    </row>
    <row r="1767" ht="22.5" customHeight="1">
      <c r="A1767" s="136"/>
      <c r="B1767" s="136"/>
      <c r="C1767" s="136"/>
      <c r="D1767" s="136"/>
      <c r="F1767" s="136"/>
      <c r="G1767" s="136"/>
      <c r="H1767" s="136"/>
      <c r="I1767" s="136"/>
      <c r="J1767" s="136"/>
      <c r="K1767" s="136"/>
      <c r="L1767" s="136"/>
    </row>
    <row r="1768" ht="22.5" customHeight="1">
      <c r="A1768" s="136"/>
      <c r="B1768" s="136"/>
      <c r="C1768" s="136"/>
      <c r="D1768" s="136"/>
      <c r="F1768" s="136"/>
      <c r="G1768" s="136"/>
      <c r="H1768" s="136"/>
      <c r="I1768" s="136"/>
      <c r="J1768" s="136"/>
      <c r="K1768" s="136"/>
      <c r="L1768" s="136"/>
    </row>
    <row r="1769" ht="22.5" customHeight="1">
      <c r="A1769" s="136"/>
      <c r="B1769" s="136"/>
      <c r="C1769" s="136"/>
      <c r="D1769" s="136"/>
      <c r="F1769" s="136"/>
      <c r="G1769" s="136"/>
      <c r="H1769" s="136"/>
      <c r="I1769" s="136"/>
      <c r="J1769" s="136"/>
      <c r="K1769" s="136"/>
      <c r="L1769" s="136"/>
    </row>
    <row r="1770" ht="22.5" customHeight="1">
      <c r="A1770" s="136"/>
      <c r="B1770" s="136"/>
      <c r="C1770" s="136"/>
      <c r="D1770" s="136"/>
      <c r="F1770" s="136"/>
      <c r="G1770" s="136"/>
      <c r="H1770" s="136"/>
      <c r="I1770" s="136"/>
      <c r="J1770" s="136"/>
      <c r="K1770" s="136"/>
      <c r="L1770" s="136"/>
    </row>
    <row r="1771" ht="22.5" customHeight="1">
      <c r="A1771" s="136"/>
      <c r="B1771" s="136"/>
      <c r="C1771" s="136"/>
      <c r="D1771" s="136"/>
      <c r="F1771" s="136"/>
      <c r="G1771" s="136"/>
      <c r="H1771" s="136"/>
      <c r="I1771" s="136"/>
      <c r="J1771" s="136"/>
      <c r="K1771" s="136"/>
      <c r="L1771" s="136"/>
    </row>
    <row r="1772" ht="22.5" customHeight="1">
      <c r="A1772" s="136"/>
      <c r="B1772" s="136"/>
      <c r="C1772" s="136"/>
      <c r="D1772" s="136"/>
      <c r="F1772" s="136"/>
      <c r="G1772" s="136"/>
      <c r="H1772" s="136"/>
      <c r="I1772" s="136"/>
      <c r="J1772" s="136"/>
      <c r="K1772" s="136"/>
      <c r="L1772" s="136"/>
    </row>
    <row r="1773" ht="22.5" customHeight="1">
      <c r="A1773" s="136"/>
      <c r="B1773" s="136"/>
      <c r="C1773" s="136"/>
      <c r="D1773" s="136"/>
      <c r="F1773" s="136"/>
      <c r="G1773" s="136"/>
      <c r="H1773" s="136"/>
      <c r="I1773" s="136"/>
      <c r="J1773" s="136"/>
      <c r="K1773" s="136"/>
      <c r="L1773" s="136"/>
    </row>
    <row r="1774" ht="22.5" customHeight="1">
      <c r="A1774" s="136"/>
      <c r="B1774" s="136"/>
      <c r="C1774" s="136"/>
      <c r="D1774" s="136"/>
      <c r="F1774" s="136"/>
      <c r="G1774" s="136"/>
      <c r="H1774" s="136"/>
      <c r="I1774" s="136"/>
      <c r="J1774" s="136"/>
      <c r="K1774" s="136"/>
      <c r="L1774" s="136"/>
    </row>
    <row r="1775" ht="22.5" customHeight="1">
      <c r="A1775" s="136"/>
      <c r="B1775" s="136"/>
      <c r="C1775" s="136"/>
      <c r="D1775" s="136"/>
      <c r="F1775" s="136"/>
      <c r="G1775" s="136"/>
      <c r="H1775" s="136"/>
      <c r="I1775" s="136"/>
      <c r="J1775" s="136"/>
      <c r="K1775" s="136"/>
      <c r="L1775" s="136"/>
    </row>
    <row r="1776" ht="22.5" customHeight="1">
      <c r="A1776" s="136"/>
      <c r="B1776" s="136"/>
      <c r="C1776" s="136"/>
      <c r="D1776" s="136"/>
      <c r="F1776" s="136"/>
      <c r="G1776" s="136"/>
      <c r="H1776" s="136"/>
      <c r="I1776" s="136"/>
      <c r="J1776" s="136"/>
      <c r="K1776" s="136"/>
      <c r="L1776" s="136"/>
    </row>
    <row r="1777" ht="22.5" customHeight="1">
      <c r="A1777" s="136"/>
      <c r="B1777" s="136"/>
      <c r="C1777" s="136"/>
      <c r="D1777" s="136"/>
      <c r="F1777" s="136"/>
      <c r="G1777" s="136"/>
      <c r="H1777" s="136"/>
      <c r="I1777" s="136"/>
      <c r="J1777" s="136"/>
      <c r="K1777" s="136"/>
      <c r="L1777" s="136"/>
    </row>
    <row r="1778" ht="22.5" customHeight="1">
      <c r="A1778" s="136"/>
      <c r="B1778" s="136"/>
      <c r="C1778" s="136"/>
      <c r="D1778" s="136"/>
      <c r="F1778" s="136"/>
      <c r="G1778" s="136"/>
      <c r="H1778" s="136"/>
      <c r="I1778" s="136"/>
      <c r="J1778" s="136"/>
      <c r="K1778" s="136"/>
      <c r="L1778" s="136"/>
    </row>
    <row r="1779" ht="22.5" customHeight="1">
      <c r="A1779" s="136"/>
      <c r="B1779" s="136"/>
      <c r="C1779" s="136"/>
      <c r="D1779" s="136"/>
      <c r="F1779" s="136"/>
      <c r="G1779" s="136"/>
      <c r="H1779" s="136"/>
      <c r="I1779" s="136"/>
      <c r="J1779" s="136"/>
      <c r="K1779" s="136"/>
      <c r="L1779" s="136"/>
    </row>
    <row r="1780" ht="22.5" customHeight="1">
      <c r="A1780" s="136"/>
      <c r="B1780" s="136"/>
      <c r="C1780" s="136"/>
      <c r="D1780" s="136"/>
      <c r="F1780" s="136"/>
      <c r="G1780" s="136"/>
      <c r="H1780" s="136"/>
      <c r="I1780" s="136"/>
      <c r="J1780" s="136"/>
      <c r="K1780" s="136"/>
      <c r="L1780" s="136"/>
    </row>
    <row r="1781" ht="22.5" customHeight="1">
      <c r="A1781" s="136"/>
      <c r="B1781" s="136"/>
      <c r="C1781" s="136"/>
      <c r="D1781" s="136"/>
      <c r="F1781" s="136"/>
      <c r="G1781" s="136"/>
      <c r="H1781" s="136"/>
      <c r="I1781" s="136"/>
      <c r="J1781" s="136"/>
      <c r="K1781" s="136"/>
      <c r="L1781" s="136"/>
    </row>
    <row r="1782" ht="22.5" customHeight="1">
      <c r="A1782" s="136"/>
      <c r="B1782" s="136"/>
      <c r="C1782" s="136"/>
      <c r="D1782" s="136"/>
      <c r="F1782" s="136"/>
      <c r="G1782" s="136"/>
      <c r="H1782" s="136"/>
      <c r="I1782" s="136"/>
      <c r="J1782" s="136"/>
      <c r="K1782" s="136"/>
      <c r="L1782" s="136"/>
    </row>
    <row r="1783" ht="22.5" customHeight="1">
      <c r="A1783" s="136"/>
      <c r="B1783" s="136"/>
      <c r="C1783" s="136"/>
      <c r="D1783" s="136"/>
      <c r="F1783" s="136"/>
      <c r="G1783" s="136"/>
      <c r="H1783" s="136"/>
      <c r="I1783" s="136"/>
      <c r="J1783" s="136"/>
      <c r="K1783" s="136"/>
      <c r="L1783" s="136"/>
    </row>
    <row r="1784" ht="22.5" customHeight="1">
      <c r="A1784" s="136"/>
      <c r="B1784" s="136"/>
      <c r="C1784" s="136"/>
      <c r="D1784" s="136"/>
      <c r="F1784" s="136"/>
      <c r="G1784" s="136"/>
      <c r="H1784" s="136"/>
      <c r="I1784" s="136"/>
      <c r="J1784" s="136"/>
      <c r="K1784" s="136"/>
      <c r="L1784" s="136"/>
    </row>
    <row r="1785" ht="22.5" customHeight="1">
      <c r="A1785" s="136"/>
      <c r="B1785" s="136"/>
      <c r="C1785" s="136"/>
      <c r="D1785" s="136"/>
      <c r="F1785" s="136"/>
      <c r="G1785" s="136"/>
      <c r="H1785" s="136"/>
      <c r="I1785" s="136"/>
      <c r="J1785" s="136"/>
      <c r="K1785" s="136"/>
      <c r="L1785" s="136"/>
    </row>
    <row r="1786" ht="22.5" customHeight="1">
      <c r="A1786" s="136"/>
      <c r="B1786" s="136"/>
      <c r="C1786" s="136"/>
      <c r="D1786" s="136"/>
      <c r="F1786" s="136"/>
      <c r="G1786" s="136"/>
      <c r="H1786" s="136"/>
      <c r="I1786" s="136"/>
      <c r="J1786" s="136"/>
      <c r="K1786" s="136"/>
      <c r="L1786" s="136"/>
    </row>
    <row r="1787" ht="22.5" customHeight="1">
      <c r="A1787" s="136"/>
      <c r="B1787" s="136"/>
      <c r="C1787" s="136"/>
      <c r="D1787" s="136"/>
      <c r="F1787" s="136"/>
      <c r="G1787" s="136"/>
      <c r="H1787" s="136"/>
      <c r="I1787" s="136"/>
      <c r="J1787" s="136"/>
      <c r="K1787" s="136"/>
      <c r="L1787" s="136"/>
    </row>
    <row r="1788" ht="22.5" customHeight="1">
      <c r="A1788" s="136"/>
      <c r="B1788" s="136"/>
      <c r="C1788" s="136"/>
      <c r="D1788" s="136"/>
      <c r="F1788" s="136"/>
      <c r="G1788" s="136"/>
      <c r="H1788" s="136"/>
      <c r="I1788" s="136"/>
      <c r="J1788" s="136"/>
      <c r="K1788" s="136"/>
      <c r="L1788" s="136"/>
    </row>
    <row r="1789" ht="22.5" customHeight="1">
      <c r="A1789" s="136"/>
      <c r="B1789" s="136"/>
      <c r="C1789" s="136"/>
      <c r="D1789" s="136"/>
      <c r="F1789" s="136"/>
      <c r="G1789" s="136"/>
      <c r="H1789" s="136"/>
      <c r="I1789" s="136"/>
      <c r="J1789" s="136"/>
      <c r="K1789" s="136"/>
      <c r="L1789" s="136"/>
    </row>
    <row r="1790" ht="22.5" customHeight="1">
      <c r="A1790" s="136"/>
      <c r="B1790" s="136"/>
      <c r="C1790" s="136"/>
      <c r="D1790" s="136"/>
      <c r="F1790" s="136"/>
      <c r="G1790" s="136"/>
      <c r="H1790" s="136"/>
      <c r="I1790" s="136"/>
      <c r="J1790" s="136"/>
      <c r="K1790" s="136"/>
      <c r="L1790" s="136"/>
    </row>
    <row r="1791" ht="22.5" customHeight="1">
      <c r="A1791" s="136"/>
      <c r="B1791" s="136"/>
      <c r="C1791" s="136"/>
      <c r="D1791" s="136"/>
      <c r="F1791" s="136"/>
      <c r="G1791" s="136"/>
      <c r="H1791" s="136"/>
      <c r="I1791" s="136"/>
      <c r="J1791" s="136"/>
      <c r="K1791" s="136"/>
      <c r="L1791" s="136"/>
    </row>
    <row r="1792" ht="22.5" customHeight="1">
      <c r="A1792" s="136"/>
      <c r="B1792" s="136"/>
      <c r="C1792" s="136"/>
      <c r="D1792" s="136"/>
      <c r="F1792" s="136"/>
      <c r="G1792" s="136"/>
      <c r="H1792" s="136"/>
      <c r="I1792" s="136"/>
      <c r="J1792" s="136"/>
      <c r="K1792" s="136"/>
      <c r="L1792" s="136"/>
    </row>
    <row r="1793" ht="22.5" customHeight="1">
      <c r="A1793" s="136"/>
      <c r="B1793" s="136"/>
      <c r="C1793" s="136"/>
      <c r="D1793" s="136"/>
      <c r="F1793" s="136"/>
      <c r="G1793" s="136"/>
      <c r="H1793" s="136"/>
      <c r="I1793" s="136"/>
      <c r="J1793" s="136"/>
      <c r="K1793" s="136"/>
      <c r="L1793" s="136"/>
    </row>
    <row r="1794" ht="22.5" customHeight="1">
      <c r="A1794" s="136"/>
      <c r="B1794" s="136"/>
      <c r="C1794" s="136"/>
      <c r="D1794" s="136"/>
      <c r="F1794" s="136"/>
      <c r="G1794" s="136"/>
      <c r="H1794" s="136"/>
      <c r="I1794" s="136"/>
      <c r="J1794" s="136"/>
      <c r="K1794" s="136"/>
      <c r="L1794" s="136"/>
    </row>
    <row r="1795" ht="22.5" customHeight="1">
      <c r="A1795" s="136"/>
      <c r="B1795" s="136"/>
      <c r="C1795" s="136"/>
      <c r="D1795" s="136"/>
      <c r="F1795" s="136"/>
      <c r="G1795" s="136"/>
      <c r="H1795" s="136"/>
      <c r="I1795" s="136"/>
      <c r="J1795" s="136"/>
      <c r="K1795" s="136"/>
      <c r="L1795" s="136"/>
    </row>
    <row r="1796" ht="22.5" customHeight="1">
      <c r="A1796" s="136"/>
      <c r="B1796" s="136"/>
      <c r="C1796" s="136"/>
      <c r="D1796" s="136"/>
      <c r="F1796" s="136"/>
      <c r="G1796" s="136"/>
      <c r="H1796" s="136"/>
      <c r="I1796" s="136"/>
      <c r="J1796" s="136"/>
      <c r="K1796" s="136"/>
      <c r="L1796" s="136"/>
    </row>
    <row r="1797" ht="22.5" customHeight="1">
      <c r="A1797" s="136"/>
      <c r="B1797" s="136"/>
      <c r="C1797" s="136"/>
      <c r="D1797" s="136"/>
      <c r="F1797" s="136"/>
      <c r="G1797" s="136"/>
      <c r="H1797" s="136"/>
      <c r="I1797" s="136"/>
      <c r="J1797" s="136"/>
      <c r="K1797" s="136"/>
      <c r="L1797" s="136"/>
    </row>
    <row r="1798" ht="22.5" customHeight="1">
      <c r="A1798" s="136"/>
      <c r="B1798" s="136"/>
      <c r="C1798" s="136"/>
      <c r="D1798" s="136"/>
      <c r="F1798" s="136"/>
      <c r="G1798" s="136"/>
      <c r="H1798" s="136"/>
      <c r="I1798" s="136"/>
      <c r="J1798" s="136"/>
      <c r="K1798" s="136"/>
      <c r="L1798" s="136"/>
    </row>
    <row r="1799" ht="22.5" customHeight="1">
      <c r="A1799" s="136"/>
      <c r="B1799" s="136"/>
      <c r="C1799" s="136"/>
      <c r="D1799" s="136"/>
      <c r="F1799" s="136"/>
      <c r="G1799" s="136"/>
      <c r="H1799" s="136"/>
      <c r="I1799" s="136"/>
      <c r="J1799" s="136"/>
      <c r="K1799" s="136"/>
      <c r="L1799" s="136"/>
    </row>
    <row r="1800" ht="22.5" customHeight="1">
      <c r="A1800" s="136"/>
      <c r="B1800" s="136"/>
      <c r="C1800" s="136"/>
      <c r="D1800" s="136"/>
      <c r="F1800" s="136"/>
      <c r="G1800" s="136"/>
      <c r="H1800" s="136"/>
      <c r="I1800" s="136"/>
      <c r="J1800" s="136"/>
      <c r="K1800" s="136"/>
      <c r="L1800" s="136"/>
    </row>
    <row r="1801" ht="22.5" customHeight="1">
      <c r="A1801" s="136"/>
      <c r="B1801" s="136"/>
      <c r="C1801" s="136"/>
      <c r="D1801" s="136"/>
      <c r="F1801" s="136"/>
      <c r="G1801" s="136"/>
      <c r="H1801" s="136"/>
      <c r="I1801" s="136"/>
      <c r="J1801" s="136"/>
      <c r="K1801" s="136"/>
      <c r="L1801" s="136"/>
    </row>
    <row r="1802" ht="22.5" customHeight="1">
      <c r="A1802" s="136"/>
      <c r="B1802" s="136"/>
      <c r="C1802" s="136"/>
      <c r="D1802" s="136"/>
      <c r="F1802" s="136"/>
      <c r="G1802" s="136"/>
      <c r="H1802" s="136"/>
      <c r="I1802" s="136"/>
      <c r="J1802" s="136"/>
      <c r="K1802" s="136"/>
      <c r="L1802" s="136"/>
    </row>
    <row r="1803" ht="22.5" customHeight="1">
      <c r="A1803" s="136"/>
      <c r="B1803" s="136"/>
      <c r="C1803" s="136"/>
      <c r="D1803" s="136"/>
      <c r="F1803" s="136"/>
      <c r="G1803" s="136"/>
      <c r="H1803" s="136"/>
      <c r="I1803" s="136"/>
      <c r="J1803" s="136"/>
      <c r="K1803" s="136"/>
      <c r="L1803" s="136"/>
    </row>
    <row r="1804" ht="22.5" customHeight="1">
      <c r="A1804" s="136"/>
      <c r="B1804" s="136"/>
      <c r="C1804" s="136"/>
      <c r="D1804" s="136"/>
      <c r="F1804" s="136"/>
      <c r="G1804" s="136"/>
      <c r="H1804" s="136"/>
      <c r="I1804" s="136"/>
      <c r="J1804" s="136"/>
      <c r="K1804" s="136"/>
      <c r="L1804" s="136"/>
    </row>
    <row r="1805" ht="22.5" customHeight="1">
      <c r="A1805" s="136"/>
      <c r="B1805" s="136"/>
      <c r="C1805" s="136"/>
      <c r="D1805" s="136"/>
      <c r="F1805" s="136"/>
      <c r="G1805" s="136"/>
      <c r="H1805" s="136"/>
      <c r="I1805" s="136"/>
      <c r="J1805" s="136"/>
      <c r="K1805" s="136"/>
      <c r="L1805" s="136"/>
    </row>
    <row r="1806" ht="22.5" customHeight="1">
      <c r="A1806" s="136"/>
      <c r="B1806" s="136"/>
      <c r="C1806" s="136"/>
      <c r="D1806" s="136"/>
      <c r="F1806" s="136"/>
      <c r="G1806" s="136"/>
      <c r="H1806" s="136"/>
      <c r="I1806" s="136"/>
      <c r="J1806" s="136"/>
      <c r="K1806" s="136"/>
      <c r="L1806" s="136"/>
    </row>
    <row r="1807" ht="22.5" customHeight="1">
      <c r="A1807" s="136"/>
      <c r="B1807" s="136"/>
      <c r="C1807" s="136"/>
      <c r="D1807" s="136"/>
      <c r="F1807" s="136"/>
      <c r="G1807" s="136"/>
      <c r="H1807" s="136"/>
      <c r="I1807" s="136"/>
      <c r="J1807" s="136"/>
      <c r="K1807" s="136"/>
      <c r="L1807" s="136"/>
    </row>
    <row r="1808" ht="22.5" customHeight="1">
      <c r="A1808" s="136"/>
      <c r="B1808" s="136"/>
      <c r="C1808" s="136"/>
      <c r="D1808" s="136"/>
      <c r="F1808" s="136"/>
      <c r="G1808" s="136"/>
      <c r="H1808" s="136"/>
      <c r="I1808" s="136"/>
      <c r="J1808" s="136"/>
      <c r="K1808" s="136"/>
      <c r="L1808" s="136"/>
    </row>
    <row r="1809" ht="22.5" customHeight="1">
      <c r="A1809" s="136"/>
      <c r="B1809" s="136"/>
      <c r="C1809" s="136"/>
      <c r="D1809" s="136"/>
      <c r="F1809" s="136"/>
      <c r="G1809" s="136"/>
      <c r="H1809" s="136"/>
      <c r="I1809" s="136"/>
      <c r="J1809" s="136"/>
      <c r="K1809" s="136"/>
      <c r="L1809" s="136"/>
    </row>
    <row r="1810" ht="22.5" customHeight="1">
      <c r="A1810" s="136"/>
      <c r="B1810" s="136"/>
      <c r="C1810" s="136"/>
      <c r="D1810" s="136"/>
      <c r="F1810" s="136"/>
      <c r="G1810" s="136"/>
      <c r="H1810" s="136"/>
      <c r="I1810" s="136"/>
      <c r="J1810" s="136"/>
      <c r="K1810" s="136"/>
      <c r="L1810" s="136"/>
    </row>
    <row r="1811" ht="22.5" customHeight="1">
      <c r="A1811" s="136"/>
      <c r="B1811" s="136"/>
      <c r="C1811" s="136"/>
      <c r="D1811" s="136"/>
      <c r="F1811" s="136"/>
      <c r="G1811" s="136"/>
      <c r="H1811" s="136"/>
      <c r="I1811" s="136"/>
      <c r="J1811" s="136"/>
      <c r="K1811" s="136"/>
      <c r="L1811" s="136"/>
    </row>
    <row r="1812" ht="22.5" customHeight="1">
      <c r="A1812" s="136"/>
      <c r="B1812" s="136"/>
      <c r="C1812" s="136"/>
      <c r="D1812" s="136"/>
      <c r="F1812" s="136"/>
      <c r="G1812" s="136"/>
      <c r="H1812" s="136"/>
      <c r="I1812" s="136"/>
      <c r="J1812" s="136"/>
      <c r="K1812" s="136"/>
      <c r="L1812" s="136"/>
    </row>
    <row r="1813" ht="22.5" customHeight="1">
      <c r="A1813" s="136"/>
      <c r="B1813" s="136"/>
      <c r="C1813" s="136"/>
      <c r="D1813" s="136"/>
      <c r="F1813" s="136"/>
      <c r="G1813" s="136"/>
      <c r="H1813" s="136"/>
      <c r="I1813" s="136"/>
      <c r="J1813" s="136"/>
      <c r="K1813" s="136"/>
      <c r="L1813" s="136"/>
    </row>
    <row r="1814" ht="22.5" customHeight="1">
      <c r="A1814" s="136"/>
      <c r="B1814" s="136"/>
      <c r="C1814" s="136"/>
      <c r="D1814" s="136"/>
      <c r="F1814" s="136"/>
      <c r="G1814" s="136"/>
      <c r="H1814" s="136"/>
      <c r="I1814" s="136"/>
      <c r="J1814" s="136"/>
      <c r="K1814" s="136"/>
      <c r="L1814" s="136"/>
    </row>
    <row r="1815" ht="22.5" customHeight="1">
      <c r="A1815" s="136"/>
      <c r="B1815" s="136"/>
      <c r="C1815" s="136"/>
      <c r="D1815" s="136"/>
      <c r="F1815" s="136"/>
      <c r="G1815" s="136"/>
      <c r="H1815" s="136"/>
      <c r="I1815" s="136"/>
      <c r="J1815" s="136"/>
      <c r="K1815" s="136"/>
      <c r="L1815" s="136"/>
    </row>
    <row r="1816" ht="22.5" customHeight="1">
      <c r="A1816" s="136"/>
      <c r="B1816" s="136"/>
      <c r="C1816" s="136"/>
      <c r="D1816" s="136"/>
      <c r="F1816" s="136"/>
      <c r="G1816" s="136"/>
      <c r="H1816" s="136"/>
      <c r="I1816" s="136"/>
      <c r="J1816" s="136"/>
      <c r="K1816" s="136"/>
      <c r="L1816" s="136"/>
    </row>
    <row r="1817" ht="22.5" customHeight="1">
      <c r="A1817" s="136"/>
      <c r="B1817" s="136"/>
      <c r="C1817" s="136"/>
      <c r="D1817" s="136"/>
      <c r="F1817" s="136"/>
      <c r="G1817" s="136"/>
      <c r="H1817" s="136"/>
      <c r="I1817" s="136"/>
      <c r="J1817" s="136"/>
      <c r="K1817" s="136"/>
      <c r="L1817" s="136"/>
    </row>
    <row r="1818" ht="22.5" customHeight="1">
      <c r="A1818" s="136"/>
      <c r="B1818" s="136"/>
      <c r="C1818" s="136"/>
      <c r="D1818" s="136"/>
      <c r="F1818" s="136"/>
      <c r="G1818" s="136"/>
      <c r="H1818" s="136"/>
      <c r="I1818" s="136"/>
      <c r="J1818" s="136"/>
      <c r="K1818" s="136"/>
      <c r="L1818" s="136"/>
    </row>
    <row r="1819" ht="22.5" customHeight="1">
      <c r="A1819" s="136"/>
      <c r="B1819" s="136"/>
      <c r="C1819" s="136"/>
      <c r="D1819" s="136"/>
      <c r="F1819" s="136"/>
      <c r="G1819" s="136"/>
      <c r="H1819" s="136"/>
      <c r="I1819" s="136"/>
      <c r="J1819" s="136"/>
      <c r="K1819" s="136"/>
      <c r="L1819" s="136"/>
    </row>
    <row r="1820" ht="22.5" customHeight="1">
      <c r="A1820" s="136"/>
      <c r="B1820" s="136"/>
      <c r="C1820" s="136"/>
      <c r="D1820" s="136"/>
      <c r="F1820" s="136"/>
      <c r="G1820" s="136"/>
      <c r="H1820" s="136"/>
      <c r="I1820" s="136"/>
      <c r="J1820" s="136"/>
      <c r="K1820" s="136"/>
      <c r="L1820" s="136"/>
    </row>
    <row r="1821" ht="22.5" customHeight="1">
      <c r="A1821" s="136"/>
      <c r="B1821" s="136"/>
      <c r="C1821" s="136"/>
      <c r="D1821" s="136"/>
      <c r="F1821" s="136"/>
      <c r="G1821" s="136"/>
      <c r="H1821" s="136"/>
      <c r="I1821" s="136"/>
      <c r="J1821" s="136"/>
      <c r="K1821" s="136"/>
      <c r="L1821" s="136"/>
    </row>
    <row r="1822" ht="22.5" customHeight="1">
      <c r="A1822" s="136"/>
      <c r="B1822" s="136"/>
      <c r="C1822" s="136"/>
      <c r="D1822" s="136"/>
      <c r="F1822" s="136"/>
      <c r="G1822" s="136"/>
      <c r="H1822" s="136"/>
      <c r="I1822" s="136"/>
      <c r="J1822" s="136"/>
      <c r="K1822" s="136"/>
      <c r="L1822" s="136"/>
    </row>
    <row r="1823" ht="22.5" customHeight="1">
      <c r="A1823" s="136"/>
      <c r="B1823" s="136"/>
      <c r="C1823" s="136"/>
      <c r="D1823" s="136"/>
      <c r="F1823" s="136"/>
      <c r="G1823" s="136"/>
      <c r="H1823" s="136"/>
      <c r="I1823" s="136"/>
      <c r="J1823" s="136"/>
      <c r="K1823" s="136"/>
      <c r="L1823" s="136"/>
    </row>
    <row r="1824" ht="22.5" customHeight="1">
      <c r="A1824" s="136"/>
      <c r="B1824" s="136"/>
      <c r="C1824" s="136"/>
      <c r="D1824" s="136"/>
      <c r="F1824" s="136"/>
      <c r="G1824" s="136"/>
      <c r="H1824" s="136"/>
      <c r="I1824" s="136"/>
      <c r="J1824" s="136"/>
      <c r="K1824" s="136"/>
      <c r="L1824" s="136"/>
    </row>
    <row r="1825" ht="22.5" customHeight="1">
      <c r="A1825" s="136"/>
      <c r="B1825" s="136"/>
      <c r="C1825" s="136"/>
      <c r="D1825" s="136"/>
      <c r="F1825" s="136"/>
      <c r="G1825" s="136"/>
      <c r="H1825" s="136"/>
      <c r="I1825" s="136"/>
      <c r="J1825" s="136"/>
      <c r="K1825" s="136"/>
      <c r="L1825" s="136"/>
    </row>
    <row r="1826" ht="22.5" customHeight="1">
      <c r="A1826" s="136"/>
      <c r="B1826" s="136"/>
      <c r="C1826" s="136"/>
      <c r="D1826" s="136"/>
      <c r="F1826" s="136"/>
      <c r="G1826" s="136"/>
      <c r="H1826" s="136"/>
      <c r="I1826" s="136"/>
      <c r="J1826" s="136"/>
      <c r="K1826" s="136"/>
      <c r="L1826" s="136"/>
    </row>
    <row r="1827" ht="22.5" customHeight="1">
      <c r="A1827" s="136"/>
      <c r="B1827" s="136"/>
      <c r="C1827" s="136"/>
      <c r="D1827" s="136"/>
      <c r="F1827" s="136"/>
      <c r="G1827" s="136"/>
      <c r="H1827" s="136"/>
      <c r="I1827" s="136"/>
      <c r="J1827" s="136"/>
      <c r="K1827" s="136"/>
      <c r="L1827" s="136"/>
    </row>
    <row r="1828" ht="22.5" customHeight="1">
      <c r="A1828" s="136"/>
      <c r="B1828" s="136"/>
      <c r="C1828" s="136"/>
      <c r="D1828" s="136"/>
      <c r="F1828" s="136"/>
      <c r="G1828" s="136"/>
      <c r="H1828" s="136"/>
      <c r="I1828" s="136"/>
      <c r="J1828" s="136"/>
      <c r="K1828" s="136"/>
      <c r="L1828" s="136"/>
    </row>
    <row r="1829" ht="22.5" customHeight="1">
      <c r="A1829" s="136"/>
      <c r="B1829" s="136"/>
      <c r="C1829" s="136"/>
      <c r="D1829" s="136"/>
      <c r="F1829" s="136"/>
      <c r="G1829" s="136"/>
      <c r="H1829" s="136"/>
      <c r="I1829" s="136"/>
      <c r="J1829" s="136"/>
      <c r="K1829" s="136"/>
      <c r="L1829" s="136"/>
    </row>
    <row r="1830" ht="22.5" customHeight="1">
      <c r="A1830" s="136"/>
      <c r="B1830" s="136"/>
      <c r="C1830" s="136"/>
      <c r="D1830" s="136"/>
      <c r="F1830" s="136"/>
      <c r="G1830" s="136"/>
      <c r="H1830" s="136"/>
      <c r="I1830" s="136"/>
      <c r="J1830" s="136"/>
      <c r="K1830" s="136"/>
      <c r="L1830" s="136"/>
    </row>
    <row r="1831" ht="22.5" customHeight="1">
      <c r="A1831" s="136"/>
      <c r="B1831" s="136"/>
      <c r="C1831" s="136"/>
      <c r="D1831" s="136"/>
      <c r="F1831" s="136"/>
      <c r="G1831" s="136"/>
      <c r="H1831" s="136"/>
      <c r="I1831" s="136"/>
      <c r="J1831" s="136"/>
      <c r="K1831" s="136"/>
      <c r="L1831" s="136"/>
    </row>
    <row r="1832" ht="22.5" customHeight="1">
      <c r="A1832" s="136"/>
      <c r="B1832" s="136"/>
      <c r="C1832" s="136"/>
      <c r="D1832" s="136"/>
      <c r="F1832" s="136"/>
      <c r="G1832" s="136"/>
      <c r="H1832" s="136"/>
      <c r="I1832" s="136"/>
      <c r="J1832" s="136"/>
      <c r="K1832" s="136"/>
      <c r="L1832" s="136"/>
    </row>
    <row r="1833" ht="22.5" customHeight="1">
      <c r="A1833" s="136"/>
      <c r="B1833" s="136"/>
      <c r="C1833" s="136"/>
      <c r="D1833" s="136"/>
      <c r="F1833" s="136"/>
      <c r="G1833" s="136"/>
      <c r="H1833" s="136"/>
      <c r="I1833" s="136"/>
      <c r="J1833" s="136"/>
      <c r="K1833" s="136"/>
      <c r="L1833" s="136"/>
    </row>
    <row r="1834" ht="22.5" customHeight="1">
      <c r="A1834" s="136"/>
      <c r="B1834" s="136"/>
      <c r="C1834" s="136"/>
      <c r="D1834" s="136"/>
      <c r="F1834" s="136"/>
      <c r="G1834" s="136"/>
      <c r="H1834" s="136"/>
      <c r="I1834" s="136"/>
      <c r="J1834" s="136"/>
      <c r="K1834" s="136"/>
      <c r="L1834" s="136"/>
    </row>
    <row r="1835" ht="22.5" customHeight="1">
      <c r="A1835" s="136"/>
      <c r="B1835" s="136"/>
      <c r="C1835" s="136"/>
      <c r="D1835" s="136"/>
      <c r="F1835" s="136"/>
      <c r="G1835" s="136"/>
      <c r="H1835" s="136"/>
      <c r="I1835" s="136"/>
      <c r="J1835" s="136"/>
      <c r="K1835" s="136"/>
      <c r="L1835" s="136"/>
    </row>
    <row r="1836" ht="22.5" customHeight="1">
      <c r="A1836" s="136"/>
      <c r="B1836" s="136"/>
      <c r="C1836" s="136"/>
      <c r="D1836" s="136"/>
      <c r="F1836" s="136"/>
      <c r="G1836" s="136"/>
      <c r="H1836" s="136"/>
      <c r="I1836" s="136"/>
      <c r="J1836" s="136"/>
      <c r="K1836" s="136"/>
      <c r="L1836" s="136"/>
    </row>
    <row r="1837" ht="22.5" customHeight="1">
      <c r="A1837" s="136"/>
      <c r="B1837" s="136"/>
      <c r="C1837" s="136"/>
      <c r="D1837" s="136"/>
      <c r="F1837" s="136"/>
      <c r="G1837" s="136"/>
      <c r="H1837" s="136"/>
      <c r="I1837" s="136"/>
      <c r="J1837" s="136"/>
      <c r="K1837" s="136"/>
      <c r="L1837" s="136"/>
    </row>
    <row r="1838" ht="22.5" customHeight="1">
      <c r="A1838" s="136"/>
      <c r="B1838" s="136"/>
      <c r="C1838" s="136"/>
      <c r="D1838" s="136"/>
      <c r="F1838" s="136"/>
      <c r="G1838" s="136"/>
      <c r="H1838" s="136"/>
      <c r="I1838" s="136"/>
      <c r="J1838" s="136"/>
      <c r="K1838" s="136"/>
      <c r="L1838" s="136"/>
    </row>
    <row r="1839" ht="22.5" customHeight="1">
      <c r="A1839" s="136"/>
      <c r="B1839" s="136"/>
      <c r="C1839" s="136"/>
      <c r="D1839" s="136"/>
      <c r="F1839" s="136"/>
      <c r="G1839" s="136"/>
      <c r="H1839" s="136"/>
      <c r="I1839" s="136"/>
      <c r="J1839" s="136"/>
      <c r="K1839" s="136"/>
      <c r="L1839" s="136"/>
    </row>
    <row r="1840" ht="22.5" customHeight="1">
      <c r="A1840" s="136"/>
      <c r="B1840" s="136"/>
      <c r="C1840" s="136"/>
      <c r="D1840" s="136"/>
      <c r="F1840" s="136"/>
      <c r="G1840" s="136"/>
      <c r="H1840" s="136"/>
      <c r="I1840" s="136"/>
      <c r="J1840" s="136"/>
      <c r="K1840" s="136"/>
      <c r="L1840" s="136"/>
    </row>
    <row r="1841" ht="22.5" customHeight="1">
      <c r="A1841" s="136"/>
      <c r="B1841" s="136"/>
      <c r="C1841" s="136"/>
      <c r="D1841" s="136"/>
      <c r="F1841" s="136"/>
      <c r="G1841" s="136"/>
      <c r="H1841" s="136"/>
      <c r="I1841" s="136"/>
      <c r="J1841" s="136"/>
      <c r="K1841" s="136"/>
      <c r="L1841" s="136"/>
    </row>
    <row r="1842" ht="22.5" customHeight="1">
      <c r="A1842" s="136"/>
      <c r="B1842" s="136"/>
      <c r="C1842" s="136"/>
      <c r="D1842" s="136"/>
      <c r="F1842" s="136"/>
      <c r="G1842" s="136"/>
      <c r="H1842" s="136"/>
      <c r="I1842" s="136"/>
      <c r="J1842" s="136"/>
      <c r="K1842" s="136"/>
      <c r="L1842" s="136"/>
    </row>
    <row r="1843" ht="22.5" customHeight="1">
      <c r="A1843" s="136"/>
      <c r="B1843" s="136"/>
      <c r="C1843" s="136"/>
      <c r="D1843" s="136"/>
      <c r="F1843" s="136"/>
      <c r="G1843" s="136"/>
      <c r="H1843" s="136"/>
      <c r="I1843" s="136"/>
      <c r="J1843" s="136"/>
      <c r="K1843" s="136"/>
      <c r="L1843" s="136"/>
    </row>
    <row r="1844" ht="22.5" customHeight="1">
      <c r="A1844" s="136"/>
      <c r="B1844" s="136"/>
      <c r="C1844" s="136"/>
      <c r="D1844" s="136"/>
      <c r="F1844" s="136"/>
      <c r="G1844" s="136"/>
      <c r="H1844" s="136"/>
      <c r="I1844" s="136"/>
      <c r="J1844" s="136"/>
      <c r="K1844" s="136"/>
      <c r="L1844" s="136"/>
    </row>
    <row r="1845" ht="22.5" customHeight="1">
      <c r="A1845" s="136"/>
      <c r="B1845" s="136"/>
      <c r="C1845" s="136"/>
      <c r="D1845" s="136"/>
      <c r="F1845" s="136"/>
      <c r="G1845" s="136"/>
      <c r="H1845" s="136"/>
      <c r="I1845" s="136"/>
      <c r="J1845" s="136"/>
      <c r="K1845" s="136"/>
      <c r="L1845" s="136"/>
    </row>
    <row r="1846" ht="22.5" customHeight="1">
      <c r="A1846" s="136"/>
      <c r="B1846" s="136"/>
      <c r="C1846" s="136"/>
      <c r="D1846" s="136"/>
      <c r="F1846" s="136"/>
      <c r="G1846" s="136"/>
      <c r="H1846" s="136"/>
      <c r="I1846" s="136"/>
      <c r="J1846" s="136"/>
      <c r="K1846" s="136"/>
      <c r="L1846" s="136"/>
    </row>
    <row r="1847" ht="22.5" customHeight="1">
      <c r="A1847" s="136"/>
      <c r="B1847" s="136"/>
      <c r="C1847" s="136"/>
      <c r="D1847" s="136"/>
      <c r="F1847" s="136"/>
      <c r="G1847" s="136"/>
      <c r="H1847" s="136"/>
      <c r="I1847" s="136"/>
      <c r="J1847" s="136"/>
      <c r="K1847" s="136"/>
      <c r="L1847" s="136"/>
    </row>
    <row r="1848" ht="22.5" customHeight="1">
      <c r="A1848" s="136"/>
      <c r="B1848" s="136"/>
      <c r="C1848" s="136"/>
      <c r="D1848" s="136"/>
      <c r="F1848" s="136"/>
      <c r="G1848" s="136"/>
      <c r="H1848" s="136"/>
      <c r="I1848" s="136"/>
      <c r="J1848" s="136"/>
      <c r="K1848" s="136"/>
      <c r="L1848" s="136"/>
    </row>
    <row r="1849" ht="22.5" customHeight="1">
      <c r="A1849" s="136"/>
      <c r="B1849" s="136"/>
      <c r="C1849" s="136"/>
      <c r="D1849" s="136"/>
      <c r="F1849" s="136"/>
      <c r="G1849" s="136"/>
      <c r="H1849" s="136"/>
      <c r="I1849" s="136"/>
      <c r="J1849" s="136"/>
      <c r="K1849" s="136"/>
      <c r="L1849" s="136"/>
    </row>
    <row r="1850" ht="22.5" customHeight="1">
      <c r="A1850" s="136"/>
      <c r="B1850" s="136"/>
      <c r="C1850" s="136"/>
      <c r="D1850" s="136"/>
      <c r="F1850" s="136"/>
      <c r="G1850" s="136"/>
      <c r="H1850" s="136"/>
      <c r="I1850" s="136"/>
      <c r="J1850" s="136"/>
      <c r="K1850" s="136"/>
      <c r="L1850" s="136"/>
    </row>
    <row r="1851" ht="22.5" customHeight="1">
      <c r="A1851" s="136"/>
      <c r="B1851" s="136"/>
      <c r="C1851" s="136"/>
      <c r="D1851" s="136"/>
      <c r="F1851" s="136"/>
      <c r="G1851" s="136"/>
      <c r="H1851" s="136"/>
      <c r="I1851" s="136"/>
      <c r="J1851" s="136"/>
      <c r="K1851" s="136"/>
      <c r="L1851" s="136"/>
    </row>
    <row r="1852" ht="22.5" customHeight="1">
      <c r="A1852" s="136"/>
      <c r="B1852" s="136"/>
      <c r="C1852" s="136"/>
      <c r="D1852" s="136"/>
      <c r="F1852" s="136"/>
      <c r="G1852" s="136"/>
      <c r="H1852" s="136"/>
      <c r="I1852" s="136"/>
      <c r="J1852" s="136"/>
      <c r="K1852" s="136"/>
      <c r="L1852" s="136"/>
    </row>
    <row r="1853" ht="22.5" customHeight="1">
      <c r="A1853" s="136"/>
      <c r="B1853" s="136"/>
      <c r="C1853" s="136"/>
      <c r="D1853" s="136"/>
      <c r="F1853" s="136"/>
      <c r="G1853" s="136"/>
      <c r="H1853" s="136"/>
      <c r="I1853" s="136"/>
      <c r="J1853" s="136"/>
      <c r="K1853" s="136"/>
      <c r="L1853" s="136"/>
    </row>
    <row r="1854" ht="22.5" customHeight="1">
      <c r="A1854" s="136"/>
      <c r="B1854" s="136"/>
      <c r="C1854" s="136"/>
      <c r="D1854" s="136"/>
      <c r="F1854" s="136"/>
      <c r="G1854" s="136"/>
      <c r="H1854" s="136"/>
      <c r="I1854" s="136"/>
      <c r="J1854" s="136"/>
      <c r="K1854" s="136"/>
      <c r="L1854" s="136"/>
    </row>
    <row r="1855" ht="22.5" customHeight="1">
      <c r="A1855" s="136"/>
      <c r="B1855" s="136"/>
      <c r="C1855" s="136"/>
      <c r="D1855" s="136"/>
      <c r="F1855" s="136"/>
      <c r="G1855" s="136"/>
      <c r="H1855" s="136"/>
      <c r="I1855" s="136"/>
      <c r="J1855" s="136"/>
      <c r="K1855" s="136"/>
      <c r="L1855" s="136"/>
    </row>
    <row r="1856" ht="22.5" customHeight="1">
      <c r="A1856" s="136"/>
      <c r="B1856" s="136"/>
      <c r="C1856" s="136"/>
      <c r="D1856" s="136"/>
      <c r="F1856" s="136"/>
      <c r="G1856" s="136"/>
      <c r="H1856" s="136"/>
      <c r="I1856" s="136"/>
      <c r="J1856" s="136"/>
      <c r="K1856" s="136"/>
      <c r="L1856" s="136"/>
    </row>
    <row r="1857" ht="22.5" customHeight="1">
      <c r="A1857" s="136"/>
      <c r="B1857" s="136"/>
      <c r="C1857" s="136"/>
      <c r="D1857" s="136"/>
      <c r="F1857" s="136"/>
      <c r="G1857" s="136"/>
      <c r="H1857" s="136"/>
      <c r="I1857" s="136"/>
      <c r="J1857" s="136"/>
      <c r="K1857" s="136"/>
      <c r="L1857" s="136"/>
    </row>
    <row r="1858" ht="22.5" customHeight="1">
      <c r="A1858" s="136"/>
      <c r="B1858" s="136"/>
      <c r="C1858" s="136"/>
      <c r="D1858" s="136"/>
      <c r="F1858" s="136"/>
      <c r="G1858" s="136"/>
      <c r="H1858" s="136"/>
      <c r="I1858" s="136"/>
      <c r="J1858" s="136"/>
      <c r="K1858" s="136"/>
      <c r="L1858" s="136"/>
    </row>
    <row r="1859" ht="22.5" customHeight="1">
      <c r="A1859" s="136"/>
      <c r="B1859" s="136"/>
      <c r="C1859" s="136"/>
      <c r="D1859" s="136"/>
      <c r="F1859" s="136"/>
      <c r="G1859" s="136"/>
      <c r="H1859" s="136"/>
      <c r="I1859" s="136"/>
      <c r="J1859" s="136"/>
      <c r="K1859" s="136"/>
      <c r="L1859" s="136"/>
    </row>
    <row r="1860" ht="22.5" customHeight="1">
      <c r="A1860" s="136"/>
      <c r="B1860" s="136"/>
      <c r="C1860" s="136"/>
      <c r="D1860" s="136"/>
      <c r="F1860" s="136"/>
      <c r="G1860" s="136"/>
      <c r="H1860" s="136"/>
      <c r="I1860" s="136"/>
      <c r="J1860" s="136"/>
      <c r="K1860" s="136"/>
      <c r="L1860" s="136"/>
    </row>
    <row r="1861" ht="22.5" customHeight="1">
      <c r="A1861" s="136"/>
      <c r="B1861" s="136"/>
      <c r="C1861" s="136"/>
      <c r="D1861" s="136"/>
      <c r="F1861" s="136"/>
      <c r="G1861" s="136"/>
      <c r="H1861" s="136"/>
      <c r="I1861" s="136"/>
      <c r="J1861" s="136"/>
      <c r="K1861" s="136"/>
      <c r="L1861" s="136"/>
    </row>
    <row r="1862" ht="22.5" customHeight="1">
      <c r="A1862" s="136"/>
      <c r="B1862" s="136"/>
      <c r="C1862" s="136"/>
      <c r="D1862" s="136"/>
      <c r="F1862" s="136"/>
      <c r="G1862" s="136"/>
      <c r="H1862" s="136"/>
      <c r="I1862" s="136"/>
      <c r="J1862" s="136"/>
      <c r="K1862" s="136"/>
      <c r="L1862" s="136"/>
    </row>
    <row r="1863" ht="22.5" customHeight="1">
      <c r="A1863" s="136"/>
      <c r="B1863" s="136"/>
      <c r="C1863" s="136"/>
      <c r="D1863" s="136"/>
      <c r="F1863" s="136"/>
      <c r="G1863" s="136"/>
      <c r="H1863" s="136"/>
      <c r="I1863" s="136"/>
      <c r="J1863" s="136"/>
      <c r="K1863" s="136"/>
      <c r="L1863" s="136"/>
    </row>
    <row r="1864" ht="22.5" customHeight="1">
      <c r="A1864" s="136"/>
      <c r="B1864" s="136"/>
      <c r="C1864" s="136"/>
      <c r="D1864" s="136"/>
      <c r="F1864" s="136"/>
      <c r="G1864" s="136"/>
      <c r="H1864" s="136"/>
      <c r="I1864" s="136"/>
      <c r="J1864" s="136"/>
      <c r="K1864" s="136"/>
      <c r="L1864" s="136"/>
    </row>
    <row r="1865" ht="22.5" customHeight="1">
      <c r="A1865" s="136"/>
      <c r="B1865" s="136"/>
      <c r="C1865" s="136"/>
      <c r="D1865" s="136"/>
      <c r="F1865" s="136"/>
      <c r="G1865" s="136"/>
      <c r="H1865" s="136"/>
      <c r="I1865" s="136"/>
      <c r="J1865" s="136"/>
      <c r="K1865" s="136"/>
      <c r="L1865" s="136"/>
    </row>
    <row r="1866" ht="22.5" customHeight="1">
      <c r="A1866" s="136"/>
      <c r="B1866" s="136"/>
      <c r="C1866" s="136"/>
      <c r="D1866" s="136"/>
      <c r="F1866" s="136"/>
      <c r="G1866" s="136"/>
      <c r="H1866" s="136"/>
      <c r="I1866" s="136"/>
      <c r="J1866" s="136"/>
      <c r="K1866" s="136"/>
      <c r="L1866" s="136"/>
    </row>
    <row r="1867" ht="22.5" customHeight="1">
      <c r="A1867" s="136"/>
      <c r="B1867" s="136"/>
      <c r="C1867" s="136"/>
      <c r="D1867" s="136"/>
      <c r="F1867" s="136"/>
      <c r="G1867" s="136"/>
      <c r="H1867" s="136"/>
      <c r="I1867" s="136"/>
      <c r="J1867" s="136"/>
      <c r="K1867" s="136"/>
      <c r="L1867" s="136"/>
    </row>
    <row r="1868" ht="22.5" customHeight="1">
      <c r="A1868" s="136"/>
      <c r="B1868" s="136"/>
      <c r="C1868" s="136"/>
      <c r="D1868" s="136"/>
      <c r="F1868" s="136"/>
      <c r="G1868" s="136"/>
      <c r="H1868" s="136"/>
      <c r="I1868" s="136"/>
      <c r="J1868" s="136"/>
      <c r="K1868" s="136"/>
      <c r="L1868" s="136"/>
    </row>
    <row r="1869" ht="22.5" customHeight="1">
      <c r="A1869" s="136"/>
      <c r="B1869" s="136"/>
      <c r="C1869" s="136"/>
      <c r="D1869" s="136"/>
      <c r="F1869" s="136"/>
      <c r="G1869" s="136"/>
      <c r="H1869" s="136"/>
      <c r="I1869" s="136"/>
      <c r="J1869" s="136"/>
      <c r="K1869" s="136"/>
      <c r="L1869" s="136"/>
    </row>
    <row r="1870" ht="22.5" customHeight="1">
      <c r="A1870" s="136"/>
      <c r="B1870" s="136"/>
      <c r="C1870" s="136"/>
      <c r="D1870" s="136"/>
      <c r="F1870" s="136"/>
      <c r="G1870" s="136"/>
      <c r="H1870" s="136"/>
      <c r="I1870" s="136"/>
      <c r="J1870" s="136"/>
      <c r="K1870" s="136"/>
      <c r="L1870" s="136"/>
    </row>
    <row r="1871" ht="22.5" customHeight="1">
      <c r="A1871" s="136"/>
      <c r="B1871" s="136"/>
      <c r="C1871" s="136"/>
      <c r="D1871" s="136"/>
      <c r="F1871" s="136"/>
      <c r="G1871" s="136"/>
      <c r="H1871" s="136"/>
      <c r="I1871" s="136"/>
      <c r="J1871" s="136"/>
      <c r="K1871" s="136"/>
      <c r="L1871" s="136"/>
    </row>
    <row r="1872" ht="22.5" customHeight="1">
      <c r="A1872" s="136"/>
      <c r="B1872" s="136"/>
      <c r="C1872" s="136"/>
      <c r="D1872" s="136"/>
      <c r="F1872" s="136"/>
      <c r="G1872" s="136"/>
      <c r="H1872" s="136"/>
      <c r="I1872" s="136"/>
      <c r="J1872" s="136"/>
      <c r="K1872" s="136"/>
      <c r="L1872" s="136"/>
    </row>
    <row r="1873" ht="22.5" customHeight="1">
      <c r="A1873" s="136"/>
      <c r="B1873" s="136"/>
      <c r="C1873" s="136"/>
      <c r="D1873" s="136"/>
      <c r="F1873" s="136"/>
      <c r="G1873" s="136"/>
      <c r="H1873" s="136"/>
      <c r="I1873" s="136"/>
      <c r="J1873" s="136"/>
      <c r="K1873" s="136"/>
      <c r="L1873" s="136"/>
    </row>
    <row r="1874" ht="22.5" customHeight="1">
      <c r="A1874" s="136"/>
      <c r="B1874" s="136"/>
      <c r="C1874" s="136"/>
      <c r="D1874" s="136"/>
      <c r="F1874" s="136"/>
      <c r="G1874" s="136"/>
      <c r="H1874" s="136"/>
      <c r="I1874" s="136"/>
      <c r="J1874" s="136"/>
      <c r="K1874" s="136"/>
      <c r="L1874" s="136"/>
    </row>
    <row r="1875" ht="22.5" customHeight="1">
      <c r="A1875" s="136"/>
      <c r="B1875" s="136"/>
      <c r="C1875" s="136"/>
      <c r="D1875" s="136"/>
      <c r="F1875" s="136"/>
      <c r="G1875" s="136"/>
      <c r="H1875" s="136"/>
      <c r="I1875" s="136"/>
      <c r="J1875" s="136"/>
      <c r="K1875" s="136"/>
      <c r="L1875" s="136"/>
    </row>
    <row r="1876" ht="22.5" customHeight="1">
      <c r="A1876" s="136"/>
      <c r="B1876" s="136"/>
      <c r="C1876" s="136"/>
      <c r="D1876" s="136"/>
      <c r="F1876" s="136"/>
      <c r="G1876" s="136"/>
      <c r="H1876" s="136"/>
      <c r="I1876" s="136"/>
      <c r="J1876" s="136"/>
      <c r="K1876" s="136"/>
      <c r="L1876" s="136"/>
    </row>
    <row r="1877" ht="22.5" customHeight="1">
      <c r="A1877" s="136"/>
      <c r="B1877" s="136"/>
      <c r="C1877" s="136"/>
      <c r="D1877" s="136"/>
      <c r="F1877" s="136"/>
      <c r="G1877" s="136"/>
      <c r="H1877" s="136"/>
      <c r="I1877" s="136"/>
      <c r="J1877" s="136"/>
      <c r="K1877" s="136"/>
      <c r="L1877" s="136"/>
    </row>
    <row r="1878" ht="22.5" customHeight="1">
      <c r="A1878" s="136"/>
      <c r="B1878" s="136"/>
      <c r="C1878" s="136"/>
      <c r="D1878" s="136"/>
      <c r="F1878" s="136"/>
      <c r="G1878" s="136"/>
      <c r="H1878" s="136"/>
      <c r="I1878" s="136"/>
      <c r="J1878" s="136"/>
      <c r="K1878" s="136"/>
      <c r="L1878" s="136"/>
    </row>
    <row r="1879" ht="22.5" customHeight="1">
      <c r="A1879" s="136"/>
      <c r="B1879" s="136"/>
      <c r="C1879" s="136"/>
      <c r="D1879" s="136"/>
      <c r="F1879" s="136"/>
      <c r="G1879" s="136"/>
      <c r="H1879" s="136"/>
      <c r="I1879" s="136"/>
      <c r="J1879" s="136"/>
      <c r="K1879" s="136"/>
      <c r="L1879" s="136"/>
    </row>
    <row r="1880" ht="22.5" customHeight="1">
      <c r="A1880" s="136"/>
      <c r="B1880" s="136"/>
      <c r="C1880" s="136"/>
      <c r="D1880" s="136"/>
      <c r="F1880" s="136"/>
      <c r="G1880" s="136"/>
      <c r="H1880" s="136"/>
      <c r="I1880" s="136"/>
      <c r="J1880" s="136"/>
      <c r="K1880" s="136"/>
      <c r="L1880" s="136"/>
    </row>
    <row r="1881" ht="22.5" customHeight="1">
      <c r="A1881" s="136"/>
      <c r="B1881" s="136"/>
      <c r="C1881" s="136"/>
      <c r="D1881" s="136"/>
      <c r="F1881" s="136"/>
      <c r="G1881" s="136"/>
      <c r="H1881" s="136"/>
      <c r="I1881" s="136"/>
      <c r="J1881" s="136"/>
      <c r="K1881" s="136"/>
      <c r="L1881" s="136"/>
    </row>
    <row r="1882" ht="22.5" customHeight="1">
      <c r="A1882" s="136"/>
      <c r="B1882" s="136"/>
      <c r="C1882" s="136"/>
      <c r="D1882" s="136"/>
      <c r="F1882" s="136"/>
      <c r="G1882" s="136"/>
      <c r="H1882" s="136"/>
      <c r="I1882" s="136"/>
      <c r="J1882" s="136"/>
      <c r="K1882" s="136"/>
      <c r="L1882" s="136"/>
    </row>
    <row r="1883" ht="22.5" customHeight="1">
      <c r="A1883" s="136"/>
      <c r="B1883" s="136"/>
      <c r="C1883" s="136"/>
      <c r="D1883" s="136"/>
      <c r="F1883" s="136"/>
      <c r="G1883" s="136"/>
      <c r="H1883" s="136"/>
      <c r="I1883" s="136"/>
      <c r="J1883" s="136"/>
      <c r="K1883" s="136"/>
      <c r="L1883" s="136"/>
    </row>
    <row r="1884" ht="22.5" customHeight="1">
      <c r="A1884" s="136"/>
      <c r="B1884" s="136"/>
      <c r="C1884" s="136"/>
      <c r="D1884" s="136"/>
      <c r="F1884" s="136"/>
      <c r="G1884" s="136"/>
      <c r="H1884" s="136"/>
      <c r="I1884" s="136"/>
      <c r="J1884" s="136"/>
      <c r="K1884" s="136"/>
      <c r="L1884" s="136"/>
    </row>
    <row r="1885" ht="22.5" customHeight="1">
      <c r="A1885" s="136"/>
      <c r="B1885" s="136"/>
      <c r="C1885" s="136"/>
      <c r="D1885" s="136"/>
      <c r="F1885" s="136"/>
      <c r="G1885" s="136"/>
      <c r="H1885" s="136"/>
      <c r="I1885" s="136"/>
      <c r="J1885" s="136"/>
      <c r="K1885" s="136"/>
      <c r="L1885" s="136"/>
    </row>
    <row r="1886" ht="22.5" customHeight="1">
      <c r="A1886" s="136"/>
      <c r="B1886" s="136"/>
      <c r="C1886" s="136"/>
      <c r="D1886" s="136"/>
      <c r="F1886" s="136"/>
      <c r="G1886" s="136"/>
      <c r="H1886" s="136"/>
      <c r="I1886" s="136"/>
      <c r="J1886" s="136"/>
      <c r="K1886" s="136"/>
      <c r="L1886" s="136"/>
    </row>
    <row r="1887" ht="22.5" customHeight="1">
      <c r="A1887" s="136"/>
      <c r="B1887" s="136"/>
      <c r="C1887" s="136"/>
      <c r="D1887" s="136"/>
      <c r="F1887" s="136"/>
      <c r="G1887" s="136"/>
      <c r="H1887" s="136"/>
      <c r="I1887" s="136"/>
      <c r="J1887" s="136"/>
      <c r="K1887" s="136"/>
      <c r="L1887" s="136"/>
    </row>
    <row r="1888" ht="22.5" customHeight="1">
      <c r="A1888" s="136"/>
      <c r="B1888" s="136"/>
      <c r="C1888" s="136"/>
      <c r="D1888" s="136"/>
      <c r="F1888" s="136"/>
      <c r="G1888" s="136"/>
      <c r="H1888" s="136"/>
      <c r="I1888" s="136"/>
      <c r="J1888" s="136"/>
      <c r="K1888" s="136"/>
      <c r="L1888" s="136"/>
    </row>
    <row r="1889" ht="22.5" customHeight="1">
      <c r="A1889" s="136"/>
      <c r="B1889" s="136"/>
      <c r="C1889" s="136"/>
      <c r="D1889" s="136"/>
      <c r="F1889" s="136"/>
      <c r="G1889" s="136"/>
      <c r="H1889" s="136"/>
      <c r="I1889" s="136"/>
      <c r="J1889" s="136"/>
      <c r="K1889" s="136"/>
      <c r="L1889" s="136"/>
    </row>
    <row r="1890" ht="22.5" customHeight="1">
      <c r="A1890" s="136"/>
      <c r="B1890" s="136"/>
      <c r="C1890" s="136"/>
      <c r="D1890" s="136"/>
      <c r="F1890" s="136"/>
      <c r="G1890" s="136"/>
      <c r="H1890" s="136"/>
      <c r="I1890" s="136"/>
      <c r="J1890" s="136"/>
      <c r="K1890" s="136"/>
      <c r="L1890" s="136"/>
    </row>
    <row r="1891" ht="22.5" customHeight="1">
      <c r="A1891" s="136"/>
      <c r="B1891" s="136"/>
      <c r="C1891" s="136"/>
      <c r="D1891" s="136"/>
      <c r="F1891" s="136"/>
      <c r="G1891" s="136"/>
      <c r="H1891" s="136"/>
      <c r="I1891" s="136"/>
      <c r="J1891" s="136"/>
      <c r="K1891" s="136"/>
      <c r="L1891" s="136"/>
    </row>
    <row r="1892" ht="22.5" customHeight="1">
      <c r="A1892" s="136"/>
      <c r="B1892" s="136"/>
      <c r="C1892" s="136"/>
      <c r="D1892" s="136"/>
      <c r="F1892" s="136"/>
      <c r="G1892" s="136"/>
      <c r="H1892" s="136"/>
      <c r="I1892" s="136"/>
      <c r="J1892" s="136"/>
      <c r="K1892" s="136"/>
      <c r="L1892" s="136"/>
    </row>
    <row r="1893" ht="22.5" customHeight="1">
      <c r="A1893" s="136"/>
      <c r="B1893" s="136"/>
      <c r="C1893" s="136"/>
      <c r="D1893" s="136"/>
      <c r="F1893" s="136"/>
      <c r="G1893" s="136"/>
      <c r="H1893" s="136"/>
      <c r="I1893" s="136"/>
      <c r="J1893" s="136"/>
      <c r="K1893" s="136"/>
      <c r="L1893" s="136"/>
    </row>
    <row r="1894" ht="22.5" customHeight="1">
      <c r="A1894" s="136"/>
      <c r="B1894" s="136"/>
      <c r="C1894" s="136"/>
      <c r="D1894" s="136"/>
      <c r="F1894" s="136"/>
      <c r="G1894" s="136"/>
      <c r="H1894" s="136"/>
      <c r="I1894" s="136"/>
      <c r="J1894" s="136"/>
      <c r="K1894" s="136"/>
      <c r="L1894" s="136"/>
    </row>
    <row r="1895" ht="22.5" customHeight="1">
      <c r="A1895" s="136"/>
      <c r="B1895" s="136"/>
      <c r="C1895" s="136"/>
      <c r="D1895" s="136"/>
      <c r="F1895" s="136"/>
      <c r="G1895" s="136"/>
      <c r="H1895" s="136"/>
      <c r="I1895" s="136"/>
      <c r="J1895" s="136"/>
      <c r="K1895" s="136"/>
      <c r="L1895" s="136"/>
    </row>
    <row r="1896" ht="22.5" customHeight="1">
      <c r="A1896" s="136"/>
      <c r="B1896" s="136"/>
      <c r="C1896" s="136"/>
      <c r="D1896" s="136"/>
      <c r="F1896" s="136"/>
      <c r="G1896" s="136"/>
      <c r="H1896" s="136"/>
      <c r="I1896" s="136"/>
      <c r="J1896" s="136"/>
      <c r="K1896" s="136"/>
      <c r="L1896" s="136"/>
    </row>
    <row r="1897" ht="22.5" customHeight="1">
      <c r="A1897" s="136"/>
      <c r="B1897" s="136"/>
      <c r="C1897" s="136"/>
      <c r="D1897" s="136"/>
      <c r="F1897" s="136"/>
      <c r="G1897" s="136"/>
      <c r="H1897" s="136"/>
      <c r="I1897" s="136"/>
      <c r="J1897" s="136"/>
      <c r="K1897" s="136"/>
      <c r="L1897" s="136"/>
    </row>
    <row r="1898" ht="22.5" customHeight="1">
      <c r="A1898" s="136"/>
      <c r="B1898" s="136"/>
      <c r="C1898" s="136"/>
      <c r="D1898" s="136"/>
      <c r="F1898" s="136"/>
      <c r="G1898" s="136"/>
      <c r="H1898" s="136"/>
      <c r="I1898" s="136"/>
      <c r="J1898" s="136"/>
      <c r="K1898" s="136"/>
      <c r="L1898" s="136"/>
    </row>
    <row r="1899" ht="22.5" customHeight="1">
      <c r="A1899" s="136"/>
      <c r="B1899" s="136"/>
      <c r="C1899" s="136"/>
      <c r="D1899" s="136"/>
      <c r="F1899" s="136"/>
      <c r="G1899" s="136"/>
      <c r="H1899" s="136"/>
      <c r="I1899" s="136"/>
      <c r="J1899" s="136"/>
      <c r="K1899" s="136"/>
      <c r="L1899" s="136"/>
    </row>
    <row r="1900" ht="22.5" customHeight="1">
      <c r="A1900" s="136"/>
      <c r="B1900" s="136"/>
      <c r="C1900" s="136"/>
      <c r="D1900" s="136"/>
      <c r="F1900" s="136"/>
      <c r="G1900" s="136"/>
      <c r="H1900" s="136"/>
      <c r="I1900" s="136"/>
      <c r="J1900" s="136"/>
      <c r="K1900" s="136"/>
      <c r="L1900" s="136"/>
    </row>
    <row r="1901" ht="22.5" customHeight="1">
      <c r="A1901" s="136"/>
      <c r="B1901" s="136"/>
      <c r="C1901" s="136"/>
      <c r="D1901" s="136"/>
      <c r="F1901" s="136"/>
      <c r="G1901" s="136"/>
      <c r="H1901" s="136"/>
      <c r="I1901" s="136"/>
      <c r="J1901" s="136"/>
      <c r="K1901" s="136"/>
      <c r="L1901" s="136"/>
    </row>
    <row r="1902" ht="22.5" customHeight="1">
      <c r="A1902" s="136"/>
      <c r="B1902" s="136"/>
      <c r="C1902" s="136"/>
      <c r="D1902" s="136"/>
      <c r="F1902" s="136"/>
      <c r="G1902" s="136"/>
      <c r="H1902" s="136"/>
      <c r="I1902" s="136"/>
      <c r="J1902" s="136"/>
      <c r="K1902" s="136"/>
      <c r="L1902" s="136"/>
    </row>
    <row r="1903" ht="22.5" customHeight="1">
      <c r="A1903" s="136"/>
      <c r="B1903" s="136"/>
      <c r="C1903" s="136"/>
      <c r="D1903" s="136"/>
      <c r="F1903" s="136"/>
      <c r="G1903" s="136"/>
      <c r="H1903" s="136"/>
      <c r="I1903" s="136"/>
      <c r="J1903" s="136"/>
      <c r="K1903" s="136"/>
      <c r="L1903" s="136"/>
    </row>
    <row r="1904" ht="22.5" customHeight="1">
      <c r="A1904" s="136"/>
      <c r="B1904" s="136"/>
      <c r="C1904" s="136"/>
      <c r="D1904" s="136"/>
      <c r="F1904" s="136"/>
      <c r="G1904" s="136"/>
      <c r="H1904" s="136"/>
      <c r="I1904" s="136"/>
      <c r="J1904" s="136"/>
      <c r="K1904" s="136"/>
      <c r="L1904" s="136"/>
    </row>
    <row r="1905" ht="22.5" customHeight="1">
      <c r="A1905" s="136"/>
      <c r="B1905" s="136"/>
      <c r="C1905" s="136"/>
      <c r="D1905" s="136"/>
      <c r="F1905" s="136"/>
      <c r="G1905" s="136"/>
      <c r="H1905" s="136"/>
      <c r="I1905" s="136"/>
      <c r="J1905" s="136"/>
      <c r="K1905" s="136"/>
      <c r="L1905" s="136"/>
    </row>
    <row r="1906" ht="22.5" customHeight="1">
      <c r="A1906" s="136"/>
      <c r="B1906" s="136"/>
      <c r="C1906" s="136"/>
      <c r="D1906" s="136"/>
      <c r="F1906" s="136"/>
      <c r="G1906" s="136"/>
      <c r="H1906" s="136"/>
      <c r="I1906" s="136"/>
      <c r="J1906" s="136"/>
      <c r="K1906" s="136"/>
      <c r="L1906" s="136"/>
    </row>
    <row r="1907" ht="22.5" customHeight="1">
      <c r="A1907" s="136"/>
      <c r="B1907" s="136"/>
      <c r="C1907" s="136"/>
      <c r="D1907" s="136"/>
      <c r="F1907" s="136"/>
      <c r="G1907" s="136"/>
      <c r="H1907" s="136"/>
      <c r="I1907" s="136"/>
      <c r="J1907" s="136"/>
      <c r="K1907" s="136"/>
      <c r="L1907" s="136"/>
    </row>
    <row r="1908" ht="22.5" customHeight="1">
      <c r="A1908" s="136"/>
      <c r="B1908" s="136"/>
      <c r="C1908" s="136"/>
      <c r="D1908" s="136"/>
      <c r="F1908" s="136"/>
      <c r="G1908" s="136"/>
      <c r="H1908" s="136"/>
      <c r="I1908" s="136"/>
      <c r="J1908" s="136"/>
      <c r="K1908" s="136"/>
      <c r="L1908" s="136"/>
    </row>
    <row r="1909" ht="22.5" customHeight="1">
      <c r="A1909" s="136"/>
      <c r="B1909" s="136"/>
      <c r="C1909" s="136"/>
      <c r="D1909" s="136"/>
      <c r="F1909" s="136"/>
      <c r="G1909" s="136"/>
      <c r="H1909" s="136"/>
      <c r="I1909" s="136"/>
      <c r="J1909" s="136"/>
      <c r="K1909" s="136"/>
      <c r="L1909" s="136"/>
    </row>
    <row r="1910" ht="22.5" customHeight="1">
      <c r="A1910" s="136"/>
      <c r="B1910" s="136"/>
      <c r="C1910" s="136"/>
      <c r="D1910" s="136"/>
      <c r="F1910" s="136"/>
      <c r="G1910" s="136"/>
      <c r="H1910" s="136"/>
      <c r="I1910" s="136"/>
      <c r="J1910" s="136"/>
      <c r="K1910" s="136"/>
      <c r="L1910" s="136"/>
    </row>
    <row r="1911" ht="22.5" customHeight="1">
      <c r="A1911" s="136"/>
      <c r="B1911" s="136"/>
      <c r="C1911" s="136"/>
      <c r="D1911" s="136"/>
      <c r="F1911" s="136"/>
      <c r="G1911" s="136"/>
      <c r="H1911" s="136"/>
      <c r="I1911" s="136"/>
      <c r="J1911" s="136"/>
      <c r="K1911" s="136"/>
      <c r="L1911" s="136"/>
    </row>
    <row r="1912" ht="22.5" customHeight="1">
      <c r="A1912" s="136"/>
      <c r="B1912" s="136"/>
      <c r="C1912" s="136"/>
      <c r="D1912" s="136"/>
      <c r="F1912" s="136"/>
      <c r="G1912" s="136"/>
      <c r="H1912" s="136"/>
      <c r="I1912" s="136"/>
      <c r="J1912" s="136"/>
      <c r="K1912" s="136"/>
      <c r="L1912" s="136"/>
    </row>
    <row r="1913" ht="22.5" customHeight="1">
      <c r="A1913" s="136"/>
      <c r="B1913" s="136"/>
      <c r="C1913" s="136"/>
      <c r="D1913" s="136"/>
      <c r="F1913" s="136"/>
      <c r="G1913" s="136"/>
      <c r="H1913" s="136"/>
      <c r="I1913" s="136"/>
      <c r="J1913" s="136"/>
      <c r="K1913" s="136"/>
      <c r="L1913" s="136"/>
    </row>
    <row r="1914" ht="22.5" customHeight="1">
      <c r="A1914" s="136"/>
      <c r="B1914" s="136"/>
      <c r="C1914" s="136"/>
      <c r="D1914" s="136"/>
      <c r="F1914" s="136"/>
      <c r="G1914" s="136"/>
      <c r="H1914" s="136"/>
      <c r="I1914" s="136"/>
      <c r="J1914" s="136"/>
      <c r="K1914" s="136"/>
      <c r="L1914" s="136"/>
    </row>
    <row r="1915" ht="22.5" customHeight="1">
      <c r="A1915" s="136"/>
      <c r="B1915" s="136"/>
      <c r="C1915" s="136"/>
      <c r="D1915" s="136"/>
      <c r="F1915" s="136"/>
      <c r="G1915" s="136"/>
      <c r="H1915" s="136"/>
      <c r="I1915" s="136"/>
      <c r="J1915" s="136"/>
      <c r="K1915" s="136"/>
      <c r="L1915" s="136"/>
    </row>
    <row r="1916" ht="22.5" customHeight="1">
      <c r="A1916" s="136"/>
      <c r="B1916" s="136"/>
      <c r="C1916" s="136"/>
      <c r="D1916" s="136"/>
      <c r="F1916" s="136"/>
      <c r="G1916" s="136"/>
      <c r="H1916" s="136"/>
      <c r="I1916" s="136"/>
      <c r="J1916" s="136"/>
      <c r="K1916" s="136"/>
      <c r="L1916" s="136"/>
    </row>
    <row r="1917" ht="22.5" customHeight="1">
      <c r="A1917" s="136"/>
      <c r="B1917" s="136"/>
      <c r="C1917" s="136"/>
      <c r="D1917" s="136"/>
      <c r="F1917" s="136"/>
      <c r="G1917" s="136"/>
      <c r="H1917" s="136"/>
      <c r="I1917" s="136"/>
      <c r="J1917" s="136"/>
      <c r="K1917" s="136"/>
      <c r="L1917" s="136"/>
    </row>
    <row r="1918" ht="22.5" customHeight="1">
      <c r="A1918" s="136"/>
      <c r="B1918" s="136"/>
      <c r="C1918" s="136"/>
      <c r="D1918" s="136"/>
      <c r="F1918" s="136"/>
      <c r="G1918" s="136"/>
      <c r="H1918" s="136"/>
      <c r="I1918" s="136"/>
      <c r="J1918" s="136"/>
      <c r="K1918" s="136"/>
      <c r="L1918" s="136"/>
    </row>
    <row r="1919" ht="22.5" customHeight="1">
      <c r="A1919" s="136"/>
      <c r="B1919" s="136"/>
      <c r="C1919" s="136"/>
      <c r="D1919" s="136"/>
      <c r="F1919" s="136"/>
      <c r="G1919" s="136"/>
      <c r="H1919" s="136"/>
      <c r="I1919" s="136"/>
      <c r="J1919" s="136"/>
      <c r="K1919" s="136"/>
      <c r="L1919" s="136"/>
    </row>
    <row r="1920" ht="22.5" customHeight="1">
      <c r="A1920" s="136"/>
      <c r="B1920" s="136"/>
      <c r="C1920" s="136"/>
      <c r="D1920" s="136"/>
      <c r="F1920" s="136"/>
      <c r="G1920" s="136"/>
      <c r="H1920" s="136"/>
      <c r="I1920" s="136"/>
      <c r="J1920" s="136"/>
      <c r="K1920" s="136"/>
      <c r="L1920" s="136"/>
    </row>
    <row r="1921" ht="22.5" customHeight="1">
      <c r="A1921" s="136"/>
      <c r="B1921" s="136"/>
      <c r="C1921" s="136"/>
      <c r="D1921" s="136"/>
      <c r="F1921" s="136"/>
      <c r="G1921" s="136"/>
      <c r="H1921" s="136"/>
      <c r="I1921" s="136"/>
      <c r="J1921" s="136"/>
      <c r="K1921" s="136"/>
      <c r="L1921" s="136"/>
    </row>
    <row r="1922" ht="22.5" customHeight="1">
      <c r="A1922" s="136"/>
      <c r="B1922" s="136"/>
      <c r="C1922" s="136"/>
      <c r="D1922" s="136"/>
      <c r="F1922" s="136"/>
      <c r="G1922" s="136"/>
      <c r="H1922" s="136"/>
      <c r="I1922" s="136"/>
      <c r="J1922" s="136"/>
      <c r="K1922" s="136"/>
      <c r="L1922" s="136"/>
    </row>
    <row r="1923" ht="22.5" customHeight="1">
      <c r="A1923" s="136"/>
      <c r="B1923" s="136"/>
      <c r="C1923" s="136"/>
      <c r="D1923" s="136"/>
      <c r="F1923" s="136"/>
      <c r="G1923" s="136"/>
      <c r="H1923" s="136"/>
      <c r="I1923" s="136"/>
      <c r="J1923" s="136"/>
      <c r="K1923" s="136"/>
      <c r="L1923" s="136"/>
    </row>
    <row r="1924" ht="22.5" customHeight="1">
      <c r="A1924" s="136"/>
      <c r="B1924" s="136"/>
      <c r="C1924" s="136"/>
      <c r="D1924" s="136"/>
      <c r="F1924" s="136"/>
      <c r="G1924" s="136"/>
      <c r="H1924" s="136"/>
      <c r="I1924" s="136"/>
      <c r="J1924" s="136"/>
      <c r="K1924" s="136"/>
      <c r="L1924" s="136"/>
    </row>
    <row r="1925" ht="22.5" customHeight="1">
      <c r="A1925" s="136"/>
      <c r="B1925" s="136"/>
      <c r="C1925" s="136"/>
      <c r="D1925" s="136"/>
      <c r="F1925" s="136"/>
      <c r="G1925" s="136"/>
      <c r="H1925" s="136"/>
      <c r="I1925" s="136"/>
      <c r="J1925" s="136"/>
      <c r="K1925" s="136"/>
      <c r="L1925" s="136"/>
    </row>
    <row r="1926" ht="22.5" customHeight="1">
      <c r="A1926" s="136"/>
      <c r="B1926" s="136"/>
      <c r="C1926" s="136"/>
      <c r="D1926" s="136"/>
      <c r="F1926" s="136"/>
      <c r="G1926" s="136"/>
      <c r="H1926" s="136"/>
      <c r="I1926" s="136"/>
      <c r="J1926" s="136"/>
      <c r="K1926" s="136"/>
      <c r="L1926" s="136"/>
    </row>
    <row r="1927" ht="22.5" customHeight="1">
      <c r="A1927" s="136"/>
      <c r="B1927" s="136"/>
      <c r="C1927" s="136"/>
      <c r="D1927" s="136"/>
      <c r="F1927" s="136"/>
      <c r="G1927" s="136"/>
      <c r="H1927" s="136"/>
      <c r="I1927" s="136"/>
      <c r="J1927" s="136"/>
      <c r="K1927" s="136"/>
      <c r="L1927" s="136"/>
    </row>
    <row r="1928" ht="22.5" customHeight="1">
      <c r="A1928" s="136"/>
      <c r="B1928" s="136"/>
      <c r="C1928" s="136"/>
      <c r="D1928" s="136"/>
      <c r="F1928" s="136"/>
      <c r="G1928" s="136"/>
      <c r="H1928" s="136"/>
      <c r="I1928" s="136"/>
      <c r="J1928" s="136"/>
      <c r="K1928" s="136"/>
      <c r="L1928" s="136"/>
    </row>
    <row r="1929" ht="22.5" customHeight="1">
      <c r="A1929" s="136"/>
      <c r="B1929" s="136"/>
      <c r="C1929" s="136"/>
      <c r="D1929" s="136"/>
      <c r="F1929" s="136"/>
      <c r="G1929" s="136"/>
      <c r="H1929" s="136"/>
      <c r="I1929" s="136"/>
      <c r="J1929" s="136"/>
      <c r="K1929" s="136"/>
      <c r="L1929" s="136"/>
    </row>
    <row r="1930" ht="22.5" customHeight="1">
      <c r="A1930" s="136"/>
      <c r="B1930" s="136"/>
      <c r="C1930" s="136"/>
      <c r="D1930" s="136"/>
      <c r="F1930" s="136"/>
      <c r="G1930" s="136"/>
      <c r="H1930" s="136"/>
      <c r="I1930" s="136"/>
      <c r="J1930" s="136"/>
      <c r="K1930" s="136"/>
      <c r="L1930" s="136"/>
    </row>
    <row r="1931" ht="22.5" customHeight="1">
      <c r="A1931" s="136"/>
      <c r="B1931" s="136"/>
      <c r="C1931" s="136"/>
      <c r="D1931" s="136"/>
      <c r="F1931" s="136"/>
      <c r="G1931" s="136"/>
      <c r="H1931" s="136"/>
      <c r="I1931" s="136"/>
      <c r="J1931" s="136"/>
      <c r="K1931" s="136"/>
      <c r="L1931" s="136"/>
    </row>
    <row r="1932" ht="22.5" customHeight="1">
      <c r="A1932" s="136"/>
      <c r="B1932" s="136"/>
      <c r="C1932" s="136"/>
      <c r="D1932" s="136"/>
      <c r="F1932" s="136"/>
      <c r="G1932" s="136"/>
      <c r="H1932" s="136"/>
      <c r="I1932" s="136"/>
      <c r="J1932" s="136"/>
      <c r="K1932" s="136"/>
      <c r="L1932" s="136"/>
    </row>
    <row r="1933" ht="22.5" customHeight="1">
      <c r="A1933" s="136"/>
      <c r="B1933" s="136"/>
      <c r="C1933" s="136"/>
      <c r="D1933" s="136"/>
      <c r="F1933" s="136"/>
      <c r="G1933" s="136"/>
      <c r="H1933" s="136"/>
      <c r="I1933" s="136"/>
      <c r="J1933" s="136"/>
      <c r="K1933" s="136"/>
      <c r="L1933" s="136"/>
    </row>
    <row r="1934" ht="22.5" customHeight="1">
      <c r="A1934" s="136"/>
      <c r="B1934" s="136"/>
      <c r="C1934" s="136"/>
      <c r="D1934" s="136"/>
      <c r="F1934" s="136"/>
      <c r="G1934" s="136"/>
      <c r="H1934" s="136"/>
      <c r="I1934" s="136"/>
      <c r="J1934" s="136"/>
      <c r="K1934" s="136"/>
      <c r="L1934" s="136"/>
    </row>
    <row r="1935" ht="22.5" customHeight="1">
      <c r="A1935" s="136"/>
      <c r="B1935" s="136"/>
      <c r="C1935" s="136"/>
      <c r="D1935" s="136"/>
      <c r="F1935" s="136"/>
      <c r="G1935" s="136"/>
      <c r="H1935" s="136"/>
      <c r="I1935" s="136"/>
      <c r="J1935" s="136"/>
      <c r="K1935" s="136"/>
      <c r="L1935" s="136"/>
    </row>
    <row r="1936" ht="22.5" customHeight="1">
      <c r="A1936" s="136"/>
      <c r="B1936" s="136"/>
      <c r="C1936" s="136"/>
      <c r="D1936" s="136"/>
      <c r="F1936" s="136"/>
      <c r="G1936" s="136"/>
      <c r="H1936" s="136"/>
      <c r="I1936" s="136"/>
      <c r="J1936" s="136"/>
      <c r="K1936" s="136"/>
      <c r="L1936" s="136"/>
    </row>
    <row r="1937" ht="22.5" customHeight="1">
      <c r="A1937" s="136"/>
      <c r="B1937" s="136"/>
      <c r="C1937" s="136"/>
      <c r="D1937" s="136"/>
      <c r="F1937" s="136"/>
      <c r="G1937" s="136"/>
      <c r="H1937" s="136"/>
      <c r="I1937" s="136"/>
      <c r="J1937" s="136"/>
      <c r="K1937" s="136"/>
      <c r="L1937" s="136"/>
    </row>
    <row r="1938" ht="22.5" customHeight="1">
      <c r="A1938" s="136"/>
      <c r="B1938" s="136"/>
      <c r="C1938" s="136"/>
      <c r="D1938" s="136"/>
      <c r="F1938" s="136"/>
      <c r="G1938" s="136"/>
      <c r="H1938" s="136"/>
      <c r="I1938" s="136"/>
      <c r="J1938" s="136"/>
      <c r="K1938" s="136"/>
      <c r="L1938" s="136"/>
    </row>
    <row r="1939" ht="22.5" customHeight="1">
      <c r="A1939" s="136"/>
      <c r="B1939" s="136"/>
      <c r="C1939" s="136"/>
      <c r="D1939" s="136"/>
      <c r="F1939" s="136"/>
      <c r="G1939" s="136"/>
      <c r="H1939" s="136"/>
      <c r="I1939" s="136"/>
      <c r="J1939" s="136"/>
      <c r="K1939" s="136"/>
      <c r="L1939" s="136"/>
    </row>
    <row r="1940" ht="22.5" customHeight="1">
      <c r="A1940" s="136"/>
      <c r="B1940" s="136"/>
      <c r="C1940" s="136"/>
      <c r="D1940" s="136"/>
      <c r="F1940" s="136"/>
      <c r="G1940" s="136"/>
      <c r="H1940" s="136"/>
      <c r="I1940" s="136"/>
      <c r="J1940" s="136"/>
      <c r="K1940" s="136"/>
      <c r="L1940" s="136"/>
    </row>
    <row r="1941" ht="22.5" customHeight="1">
      <c r="A1941" s="136"/>
      <c r="B1941" s="136"/>
      <c r="C1941" s="136"/>
      <c r="D1941" s="136"/>
      <c r="F1941" s="136"/>
      <c r="G1941" s="136"/>
      <c r="H1941" s="136"/>
      <c r="I1941" s="136"/>
      <c r="J1941" s="136"/>
      <c r="K1941" s="136"/>
      <c r="L1941" s="136"/>
    </row>
    <row r="1942" ht="22.5" customHeight="1">
      <c r="A1942" s="136"/>
      <c r="B1942" s="136"/>
      <c r="C1942" s="136"/>
      <c r="D1942" s="136"/>
      <c r="F1942" s="136"/>
      <c r="G1942" s="136"/>
      <c r="H1942" s="136"/>
      <c r="I1942" s="136"/>
      <c r="J1942" s="136"/>
      <c r="K1942" s="136"/>
      <c r="L1942" s="136"/>
    </row>
    <row r="1943" ht="22.5" customHeight="1">
      <c r="A1943" s="136"/>
      <c r="B1943" s="136"/>
      <c r="C1943" s="136"/>
      <c r="D1943" s="136"/>
      <c r="F1943" s="136"/>
      <c r="G1943" s="136"/>
      <c r="H1943" s="136"/>
      <c r="I1943" s="136"/>
      <c r="J1943" s="136"/>
      <c r="K1943" s="136"/>
      <c r="L1943" s="136"/>
    </row>
    <row r="1944" ht="22.5" customHeight="1">
      <c r="A1944" s="136"/>
      <c r="B1944" s="136"/>
      <c r="C1944" s="136"/>
      <c r="D1944" s="136"/>
      <c r="F1944" s="136"/>
      <c r="G1944" s="136"/>
      <c r="H1944" s="136"/>
      <c r="I1944" s="136"/>
      <c r="J1944" s="136"/>
      <c r="K1944" s="136"/>
      <c r="L1944" s="136"/>
    </row>
    <row r="1945" ht="22.5" customHeight="1">
      <c r="A1945" s="136"/>
      <c r="B1945" s="136"/>
      <c r="C1945" s="136"/>
      <c r="D1945" s="136"/>
      <c r="F1945" s="136"/>
      <c r="G1945" s="136"/>
      <c r="H1945" s="136"/>
      <c r="I1945" s="136"/>
      <c r="J1945" s="136"/>
      <c r="K1945" s="136"/>
      <c r="L1945" s="136"/>
    </row>
    <row r="1946" ht="22.5" customHeight="1">
      <c r="A1946" s="136"/>
      <c r="B1946" s="136"/>
      <c r="C1946" s="136"/>
      <c r="D1946" s="136"/>
      <c r="F1946" s="136"/>
      <c r="G1946" s="136"/>
      <c r="H1946" s="136"/>
      <c r="I1946" s="136"/>
      <c r="J1946" s="136"/>
      <c r="K1946" s="136"/>
      <c r="L1946" s="136"/>
    </row>
    <row r="1947" ht="22.5" customHeight="1">
      <c r="A1947" s="136"/>
      <c r="B1947" s="136"/>
      <c r="C1947" s="136"/>
      <c r="D1947" s="136"/>
      <c r="F1947" s="136"/>
      <c r="G1947" s="136"/>
      <c r="H1947" s="136"/>
      <c r="I1947" s="136"/>
      <c r="J1947" s="136"/>
      <c r="K1947" s="136"/>
      <c r="L1947" s="136"/>
    </row>
    <row r="1948" ht="22.5" customHeight="1">
      <c r="A1948" s="136"/>
      <c r="B1948" s="136"/>
      <c r="C1948" s="136"/>
      <c r="D1948" s="136"/>
      <c r="F1948" s="136"/>
      <c r="G1948" s="136"/>
      <c r="H1948" s="136"/>
      <c r="I1948" s="136"/>
      <c r="J1948" s="136"/>
      <c r="K1948" s="136"/>
      <c r="L1948" s="136"/>
    </row>
    <row r="1949" ht="22.5" customHeight="1">
      <c r="A1949" s="136"/>
      <c r="B1949" s="136"/>
      <c r="C1949" s="136"/>
      <c r="D1949" s="136"/>
      <c r="F1949" s="136"/>
      <c r="G1949" s="136"/>
      <c r="H1949" s="136"/>
      <c r="I1949" s="136"/>
      <c r="J1949" s="136"/>
      <c r="K1949" s="136"/>
      <c r="L1949" s="136"/>
    </row>
    <row r="1950" ht="22.5" customHeight="1">
      <c r="A1950" s="136"/>
      <c r="B1950" s="136"/>
      <c r="C1950" s="136"/>
      <c r="D1950" s="136"/>
      <c r="F1950" s="136"/>
      <c r="G1950" s="136"/>
      <c r="H1950" s="136"/>
      <c r="I1950" s="136"/>
      <c r="J1950" s="136"/>
      <c r="K1950" s="136"/>
      <c r="L1950" s="136"/>
    </row>
    <row r="1951" ht="22.5" customHeight="1">
      <c r="A1951" s="136"/>
      <c r="B1951" s="136"/>
      <c r="C1951" s="136"/>
      <c r="D1951" s="136"/>
      <c r="F1951" s="136"/>
      <c r="G1951" s="136"/>
      <c r="H1951" s="136"/>
      <c r="I1951" s="136"/>
      <c r="J1951" s="136"/>
      <c r="K1951" s="136"/>
      <c r="L1951" s="136"/>
    </row>
    <row r="1952" ht="22.5" customHeight="1">
      <c r="A1952" s="136"/>
      <c r="B1952" s="136"/>
      <c r="C1952" s="136"/>
      <c r="D1952" s="136"/>
      <c r="F1952" s="136"/>
      <c r="G1952" s="136"/>
      <c r="H1952" s="136"/>
      <c r="I1952" s="136"/>
      <c r="J1952" s="136"/>
      <c r="K1952" s="136"/>
      <c r="L1952" s="136"/>
    </row>
    <row r="1953" ht="22.5" customHeight="1">
      <c r="A1953" s="136"/>
      <c r="B1953" s="136"/>
      <c r="C1953" s="136"/>
      <c r="D1953" s="136"/>
      <c r="F1953" s="136"/>
      <c r="G1953" s="136"/>
      <c r="H1953" s="136"/>
      <c r="I1953" s="136"/>
      <c r="J1953" s="136"/>
      <c r="K1953" s="136"/>
      <c r="L1953" s="136"/>
    </row>
    <row r="1954" ht="22.5" customHeight="1">
      <c r="A1954" s="136"/>
      <c r="B1954" s="136"/>
      <c r="C1954" s="136"/>
      <c r="D1954" s="136"/>
      <c r="F1954" s="136"/>
      <c r="G1954" s="136"/>
      <c r="H1954" s="136"/>
      <c r="I1954" s="136"/>
      <c r="J1954" s="136"/>
      <c r="K1954" s="136"/>
      <c r="L1954" s="136"/>
    </row>
    <row r="1955" ht="22.5" customHeight="1">
      <c r="A1955" s="136"/>
      <c r="B1955" s="136"/>
      <c r="C1955" s="136"/>
      <c r="D1955" s="136"/>
      <c r="F1955" s="136"/>
      <c r="G1955" s="136"/>
      <c r="H1955" s="136"/>
      <c r="I1955" s="136"/>
      <c r="J1955" s="136"/>
      <c r="K1955" s="136"/>
      <c r="L1955" s="136"/>
    </row>
    <row r="1956" ht="22.5" customHeight="1">
      <c r="A1956" s="136"/>
      <c r="B1956" s="136"/>
      <c r="C1956" s="136"/>
      <c r="D1956" s="136"/>
      <c r="F1956" s="136"/>
      <c r="G1956" s="136"/>
      <c r="H1956" s="136"/>
      <c r="I1956" s="136"/>
      <c r="J1956" s="136"/>
      <c r="K1956" s="136"/>
      <c r="L1956" s="136"/>
    </row>
    <row r="1957" ht="22.5" customHeight="1">
      <c r="A1957" s="136"/>
      <c r="B1957" s="136"/>
      <c r="C1957" s="136"/>
      <c r="D1957" s="136"/>
      <c r="F1957" s="136"/>
      <c r="G1957" s="136"/>
      <c r="H1957" s="136"/>
      <c r="I1957" s="136"/>
      <c r="J1957" s="136"/>
      <c r="K1957" s="136"/>
      <c r="L1957" s="136"/>
    </row>
    <row r="1958" ht="22.5" customHeight="1">
      <c r="A1958" s="136"/>
      <c r="B1958" s="136"/>
      <c r="C1958" s="136"/>
      <c r="D1958" s="136"/>
      <c r="F1958" s="136"/>
      <c r="G1958" s="136"/>
      <c r="H1958" s="136"/>
      <c r="I1958" s="136"/>
      <c r="J1958" s="136"/>
      <c r="K1958" s="136"/>
      <c r="L1958" s="136"/>
    </row>
    <row r="1959" ht="22.5" customHeight="1">
      <c r="A1959" s="136"/>
      <c r="B1959" s="136"/>
      <c r="C1959" s="136"/>
      <c r="D1959" s="136"/>
      <c r="F1959" s="136"/>
      <c r="G1959" s="136"/>
      <c r="H1959" s="136"/>
      <c r="I1959" s="136"/>
      <c r="J1959" s="136"/>
      <c r="K1959" s="136"/>
      <c r="L1959" s="136"/>
    </row>
    <row r="1960" ht="22.5" customHeight="1">
      <c r="A1960" s="136"/>
      <c r="B1960" s="136"/>
      <c r="C1960" s="136"/>
      <c r="D1960" s="136"/>
      <c r="F1960" s="136"/>
      <c r="G1960" s="136"/>
      <c r="H1960" s="136"/>
      <c r="I1960" s="136"/>
      <c r="J1960" s="136"/>
      <c r="K1960" s="136"/>
      <c r="L1960" s="136"/>
    </row>
    <row r="1961" ht="22.5" customHeight="1">
      <c r="A1961" s="136"/>
      <c r="B1961" s="136"/>
      <c r="C1961" s="136"/>
      <c r="D1961" s="136"/>
      <c r="F1961" s="136"/>
      <c r="G1961" s="136"/>
      <c r="H1961" s="136"/>
      <c r="I1961" s="136"/>
      <c r="J1961" s="136"/>
      <c r="K1961" s="136"/>
      <c r="L1961" s="136"/>
    </row>
    <row r="1962" ht="22.5" customHeight="1">
      <c r="A1962" s="136"/>
      <c r="B1962" s="136"/>
      <c r="C1962" s="136"/>
      <c r="D1962" s="136"/>
      <c r="F1962" s="136"/>
      <c r="G1962" s="136"/>
      <c r="H1962" s="136"/>
      <c r="I1962" s="136"/>
      <c r="J1962" s="136"/>
      <c r="K1962" s="136"/>
      <c r="L1962" s="136"/>
    </row>
    <row r="1963" ht="22.5" customHeight="1">
      <c r="A1963" s="136"/>
      <c r="B1963" s="136"/>
      <c r="C1963" s="136"/>
      <c r="D1963" s="136"/>
      <c r="F1963" s="136"/>
      <c r="G1963" s="136"/>
      <c r="H1963" s="136"/>
      <c r="I1963" s="136"/>
      <c r="J1963" s="136"/>
      <c r="K1963" s="136"/>
      <c r="L1963" s="136"/>
    </row>
    <row r="1964" ht="22.5" customHeight="1">
      <c r="A1964" s="136"/>
      <c r="B1964" s="136"/>
      <c r="C1964" s="136"/>
      <c r="D1964" s="136"/>
      <c r="F1964" s="136"/>
      <c r="G1964" s="136"/>
      <c r="H1964" s="136"/>
      <c r="I1964" s="136"/>
      <c r="J1964" s="136"/>
      <c r="K1964" s="136"/>
      <c r="L1964" s="136"/>
    </row>
    <row r="1965" ht="22.5" customHeight="1">
      <c r="A1965" s="136"/>
      <c r="B1965" s="136"/>
      <c r="C1965" s="136"/>
      <c r="D1965" s="136"/>
      <c r="F1965" s="136"/>
      <c r="G1965" s="136"/>
      <c r="H1965" s="136"/>
      <c r="I1965" s="136"/>
      <c r="J1965" s="136"/>
      <c r="K1965" s="136"/>
      <c r="L1965" s="136"/>
    </row>
    <row r="1966" ht="22.5" customHeight="1">
      <c r="A1966" s="136"/>
      <c r="B1966" s="136"/>
      <c r="C1966" s="136"/>
      <c r="D1966" s="136"/>
      <c r="F1966" s="136"/>
      <c r="G1966" s="136"/>
      <c r="H1966" s="136"/>
      <c r="I1966" s="136"/>
      <c r="J1966" s="136"/>
      <c r="K1966" s="136"/>
      <c r="L1966" s="136"/>
    </row>
    <row r="1967" ht="22.5" customHeight="1">
      <c r="A1967" s="136"/>
      <c r="B1967" s="136"/>
      <c r="C1967" s="136"/>
      <c r="D1967" s="136"/>
      <c r="F1967" s="136"/>
      <c r="G1967" s="136"/>
      <c r="H1967" s="136"/>
      <c r="I1967" s="136"/>
      <c r="J1967" s="136"/>
      <c r="K1967" s="136"/>
      <c r="L1967" s="136"/>
    </row>
    <row r="1968" ht="22.5" customHeight="1">
      <c r="A1968" s="136"/>
      <c r="B1968" s="136"/>
      <c r="C1968" s="136"/>
      <c r="D1968" s="136"/>
      <c r="F1968" s="136"/>
      <c r="G1968" s="136"/>
      <c r="H1968" s="136"/>
      <c r="I1968" s="136"/>
      <c r="J1968" s="136"/>
      <c r="K1968" s="136"/>
      <c r="L1968" s="136"/>
    </row>
    <row r="1969" ht="22.5" customHeight="1">
      <c r="A1969" s="136"/>
      <c r="B1969" s="136"/>
      <c r="C1969" s="136"/>
      <c r="D1969" s="136"/>
      <c r="F1969" s="136"/>
      <c r="G1969" s="136"/>
      <c r="H1969" s="136"/>
      <c r="I1969" s="136"/>
      <c r="J1969" s="136"/>
      <c r="K1969" s="136"/>
      <c r="L1969" s="136"/>
    </row>
    <row r="1970" ht="22.5" customHeight="1">
      <c r="A1970" s="136"/>
      <c r="B1970" s="136"/>
      <c r="C1970" s="136"/>
      <c r="D1970" s="136"/>
      <c r="F1970" s="136"/>
      <c r="G1970" s="136"/>
      <c r="H1970" s="136"/>
      <c r="I1970" s="136"/>
      <c r="J1970" s="136"/>
      <c r="K1970" s="136"/>
      <c r="L1970" s="136"/>
    </row>
    <row r="1971" ht="22.5" customHeight="1">
      <c r="A1971" s="136"/>
      <c r="B1971" s="136"/>
      <c r="C1971" s="136"/>
      <c r="D1971" s="136"/>
      <c r="F1971" s="136"/>
      <c r="G1971" s="136"/>
      <c r="H1971" s="136"/>
      <c r="I1971" s="136"/>
      <c r="J1971" s="136"/>
      <c r="K1971" s="136"/>
      <c r="L1971" s="136"/>
    </row>
    <row r="1972" ht="22.5" customHeight="1">
      <c r="A1972" s="136"/>
      <c r="B1972" s="136"/>
      <c r="C1972" s="136"/>
      <c r="D1972" s="136"/>
      <c r="F1972" s="136"/>
      <c r="G1972" s="136"/>
      <c r="H1972" s="136"/>
      <c r="I1972" s="136"/>
      <c r="J1972" s="136"/>
      <c r="K1972" s="136"/>
      <c r="L1972" s="136"/>
    </row>
    <row r="1973" ht="22.5" customHeight="1">
      <c r="A1973" s="136"/>
      <c r="B1973" s="136"/>
      <c r="C1973" s="136"/>
      <c r="D1973" s="136"/>
      <c r="F1973" s="136"/>
      <c r="G1973" s="136"/>
      <c r="H1973" s="136"/>
      <c r="I1973" s="136"/>
      <c r="J1973" s="136"/>
      <c r="K1973" s="136"/>
      <c r="L1973" s="136"/>
    </row>
    <row r="1974" ht="22.5" customHeight="1">
      <c r="A1974" s="136"/>
      <c r="B1974" s="136"/>
      <c r="C1974" s="136"/>
      <c r="D1974" s="136"/>
      <c r="F1974" s="136"/>
      <c r="G1974" s="136"/>
      <c r="H1974" s="136"/>
      <c r="I1974" s="136"/>
      <c r="J1974" s="136"/>
      <c r="K1974" s="136"/>
      <c r="L1974" s="136"/>
    </row>
    <row r="1975" ht="22.5" customHeight="1">
      <c r="A1975" s="136"/>
      <c r="B1975" s="136"/>
      <c r="C1975" s="136"/>
      <c r="D1975" s="136"/>
      <c r="F1975" s="136"/>
      <c r="G1975" s="136"/>
      <c r="H1975" s="136"/>
      <c r="I1975" s="136"/>
      <c r="J1975" s="136"/>
      <c r="K1975" s="136"/>
      <c r="L1975" s="136"/>
    </row>
    <row r="1976" ht="22.5" customHeight="1">
      <c r="A1976" s="136"/>
      <c r="B1976" s="136"/>
      <c r="C1976" s="136"/>
      <c r="D1976" s="136"/>
      <c r="F1976" s="136"/>
      <c r="G1976" s="136"/>
      <c r="H1976" s="136"/>
      <c r="I1976" s="136"/>
      <c r="J1976" s="136"/>
      <c r="K1976" s="136"/>
      <c r="L1976" s="136"/>
    </row>
    <row r="1977" ht="22.5" customHeight="1">
      <c r="A1977" s="136"/>
      <c r="B1977" s="136"/>
      <c r="C1977" s="136"/>
      <c r="D1977" s="136"/>
      <c r="F1977" s="136"/>
      <c r="G1977" s="136"/>
      <c r="H1977" s="136"/>
      <c r="I1977" s="136"/>
      <c r="J1977" s="136"/>
      <c r="K1977" s="136"/>
      <c r="L1977" s="136"/>
    </row>
    <row r="1978" ht="22.5" customHeight="1">
      <c r="A1978" s="136"/>
      <c r="B1978" s="136"/>
      <c r="C1978" s="136"/>
      <c r="D1978" s="136"/>
      <c r="F1978" s="136"/>
      <c r="G1978" s="136"/>
      <c r="H1978" s="136"/>
      <c r="I1978" s="136"/>
      <c r="J1978" s="136"/>
      <c r="K1978" s="136"/>
      <c r="L1978" s="136"/>
    </row>
    <row r="1979" ht="22.5" customHeight="1">
      <c r="A1979" s="136"/>
      <c r="B1979" s="136"/>
      <c r="C1979" s="136"/>
      <c r="D1979" s="136"/>
      <c r="F1979" s="136"/>
      <c r="G1979" s="136"/>
      <c r="H1979" s="136"/>
      <c r="I1979" s="136"/>
      <c r="J1979" s="136"/>
      <c r="K1979" s="136"/>
      <c r="L1979" s="136"/>
    </row>
    <row r="1980" ht="22.5" customHeight="1">
      <c r="A1980" s="136"/>
      <c r="B1980" s="136"/>
      <c r="C1980" s="136"/>
      <c r="D1980" s="136"/>
      <c r="F1980" s="136"/>
      <c r="G1980" s="136"/>
      <c r="H1980" s="136"/>
      <c r="I1980" s="136"/>
      <c r="J1980" s="136"/>
      <c r="K1980" s="136"/>
      <c r="L1980" s="136"/>
    </row>
    <row r="1981" ht="22.5" customHeight="1">
      <c r="A1981" s="136"/>
      <c r="B1981" s="136"/>
      <c r="C1981" s="136"/>
      <c r="D1981" s="136"/>
      <c r="F1981" s="136"/>
      <c r="G1981" s="136"/>
      <c r="H1981" s="136"/>
      <c r="I1981" s="136"/>
      <c r="J1981" s="136"/>
      <c r="K1981" s="136"/>
      <c r="L1981" s="136"/>
    </row>
    <row r="1982" ht="22.5" customHeight="1">
      <c r="A1982" s="136"/>
      <c r="B1982" s="136"/>
      <c r="C1982" s="136"/>
      <c r="D1982" s="136"/>
      <c r="F1982" s="136"/>
      <c r="G1982" s="136"/>
      <c r="H1982" s="136"/>
      <c r="I1982" s="136"/>
      <c r="J1982" s="136"/>
      <c r="K1982" s="136"/>
      <c r="L1982" s="136"/>
    </row>
    <row r="1983" ht="22.5" customHeight="1">
      <c r="A1983" s="136"/>
      <c r="B1983" s="136"/>
      <c r="C1983" s="136"/>
      <c r="D1983" s="136"/>
      <c r="F1983" s="136"/>
      <c r="G1983" s="136"/>
      <c r="H1983" s="136"/>
      <c r="I1983" s="136"/>
      <c r="J1983" s="136"/>
      <c r="K1983" s="136"/>
      <c r="L1983" s="136"/>
    </row>
    <row r="1984" ht="22.5" customHeight="1">
      <c r="A1984" s="136"/>
      <c r="B1984" s="136"/>
      <c r="C1984" s="136"/>
      <c r="D1984" s="136"/>
      <c r="F1984" s="136"/>
      <c r="G1984" s="136"/>
      <c r="H1984" s="136"/>
      <c r="I1984" s="136"/>
      <c r="J1984" s="136"/>
      <c r="K1984" s="136"/>
      <c r="L1984" s="136"/>
    </row>
    <row r="1985" ht="22.5" customHeight="1">
      <c r="A1985" s="136"/>
      <c r="B1985" s="136"/>
      <c r="C1985" s="136"/>
      <c r="D1985" s="136"/>
      <c r="F1985" s="136"/>
      <c r="G1985" s="136"/>
      <c r="H1985" s="136"/>
      <c r="I1985" s="136"/>
      <c r="J1985" s="136"/>
      <c r="K1985" s="136"/>
      <c r="L1985" s="136"/>
    </row>
    <row r="1986" ht="22.5" customHeight="1">
      <c r="A1986" s="136"/>
      <c r="B1986" s="136"/>
      <c r="C1986" s="136"/>
      <c r="D1986" s="136"/>
      <c r="F1986" s="136"/>
      <c r="G1986" s="136"/>
      <c r="H1986" s="136"/>
      <c r="I1986" s="136"/>
      <c r="J1986" s="136"/>
      <c r="K1986" s="136"/>
      <c r="L1986" s="136"/>
    </row>
    <row r="1987" ht="22.5" customHeight="1">
      <c r="A1987" s="136"/>
      <c r="B1987" s="136"/>
      <c r="C1987" s="136"/>
      <c r="D1987" s="136"/>
      <c r="F1987" s="136"/>
      <c r="G1987" s="136"/>
      <c r="H1987" s="136"/>
      <c r="I1987" s="136"/>
      <c r="J1987" s="136"/>
      <c r="K1987" s="136"/>
      <c r="L1987" s="136"/>
    </row>
    <row r="1988" ht="22.5" customHeight="1">
      <c r="A1988" s="136"/>
      <c r="B1988" s="136"/>
      <c r="C1988" s="136"/>
      <c r="D1988" s="136"/>
      <c r="F1988" s="136"/>
      <c r="G1988" s="136"/>
      <c r="H1988" s="136"/>
      <c r="I1988" s="136"/>
      <c r="J1988" s="136"/>
      <c r="K1988" s="136"/>
      <c r="L1988" s="136"/>
    </row>
    <row r="1989" ht="22.5" customHeight="1">
      <c r="A1989" s="136"/>
      <c r="B1989" s="136"/>
      <c r="C1989" s="136"/>
      <c r="D1989" s="136"/>
      <c r="F1989" s="136"/>
      <c r="G1989" s="136"/>
      <c r="H1989" s="136"/>
      <c r="I1989" s="136"/>
      <c r="J1989" s="136"/>
      <c r="K1989" s="136"/>
      <c r="L1989" s="136"/>
    </row>
    <row r="1990" ht="22.5" customHeight="1">
      <c r="A1990" s="136"/>
      <c r="B1990" s="136"/>
      <c r="C1990" s="136"/>
      <c r="D1990" s="136"/>
      <c r="F1990" s="136"/>
      <c r="G1990" s="136"/>
      <c r="H1990" s="136"/>
      <c r="I1990" s="136"/>
      <c r="J1990" s="136"/>
      <c r="K1990" s="136"/>
      <c r="L1990" s="136"/>
    </row>
    <row r="1991" ht="22.5" customHeight="1">
      <c r="A1991" s="136"/>
      <c r="B1991" s="136"/>
      <c r="C1991" s="136"/>
      <c r="D1991" s="136"/>
      <c r="F1991" s="136"/>
      <c r="G1991" s="136"/>
      <c r="H1991" s="136"/>
      <c r="I1991" s="136"/>
      <c r="J1991" s="136"/>
      <c r="K1991" s="136"/>
      <c r="L1991" s="136"/>
    </row>
    <row r="1992" ht="22.5" customHeight="1">
      <c r="A1992" s="136"/>
      <c r="B1992" s="136"/>
      <c r="C1992" s="136"/>
      <c r="D1992" s="136"/>
      <c r="F1992" s="136"/>
      <c r="G1992" s="136"/>
      <c r="H1992" s="136"/>
      <c r="I1992" s="136"/>
      <c r="J1992" s="136"/>
      <c r="K1992" s="136"/>
      <c r="L1992" s="136"/>
    </row>
    <row r="1993" ht="22.5" customHeight="1">
      <c r="A1993" s="136"/>
      <c r="B1993" s="136"/>
      <c r="C1993" s="136"/>
      <c r="D1993" s="136"/>
      <c r="F1993" s="136"/>
      <c r="G1993" s="136"/>
      <c r="H1993" s="136"/>
      <c r="I1993" s="136"/>
      <c r="J1993" s="136"/>
      <c r="K1993" s="136"/>
      <c r="L1993" s="136"/>
    </row>
    <row r="1994" ht="22.5" customHeight="1">
      <c r="A1994" s="136"/>
      <c r="B1994" s="136"/>
      <c r="C1994" s="136"/>
      <c r="D1994" s="136"/>
      <c r="F1994" s="136"/>
      <c r="G1994" s="136"/>
      <c r="H1994" s="136"/>
      <c r="I1994" s="136"/>
      <c r="J1994" s="136"/>
      <c r="K1994" s="136"/>
      <c r="L1994" s="136"/>
    </row>
    <row r="1995" ht="22.5" customHeight="1">
      <c r="A1995" s="136"/>
      <c r="B1995" s="136"/>
      <c r="C1995" s="136"/>
      <c r="D1995" s="136"/>
      <c r="F1995" s="136"/>
      <c r="G1995" s="136"/>
      <c r="H1995" s="136"/>
      <c r="I1995" s="136"/>
      <c r="J1995" s="136"/>
      <c r="K1995" s="136"/>
      <c r="L1995" s="136"/>
    </row>
    <row r="1996" ht="22.5" customHeight="1">
      <c r="A1996" s="136"/>
      <c r="B1996" s="136"/>
      <c r="C1996" s="136"/>
      <c r="D1996" s="136"/>
      <c r="F1996" s="136"/>
      <c r="G1996" s="136"/>
      <c r="H1996" s="136"/>
      <c r="I1996" s="136"/>
      <c r="J1996" s="136"/>
      <c r="K1996" s="136"/>
      <c r="L1996" s="136"/>
    </row>
    <row r="1997" ht="22.5" customHeight="1">
      <c r="A1997" s="136"/>
      <c r="B1997" s="136"/>
      <c r="C1997" s="136"/>
      <c r="D1997" s="136"/>
      <c r="F1997" s="136"/>
      <c r="G1997" s="136"/>
      <c r="H1997" s="136"/>
      <c r="I1997" s="136"/>
      <c r="J1997" s="136"/>
      <c r="K1997" s="136"/>
      <c r="L1997" s="136"/>
    </row>
    <row r="1998" ht="22.5" customHeight="1">
      <c r="A1998" s="136"/>
      <c r="B1998" s="136"/>
      <c r="C1998" s="136"/>
      <c r="D1998" s="136"/>
      <c r="F1998" s="136"/>
      <c r="G1998" s="136"/>
      <c r="H1998" s="136"/>
      <c r="I1998" s="136"/>
      <c r="J1998" s="136"/>
      <c r="K1998" s="136"/>
      <c r="L1998" s="136"/>
    </row>
    <row r="1999" ht="22.5" customHeight="1">
      <c r="A1999" s="136"/>
      <c r="B1999" s="136"/>
      <c r="C1999" s="136"/>
      <c r="D1999" s="136"/>
      <c r="F1999" s="136"/>
      <c r="G1999" s="136"/>
      <c r="H1999" s="136"/>
      <c r="I1999" s="136"/>
      <c r="J1999" s="136"/>
      <c r="K1999" s="136"/>
      <c r="L1999" s="136"/>
    </row>
    <row r="2000" ht="22.5" customHeight="1">
      <c r="A2000" s="136"/>
      <c r="B2000" s="136"/>
      <c r="C2000" s="136"/>
      <c r="D2000" s="136"/>
      <c r="F2000" s="136"/>
      <c r="G2000" s="136"/>
      <c r="H2000" s="136"/>
      <c r="I2000" s="136"/>
      <c r="J2000" s="136"/>
      <c r="K2000" s="136"/>
      <c r="L2000" s="136"/>
    </row>
    <row r="2001" ht="22.5" customHeight="1">
      <c r="A2001" s="136"/>
      <c r="B2001" s="136"/>
      <c r="C2001" s="136"/>
      <c r="D2001" s="136"/>
      <c r="F2001" s="136"/>
      <c r="G2001" s="136"/>
      <c r="H2001" s="136"/>
      <c r="I2001" s="136"/>
      <c r="J2001" s="136"/>
      <c r="K2001" s="136"/>
      <c r="L2001" s="136"/>
    </row>
    <row r="2002" ht="22.5" customHeight="1">
      <c r="A2002" s="136"/>
      <c r="B2002" s="136"/>
      <c r="C2002" s="136"/>
      <c r="D2002" s="136"/>
      <c r="F2002" s="136"/>
      <c r="G2002" s="136"/>
      <c r="H2002" s="136"/>
      <c r="I2002" s="136"/>
      <c r="J2002" s="136"/>
      <c r="K2002" s="136"/>
      <c r="L2002" s="136"/>
    </row>
    <row r="2003" ht="22.5" customHeight="1">
      <c r="A2003" s="136"/>
      <c r="B2003" s="136"/>
      <c r="C2003" s="136"/>
      <c r="D2003" s="136"/>
      <c r="F2003" s="136"/>
      <c r="G2003" s="136"/>
      <c r="H2003" s="136"/>
      <c r="I2003" s="136"/>
      <c r="J2003" s="136"/>
      <c r="K2003" s="136"/>
      <c r="L2003" s="136"/>
    </row>
    <row r="2004" ht="22.5" customHeight="1">
      <c r="A2004" s="136"/>
      <c r="B2004" s="136"/>
      <c r="C2004" s="136"/>
      <c r="D2004" s="136"/>
      <c r="F2004" s="136"/>
      <c r="G2004" s="136"/>
      <c r="H2004" s="136"/>
      <c r="I2004" s="136"/>
      <c r="J2004" s="136"/>
      <c r="K2004" s="136"/>
      <c r="L2004" s="136"/>
    </row>
    <row r="2005" ht="22.5" customHeight="1">
      <c r="A2005" s="136"/>
      <c r="B2005" s="136"/>
      <c r="C2005" s="136"/>
      <c r="D2005" s="136"/>
      <c r="F2005" s="136"/>
      <c r="G2005" s="136"/>
      <c r="H2005" s="136"/>
      <c r="I2005" s="136"/>
      <c r="J2005" s="136"/>
      <c r="K2005" s="136"/>
      <c r="L2005" s="136"/>
    </row>
    <row r="2006" ht="22.5" customHeight="1">
      <c r="A2006" s="136"/>
      <c r="B2006" s="136"/>
      <c r="C2006" s="136"/>
      <c r="D2006" s="136"/>
      <c r="F2006" s="136"/>
      <c r="G2006" s="136"/>
      <c r="H2006" s="136"/>
      <c r="I2006" s="136"/>
      <c r="J2006" s="136"/>
      <c r="K2006" s="136"/>
      <c r="L2006" s="136"/>
    </row>
    <row r="2007" ht="22.5" customHeight="1">
      <c r="A2007" s="136"/>
      <c r="B2007" s="136"/>
      <c r="C2007" s="136"/>
      <c r="D2007" s="136"/>
      <c r="F2007" s="136"/>
      <c r="G2007" s="136"/>
      <c r="H2007" s="136"/>
      <c r="I2007" s="136"/>
      <c r="J2007" s="136"/>
      <c r="K2007" s="136"/>
      <c r="L2007" s="136"/>
    </row>
    <row r="2008" ht="22.5" customHeight="1">
      <c r="A2008" s="136"/>
      <c r="B2008" s="136"/>
      <c r="C2008" s="136"/>
      <c r="D2008" s="136"/>
      <c r="F2008" s="136"/>
      <c r="G2008" s="136"/>
      <c r="H2008" s="136"/>
      <c r="I2008" s="136"/>
      <c r="J2008" s="136"/>
      <c r="K2008" s="136"/>
      <c r="L2008" s="136"/>
    </row>
    <row r="2009" ht="22.5" customHeight="1">
      <c r="A2009" s="136"/>
      <c r="B2009" s="136"/>
      <c r="C2009" s="136"/>
      <c r="D2009" s="136"/>
      <c r="F2009" s="136"/>
      <c r="G2009" s="136"/>
      <c r="H2009" s="136"/>
      <c r="I2009" s="136"/>
      <c r="J2009" s="136"/>
      <c r="K2009" s="136"/>
      <c r="L2009" s="136"/>
    </row>
    <row r="2010" ht="22.5" customHeight="1">
      <c r="A2010" s="136"/>
      <c r="B2010" s="136"/>
      <c r="C2010" s="136"/>
      <c r="D2010" s="136"/>
      <c r="F2010" s="136"/>
      <c r="G2010" s="136"/>
      <c r="H2010" s="136"/>
      <c r="I2010" s="136"/>
      <c r="J2010" s="136"/>
      <c r="K2010" s="136"/>
      <c r="L2010" s="136"/>
    </row>
    <row r="2011" ht="22.5" customHeight="1">
      <c r="A2011" s="136"/>
      <c r="B2011" s="136"/>
      <c r="C2011" s="136"/>
      <c r="D2011" s="136"/>
      <c r="F2011" s="136"/>
      <c r="G2011" s="136"/>
      <c r="H2011" s="136"/>
      <c r="I2011" s="136"/>
      <c r="J2011" s="136"/>
      <c r="K2011" s="136"/>
      <c r="L2011" s="136"/>
    </row>
    <row r="2012" ht="22.5" customHeight="1">
      <c r="A2012" s="136"/>
      <c r="B2012" s="136"/>
      <c r="C2012" s="136"/>
      <c r="D2012" s="136"/>
      <c r="F2012" s="136"/>
      <c r="G2012" s="136"/>
      <c r="H2012" s="136"/>
      <c r="I2012" s="136"/>
      <c r="J2012" s="136"/>
      <c r="K2012" s="136"/>
      <c r="L2012" s="136"/>
    </row>
    <row r="2013" ht="22.5" customHeight="1">
      <c r="A2013" s="136"/>
      <c r="B2013" s="136"/>
      <c r="C2013" s="136"/>
      <c r="D2013" s="136"/>
      <c r="F2013" s="136"/>
      <c r="G2013" s="136"/>
      <c r="H2013" s="136"/>
      <c r="I2013" s="136"/>
      <c r="J2013" s="136"/>
      <c r="K2013" s="136"/>
      <c r="L2013" s="136"/>
    </row>
    <row r="2014" ht="22.5" customHeight="1">
      <c r="A2014" s="136"/>
      <c r="B2014" s="136"/>
      <c r="C2014" s="136"/>
      <c r="D2014" s="136"/>
      <c r="F2014" s="136"/>
      <c r="G2014" s="136"/>
      <c r="H2014" s="136"/>
      <c r="I2014" s="136"/>
      <c r="J2014" s="136"/>
      <c r="K2014" s="136"/>
      <c r="L2014" s="136"/>
    </row>
    <row r="2015" ht="22.5" customHeight="1">
      <c r="A2015" s="136"/>
      <c r="B2015" s="136"/>
      <c r="C2015" s="136"/>
      <c r="D2015" s="136"/>
      <c r="F2015" s="136"/>
      <c r="G2015" s="136"/>
      <c r="H2015" s="136"/>
      <c r="I2015" s="136"/>
      <c r="J2015" s="136"/>
      <c r="K2015" s="136"/>
      <c r="L2015" s="136"/>
    </row>
    <row r="2016" ht="22.5" customHeight="1">
      <c r="A2016" s="136"/>
      <c r="B2016" s="136"/>
      <c r="C2016" s="136"/>
      <c r="D2016" s="136"/>
      <c r="F2016" s="136"/>
      <c r="G2016" s="136"/>
      <c r="H2016" s="136"/>
      <c r="I2016" s="136"/>
      <c r="J2016" s="136"/>
      <c r="K2016" s="136"/>
      <c r="L2016" s="136"/>
    </row>
    <row r="2017" ht="22.5" customHeight="1">
      <c r="A2017" s="136"/>
      <c r="B2017" s="136"/>
      <c r="C2017" s="136"/>
      <c r="D2017" s="136"/>
      <c r="F2017" s="136"/>
      <c r="G2017" s="136"/>
      <c r="H2017" s="136"/>
      <c r="I2017" s="136"/>
      <c r="J2017" s="136"/>
      <c r="K2017" s="136"/>
      <c r="L2017" s="136"/>
    </row>
    <row r="2018" ht="22.5" customHeight="1">
      <c r="A2018" s="136"/>
      <c r="B2018" s="136"/>
      <c r="C2018" s="136"/>
      <c r="D2018" s="136"/>
      <c r="F2018" s="136"/>
      <c r="G2018" s="136"/>
      <c r="H2018" s="136"/>
      <c r="I2018" s="136"/>
      <c r="J2018" s="136"/>
      <c r="K2018" s="136"/>
      <c r="L2018" s="136"/>
    </row>
    <row r="2019" ht="22.5" customHeight="1">
      <c r="A2019" s="136"/>
      <c r="B2019" s="136"/>
      <c r="C2019" s="136"/>
      <c r="D2019" s="136"/>
      <c r="F2019" s="136"/>
      <c r="G2019" s="136"/>
      <c r="H2019" s="136"/>
      <c r="I2019" s="136"/>
      <c r="J2019" s="136"/>
      <c r="K2019" s="136"/>
      <c r="L2019" s="136"/>
    </row>
    <row r="2020" ht="22.5" customHeight="1">
      <c r="A2020" s="136"/>
      <c r="B2020" s="136"/>
      <c r="C2020" s="136"/>
      <c r="D2020" s="136"/>
      <c r="F2020" s="136"/>
      <c r="G2020" s="136"/>
      <c r="H2020" s="136"/>
      <c r="I2020" s="136"/>
      <c r="J2020" s="136"/>
      <c r="K2020" s="136"/>
      <c r="L2020" s="136"/>
    </row>
    <row r="2021" ht="22.5" customHeight="1">
      <c r="A2021" s="136"/>
      <c r="B2021" s="136"/>
      <c r="C2021" s="136"/>
      <c r="D2021" s="136"/>
      <c r="F2021" s="136"/>
      <c r="G2021" s="136"/>
      <c r="H2021" s="136"/>
      <c r="I2021" s="136"/>
      <c r="J2021" s="136"/>
      <c r="K2021" s="136"/>
      <c r="L2021" s="136"/>
    </row>
    <row r="2022" ht="22.5" customHeight="1">
      <c r="A2022" s="136"/>
      <c r="B2022" s="136"/>
      <c r="C2022" s="136"/>
      <c r="D2022" s="136"/>
      <c r="F2022" s="136"/>
      <c r="G2022" s="136"/>
      <c r="H2022" s="136"/>
      <c r="I2022" s="136"/>
      <c r="J2022" s="136"/>
      <c r="K2022" s="136"/>
      <c r="L2022" s="136"/>
    </row>
    <row r="2023" ht="22.5" customHeight="1">
      <c r="A2023" s="136"/>
      <c r="B2023" s="136"/>
      <c r="C2023" s="136"/>
      <c r="D2023" s="136"/>
      <c r="F2023" s="136"/>
      <c r="G2023" s="136"/>
      <c r="H2023" s="136"/>
      <c r="I2023" s="136"/>
      <c r="J2023" s="136"/>
      <c r="K2023" s="136"/>
      <c r="L2023" s="136"/>
    </row>
    <row r="2024" ht="22.5" customHeight="1">
      <c r="A2024" s="136"/>
      <c r="B2024" s="136"/>
      <c r="C2024" s="136"/>
      <c r="D2024" s="136"/>
      <c r="F2024" s="136"/>
      <c r="G2024" s="136"/>
      <c r="H2024" s="136"/>
      <c r="I2024" s="136"/>
      <c r="J2024" s="136"/>
      <c r="K2024" s="136"/>
      <c r="L2024" s="136"/>
    </row>
    <row r="2025" ht="22.5" customHeight="1">
      <c r="A2025" s="136"/>
      <c r="B2025" s="136"/>
      <c r="C2025" s="136"/>
      <c r="D2025" s="136"/>
      <c r="F2025" s="136"/>
      <c r="G2025" s="136"/>
      <c r="H2025" s="136"/>
      <c r="I2025" s="136"/>
      <c r="J2025" s="136"/>
      <c r="K2025" s="136"/>
      <c r="L2025" s="136"/>
    </row>
    <row r="2026" ht="22.5" customHeight="1">
      <c r="A2026" s="136"/>
      <c r="B2026" s="136"/>
      <c r="C2026" s="136"/>
      <c r="D2026" s="136"/>
      <c r="F2026" s="136"/>
      <c r="G2026" s="136"/>
      <c r="H2026" s="136"/>
      <c r="I2026" s="136"/>
      <c r="J2026" s="136"/>
      <c r="K2026" s="136"/>
      <c r="L2026" s="136"/>
    </row>
    <row r="2027" ht="22.5" customHeight="1">
      <c r="A2027" s="136"/>
      <c r="B2027" s="136"/>
      <c r="C2027" s="136"/>
      <c r="D2027" s="136"/>
      <c r="F2027" s="136"/>
      <c r="G2027" s="136"/>
      <c r="H2027" s="136"/>
      <c r="I2027" s="136"/>
      <c r="J2027" s="136"/>
      <c r="K2027" s="136"/>
      <c r="L2027" s="136"/>
    </row>
    <row r="2028" ht="22.5" customHeight="1">
      <c r="A2028" s="136"/>
      <c r="B2028" s="136"/>
      <c r="C2028" s="136"/>
      <c r="D2028" s="136"/>
      <c r="F2028" s="136"/>
      <c r="G2028" s="136"/>
      <c r="H2028" s="136"/>
      <c r="I2028" s="136"/>
      <c r="J2028" s="136"/>
      <c r="K2028" s="136"/>
      <c r="L2028" s="136"/>
    </row>
    <row r="2029" ht="22.5" customHeight="1">
      <c r="A2029" s="136"/>
      <c r="B2029" s="136"/>
      <c r="C2029" s="136"/>
      <c r="D2029" s="136"/>
      <c r="F2029" s="136"/>
      <c r="G2029" s="136"/>
      <c r="H2029" s="136"/>
      <c r="I2029" s="136"/>
      <c r="J2029" s="136"/>
      <c r="K2029" s="136"/>
      <c r="L2029" s="136"/>
    </row>
    <row r="2030" ht="22.5" customHeight="1">
      <c r="A2030" s="136"/>
      <c r="B2030" s="136"/>
      <c r="C2030" s="136"/>
      <c r="D2030" s="136"/>
      <c r="F2030" s="136"/>
      <c r="G2030" s="136"/>
      <c r="H2030" s="136"/>
      <c r="I2030" s="136"/>
      <c r="J2030" s="136"/>
      <c r="K2030" s="136"/>
      <c r="L2030" s="136"/>
    </row>
    <row r="2031" ht="22.5" customHeight="1">
      <c r="A2031" s="136"/>
      <c r="B2031" s="136"/>
      <c r="C2031" s="136"/>
      <c r="D2031" s="136"/>
      <c r="F2031" s="136"/>
      <c r="G2031" s="136"/>
      <c r="H2031" s="136"/>
      <c r="I2031" s="136"/>
      <c r="J2031" s="136"/>
      <c r="K2031" s="136"/>
      <c r="L2031" s="136"/>
    </row>
    <row r="2032" ht="22.5" customHeight="1">
      <c r="A2032" s="136"/>
      <c r="B2032" s="136"/>
      <c r="C2032" s="136"/>
      <c r="D2032" s="136"/>
      <c r="F2032" s="136"/>
      <c r="G2032" s="136"/>
      <c r="H2032" s="136"/>
      <c r="I2032" s="136"/>
      <c r="J2032" s="136"/>
      <c r="K2032" s="136"/>
      <c r="L2032" s="136"/>
    </row>
    <row r="2033" ht="22.5" customHeight="1">
      <c r="A2033" s="136"/>
      <c r="B2033" s="136"/>
      <c r="C2033" s="136"/>
      <c r="D2033" s="136"/>
      <c r="F2033" s="136"/>
      <c r="G2033" s="136"/>
      <c r="H2033" s="136"/>
      <c r="I2033" s="136"/>
      <c r="J2033" s="136"/>
      <c r="K2033" s="136"/>
      <c r="L2033" s="136"/>
    </row>
    <row r="2034" ht="22.5" customHeight="1">
      <c r="A2034" s="136"/>
      <c r="B2034" s="136"/>
      <c r="C2034" s="136"/>
      <c r="D2034" s="136"/>
      <c r="F2034" s="136"/>
      <c r="G2034" s="136"/>
      <c r="H2034" s="136"/>
      <c r="I2034" s="136"/>
      <c r="J2034" s="136"/>
      <c r="K2034" s="136"/>
      <c r="L2034" s="136"/>
    </row>
    <row r="2035" ht="22.5" customHeight="1">
      <c r="A2035" s="136"/>
      <c r="B2035" s="136"/>
      <c r="C2035" s="136"/>
      <c r="D2035" s="136"/>
      <c r="F2035" s="136"/>
      <c r="G2035" s="136"/>
      <c r="H2035" s="136"/>
      <c r="I2035" s="136"/>
      <c r="J2035" s="136"/>
      <c r="K2035" s="136"/>
      <c r="L2035" s="136"/>
    </row>
    <row r="2036" ht="22.5" customHeight="1">
      <c r="A2036" s="136"/>
      <c r="B2036" s="136"/>
      <c r="C2036" s="136"/>
      <c r="D2036" s="136"/>
      <c r="F2036" s="136"/>
      <c r="G2036" s="136"/>
      <c r="H2036" s="136"/>
      <c r="I2036" s="136"/>
      <c r="J2036" s="136"/>
      <c r="K2036" s="136"/>
      <c r="L2036" s="136"/>
    </row>
    <row r="2037" ht="22.5" customHeight="1">
      <c r="A2037" s="136"/>
      <c r="B2037" s="136"/>
      <c r="C2037" s="136"/>
      <c r="D2037" s="136"/>
      <c r="F2037" s="136"/>
      <c r="G2037" s="136"/>
      <c r="H2037" s="136"/>
      <c r="I2037" s="136"/>
      <c r="J2037" s="136"/>
      <c r="K2037" s="136"/>
      <c r="L2037" s="136"/>
    </row>
    <row r="2038" ht="22.5" customHeight="1">
      <c r="A2038" s="136"/>
      <c r="B2038" s="136"/>
      <c r="C2038" s="136"/>
      <c r="D2038" s="136"/>
      <c r="F2038" s="136"/>
      <c r="G2038" s="136"/>
      <c r="H2038" s="136"/>
      <c r="I2038" s="136"/>
      <c r="J2038" s="136"/>
      <c r="K2038" s="136"/>
      <c r="L2038" s="136"/>
    </row>
    <row r="2039" ht="22.5" customHeight="1">
      <c r="A2039" s="136"/>
      <c r="B2039" s="136"/>
      <c r="C2039" s="136"/>
      <c r="D2039" s="136"/>
      <c r="F2039" s="136"/>
      <c r="G2039" s="136"/>
      <c r="H2039" s="136"/>
      <c r="I2039" s="136"/>
      <c r="J2039" s="136"/>
      <c r="K2039" s="136"/>
      <c r="L2039" s="136"/>
    </row>
    <row r="2040" ht="22.5" customHeight="1">
      <c r="A2040" s="136"/>
      <c r="B2040" s="136"/>
      <c r="C2040" s="136"/>
      <c r="D2040" s="136"/>
      <c r="F2040" s="136"/>
      <c r="G2040" s="136"/>
      <c r="H2040" s="136"/>
      <c r="I2040" s="136"/>
      <c r="J2040" s="136"/>
      <c r="K2040" s="136"/>
      <c r="L2040" s="136"/>
    </row>
    <row r="2041" ht="22.5" customHeight="1">
      <c r="A2041" s="136"/>
      <c r="B2041" s="136"/>
      <c r="C2041" s="136"/>
      <c r="D2041" s="136"/>
      <c r="F2041" s="136"/>
      <c r="G2041" s="136"/>
      <c r="H2041" s="136"/>
      <c r="I2041" s="136"/>
      <c r="J2041" s="136"/>
      <c r="K2041" s="136"/>
      <c r="L2041" s="136"/>
    </row>
    <row r="2042" ht="22.5" customHeight="1">
      <c r="A2042" s="136"/>
      <c r="B2042" s="136"/>
      <c r="C2042" s="136"/>
      <c r="D2042" s="136"/>
      <c r="F2042" s="136"/>
      <c r="G2042" s="136"/>
      <c r="H2042" s="136"/>
      <c r="I2042" s="136"/>
      <c r="J2042" s="136"/>
      <c r="K2042" s="136"/>
      <c r="L2042" s="136"/>
    </row>
    <row r="2043" ht="22.5" customHeight="1">
      <c r="A2043" s="136"/>
      <c r="B2043" s="136"/>
      <c r="C2043" s="136"/>
      <c r="D2043" s="136"/>
      <c r="F2043" s="136"/>
      <c r="G2043" s="136"/>
      <c r="H2043" s="136"/>
      <c r="I2043" s="136"/>
      <c r="J2043" s="136"/>
      <c r="K2043" s="136"/>
      <c r="L2043" s="136"/>
    </row>
    <row r="2044" ht="22.5" customHeight="1">
      <c r="A2044" s="136"/>
      <c r="B2044" s="136"/>
      <c r="C2044" s="136"/>
      <c r="D2044" s="136"/>
      <c r="F2044" s="136"/>
      <c r="G2044" s="136"/>
      <c r="H2044" s="136"/>
      <c r="I2044" s="136"/>
      <c r="J2044" s="136"/>
      <c r="K2044" s="136"/>
      <c r="L2044" s="136"/>
    </row>
    <row r="2045" ht="22.5" customHeight="1">
      <c r="A2045" s="136"/>
      <c r="B2045" s="136"/>
      <c r="C2045" s="136"/>
      <c r="D2045" s="136"/>
      <c r="F2045" s="136"/>
      <c r="G2045" s="136"/>
      <c r="H2045" s="136"/>
      <c r="I2045" s="136"/>
      <c r="J2045" s="136"/>
      <c r="K2045" s="136"/>
      <c r="L2045" s="136"/>
    </row>
    <row r="2046" ht="22.5" customHeight="1">
      <c r="A2046" s="136"/>
      <c r="B2046" s="136"/>
      <c r="C2046" s="136"/>
      <c r="D2046" s="136"/>
      <c r="F2046" s="136"/>
      <c r="G2046" s="136"/>
      <c r="H2046" s="136"/>
      <c r="I2046" s="136"/>
      <c r="J2046" s="136"/>
      <c r="K2046" s="136"/>
      <c r="L2046" s="136"/>
    </row>
    <row r="2047" ht="22.5" customHeight="1">
      <c r="A2047" s="136"/>
      <c r="B2047" s="136"/>
      <c r="C2047" s="136"/>
      <c r="D2047" s="136"/>
      <c r="F2047" s="136"/>
      <c r="G2047" s="136"/>
      <c r="H2047" s="136"/>
      <c r="I2047" s="136"/>
      <c r="J2047" s="136"/>
      <c r="K2047" s="136"/>
      <c r="L2047" s="136"/>
    </row>
    <row r="2048" ht="22.5" customHeight="1">
      <c r="A2048" s="136"/>
      <c r="B2048" s="136"/>
      <c r="C2048" s="136"/>
      <c r="D2048" s="136"/>
      <c r="F2048" s="136"/>
      <c r="G2048" s="136"/>
      <c r="H2048" s="136"/>
      <c r="I2048" s="136"/>
      <c r="J2048" s="136"/>
      <c r="K2048" s="136"/>
      <c r="L2048" s="136"/>
    </row>
    <row r="2049" ht="22.5" customHeight="1">
      <c r="A2049" s="136"/>
      <c r="B2049" s="136"/>
      <c r="C2049" s="136"/>
      <c r="D2049" s="136"/>
      <c r="F2049" s="136"/>
      <c r="G2049" s="136"/>
      <c r="H2049" s="136"/>
      <c r="I2049" s="136"/>
      <c r="J2049" s="136"/>
      <c r="K2049" s="136"/>
      <c r="L2049" s="136"/>
    </row>
    <row r="2050" ht="22.5" customHeight="1">
      <c r="A2050" s="136"/>
      <c r="B2050" s="136"/>
      <c r="C2050" s="136"/>
      <c r="D2050" s="136"/>
      <c r="F2050" s="136"/>
      <c r="G2050" s="136"/>
      <c r="H2050" s="136"/>
      <c r="I2050" s="136"/>
      <c r="J2050" s="136"/>
      <c r="K2050" s="136"/>
      <c r="L2050" s="136"/>
    </row>
    <row r="2051" ht="22.5" customHeight="1">
      <c r="A2051" s="136"/>
      <c r="B2051" s="136"/>
      <c r="C2051" s="136"/>
      <c r="D2051" s="136"/>
      <c r="F2051" s="136"/>
      <c r="G2051" s="136"/>
      <c r="H2051" s="136"/>
      <c r="I2051" s="136"/>
      <c r="J2051" s="136"/>
      <c r="K2051" s="136"/>
      <c r="L2051" s="136"/>
    </row>
    <row r="2052" ht="22.5" customHeight="1">
      <c r="A2052" s="136"/>
      <c r="B2052" s="136"/>
      <c r="C2052" s="136"/>
      <c r="D2052" s="136"/>
      <c r="F2052" s="136"/>
      <c r="G2052" s="136"/>
      <c r="H2052" s="136"/>
      <c r="I2052" s="136"/>
      <c r="J2052" s="136"/>
      <c r="K2052" s="136"/>
      <c r="L2052" s="136"/>
    </row>
    <row r="2053" ht="22.5" customHeight="1">
      <c r="A2053" s="136"/>
      <c r="B2053" s="136"/>
      <c r="C2053" s="136"/>
      <c r="D2053" s="136"/>
      <c r="F2053" s="136"/>
      <c r="G2053" s="136"/>
      <c r="H2053" s="136"/>
      <c r="I2053" s="136"/>
      <c r="J2053" s="136"/>
      <c r="K2053" s="136"/>
      <c r="L2053" s="136"/>
    </row>
    <row r="2054" ht="22.5" customHeight="1">
      <c r="A2054" s="136"/>
      <c r="B2054" s="136"/>
      <c r="C2054" s="136"/>
      <c r="D2054" s="136"/>
      <c r="F2054" s="136"/>
      <c r="G2054" s="136"/>
      <c r="H2054" s="136"/>
      <c r="I2054" s="136"/>
      <c r="J2054" s="136"/>
      <c r="K2054" s="136"/>
      <c r="L2054" s="136"/>
    </row>
    <row r="2055" ht="22.5" customHeight="1">
      <c r="A2055" s="136"/>
      <c r="B2055" s="136"/>
      <c r="C2055" s="136"/>
      <c r="D2055" s="136"/>
      <c r="F2055" s="136"/>
      <c r="G2055" s="136"/>
      <c r="H2055" s="136"/>
      <c r="I2055" s="136"/>
      <c r="J2055" s="136"/>
      <c r="K2055" s="136"/>
      <c r="L2055" s="136"/>
    </row>
    <row r="2056" ht="22.5" customHeight="1">
      <c r="A2056" s="136"/>
      <c r="B2056" s="136"/>
      <c r="C2056" s="136"/>
      <c r="D2056" s="136"/>
      <c r="F2056" s="136"/>
      <c r="G2056" s="136"/>
      <c r="H2056" s="136"/>
      <c r="I2056" s="136"/>
      <c r="J2056" s="136"/>
      <c r="K2056" s="136"/>
      <c r="L2056" s="136"/>
    </row>
    <row r="2057" ht="22.5" customHeight="1">
      <c r="A2057" s="136"/>
      <c r="B2057" s="136"/>
      <c r="C2057" s="136"/>
      <c r="D2057" s="136"/>
      <c r="F2057" s="136"/>
      <c r="G2057" s="136"/>
      <c r="H2057" s="136"/>
      <c r="I2057" s="136"/>
      <c r="J2057" s="136"/>
      <c r="K2057" s="136"/>
      <c r="L2057" s="136"/>
    </row>
    <row r="2058" ht="22.5" customHeight="1">
      <c r="A2058" s="136"/>
      <c r="B2058" s="136"/>
      <c r="C2058" s="136"/>
      <c r="D2058" s="136"/>
      <c r="F2058" s="136"/>
      <c r="G2058" s="136"/>
      <c r="H2058" s="136"/>
      <c r="I2058" s="136"/>
      <c r="J2058" s="136"/>
      <c r="K2058" s="136"/>
      <c r="L2058" s="136"/>
    </row>
    <row r="2059" ht="22.5" customHeight="1">
      <c r="A2059" s="136"/>
      <c r="B2059" s="136"/>
      <c r="C2059" s="136"/>
      <c r="D2059" s="136"/>
      <c r="F2059" s="136"/>
      <c r="G2059" s="136"/>
      <c r="H2059" s="136"/>
      <c r="I2059" s="136"/>
      <c r="J2059" s="136"/>
      <c r="K2059" s="136"/>
      <c r="L2059" s="136"/>
    </row>
    <row r="2060" ht="22.5" customHeight="1">
      <c r="A2060" s="136"/>
      <c r="B2060" s="136"/>
      <c r="C2060" s="136"/>
      <c r="D2060" s="136"/>
      <c r="F2060" s="136"/>
      <c r="G2060" s="136"/>
      <c r="H2060" s="136"/>
      <c r="I2060" s="136"/>
      <c r="J2060" s="136"/>
      <c r="K2060" s="136"/>
      <c r="L2060" s="136"/>
    </row>
    <row r="2061" ht="22.5" customHeight="1">
      <c r="A2061" s="136"/>
      <c r="B2061" s="136"/>
      <c r="C2061" s="136"/>
      <c r="D2061" s="136"/>
      <c r="F2061" s="136"/>
      <c r="G2061" s="136"/>
      <c r="H2061" s="136"/>
      <c r="I2061" s="136"/>
      <c r="J2061" s="136"/>
      <c r="K2061" s="136"/>
      <c r="L2061" s="136"/>
    </row>
    <row r="2062" ht="22.5" customHeight="1">
      <c r="A2062" s="136"/>
      <c r="B2062" s="136"/>
      <c r="C2062" s="136"/>
      <c r="D2062" s="136"/>
      <c r="F2062" s="136"/>
      <c r="G2062" s="136"/>
      <c r="H2062" s="136"/>
      <c r="I2062" s="136"/>
      <c r="J2062" s="136"/>
      <c r="K2062" s="136"/>
      <c r="L2062" s="136"/>
    </row>
    <row r="2063" ht="22.5" customHeight="1">
      <c r="A2063" s="136"/>
      <c r="B2063" s="136"/>
      <c r="C2063" s="136"/>
      <c r="D2063" s="136"/>
      <c r="F2063" s="136"/>
      <c r="G2063" s="136"/>
      <c r="H2063" s="136"/>
      <c r="I2063" s="136"/>
      <c r="J2063" s="136"/>
      <c r="K2063" s="136"/>
      <c r="L2063" s="136"/>
    </row>
    <row r="2064" ht="22.5" customHeight="1">
      <c r="A2064" s="136"/>
      <c r="B2064" s="136"/>
      <c r="C2064" s="136"/>
      <c r="D2064" s="136"/>
      <c r="F2064" s="136"/>
      <c r="G2064" s="136"/>
      <c r="H2064" s="136"/>
      <c r="I2064" s="136"/>
      <c r="J2064" s="136"/>
      <c r="K2064" s="136"/>
      <c r="L2064" s="136"/>
    </row>
    <row r="2065" ht="22.5" customHeight="1">
      <c r="A2065" s="136"/>
      <c r="B2065" s="136"/>
      <c r="C2065" s="136"/>
      <c r="D2065" s="136"/>
      <c r="F2065" s="136"/>
      <c r="G2065" s="136"/>
      <c r="H2065" s="136"/>
      <c r="I2065" s="136"/>
      <c r="J2065" s="136"/>
      <c r="K2065" s="136"/>
      <c r="L2065" s="136"/>
    </row>
    <row r="2066" ht="22.5" customHeight="1">
      <c r="A2066" s="136"/>
      <c r="B2066" s="136"/>
      <c r="C2066" s="136"/>
      <c r="D2066" s="136"/>
      <c r="F2066" s="136"/>
      <c r="G2066" s="136"/>
      <c r="H2066" s="136"/>
      <c r="I2066" s="136"/>
      <c r="J2066" s="136"/>
      <c r="K2066" s="136"/>
      <c r="L2066" s="136"/>
    </row>
    <row r="2067" ht="22.5" customHeight="1">
      <c r="A2067" s="136"/>
      <c r="B2067" s="136"/>
      <c r="C2067" s="136"/>
      <c r="D2067" s="136"/>
      <c r="F2067" s="136"/>
      <c r="G2067" s="136"/>
      <c r="H2067" s="136"/>
      <c r="I2067" s="136"/>
      <c r="J2067" s="136"/>
      <c r="K2067" s="136"/>
      <c r="L2067" s="136"/>
    </row>
    <row r="2068" ht="22.5" customHeight="1">
      <c r="A2068" s="136"/>
      <c r="B2068" s="136"/>
      <c r="C2068" s="136"/>
      <c r="D2068" s="136"/>
      <c r="F2068" s="136"/>
      <c r="G2068" s="136"/>
      <c r="H2068" s="136"/>
      <c r="I2068" s="136"/>
      <c r="J2068" s="136"/>
      <c r="K2068" s="136"/>
      <c r="L2068" s="136"/>
    </row>
    <row r="2069" ht="22.5" customHeight="1">
      <c r="A2069" s="136"/>
      <c r="B2069" s="136"/>
      <c r="C2069" s="136"/>
      <c r="D2069" s="136"/>
      <c r="F2069" s="136"/>
      <c r="G2069" s="136"/>
      <c r="H2069" s="136"/>
      <c r="I2069" s="136"/>
      <c r="J2069" s="136"/>
      <c r="K2069" s="136"/>
      <c r="L2069" s="136"/>
    </row>
    <row r="2070" ht="22.5" customHeight="1">
      <c r="A2070" s="136"/>
      <c r="B2070" s="136"/>
      <c r="C2070" s="136"/>
      <c r="D2070" s="136"/>
      <c r="F2070" s="136"/>
      <c r="G2070" s="136"/>
      <c r="H2070" s="136"/>
      <c r="I2070" s="136"/>
      <c r="J2070" s="136"/>
      <c r="K2070" s="136"/>
      <c r="L2070" s="136"/>
    </row>
    <row r="2071" ht="22.5" customHeight="1">
      <c r="A2071" s="136"/>
      <c r="B2071" s="136"/>
      <c r="C2071" s="136"/>
      <c r="D2071" s="136"/>
      <c r="F2071" s="136"/>
      <c r="G2071" s="136"/>
      <c r="H2071" s="136"/>
      <c r="I2071" s="136"/>
      <c r="J2071" s="136"/>
      <c r="K2071" s="136"/>
      <c r="L2071" s="136"/>
    </row>
    <row r="2072" ht="22.5" customHeight="1">
      <c r="A2072" s="136"/>
      <c r="B2072" s="136"/>
      <c r="C2072" s="136"/>
      <c r="D2072" s="136"/>
      <c r="F2072" s="136"/>
      <c r="G2072" s="136"/>
      <c r="H2072" s="136"/>
      <c r="I2072" s="136"/>
      <c r="J2072" s="136"/>
      <c r="K2072" s="136"/>
      <c r="L2072" s="136"/>
    </row>
    <row r="2073" ht="22.5" customHeight="1">
      <c r="A2073" s="136"/>
      <c r="B2073" s="136"/>
      <c r="C2073" s="136"/>
      <c r="D2073" s="136"/>
      <c r="F2073" s="136"/>
      <c r="G2073" s="136"/>
      <c r="H2073" s="136"/>
      <c r="I2073" s="136"/>
      <c r="J2073" s="136"/>
      <c r="K2073" s="136"/>
      <c r="L2073" s="136"/>
    </row>
    <row r="2074" ht="22.5" customHeight="1">
      <c r="A2074" s="136"/>
      <c r="B2074" s="136"/>
      <c r="C2074" s="136"/>
      <c r="D2074" s="136"/>
      <c r="F2074" s="136"/>
      <c r="G2074" s="136"/>
      <c r="H2074" s="136"/>
      <c r="I2074" s="136"/>
      <c r="J2074" s="136"/>
      <c r="K2074" s="136"/>
      <c r="L2074" s="136"/>
    </row>
    <row r="2075" ht="22.5" customHeight="1">
      <c r="A2075" s="136"/>
      <c r="B2075" s="136"/>
      <c r="C2075" s="136"/>
      <c r="D2075" s="136"/>
      <c r="F2075" s="136"/>
      <c r="G2075" s="136"/>
      <c r="H2075" s="136"/>
      <c r="I2075" s="136"/>
      <c r="J2075" s="136"/>
      <c r="K2075" s="136"/>
      <c r="L2075" s="136"/>
    </row>
    <row r="2076" ht="22.5" customHeight="1">
      <c r="A2076" s="136"/>
      <c r="B2076" s="136"/>
      <c r="C2076" s="136"/>
      <c r="D2076" s="136"/>
      <c r="F2076" s="136"/>
      <c r="G2076" s="136"/>
      <c r="H2076" s="136"/>
      <c r="I2076" s="136"/>
      <c r="J2076" s="136"/>
      <c r="K2076" s="136"/>
      <c r="L2076" s="136"/>
    </row>
    <row r="2077" ht="22.5" customHeight="1">
      <c r="A2077" s="136"/>
      <c r="B2077" s="136"/>
      <c r="C2077" s="136"/>
      <c r="D2077" s="136"/>
      <c r="F2077" s="136"/>
      <c r="G2077" s="136"/>
      <c r="H2077" s="136"/>
      <c r="I2077" s="136"/>
      <c r="J2077" s="136"/>
      <c r="K2077" s="136"/>
      <c r="L2077" s="136"/>
    </row>
    <row r="2078" ht="22.5" customHeight="1">
      <c r="A2078" s="136"/>
      <c r="B2078" s="136"/>
      <c r="C2078" s="136"/>
      <c r="D2078" s="136"/>
      <c r="F2078" s="136"/>
      <c r="G2078" s="136"/>
      <c r="H2078" s="136"/>
      <c r="I2078" s="136"/>
      <c r="J2078" s="136"/>
      <c r="K2078" s="136"/>
      <c r="L2078" s="136"/>
    </row>
    <row r="2079" ht="22.5" customHeight="1">
      <c r="A2079" s="136"/>
      <c r="B2079" s="136"/>
      <c r="C2079" s="136"/>
      <c r="D2079" s="136"/>
      <c r="F2079" s="136"/>
      <c r="G2079" s="136"/>
      <c r="H2079" s="136"/>
      <c r="I2079" s="136"/>
      <c r="J2079" s="136"/>
      <c r="K2079" s="136"/>
      <c r="L2079" s="136"/>
    </row>
    <row r="2080" ht="22.5" customHeight="1">
      <c r="A2080" s="136"/>
      <c r="B2080" s="136"/>
      <c r="C2080" s="136"/>
      <c r="D2080" s="136"/>
      <c r="F2080" s="136"/>
      <c r="G2080" s="136"/>
      <c r="H2080" s="136"/>
      <c r="I2080" s="136"/>
      <c r="J2080" s="136"/>
      <c r="K2080" s="136"/>
      <c r="L2080" s="136"/>
    </row>
    <row r="2081" ht="22.5" customHeight="1">
      <c r="A2081" s="136"/>
      <c r="B2081" s="136"/>
      <c r="C2081" s="136"/>
      <c r="D2081" s="136"/>
      <c r="F2081" s="136"/>
      <c r="G2081" s="136"/>
      <c r="H2081" s="136"/>
      <c r="I2081" s="136"/>
      <c r="J2081" s="136"/>
      <c r="K2081" s="136"/>
      <c r="L2081" s="136"/>
    </row>
    <row r="2082" ht="22.5" customHeight="1">
      <c r="A2082" s="136"/>
      <c r="B2082" s="136"/>
      <c r="C2082" s="136"/>
      <c r="D2082" s="136"/>
      <c r="F2082" s="136"/>
      <c r="G2082" s="136"/>
      <c r="H2082" s="136"/>
      <c r="I2082" s="136"/>
      <c r="J2082" s="136"/>
      <c r="K2082" s="136"/>
      <c r="L2082" s="136"/>
    </row>
    <row r="2083" ht="22.5" customHeight="1">
      <c r="A2083" s="136"/>
      <c r="B2083" s="136"/>
      <c r="C2083" s="136"/>
      <c r="D2083" s="136"/>
      <c r="F2083" s="136"/>
      <c r="G2083" s="136"/>
      <c r="H2083" s="136"/>
      <c r="I2083" s="136"/>
      <c r="J2083" s="136"/>
      <c r="K2083" s="136"/>
      <c r="L2083" s="136"/>
    </row>
    <row r="2084" ht="22.5" customHeight="1">
      <c r="A2084" s="136"/>
      <c r="B2084" s="136"/>
      <c r="C2084" s="136"/>
      <c r="D2084" s="136"/>
      <c r="F2084" s="136"/>
      <c r="G2084" s="136"/>
      <c r="H2084" s="136"/>
      <c r="I2084" s="136"/>
      <c r="J2084" s="136"/>
      <c r="K2084" s="136"/>
      <c r="L2084" s="136"/>
    </row>
    <row r="2085" ht="22.5" customHeight="1">
      <c r="A2085" s="136"/>
      <c r="B2085" s="136"/>
      <c r="C2085" s="136"/>
      <c r="D2085" s="136"/>
      <c r="F2085" s="136"/>
      <c r="G2085" s="136"/>
      <c r="H2085" s="136"/>
      <c r="I2085" s="136"/>
      <c r="J2085" s="136"/>
      <c r="K2085" s="136"/>
      <c r="L2085" s="136"/>
    </row>
    <row r="2086" ht="22.5" customHeight="1">
      <c r="A2086" s="136"/>
      <c r="B2086" s="136"/>
      <c r="C2086" s="136"/>
      <c r="D2086" s="136"/>
      <c r="F2086" s="136"/>
      <c r="G2086" s="136"/>
      <c r="H2086" s="136"/>
      <c r="I2086" s="136"/>
      <c r="J2086" s="136"/>
      <c r="K2086" s="136"/>
      <c r="L2086" s="136"/>
    </row>
    <row r="2087" ht="22.5" customHeight="1">
      <c r="A2087" s="136"/>
      <c r="B2087" s="136"/>
      <c r="C2087" s="136"/>
      <c r="D2087" s="136"/>
      <c r="F2087" s="136"/>
      <c r="G2087" s="136"/>
      <c r="H2087" s="136"/>
      <c r="I2087" s="136"/>
      <c r="J2087" s="136"/>
      <c r="K2087" s="136"/>
      <c r="L2087" s="136"/>
    </row>
    <row r="2088" ht="22.5" customHeight="1">
      <c r="A2088" s="136"/>
      <c r="B2088" s="136"/>
      <c r="C2088" s="136"/>
      <c r="D2088" s="136"/>
      <c r="F2088" s="136"/>
      <c r="G2088" s="136"/>
      <c r="H2088" s="136"/>
      <c r="I2088" s="136"/>
      <c r="J2088" s="136"/>
      <c r="K2088" s="136"/>
      <c r="L2088" s="136"/>
    </row>
    <row r="2089" ht="22.5" customHeight="1">
      <c r="A2089" s="136"/>
      <c r="B2089" s="136"/>
      <c r="C2089" s="136"/>
      <c r="D2089" s="136"/>
      <c r="F2089" s="136"/>
      <c r="G2089" s="136"/>
      <c r="H2089" s="136"/>
      <c r="I2089" s="136"/>
      <c r="J2089" s="136"/>
      <c r="K2089" s="136"/>
      <c r="L2089" s="136"/>
    </row>
    <row r="2090" ht="22.5" customHeight="1">
      <c r="A2090" s="136"/>
      <c r="B2090" s="136"/>
      <c r="C2090" s="136"/>
      <c r="D2090" s="136"/>
      <c r="F2090" s="136"/>
      <c r="G2090" s="136"/>
      <c r="H2090" s="136"/>
      <c r="I2090" s="136"/>
      <c r="J2090" s="136"/>
      <c r="K2090" s="136"/>
      <c r="L2090" s="136"/>
    </row>
    <row r="2091" ht="22.5" customHeight="1">
      <c r="A2091" s="136"/>
      <c r="B2091" s="136"/>
      <c r="C2091" s="136"/>
      <c r="D2091" s="136"/>
      <c r="F2091" s="136"/>
      <c r="G2091" s="136"/>
      <c r="H2091" s="136"/>
      <c r="I2091" s="136"/>
      <c r="J2091" s="136"/>
      <c r="K2091" s="136"/>
      <c r="L2091" s="136"/>
    </row>
    <row r="2092" ht="22.5" customHeight="1">
      <c r="A2092" s="136"/>
      <c r="B2092" s="136"/>
      <c r="C2092" s="136"/>
      <c r="D2092" s="136"/>
      <c r="F2092" s="136"/>
      <c r="G2092" s="136"/>
      <c r="H2092" s="136"/>
      <c r="I2092" s="136"/>
      <c r="J2092" s="136"/>
      <c r="K2092" s="136"/>
      <c r="L2092" s="136"/>
    </row>
    <row r="2093" ht="22.5" customHeight="1">
      <c r="A2093" s="136"/>
      <c r="B2093" s="136"/>
      <c r="C2093" s="136"/>
      <c r="D2093" s="136"/>
      <c r="F2093" s="136"/>
      <c r="G2093" s="136"/>
      <c r="H2093" s="136"/>
      <c r="I2093" s="136"/>
      <c r="J2093" s="136"/>
      <c r="K2093" s="136"/>
      <c r="L2093" s="136"/>
    </row>
    <row r="2094" ht="22.5" customHeight="1">
      <c r="A2094" s="136"/>
      <c r="B2094" s="136"/>
      <c r="C2094" s="136"/>
      <c r="D2094" s="136"/>
      <c r="F2094" s="136"/>
      <c r="G2094" s="136"/>
      <c r="H2094" s="136"/>
      <c r="I2094" s="136"/>
      <c r="J2094" s="136"/>
      <c r="K2094" s="136"/>
      <c r="L2094" s="136"/>
    </row>
    <row r="2095" ht="22.5" customHeight="1">
      <c r="A2095" s="136"/>
      <c r="B2095" s="136"/>
      <c r="C2095" s="136"/>
      <c r="D2095" s="136"/>
      <c r="F2095" s="136"/>
      <c r="G2095" s="136"/>
      <c r="H2095" s="136"/>
      <c r="I2095" s="136"/>
      <c r="J2095" s="136"/>
      <c r="K2095" s="136"/>
      <c r="L2095" s="136"/>
    </row>
    <row r="2096" ht="22.5" customHeight="1">
      <c r="A2096" s="136"/>
      <c r="B2096" s="136"/>
      <c r="C2096" s="136"/>
      <c r="D2096" s="136"/>
      <c r="F2096" s="136"/>
      <c r="G2096" s="136"/>
      <c r="H2096" s="136"/>
      <c r="I2096" s="136"/>
      <c r="J2096" s="136"/>
      <c r="K2096" s="136"/>
      <c r="L2096" s="136"/>
    </row>
    <row r="2097" ht="22.5" customHeight="1">
      <c r="A2097" s="136"/>
      <c r="B2097" s="136"/>
      <c r="C2097" s="136"/>
      <c r="D2097" s="136"/>
      <c r="F2097" s="136"/>
      <c r="G2097" s="136"/>
      <c r="H2097" s="136"/>
      <c r="I2097" s="136"/>
      <c r="J2097" s="136"/>
      <c r="K2097" s="136"/>
      <c r="L2097" s="136"/>
    </row>
    <row r="2098" ht="22.5" customHeight="1">
      <c r="A2098" s="136"/>
      <c r="B2098" s="136"/>
      <c r="C2098" s="136"/>
      <c r="D2098" s="136"/>
      <c r="F2098" s="136"/>
      <c r="G2098" s="136"/>
      <c r="H2098" s="136"/>
      <c r="I2098" s="136"/>
      <c r="J2098" s="136"/>
      <c r="K2098" s="136"/>
      <c r="L2098" s="136"/>
    </row>
    <row r="2099" ht="22.5" customHeight="1">
      <c r="A2099" s="136"/>
      <c r="B2099" s="136"/>
      <c r="C2099" s="136"/>
      <c r="D2099" s="136"/>
      <c r="F2099" s="136"/>
      <c r="G2099" s="136"/>
      <c r="H2099" s="136"/>
      <c r="I2099" s="136"/>
      <c r="J2099" s="136"/>
      <c r="K2099" s="136"/>
      <c r="L2099" s="136"/>
    </row>
    <row r="2100" ht="22.5" customHeight="1">
      <c r="A2100" s="136"/>
      <c r="B2100" s="136"/>
      <c r="C2100" s="136"/>
      <c r="D2100" s="136"/>
      <c r="F2100" s="136"/>
      <c r="G2100" s="136"/>
      <c r="H2100" s="136"/>
      <c r="I2100" s="136"/>
      <c r="J2100" s="136"/>
      <c r="K2100" s="136"/>
      <c r="L2100" s="136"/>
    </row>
    <row r="2101" ht="22.5" customHeight="1">
      <c r="A2101" s="136"/>
      <c r="B2101" s="136"/>
      <c r="C2101" s="136"/>
      <c r="D2101" s="136"/>
      <c r="F2101" s="136"/>
      <c r="G2101" s="136"/>
      <c r="H2101" s="136"/>
      <c r="I2101" s="136"/>
      <c r="J2101" s="136"/>
      <c r="K2101" s="136"/>
      <c r="L2101" s="136"/>
    </row>
    <row r="2102" ht="22.5" customHeight="1">
      <c r="A2102" s="136"/>
      <c r="B2102" s="136"/>
      <c r="C2102" s="136"/>
      <c r="D2102" s="136"/>
      <c r="F2102" s="136"/>
      <c r="G2102" s="136"/>
      <c r="H2102" s="136"/>
      <c r="I2102" s="136"/>
      <c r="J2102" s="136"/>
      <c r="K2102" s="136"/>
      <c r="L2102" s="136"/>
    </row>
    <row r="2103" ht="22.5" customHeight="1">
      <c r="A2103" s="136"/>
      <c r="B2103" s="136"/>
      <c r="C2103" s="136"/>
      <c r="D2103" s="136"/>
      <c r="F2103" s="136"/>
      <c r="G2103" s="136"/>
      <c r="H2103" s="136"/>
      <c r="I2103" s="136"/>
      <c r="J2103" s="136"/>
      <c r="K2103" s="136"/>
      <c r="L2103" s="136"/>
    </row>
    <row r="2104" ht="22.5" customHeight="1">
      <c r="A2104" s="136"/>
      <c r="B2104" s="136"/>
      <c r="C2104" s="136"/>
      <c r="D2104" s="136"/>
      <c r="F2104" s="136"/>
      <c r="G2104" s="136"/>
      <c r="H2104" s="136"/>
      <c r="I2104" s="136"/>
      <c r="J2104" s="136"/>
      <c r="K2104" s="136"/>
      <c r="L2104" s="136"/>
    </row>
    <row r="2105" ht="22.5" customHeight="1">
      <c r="A2105" s="136"/>
      <c r="B2105" s="136"/>
      <c r="C2105" s="136"/>
      <c r="D2105" s="136"/>
      <c r="F2105" s="136"/>
      <c r="G2105" s="136"/>
      <c r="H2105" s="136"/>
      <c r="I2105" s="136"/>
      <c r="J2105" s="136"/>
      <c r="K2105" s="136"/>
      <c r="L2105" s="136"/>
    </row>
    <row r="2106" ht="22.5" customHeight="1">
      <c r="A2106" s="136"/>
      <c r="B2106" s="136"/>
      <c r="C2106" s="136"/>
      <c r="D2106" s="136"/>
      <c r="F2106" s="136"/>
      <c r="G2106" s="136"/>
      <c r="H2106" s="136"/>
      <c r="I2106" s="136"/>
      <c r="J2106" s="136"/>
      <c r="K2106" s="136"/>
      <c r="L2106" s="136"/>
    </row>
    <row r="2107" ht="22.5" customHeight="1">
      <c r="A2107" s="136"/>
      <c r="B2107" s="136"/>
      <c r="C2107" s="136"/>
      <c r="D2107" s="136"/>
      <c r="F2107" s="136"/>
      <c r="G2107" s="136"/>
      <c r="H2107" s="136"/>
      <c r="I2107" s="136"/>
      <c r="J2107" s="136"/>
      <c r="K2107" s="136"/>
      <c r="L2107" s="136"/>
    </row>
    <row r="2108" ht="22.5" customHeight="1">
      <c r="A2108" s="136"/>
      <c r="B2108" s="136"/>
      <c r="C2108" s="136"/>
      <c r="D2108" s="136"/>
      <c r="F2108" s="136"/>
      <c r="G2108" s="136"/>
      <c r="H2108" s="136"/>
      <c r="I2108" s="136"/>
      <c r="J2108" s="136"/>
      <c r="K2108" s="136"/>
      <c r="L2108" s="136"/>
    </row>
    <row r="2109" ht="22.5" customHeight="1">
      <c r="A2109" s="136"/>
      <c r="B2109" s="136"/>
      <c r="C2109" s="136"/>
      <c r="D2109" s="136"/>
      <c r="F2109" s="136"/>
      <c r="G2109" s="136"/>
      <c r="H2109" s="136"/>
      <c r="I2109" s="136"/>
      <c r="J2109" s="136"/>
      <c r="K2109" s="136"/>
      <c r="L2109" s="136"/>
    </row>
    <row r="2110" ht="22.5" customHeight="1">
      <c r="A2110" s="136"/>
      <c r="B2110" s="136"/>
      <c r="C2110" s="136"/>
      <c r="D2110" s="136"/>
      <c r="F2110" s="136"/>
      <c r="G2110" s="136"/>
      <c r="H2110" s="136"/>
      <c r="I2110" s="136"/>
      <c r="J2110" s="136"/>
      <c r="K2110" s="136"/>
      <c r="L2110" s="136"/>
    </row>
    <row r="2111" ht="22.5" customHeight="1">
      <c r="A2111" s="136"/>
      <c r="B2111" s="136"/>
      <c r="C2111" s="136"/>
      <c r="D2111" s="136"/>
      <c r="F2111" s="136"/>
      <c r="G2111" s="136"/>
      <c r="H2111" s="136"/>
      <c r="I2111" s="136"/>
      <c r="J2111" s="136"/>
      <c r="K2111" s="136"/>
      <c r="L2111" s="136"/>
    </row>
    <row r="2112" ht="22.5" customHeight="1">
      <c r="A2112" s="136"/>
      <c r="B2112" s="136"/>
      <c r="C2112" s="136"/>
      <c r="D2112" s="136"/>
      <c r="F2112" s="136"/>
      <c r="G2112" s="136"/>
      <c r="H2112" s="136"/>
      <c r="I2112" s="136"/>
      <c r="J2112" s="136"/>
      <c r="K2112" s="136"/>
      <c r="L2112" s="136"/>
    </row>
    <row r="2113" ht="22.5" customHeight="1">
      <c r="A2113" s="136"/>
      <c r="B2113" s="136"/>
      <c r="C2113" s="136"/>
      <c r="D2113" s="136"/>
      <c r="F2113" s="136"/>
      <c r="G2113" s="136"/>
      <c r="H2113" s="136"/>
      <c r="I2113" s="136"/>
      <c r="J2113" s="136"/>
      <c r="K2113" s="136"/>
      <c r="L2113" s="136"/>
    </row>
    <row r="2114" ht="22.5" customHeight="1">
      <c r="A2114" s="136"/>
      <c r="B2114" s="136"/>
      <c r="C2114" s="136"/>
      <c r="D2114" s="136"/>
      <c r="F2114" s="136"/>
      <c r="G2114" s="136"/>
      <c r="H2114" s="136"/>
      <c r="I2114" s="136"/>
      <c r="J2114" s="136"/>
      <c r="K2114" s="136"/>
      <c r="L2114" s="136"/>
    </row>
    <row r="2115" ht="22.5" customHeight="1">
      <c r="A2115" s="136"/>
      <c r="B2115" s="136"/>
      <c r="C2115" s="136"/>
      <c r="D2115" s="136"/>
      <c r="F2115" s="136"/>
      <c r="G2115" s="136"/>
      <c r="H2115" s="136"/>
      <c r="I2115" s="136"/>
      <c r="J2115" s="136"/>
      <c r="K2115" s="136"/>
      <c r="L2115" s="136"/>
    </row>
    <row r="2116" ht="22.5" customHeight="1">
      <c r="A2116" s="136"/>
      <c r="B2116" s="136"/>
      <c r="C2116" s="136"/>
      <c r="D2116" s="136"/>
      <c r="F2116" s="136"/>
      <c r="G2116" s="136"/>
      <c r="H2116" s="136"/>
      <c r="I2116" s="136"/>
      <c r="J2116" s="136"/>
      <c r="K2116" s="136"/>
      <c r="L2116" s="136"/>
    </row>
    <row r="2117" ht="22.5" customHeight="1">
      <c r="A2117" s="136"/>
      <c r="B2117" s="136"/>
      <c r="C2117" s="136"/>
      <c r="D2117" s="136"/>
      <c r="F2117" s="136"/>
      <c r="G2117" s="136"/>
      <c r="H2117" s="136"/>
      <c r="I2117" s="136"/>
      <c r="J2117" s="136"/>
      <c r="K2117" s="136"/>
      <c r="L2117" s="136"/>
    </row>
    <row r="2118" ht="22.5" customHeight="1">
      <c r="A2118" s="136"/>
      <c r="B2118" s="136"/>
      <c r="C2118" s="136"/>
      <c r="D2118" s="136"/>
      <c r="F2118" s="136"/>
      <c r="G2118" s="136"/>
      <c r="H2118" s="136"/>
      <c r="I2118" s="136"/>
      <c r="J2118" s="136"/>
      <c r="K2118" s="136"/>
      <c r="L2118" s="136"/>
    </row>
    <row r="2119" ht="22.5" customHeight="1">
      <c r="A2119" s="136"/>
      <c r="B2119" s="136"/>
      <c r="C2119" s="136"/>
      <c r="D2119" s="136"/>
      <c r="F2119" s="136"/>
      <c r="G2119" s="136"/>
      <c r="H2119" s="136"/>
      <c r="I2119" s="136"/>
      <c r="J2119" s="136"/>
      <c r="K2119" s="136"/>
      <c r="L2119" s="136"/>
    </row>
    <row r="2120" ht="22.5" customHeight="1">
      <c r="A2120" s="136"/>
      <c r="B2120" s="136"/>
      <c r="C2120" s="136"/>
      <c r="D2120" s="136"/>
      <c r="F2120" s="136"/>
      <c r="G2120" s="136"/>
      <c r="H2120" s="136"/>
      <c r="I2120" s="136"/>
      <c r="J2120" s="136"/>
      <c r="K2120" s="136"/>
      <c r="L2120" s="136"/>
    </row>
    <row r="2121" ht="22.5" customHeight="1">
      <c r="A2121" s="136"/>
      <c r="B2121" s="136"/>
      <c r="C2121" s="136"/>
      <c r="D2121" s="136"/>
      <c r="F2121" s="136"/>
      <c r="G2121" s="136"/>
      <c r="H2121" s="136"/>
      <c r="I2121" s="136"/>
      <c r="J2121" s="136"/>
      <c r="K2121" s="136"/>
      <c r="L2121" s="136"/>
    </row>
    <row r="2122" ht="22.5" customHeight="1">
      <c r="A2122" s="136"/>
      <c r="B2122" s="136"/>
      <c r="C2122" s="136"/>
      <c r="D2122" s="136"/>
      <c r="F2122" s="136"/>
      <c r="G2122" s="136"/>
      <c r="H2122" s="136"/>
      <c r="I2122" s="136"/>
      <c r="J2122" s="136"/>
      <c r="K2122" s="136"/>
      <c r="L2122" s="136"/>
    </row>
    <row r="2123" ht="22.5" customHeight="1">
      <c r="A2123" s="136"/>
      <c r="B2123" s="136"/>
      <c r="C2123" s="136"/>
      <c r="D2123" s="136"/>
      <c r="F2123" s="136"/>
      <c r="G2123" s="136"/>
      <c r="H2123" s="136"/>
      <c r="I2123" s="136"/>
      <c r="J2123" s="136"/>
      <c r="K2123" s="136"/>
      <c r="L2123" s="136"/>
    </row>
    <row r="2124" ht="22.5" customHeight="1">
      <c r="A2124" s="136"/>
      <c r="B2124" s="136"/>
      <c r="C2124" s="136"/>
      <c r="D2124" s="136"/>
      <c r="F2124" s="136"/>
      <c r="G2124" s="136"/>
      <c r="H2124" s="136"/>
      <c r="I2124" s="136"/>
      <c r="J2124" s="136"/>
      <c r="K2124" s="136"/>
      <c r="L2124" s="136"/>
    </row>
    <row r="2125" ht="22.5" customHeight="1">
      <c r="A2125" s="136"/>
      <c r="B2125" s="136"/>
      <c r="C2125" s="136"/>
      <c r="D2125" s="136"/>
      <c r="F2125" s="136"/>
      <c r="G2125" s="136"/>
      <c r="H2125" s="136"/>
      <c r="I2125" s="136"/>
      <c r="J2125" s="136"/>
      <c r="K2125" s="136"/>
      <c r="L2125" s="136"/>
    </row>
    <row r="2126" ht="22.5" customHeight="1">
      <c r="A2126" s="136"/>
      <c r="B2126" s="136"/>
      <c r="C2126" s="136"/>
      <c r="D2126" s="136"/>
      <c r="F2126" s="136"/>
      <c r="G2126" s="136"/>
      <c r="H2126" s="136"/>
      <c r="I2126" s="136"/>
      <c r="J2126" s="136"/>
      <c r="K2126" s="136"/>
      <c r="L2126" s="136"/>
    </row>
    <row r="2127" ht="22.5" customHeight="1">
      <c r="A2127" s="136"/>
      <c r="B2127" s="136"/>
      <c r="C2127" s="136"/>
      <c r="D2127" s="136"/>
      <c r="F2127" s="136"/>
      <c r="G2127" s="136"/>
      <c r="H2127" s="136"/>
      <c r="I2127" s="136"/>
      <c r="J2127" s="136"/>
      <c r="K2127" s="136"/>
      <c r="L2127" s="136"/>
    </row>
    <row r="2128" ht="22.5" customHeight="1">
      <c r="A2128" s="136"/>
      <c r="B2128" s="136"/>
      <c r="C2128" s="136"/>
      <c r="D2128" s="136"/>
      <c r="F2128" s="136"/>
      <c r="G2128" s="136"/>
      <c r="H2128" s="136"/>
      <c r="I2128" s="136"/>
      <c r="J2128" s="136"/>
      <c r="K2128" s="136"/>
      <c r="L2128" s="136"/>
    </row>
    <row r="2129" ht="22.5" customHeight="1">
      <c r="A2129" s="136"/>
      <c r="B2129" s="136"/>
      <c r="C2129" s="136"/>
      <c r="D2129" s="136"/>
      <c r="F2129" s="136"/>
      <c r="G2129" s="136"/>
      <c r="H2129" s="136"/>
      <c r="I2129" s="136"/>
      <c r="J2129" s="136"/>
      <c r="K2129" s="136"/>
      <c r="L2129" s="136"/>
    </row>
    <row r="2130" ht="22.5" customHeight="1">
      <c r="A2130" s="136"/>
      <c r="B2130" s="136"/>
      <c r="C2130" s="136"/>
      <c r="D2130" s="136"/>
      <c r="F2130" s="136"/>
      <c r="G2130" s="136"/>
      <c r="H2130" s="136"/>
      <c r="I2130" s="136"/>
      <c r="J2130" s="136"/>
      <c r="K2130" s="136"/>
      <c r="L2130" s="136"/>
    </row>
    <row r="2131" ht="22.5" customHeight="1">
      <c r="A2131" s="136"/>
      <c r="B2131" s="136"/>
      <c r="C2131" s="136"/>
      <c r="D2131" s="136"/>
      <c r="F2131" s="136"/>
      <c r="G2131" s="136"/>
      <c r="H2131" s="136"/>
      <c r="I2131" s="136"/>
      <c r="J2131" s="136"/>
      <c r="K2131" s="136"/>
      <c r="L2131" s="136"/>
    </row>
    <row r="2132" ht="22.5" customHeight="1">
      <c r="A2132" s="136"/>
      <c r="B2132" s="136"/>
      <c r="C2132" s="136"/>
      <c r="D2132" s="136"/>
      <c r="F2132" s="136"/>
      <c r="G2132" s="136"/>
      <c r="H2132" s="136"/>
      <c r="I2132" s="136"/>
      <c r="J2132" s="136"/>
      <c r="K2132" s="136"/>
      <c r="L2132" s="136"/>
    </row>
    <row r="2133" ht="22.5" customHeight="1">
      <c r="A2133" s="136"/>
      <c r="B2133" s="136"/>
      <c r="C2133" s="136"/>
      <c r="D2133" s="136"/>
      <c r="F2133" s="136"/>
      <c r="G2133" s="136"/>
      <c r="H2133" s="136"/>
      <c r="I2133" s="136"/>
      <c r="J2133" s="136"/>
      <c r="K2133" s="136"/>
      <c r="L2133" s="136"/>
    </row>
    <row r="2134" ht="22.5" customHeight="1">
      <c r="A2134" s="136"/>
      <c r="B2134" s="136"/>
      <c r="C2134" s="136"/>
      <c r="D2134" s="136"/>
      <c r="F2134" s="136"/>
      <c r="G2134" s="136"/>
      <c r="H2134" s="136"/>
      <c r="I2134" s="136"/>
      <c r="J2134" s="136"/>
      <c r="K2134" s="136"/>
      <c r="L2134" s="136"/>
    </row>
    <row r="2135" ht="22.5" customHeight="1">
      <c r="A2135" s="136"/>
      <c r="B2135" s="136"/>
      <c r="C2135" s="136"/>
      <c r="D2135" s="136"/>
      <c r="F2135" s="136"/>
      <c r="G2135" s="136"/>
      <c r="H2135" s="136"/>
      <c r="I2135" s="136"/>
      <c r="J2135" s="136"/>
      <c r="K2135" s="136"/>
      <c r="L2135" s="136"/>
    </row>
    <row r="2136" ht="22.5" customHeight="1">
      <c r="A2136" s="136"/>
      <c r="B2136" s="136"/>
      <c r="C2136" s="136"/>
      <c r="D2136" s="136"/>
      <c r="F2136" s="136"/>
      <c r="G2136" s="136"/>
      <c r="H2136" s="136"/>
      <c r="I2136" s="136"/>
      <c r="J2136" s="136"/>
      <c r="K2136" s="136"/>
      <c r="L2136" s="136"/>
    </row>
    <row r="2137" ht="22.5" customHeight="1">
      <c r="A2137" s="136"/>
      <c r="B2137" s="136"/>
      <c r="C2137" s="136"/>
      <c r="D2137" s="136"/>
      <c r="F2137" s="136"/>
      <c r="G2137" s="136"/>
      <c r="H2137" s="136"/>
      <c r="I2137" s="136"/>
      <c r="J2137" s="136"/>
      <c r="K2137" s="136"/>
      <c r="L2137" s="136"/>
    </row>
    <row r="2138" ht="22.5" customHeight="1">
      <c r="A2138" s="136"/>
      <c r="B2138" s="136"/>
      <c r="C2138" s="136"/>
      <c r="D2138" s="136"/>
      <c r="F2138" s="136"/>
      <c r="G2138" s="136"/>
      <c r="H2138" s="136"/>
      <c r="I2138" s="136"/>
      <c r="J2138" s="136"/>
      <c r="K2138" s="136"/>
      <c r="L2138" s="136"/>
    </row>
    <row r="2139" ht="22.5" customHeight="1">
      <c r="A2139" s="136"/>
      <c r="B2139" s="136"/>
      <c r="C2139" s="136"/>
      <c r="D2139" s="136"/>
      <c r="F2139" s="136"/>
      <c r="G2139" s="136"/>
      <c r="H2139" s="136"/>
      <c r="I2139" s="136"/>
      <c r="J2139" s="136"/>
      <c r="K2139" s="136"/>
      <c r="L2139" s="136"/>
    </row>
    <row r="2140" ht="22.5" customHeight="1">
      <c r="A2140" s="136"/>
      <c r="B2140" s="136"/>
      <c r="C2140" s="136"/>
      <c r="D2140" s="136"/>
      <c r="F2140" s="136"/>
      <c r="G2140" s="136"/>
      <c r="H2140" s="136"/>
      <c r="I2140" s="136"/>
      <c r="J2140" s="136"/>
      <c r="K2140" s="136"/>
      <c r="L2140" s="136"/>
    </row>
    <row r="2141" ht="22.5" customHeight="1">
      <c r="A2141" s="136"/>
      <c r="B2141" s="136"/>
      <c r="C2141" s="136"/>
      <c r="D2141" s="136"/>
      <c r="F2141" s="136"/>
      <c r="G2141" s="136"/>
      <c r="H2141" s="136"/>
      <c r="I2141" s="136"/>
      <c r="J2141" s="136"/>
      <c r="K2141" s="136"/>
      <c r="L2141" s="136"/>
    </row>
    <row r="2142" ht="22.5" customHeight="1">
      <c r="A2142" s="136"/>
      <c r="B2142" s="136"/>
      <c r="C2142" s="136"/>
      <c r="D2142" s="136"/>
      <c r="F2142" s="136"/>
      <c r="G2142" s="136"/>
      <c r="H2142" s="136"/>
      <c r="I2142" s="136"/>
      <c r="J2142" s="136"/>
      <c r="K2142" s="136"/>
      <c r="L2142" s="136"/>
    </row>
    <row r="2143" ht="22.5" customHeight="1">
      <c r="A2143" s="136"/>
      <c r="B2143" s="136"/>
      <c r="C2143" s="136"/>
      <c r="D2143" s="136"/>
      <c r="F2143" s="136"/>
      <c r="G2143" s="136"/>
      <c r="H2143" s="136"/>
      <c r="I2143" s="136"/>
      <c r="J2143" s="136"/>
      <c r="K2143" s="136"/>
      <c r="L2143" s="136"/>
    </row>
    <row r="2144" ht="22.5" customHeight="1">
      <c r="A2144" s="136"/>
      <c r="B2144" s="136"/>
      <c r="C2144" s="136"/>
      <c r="D2144" s="136"/>
      <c r="F2144" s="136"/>
      <c r="G2144" s="136"/>
      <c r="H2144" s="136"/>
      <c r="I2144" s="136"/>
      <c r="J2144" s="136"/>
      <c r="K2144" s="136"/>
      <c r="L2144" s="136"/>
    </row>
    <row r="2145" ht="22.5" customHeight="1">
      <c r="A2145" s="136"/>
      <c r="B2145" s="136"/>
      <c r="C2145" s="136"/>
      <c r="D2145" s="136"/>
      <c r="F2145" s="136"/>
      <c r="G2145" s="136"/>
      <c r="H2145" s="136"/>
      <c r="I2145" s="136"/>
      <c r="J2145" s="136"/>
      <c r="K2145" s="136"/>
      <c r="L2145" s="136"/>
    </row>
    <row r="2146" ht="22.5" customHeight="1">
      <c r="A2146" s="136"/>
      <c r="B2146" s="136"/>
      <c r="C2146" s="136"/>
      <c r="D2146" s="136"/>
      <c r="F2146" s="136"/>
      <c r="G2146" s="136"/>
      <c r="H2146" s="136"/>
      <c r="I2146" s="136"/>
      <c r="J2146" s="136"/>
      <c r="K2146" s="136"/>
      <c r="L2146" s="136"/>
    </row>
    <row r="2147" ht="22.5" customHeight="1">
      <c r="A2147" s="136"/>
      <c r="B2147" s="136"/>
      <c r="C2147" s="136"/>
      <c r="D2147" s="136"/>
      <c r="F2147" s="136"/>
      <c r="G2147" s="136"/>
      <c r="H2147" s="136"/>
      <c r="I2147" s="136"/>
      <c r="J2147" s="136"/>
      <c r="K2147" s="136"/>
      <c r="L2147" s="136"/>
    </row>
    <row r="2148" ht="22.5" customHeight="1">
      <c r="A2148" s="136"/>
      <c r="B2148" s="136"/>
      <c r="C2148" s="136"/>
      <c r="D2148" s="136"/>
      <c r="F2148" s="136"/>
      <c r="G2148" s="136"/>
      <c r="H2148" s="136"/>
      <c r="I2148" s="136"/>
      <c r="J2148" s="136"/>
      <c r="K2148" s="136"/>
      <c r="L2148" s="136"/>
    </row>
    <row r="2149" ht="22.5" customHeight="1">
      <c r="A2149" s="136"/>
      <c r="B2149" s="136"/>
      <c r="C2149" s="136"/>
      <c r="D2149" s="136"/>
      <c r="F2149" s="136"/>
      <c r="G2149" s="136"/>
      <c r="H2149" s="136"/>
      <c r="I2149" s="136"/>
      <c r="J2149" s="136"/>
      <c r="K2149" s="136"/>
      <c r="L2149" s="136"/>
    </row>
    <row r="2150" ht="22.5" customHeight="1">
      <c r="A2150" s="136"/>
      <c r="B2150" s="136"/>
      <c r="C2150" s="136"/>
      <c r="D2150" s="136"/>
      <c r="F2150" s="136"/>
      <c r="G2150" s="136"/>
      <c r="H2150" s="136"/>
      <c r="I2150" s="136"/>
      <c r="J2150" s="136"/>
      <c r="K2150" s="136"/>
      <c r="L2150" s="136"/>
    </row>
    <row r="2151" ht="22.5" customHeight="1">
      <c r="A2151" s="136"/>
      <c r="B2151" s="136"/>
      <c r="C2151" s="136"/>
      <c r="D2151" s="136"/>
      <c r="F2151" s="136"/>
      <c r="G2151" s="136"/>
      <c r="H2151" s="136"/>
      <c r="I2151" s="136"/>
      <c r="J2151" s="136"/>
      <c r="K2151" s="136"/>
      <c r="L2151" s="136"/>
    </row>
    <row r="2152" ht="22.5" customHeight="1">
      <c r="A2152" s="136"/>
      <c r="B2152" s="136"/>
      <c r="C2152" s="136"/>
      <c r="D2152" s="136"/>
      <c r="F2152" s="136"/>
      <c r="G2152" s="136"/>
      <c r="H2152" s="136"/>
      <c r="I2152" s="136"/>
      <c r="J2152" s="136"/>
      <c r="K2152" s="136"/>
      <c r="L2152" s="136"/>
    </row>
    <row r="2153" ht="22.5" customHeight="1">
      <c r="A2153" s="136"/>
      <c r="B2153" s="136"/>
      <c r="C2153" s="136"/>
      <c r="D2153" s="136"/>
      <c r="F2153" s="136"/>
      <c r="G2153" s="136"/>
      <c r="H2153" s="136"/>
      <c r="I2153" s="136"/>
      <c r="J2153" s="136"/>
      <c r="K2153" s="136"/>
      <c r="L2153" s="136"/>
    </row>
    <row r="2154" ht="22.5" customHeight="1">
      <c r="A2154" s="136"/>
      <c r="B2154" s="136"/>
      <c r="C2154" s="136"/>
      <c r="D2154" s="136"/>
      <c r="F2154" s="136"/>
      <c r="G2154" s="136"/>
      <c r="H2154" s="136"/>
      <c r="I2154" s="136"/>
      <c r="J2154" s="136"/>
      <c r="K2154" s="136"/>
      <c r="L2154" s="136"/>
    </row>
    <row r="2155" ht="22.5" customHeight="1">
      <c r="A2155" s="136"/>
      <c r="B2155" s="136"/>
      <c r="C2155" s="136"/>
      <c r="D2155" s="136"/>
      <c r="F2155" s="136"/>
      <c r="G2155" s="136"/>
      <c r="H2155" s="136"/>
      <c r="I2155" s="136"/>
      <c r="J2155" s="136"/>
      <c r="K2155" s="136"/>
      <c r="L2155" s="136"/>
    </row>
    <row r="2156" ht="22.5" customHeight="1">
      <c r="A2156" s="136"/>
      <c r="B2156" s="136"/>
      <c r="C2156" s="136"/>
      <c r="D2156" s="136"/>
      <c r="F2156" s="136"/>
      <c r="G2156" s="136"/>
      <c r="H2156" s="136"/>
      <c r="I2156" s="136"/>
      <c r="J2156" s="136"/>
      <c r="K2156" s="136"/>
      <c r="L2156" s="136"/>
    </row>
    <row r="2157" ht="22.5" customHeight="1">
      <c r="A2157" s="136"/>
      <c r="B2157" s="136"/>
      <c r="C2157" s="136"/>
      <c r="D2157" s="136"/>
      <c r="F2157" s="136"/>
      <c r="G2157" s="136"/>
      <c r="H2157" s="136"/>
      <c r="I2157" s="136"/>
      <c r="J2157" s="136"/>
      <c r="K2157" s="136"/>
      <c r="L2157" s="136"/>
    </row>
    <row r="2158" ht="22.5" customHeight="1">
      <c r="A2158" s="136"/>
      <c r="B2158" s="136"/>
      <c r="C2158" s="136"/>
      <c r="D2158" s="136"/>
      <c r="F2158" s="136"/>
      <c r="G2158" s="136"/>
      <c r="H2158" s="136"/>
      <c r="I2158" s="136"/>
      <c r="J2158" s="136"/>
      <c r="K2158" s="136"/>
      <c r="L2158" s="136"/>
    </row>
    <row r="2159" ht="22.5" customHeight="1">
      <c r="A2159" s="136"/>
      <c r="B2159" s="136"/>
      <c r="C2159" s="136"/>
      <c r="D2159" s="136"/>
      <c r="F2159" s="136"/>
      <c r="G2159" s="136"/>
      <c r="H2159" s="136"/>
      <c r="I2159" s="136"/>
      <c r="J2159" s="136"/>
      <c r="K2159" s="136"/>
      <c r="L2159" s="136"/>
    </row>
    <row r="2160" ht="22.5" customHeight="1">
      <c r="A2160" s="136"/>
      <c r="B2160" s="136"/>
      <c r="C2160" s="136"/>
      <c r="D2160" s="136"/>
      <c r="F2160" s="136"/>
      <c r="G2160" s="136"/>
      <c r="H2160" s="136"/>
      <c r="I2160" s="136"/>
      <c r="J2160" s="136"/>
      <c r="K2160" s="136"/>
      <c r="L2160" s="136"/>
    </row>
    <row r="2161" ht="22.5" customHeight="1">
      <c r="A2161" s="136"/>
      <c r="B2161" s="136"/>
      <c r="C2161" s="136"/>
      <c r="D2161" s="136"/>
      <c r="F2161" s="136"/>
      <c r="G2161" s="136"/>
      <c r="H2161" s="136"/>
      <c r="I2161" s="136"/>
      <c r="J2161" s="136"/>
      <c r="K2161" s="136"/>
      <c r="L2161" s="136"/>
    </row>
    <row r="2162" ht="22.5" customHeight="1">
      <c r="A2162" s="136"/>
      <c r="B2162" s="136"/>
      <c r="C2162" s="136"/>
      <c r="D2162" s="136"/>
      <c r="F2162" s="136"/>
      <c r="G2162" s="136"/>
      <c r="H2162" s="136"/>
      <c r="I2162" s="136"/>
      <c r="J2162" s="136"/>
      <c r="K2162" s="136"/>
      <c r="L2162" s="136"/>
    </row>
    <row r="2163" ht="22.5" customHeight="1">
      <c r="A2163" s="136"/>
      <c r="B2163" s="136"/>
      <c r="C2163" s="136"/>
      <c r="D2163" s="136"/>
      <c r="F2163" s="136"/>
      <c r="G2163" s="136"/>
      <c r="H2163" s="136"/>
      <c r="I2163" s="136"/>
      <c r="J2163" s="136"/>
      <c r="K2163" s="136"/>
      <c r="L2163" s="136"/>
    </row>
    <row r="2164" ht="22.5" customHeight="1">
      <c r="A2164" s="136"/>
      <c r="B2164" s="136"/>
      <c r="C2164" s="136"/>
      <c r="D2164" s="136"/>
      <c r="F2164" s="136"/>
      <c r="G2164" s="136"/>
      <c r="H2164" s="136"/>
      <c r="I2164" s="136"/>
      <c r="J2164" s="136"/>
      <c r="K2164" s="136"/>
      <c r="L2164" s="136"/>
    </row>
    <row r="2165" ht="22.5" customHeight="1">
      <c r="A2165" s="136"/>
      <c r="B2165" s="136"/>
      <c r="C2165" s="136"/>
      <c r="D2165" s="136"/>
      <c r="F2165" s="136"/>
      <c r="G2165" s="136"/>
      <c r="H2165" s="136"/>
      <c r="I2165" s="136"/>
      <c r="J2165" s="136"/>
      <c r="K2165" s="136"/>
      <c r="L2165" s="136"/>
    </row>
    <row r="2166" ht="22.5" customHeight="1">
      <c r="A2166" s="136"/>
      <c r="B2166" s="136"/>
      <c r="C2166" s="136"/>
      <c r="D2166" s="136"/>
      <c r="F2166" s="136"/>
      <c r="G2166" s="136"/>
      <c r="H2166" s="136"/>
      <c r="I2166" s="136"/>
      <c r="J2166" s="136"/>
      <c r="K2166" s="136"/>
      <c r="L2166" s="136"/>
    </row>
    <row r="2167" ht="22.5" customHeight="1">
      <c r="A2167" s="136"/>
      <c r="B2167" s="136"/>
      <c r="C2167" s="136"/>
      <c r="D2167" s="136"/>
      <c r="F2167" s="136"/>
      <c r="G2167" s="136"/>
      <c r="H2167" s="136"/>
      <c r="I2167" s="136"/>
      <c r="J2167" s="136"/>
      <c r="K2167" s="136"/>
      <c r="L2167" s="136"/>
    </row>
    <row r="2168" ht="22.5" customHeight="1">
      <c r="A2168" s="136"/>
      <c r="B2168" s="136"/>
      <c r="C2168" s="136"/>
      <c r="D2168" s="136"/>
      <c r="F2168" s="136"/>
      <c r="G2168" s="136"/>
      <c r="H2168" s="136"/>
      <c r="I2168" s="136"/>
      <c r="J2168" s="136"/>
      <c r="K2168" s="136"/>
      <c r="L2168" s="136"/>
    </row>
    <row r="2169" ht="22.5" customHeight="1">
      <c r="A2169" s="136"/>
      <c r="B2169" s="136"/>
      <c r="C2169" s="136"/>
      <c r="D2169" s="136"/>
      <c r="F2169" s="136"/>
      <c r="G2169" s="136"/>
      <c r="H2169" s="136"/>
      <c r="I2169" s="136"/>
      <c r="J2169" s="136"/>
      <c r="K2169" s="136"/>
      <c r="L2169" s="136"/>
    </row>
    <row r="2170" ht="22.5" customHeight="1">
      <c r="A2170" s="136"/>
      <c r="B2170" s="136"/>
      <c r="C2170" s="136"/>
      <c r="D2170" s="136"/>
      <c r="F2170" s="136"/>
      <c r="G2170" s="136"/>
      <c r="H2170" s="136"/>
      <c r="I2170" s="136"/>
      <c r="J2170" s="136"/>
      <c r="K2170" s="136"/>
      <c r="L2170" s="136"/>
    </row>
    <row r="2171" ht="22.5" customHeight="1">
      <c r="A2171" s="136"/>
      <c r="B2171" s="136"/>
      <c r="C2171" s="136"/>
      <c r="D2171" s="136"/>
      <c r="F2171" s="136"/>
      <c r="G2171" s="136"/>
      <c r="H2171" s="136"/>
      <c r="I2171" s="136"/>
      <c r="J2171" s="136"/>
      <c r="K2171" s="136"/>
      <c r="L2171" s="136"/>
    </row>
    <row r="2172" ht="22.5" customHeight="1">
      <c r="A2172" s="136"/>
      <c r="B2172" s="136"/>
      <c r="C2172" s="136"/>
      <c r="D2172" s="136"/>
      <c r="F2172" s="136"/>
      <c r="G2172" s="136"/>
      <c r="H2172" s="136"/>
      <c r="I2172" s="136"/>
      <c r="J2172" s="136"/>
      <c r="K2172" s="136"/>
      <c r="L2172" s="136"/>
    </row>
    <row r="2173" ht="22.5" customHeight="1">
      <c r="A2173" s="136"/>
      <c r="B2173" s="136"/>
      <c r="C2173" s="136"/>
      <c r="D2173" s="136"/>
      <c r="F2173" s="136"/>
      <c r="G2173" s="136"/>
      <c r="H2173" s="136"/>
      <c r="I2173" s="136"/>
      <c r="J2173" s="136"/>
      <c r="K2173" s="136"/>
      <c r="L2173" s="136"/>
    </row>
    <row r="2174" ht="22.5" customHeight="1">
      <c r="A2174" s="136"/>
      <c r="B2174" s="136"/>
      <c r="C2174" s="136"/>
      <c r="D2174" s="136"/>
      <c r="F2174" s="136"/>
      <c r="G2174" s="136"/>
      <c r="H2174" s="136"/>
      <c r="I2174" s="136"/>
      <c r="J2174" s="136"/>
      <c r="K2174" s="136"/>
      <c r="L2174" s="136"/>
    </row>
    <row r="2175" ht="22.5" customHeight="1">
      <c r="A2175" s="136"/>
      <c r="B2175" s="136"/>
      <c r="C2175" s="136"/>
      <c r="D2175" s="136"/>
      <c r="F2175" s="136"/>
      <c r="G2175" s="136"/>
      <c r="H2175" s="136"/>
      <c r="I2175" s="136"/>
      <c r="J2175" s="136"/>
      <c r="K2175" s="136"/>
      <c r="L2175" s="136"/>
    </row>
    <row r="2176" ht="22.5" customHeight="1">
      <c r="A2176" s="136"/>
      <c r="B2176" s="136"/>
      <c r="C2176" s="136"/>
      <c r="D2176" s="136"/>
      <c r="F2176" s="136"/>
      <c r="G2176" s="136"/>
      <c r="H2176" s="136"/>
      <c r="I2176" s="136"/>
      <c r="J2176" s="136"/>
      <c r="K2176" s="136"/>
      <c r="L2176" s="136"/>
    </row>
    <row r="2177" ht="22.5" customHeight="1">
      <c r="A2177" s="136"/>
      <c r="B2177" s="136"/>
      <c r="C2177" s="136"/>
      <c r="D2177" s="136"/>
      <c r="F2177" s="136"/>
      <c r="G2177" s="136"/>
      <c r="H2177" s="136"/>
      <c r="I2177" s="136"/>
      <c r="J2177" s="136"/>
      <c r="K2177" s="136"/>
      <c r="L2177" s="136"/>
    </row>
    <row r="2178" ht="22.5" customHeight="1">
      <c r="A2178" s="136"/>
      <c r="B2178" s="136"/>
      <c r="C2178" s="136"/>
      <c r="D2178" s="136"/>
      <c r="F2178" s="136"/>
      <c r="G2178" s="136"/>
      <c r="H2178" s="136"/>
      <c r="I2178" s="136"/>
      <c r="J2178" s="136"/>
      <c r="K2178" s="136"/>
      <c r="L2178" s="136"/>
    </row>
    <row r="2179" ht="22.5" customHeight="1">
      <c r="A2179" s="136"/>
      <c r="B2179" s="136"/>
      <c r="C2179" s="136"/>
      <c r="D2179" s="136"/>
      <c r="F2179" s="136"/>
      <c r="G2179" s="136"/>
      <c r="H2179" s="136"/>
      <c r="I2179" s="136"/>
      <c r="J2179" s="136"/>
      <c r="K2179" s="136"/>
      <c r="L2179" s="136"/>
    </row>
    <row r="2180" ht="22.5" customHeight="1">
      <c r="A2180" s="136"/>
      <c r="B2180" s="136"/>
      <c r="C2180" s="136"/>
      <c r="D2180" s="136"/>
      <c r="F2180" s="136"/>
      <c r="G2180" s="136"/>
      <c r="H2180" s="136"/>
      <c r="I2180" s="136"/>
      <c r="J2180" s="136"/>
      <c r="K2180" s="136"/>
      <c r="L2180" s="136"/>
    </row>
    <row r="2181" ht="22.5" customHeight="1">
      <c r="A2181" s="136"/>
      <c r="B2181" s="136"/>
      <c r="C2181" s="136"/>
      <c r="D2181" s="136"/>
      <c r="F2181" s="136"/>
      <c r="G2181" s="136"/>
      <c r="H2181" s="136"/>
      <c r="I2181" s="136"/>
      <c r="J2181" s="136"/>
      <c r="K2181" s="136"/>
      <c r="L2181" s="136"/>
    </row>
    <row r="2182" ht="22.5" customHeight="1">
      <c r="A2182" s="136"/>
      <c r="B2182" s="136"/>
      <c r="C2182" s="136"/>
      <c r="D2182" s="136"/>
      <c r="F2182" s="136"/>
      <c r="G2182" s="136"/>
      <c r="H2182" s="136"/>
      <c r="I2182" s="136"/>
      <c r="J2182" s="136"/>
      <c r="K2182" s="136"/>
      <c r="L2182" s="136"/>
    </row>
    <row r="2183" ht="22.5" customHeight="1">
      <c r="A2183" s="136"/>
      <c r="B2183" s="136"/>
      <c r="C2183" s="136"/>
      <c r="D2183" s="136"/>
      <c r="F2183" s="136"/>
      <c r="G2183" s="136"/>
      <c r="H2183" s="136"/>
      <c r="I2183" s="136"/>
      <c r="J2183" s="136"/>
      <c r="K2183" s="136"/>
      <c r="L2183" s="136"/>
    </row>
    <row r="2184" ht="22.5" customHeight="1">
      <c r="A2184" s="136"/>
      <c r="B2184" s="136"/>
      <c r="C2184" s="136"/>
      <c r="D2184" s="136"/>
      <c r="F2184" s="136"/>
      <c r="G2184" s="136"/>
      <c r="H2184" s="136"/>
      <c r="I2184" s="136"/>
      <c r="J2184" s="136"/>
      <c r="K2184" s="136"/>
      <c r="L2184" s="136"/>
    </row>
    <row r="2185" ht="22.5" customHeight="1">
      <c r="A2185" s="136"/>
      <c r="B2185" s="136"/>
      <c r="C2185" s="136"/>
      <c r="D2185" s="136"/>
      <c r="F2185" s="136"/>
      <c r="G2185" s="136"/>
      <c r="H2185" s="136"/>
      <c r="I2185" s="136"/>
      <c r="J2185" s="136"/>
      <c r="K2185" s="136"/>
      <c r="L2185" s="136"/>
    </row>
    <row r="2186" ht="22.5" customHeight="1">
      <c r="A2186" s="136"/>
      <c r="B2186" s="136"/>
      <c r="C2186" s="136"/>
      <c r="D2186" s="136"/>
      <c r="F2186" s="136"/>
      <c r="G2186" s="136"/>
      <c r="H2186" s="136"/>
      <c r="I2186" s="136"/>
      <c r="J2186" s="136"/>
      <c r="K2186" s="136"/>
      <c r="L2186" s="136"/>
    </row>
    <row r="2187" ht="22.5" customHeight="1">
      <c r="A2187" s="136"/>
      <c r="B2187" s="136"/>
      <c r="C2187" s="136"/>
      <c r="D2187" s="136"/>
      <c r="F2187" s="136"/>
      <c r="G2187" s="136"/>
      <c r="H2187" s="136"/>
      <c r="I2187" s="136"/>
      <c r="J2187" s="136"/>
      <c r="K2187" s="136"/>
      <c r="L2187" s="136"/>
    </row>
    <row r="2188" ht="22.5" customHeight="1">
      <c r="A2188" s="136"/>
      <c r="B2188" s="136"/>
      <c r="C2188" s="136"/>
      <c r="D2188" s="136"/>
      <c r="F2188" s="136"/>
      <c r="G2188" s="136"/>
      <c r="H2188" s="136"/>
      <c r="I2188" s="136"/>
      <c r="J2188" s="136"/>
      <c r="K2188" s="136"/>
      <c r="L2188" s="136"/>
    </row>
    <row r="2189" ht="22.5" customHeight="1">
      <c r="A2189" s="136"/>
      <c r="B2189" s="136"/>
      <c r="C2189" s="136"/>
      <c r="D2189" s="136"/>
      <c r="F2189" s="136"/>
      <c r="G2189" s="136"/>
      <c r="H2189" s="136"/>
      <c r="I2189" s="136"/>
      <c r="J2189" s="136"/>
      <c r="K2189" s="136"/>
      <c r="L2189" s="136"/>
    </row>
    <row r="2190" ht="22.5" customHeight="1">
      <c r="A2190" s="136"/>
      <c r="B2190" s="136"/>
      <c r="C2190" s="136"/>
      <c r="D2190" s="136"/>
      <c r="F2190" s="136"/>
      <c r="G2190" s="136"/>
      <c r="H2190" s="136"/>
      <c r="I2190" s="136"/>
      <c r="J2190" s="136"/>
      <c r="K2190" s="136"/>
      <c r="L2190" s="136"/>
    </row>
    <row r="2191" ht="22.5" customHeight="1">
      <c r="A2191" s="136"/>
      <c r="B2191" s="136"/>
      <c r="C2191" s="136"/>
      <c r="D2191" s="136"/>
      <c r="F2191" s="136"/>
      <c r="G2191" s="136"/>
      <c r="H2191" s="136"/>
      <c r="I2191" s="136"/>
      <c r="J2191" s="136"/>
      <c r="K2191" s="136"/>
      <c r="L2191" s="136"/>
    </row>
    <row r="2192" ht="22.5" customHeight="1">
      <c r="A2192" s="136"/>
      <c r="B2192" s="136"/>
      <c r="C2192" s="136"/>
      <c r="D2192" s="136"/>
      <c r="F2192" s="136"/>
      <c r="G2192" s="136"/>
      <c r="H2192" s="136"/>
      <c r="I2192" s="136"/>
      <c r="J2192" s="136"/>
      <c r="K2192" s="136"/>
      <c r="L2192" s="136"/>
    </row>
    <row r="2193" ht="22.5" customHeight="1">
      <c r="A2193" s="136"/>
      <c r="B2193" s="136"/>
      <c r="C2193" s="136"/>
      <c r="D2193" s="136"/>
      <c r="F2193" s="136"/>
      <c r="G2193" s="136"/>
      <c r="H2193" s="136"/>
      <c r="I2193" s="136"/>
      <c r="J2193" s="136"/>
      <c r="K2193" s="136"/>
      <c r="L2193" s="136"/>
    </row>
    <row r="2194" ht="22.5" customHeight="1">
      <c r="A2194" s="136"/>
      <c r="B2194" s="136"/>
      <c r="C2194" s="136"/>
      <c r="D2194" s="136"/>
      <c r="F2194" s="136"/>
      <c r="G2194" s="136"/>
      <c r="H2194" s="136"/>
      <c r="I2194" s="136"/>
      <c r="J2194" s="136"/>
      <c r="K2194" s="136"/>
      <c r="L2194" s="136"/>
    </row>
    <row r="2195" ht="22.5" customHeight="1">
      <c r="A2195" s="136"/>
      <c r="B2195" s="136"/>
      <c r="C2195" s="136"/>
      <c r="D2195" s="136"/>
      <c r="F2195" s="136"/>
      <c r="G2195" s="136"/>
      <c r="H2195" s="136"/>
      <c r="I2195" s="136"/>
      <c r="J2195" s="136"/>
      <c r="K2195" s="136"/>
      <c r="L2195" s="136"/>
    </row>
    <row r="2196" ht="22.5" customHeight="1">
      <c r="A2196" s="136"/>
      <c r="B2196" s="136"/>
      <c r="C2196" s="136"/>
      <c r="D2196" s="136"/>
      <c r="F2196" s="136"/>
      <c r="G2196" s="136"/>
      <c r="H2196" s="136"/>
      <c r="I2196" s="136"/>
      <c r="J2196" s="136"/>
      <c r="K2196" s="136"/>
      <c r="L2196" s="136"/>
    </row>
    <row r="2197" ht="22.5" customHeight="1">
      <c r="A2197" s="136"/>
      <c r="B2197" s="136"/>
      <c r="C2197" s="136"/>
      <c r="D2197" s="136"/>
      <c r="F2197" s="136"/>
      <c r="G2197" s="136"/>
      <c r="H2197" s="136"/>
      <c r="I2197" s="136"/>
      <c r="J2197" s="136"/>
      <c r="K2197" s="136"/>
      <c r="L2197" s="136"/>
    </row>
    <row r="2198" ht="22.5" customHeight="1">
      <c r="A2198" s="136"/>
      <c r="B2198" s="136"/>
      <c r="C2198" s="136"/>
      <c r="D2198" s="136"/>
      <c r="F2198" s="136"/>
      <c r="G2198" s="136"/>
      <c r="H2198" s="136"/>
      <c r="I2198" s="136"/>
      <c r="J2198" s="136"/>
      <c r="K2198" s="136"/>
      <c r="L2198" s="136"/>
    </row>
    <row r="2199" ht="22.5" customHeight="1">
      <c r="A2199" s="136"/>
      <c r="B2199" s="136"/>
      <c r="C2199" s="136"/>
      <c r="D2199" s="136"/>
      <c r="F2199" s="136"/>
      <c r="G2199" s="136"/>
      <c r="H2199" s="136"/>
      <c r="I2199" s="136"/>
      <c r="J2199" s="136"/>
      <c r="K2199" s="136"/>
      <c r="L2199" s="136"/>
    </row>
    <row r="2200" ht="22.5" customHeight="1">
      <c r="A2200" s="136"/>
      <c r="B2200" s="136"/>
      <c r="C2200" s="136"/>
      <c r="D2200" s="136"/>
      <c r="F2200" s="136"/>
      <c r="G2200" s="136"/>
      <c r="H2200" s="136"/>
      <c r="I2200" s="136"/>
      <c r="J2200" s="136"/>
      <c r="K2200" s="136"/>
      <c r="L2200" s="136"/>
    </row>
    <row r="2201" ht="22.5" customHeight="1">
      <c r="A2201" s="136"/>
      <c r="B2201" s="136"/>
      <c r="C2201" s="136"/>
      <c r="D2201" s="136"/>
      <c r="F2201" s="136"/>
      <c r="G2201" s="136"/>
      <c r="H2201" s="136"/>
      <c r="I2201" s="136"/>
      <c r="J2201" s="136"/>
      <c r="K2201" s="136"/>
      <c r="L2201" s="136"/>
    </row>
    <row r="2202" ht="22.5" customHeight="1">
      <c r="A2202" s="136"/>
      <c r="B2202" s="136"/>
      <c r="C2202" s="136"/>
      <c r="D2202" s="136"/>
      <c r="F2202" s="136"/>
      <c r="G2202" s="136"/>
      <c r="H2202" s="136"/>
      <c r="I2202" s="136"/>
      <c r="J2202" s="136"/>
      <c r="K2202" s="136"/>
      <c r="L2202" s="136"/>
    </row>
    <row r="2203" ht="22.5" customHeight="1">
      <c r="A2203" s="136"/>
      <c r="B2203" s="136"/>
      <c r="C2203" s="136"/>
      <c r="D2203" s="136"/>
      <c r="F2203" s="136"/>
      <c r="G2203" s="136"/>
      <c r="H2203" s="136"/>
      <c r="I2203" s="136"/>
      <c r="J2203" s="136"/>
      <c r="K2203" s="136"/>
      <c r="L2203" s="136"/>
    </row>
    <row r="2204" ht="22.5" customHeight="1">
      <c r="A2204" s="136"/>
      <c r="B2204" s="136"/>
      <c r="C2204" s="136"/>
      <c r="D2204" s="136"/>
      <c r="F2204" s="136"/>
      <c r="G2204" s="136"/>
      <c r="H2204" s="136"/>
      <c r="I2204" s="136"/>
      <c r="J2204" s="136"/>
      <c r="K2204" s="136"/>
      <c r="L2204" s="136"/>
    </row>
    <row r="2205" ht="22.5" customHeight="1">
      <c r="A2205" s="136"/>
      <c r="B2205" s="136"/>
      <c r="C2205" s="136"/>
      <c r="D2205" s="136"/>
      <c r="F2205" s="136"/>
      <c r="G2205" s="136"/>
      <c r="H2205" s="136"/>
      <c r="I2205" s="136"/>
      <c r="J2205" s="136"/>
      <c r="K2205" s="136"/>
      <c r="L2205" s="136"/>
    </row>
    <row r="2206" ht="22.5" customHeight="1">
      <c r="A2206" s="136"/>
      <c r="B2206" s="136"/>
      <c r="C2206" s="136"/>
      <c r="D2206" s="136"/>
      <c r="F2206" s="136"/>
      <c r="G2206" s="136"/>
      <c r="H2206" s="136"/>
      <c r="I2206" s="136"/>
      <c r="J2206" s="136"/>
      <c r="K2206" s="136"/>
      <c r="L2206" s="136"/>
    </row>
    <row r="2207" ht="22.5" customHeight="1">
      <c r="A2207" s="136"/>
      <c r="B2207" s="136"/>
      <c r="C2207" s="136"/>
      <c r="D2207" s="136"/>
      <c r="F2207" s="136"/>
      <c r="G2207" s="136"/>
      <c r="H2207" s="136"/>
      <c r="I2207" s="136"/>
      <c r="J2207" s="136"/>
      <c r="K2207" s="136"/>
      <c r="L2207" s="136"/>
    </row>
    <row r="2208" ht="22.5" customHeight="1">
      <c r="A2208" s="136"/>
      <c r="B2208" s="136"/>
      <c r="C2208" s="136"/>
      <c r="D2208" s="136"/>
      <c r="F2208" s="136"/>
      <c r="G2208" s="136"/>
      <c r="H2208" s="136"/>
      <c r="I2208" s="136"/>
      <c r="J2208" s="136"/>
      <c r="K2208" s="136"/>
      <c r="L2208" s="136"/>
    </row>
    <row r="2209" ht="22.5" customHeight="1">
      <c r="A2209" s="136"/>
      <c r="B2209" s="136"/>
      <c r="C2209" s="136"/>
      <c r="D2209" s="136"/>
      <c r="F2209" s="136"/>
      <c r="G2209" s="136"/>
      <c r="H2209" s="136"/>
      <c r="I2209" s="136"/>
      <c r="J2209" s="136"/>
      <c r="K2209" s="136"/>
      <c r="L2209" s="136"/>
    </row>
    <row r="2210" ht="22.5" customHeight="1">
      <c r="A2210" s="136"/>
      <c r="B2210" s="136"/>
      <c r="C2210" s="136"/>
      <c r="D2210" s="136"/>
      <c r="F2210" s="136"/>
      <c r="G2210" s="136"/>
      <c r="H2210" s="136"/>
      <c r="I2210" s="136"/>
      <c r="J2210" s="136"/>
      <c r="K2210" s="136"/>
      <c r="L2210" s="136"/>
    </row>
    <row r="2211" ht="22.5" customHeight="1">
      <c r="A2211" s="136"/>
      <c r="B2211" s="136"/>
      <c r="C2211" s="136"/>
      <c r="D2211" s="136"/>
      <c r="F2211" s="136"/>
      <c r="G2211" s="136"/>
      <c r="H2211" s="136"/>
      <c r="I2211" s="136"/>
      <c r="J2211" s="136"/>
      <c r="K2211" s="136"/>
      <c r="L2211" s="136"/>
    </row>
    <row r="2212" ht="22.5" customHeight="1">
      <c r="A2212" s="136"/>
      <c r="B2212" s="136"/>
      <c r="C2212" s="136"/>
      <c r="D2212" s="136"/>
      <c r="F2212" s="136"/>
      <c r="G2212" s="136"/>
      <c r="H2212" s="136"/>
      <c r="I2212" s="136"/>
      <c r="J2212" s="136"/>
      <c r="K2212" s="136"/>
      <c r="L2212" s="136"/>
    </row>
    <row r="2213" ht="22.5" customHeight="1">
      <c r="A2213" s="136"/>
      <c r="B2213" s="136"/>
      <c r="C2213" s="136"/>
      <c r="D2213" s="136"/>
      <c r="F2213" s="136"/>
      <c r="G2213" s="136"/>
      <c r="H2213" s="136"/>
      <c r="I2213" s="136"/>
      <c r="J2213" s="136"/>
      <c r="K2213" s="136"/>
      <c r="L2213" s="136"/>
    </row>
    <row r="2214" ht="22.5" customHeight="1">
      <c r="A2214" s="136"/>
      <c r="B2214" s="136"/>
      <c r="C2214" s="136"/>
      <c r="D2214" s="136"/>
      <c r="F2214" s="136"/>
      <c r="G2214" s="136"/>
      <c r="H2214" s="136"/>
      <c r="I2214" s="136"/>
      <c r="J2214" s="136"/>
      <c r="K2214" s="136"/>
      <c r="L2214" s="136"/>
    </row>
    <row r="2215" ht="22.5" customHeight="1">
      <c r="A2215" s="136"/>
      <c r="B2215" s="136"/>
      <c r="C2215" s="136"/>
      <c r="D2215" s="136"/>
      <c r="F2215" s="136"/>
      <c r="G2215" s="136"/>
      <c r="H2215" s="136"/>
      <c r="I2215" s="136"/>
      <c r="J2215" s="136"/>
      <c r="K2215" s="136"/>
      <c r="L2215" s="136"/>
    </row>
    <row r="2216" ht="22.5" customHeight="1">
      <c r="A2216" s="136"/>
      <c r="B2216" s="136"/>
      <c r="C2216" s="136"/>
      <c r="D2216" s="136"/>
      <c r="F2216" s="136"/>
      <c r="G2216" s="136"/>
      <c r="H2216" s="136"/>
      <c r="I2216" s="136"/>
      <c r="J2216" s="136"/>
      <c r="K2216" s="136"/>
      <c r="L2216" s="136"/>
    </row>
    <row r="2217" ht="22.5" customHeight="1">
      <c r="A2217" s="136"/>
      <c r="B2217" s="136"/>
      <c r="C2217" s="136"/>
      <c r="D2217" s="136"/>
      <c r="F2217" s="136"/>
      <c r="G2217" s="136"/>
      <c r="H2217" s="136"/>
      <c r="I2217" s="136"/>
      <c r="J2217" s="136"/>
      <c r="K2217" s="136"/>
      <c r="L2217" s="136"/>
    </row>
    <row r="2218" ht="22.5" customHeight="1">
      <c r="A2218" s="136"/>
      <c r="B2218" s="136"/>
      <c r="C2218" s="136"/>
      <c r="D2218" s="136"/>
      <c r="F2218" s="136"/>
      <c r="G2218" s="136"/>
      <c r="H2218" s="136"/>
      <c r="I2218" s="136"/>
      <c r="J2218" s="136"/>
      <c r="K2218" s="136"/>
      <c r="L2218" s="136"/>
    </row>
    <row r="2219" ht="22.5" customHeight="1">
      <c r="A2219" s="136"/>
      <c r="B2219" s="136"/>
      <c r="C2219" s="136"/>
      <c r="D2219" s="136"/>
      <c r="F2219" s="136"/>
      <c r="G2219" s="136"/>
      <c r="H2219" s="136"/>
      <c r="I2219" s="136"/>
      <c r="J2219" s="136"/>
      <c r="K2219" s="136"/>
      <c r="L2219" s="136"/>
    </row>
    <row r="2220" ht="22.5" customHeight="1">
      <c r="A2220" s="136"/>
      <c r="B2220" s="136"/>
      <c r="C2220" s="136"/>
      <c r="D2220" s="136"/>
      <c r="F2220" s="136"/>
      <c r="G2220" s="136"/>
      <c r="H2220" s="136"/>
      <c r="I2220" s="136"/>
      <c r="J2220" s="136"/>
      <c r="K2220" s="136"/>
      <c r="L2220" s="136"/>
    </row>
    <row r="2221" ht="22.5" customHeight="1">
      <c r="A2221" s="136"/>
      <c r="B2221" s="136"/>
      <c r="C2221" s="136"/>
      <c r="D2221" s="136"/>
      <c r="F2221" s="136"/>
      <c r="G2221" s="136"/>
      <c r="H2221" s="136"/>
      <c r="I2221" s="136"/>
      <c r="J2221" s="136"/>
      <c r="K2221" s="136"/>
      <c r="L2221" s="136"/>
    </row>
    <row r="2222" ht="22.5" customHeight="1">
      <c r="A2222" s="136"/>
      <c r="B2222" s="136"/>
      <c r="C2222" s="136"/>
      <c r="D2222" s="136"/>
      <c r="F2222" s="136"/>
      <c r="G2222" s="136"/>
      <c r="H2222" s="136"/>
      <c r="I2222" s="136"/>
      <c r="J2222" s="136"/>
      <c r="K2222" s="136"/>
      <c r="L2222" s="136"/>
    </row>
    <row r="2223" ht="22.5" customHeight="1">
      <c r="A2223" s="136"/>
      <c r="B2223" s="136"/>
      <c r="C2223" s="136"/>
      <c r="D2223" s="136"/>
      <c r="F2223" s="136"/>
      <c r="G2223" s="136"/>
      <c r="H2223" s="136"/>
      <c r="I2223" s="136"/>
      <c r="J2223" s="136"/>
      <c r="K2223" s="136"/>
      <c r="L2223" s="136"/>
    </row>
    <row r="2224" ht="22.5" customHeight="1">
      <c r="A2224" s="136"/>
      <c r="B2224" s="136"/>
      <c r="C2224" s="136"/>
      <c r="D2224" s="136"/>
      <c r="F2224" s="136"/>
      <c r="G2224" s="136"/>
      <c r="H2224" s="136"/>
      <c r="I2224" s="136"/>
      <c r="J2224" s="136"/>
      <c r="K2224" s="136"/>
      <c r="L2224" s="136"/>
    </row>
    <row r="2225" ht="22.5" customHeight="1">
      <c r="A2225" s="136"/>
      <c r="B2225" s="136"/>
      <c r="C2225" s="136"/>
      <c r="D2225" s="136"/>
      <c r="F2225" s="136"/>
      <c r="G2225" s="136"/>
      <c r="H2225" s="136"/>
      <c r="I2225" s="136"/>
      <c r="J2225" s="136"/>
      <c r="K2225" s="136"/>
      <c r="L2225" s="136"/>
    </row>
    <row r="2226" ht="22.5" customHeight="1">
      <c r="A2226" s="136"/>
      <c r="B2226" s="136"/>
      <c r="C2226" s="136"/>
      <c r="D2226" s="136"/>
      <c r="F2226" s="136"/>
      <c r="G2226" s="136"/>
      <c r="H2226" s="136"/>
      <c r="I2226" s="136"/>
      <c r="J2226" s="136"/>
      <c r="K2226" s="136"/>
      <c r="L2226" s="136"/>
    </row>
    <row r="2227" ht="22.5" customHeight="1">
      <c r="A2227" s="136"/>
      <c r="B2227" s="136"/>
      <c r="C2227" s="136"/>
      <c r="D2227" s="136"/>
      <c r="F2227" s="136"/>
      <c r="G2227" s="136"/>
      <c r="H2227" s="136"/>
      <c r="I2227" s="136"/>
      <c r="J2227" s="136"/>
      <c r="K2227" s="136"/>
      <c r="L2227" s="136"/>
    </row>
    <row r="2228" ht="22.5" customHeight="1">
      <c r="A2228" s="136"/>
      <c r="B2228" s="136"/>
      <c r="C2228" s="136"/>
      <c r="D2228" s="136"/>
      <c r="F2228" s="136"/>
      <c r="G2228" s="136"/>
      <c r="H2228" s="136"/>
      <c r="I2228" s="136"/>
      <c r="J2228" s="136"/>
      <c r="K2228" s="136"/>
      <c r="L2228" s="136"/>
    </row>
    <row r="2229" ht="22.5" customHeight="1">
      <c r="A2229" s="136"/>
      <c r="B2229" s="136"/>
      <c r="C2229" s="136"/>
      <c r="D2229" s="136"/>
      <c r="F2229" s="136"/>
      <c r="G2229" s="136"/>
      <c r="H2229" s="136"/>
      <c r="I2229" s="136"/>
      <c r="J2229" s="136"/>
      <c r="K2229" s="136"/>
      <c r="L2229" s="136"/>
    </row>
    <row r="2230" ht="22.5" customHeight="1">
      <c r="A2230" s="136"/>
      <c r="B2230" s="136"/>
      <c r="C2230" s="136"/>
      <c r="D2230" s="136"/>
      <c r="F2230" s="136"/>
      <c r="G2230" s="136"/>
      <c r="H2230" s="136"/>
      <c r="I2230" s="136"/>
      <c r="J2230" s="136"/>
      <c r="K2230" s="136"/>
      <c r="L2230" s="136"/>
    </row>
    <row r="2231" ht="22.5" customHeight="1">
      <c r="A2231" s="136"/>
      <c r="B2231" s="136"/>
      <c r="C2231" s="136"/>
      <c r="D2231" s="136"/>
      <c r="F2231" s="136"/>
      <c r="G2231" s="136"/>
      <c r="H2231" s="136"/>
      <c r="I2231" s="136"/>
      <c r="J2231" s="136"/>
      <c r="K2231" s="136"/>
      <c r="L2231" s="136"/>
    </row>
    <row r="2232" ht="22.5" customHeight="1">
      <c r="A2232" s="136"/>
      <c r="B2232" s="136"/>
      <c r="C2232" s="136"/>
      <c r="D2232" s="136"/>
      <c r="F2232" s="136"/>
      <c r="G2232" s="136"/>
      <c r="H2232" s="136"/>
      <c r="I2232" s="136"/>
      <c r="J2232" s="136"/>
      <c r="K2232" s="136"/>
      <c r="L2232" s="136"/>
    </row>
    <row r="2233" ht="22.5" customHeight="1">
      <c r="A2233" s="136"/>
      <c r="B2233" s="136"/>
      <c r="C2233" s="136"/>
      <c r="D2233" s="136"/>
      <c r="F2233" s="136"/>
      <c r="G2233" s="136"/>
      <c r="H2233" s="136"/>
      <c r="I2233" s="136"/>
      <c r="J2233" s="136"/>
      <c r="K2233" s="136"/>
      <c r="L2233" s="136"/>
    </row>
    <row r="2234" ht="22.5" customHeight="1">
      <c r="A2234" s="136"/>
      <c r="B2234" s="136"/>
      <c r="C2234" s="136"/>
      <c r="D2234" s="136"/>
      <c r="F2234" s="136"/>
      <c r="G2234" s="136"/>
      <c r="H2234" s="136"/>
      <c r="I2234" s="136"/>
      <c r="J2234" s="136"/>
      <c r="K2234" s="136"/>
      <c r="L2234" s="136"/>
    </row>
    <row r="2235" ht="22.5" customHeight="1">
      <c r="A2235" s="136"/>
      <c r="B2235" s="136"/>
      <c r="C2235" s="136"/>
      <c r="D2235" s="136"/>
      <c r="F2235" s="136"/>
      <c r="G2235" s="136"/>
      <c r="H2235" s="136"/>
      <c r="I2235" s="136"/>
      <c r="J2235" s="136"/>
      <c r="K2235" s="136"/>
      <c r="L2235" s="136"/>
    </row>
    <row r="2236" ht="22.5" customHeight="1">
      <c r="A2236" s="136"/>
      <c r="B2236" s="136"/>
      <c r="C2236" s="136"/>
      <c r="D2236" s="136"/>
      <c r="F2236" s="136"/>
      <c r="G2236" s="136"/>
      <c r="H2236" s="136"/>
      <c r="I2236" s="136"/>
      <c r="J2236" s="136"/>
      <c r="K2236" s="136"/>
      <c r="L2236" s="136"/>
    </row>
    <row r="2237" ht="22.5" customHeight="1">
      <c r="A2237" s="136"/>
      <c r="B2237" s="136"/>
      <c r="C2237" s="136"/>
      <c r="D2237" s="136"/>
      <c r="F2237" s="136"/>
      <c r="G2237" s="136"/>
      <c r="H2237" s="136"/>
      <c r="I2237" s="136"/>
      <c r="J2237" s="136"/>
      <c r="K2237" s="136"/>
      <c r="L2237" s="136"/>
    </row>
    <row r="2238" ht="22.5" customHeight="1">
      <c r="A2238" s="136"/>
      <c r="B2238" s="136"/>
      <c r="C2238" s="136"/>
      <c r="D2238" s="136"/>
      <c r="F2238" s="136"/>
      <c r="G2238" s="136"/>
      <c r="H2238" s="136"/>
      <c r="I2238" s="136"/>
      <c r="J2238" s="136"/>
      <c r="K2238" s="136"/>
      <c r="L2238" s="136"/>
    </row>
    <row r="2239" ht="22.5" customHeight="1">
      <c r="A2239" s="136"/>
      <c r="B2239" s="136"/>
      <c r="C2239" s="136"/>
      <c r="D2239" s="136"/>
      <c r="F2239" s="136"/>
      <c r="G2239" s="136"/>
      <c r="H2239" s="136"/>
      <c r="I2239" s="136"/>
      <c r="J2239" s="136"/>
      <c r="K2239" s="136"/>
      <c r="L2239" s="136"/>
    </row>
    <row r="2240" ht="22.5" customHeight="1">
      <c r="A2240" s="136"/>
      <c r="B2240" s="136"/>
      <c r="C2240" s="136"/>
      <c r="D2240" s="136"/>
      <c r="F2240" s="136"/>
      <c r="G2240" s="136"/>
      <c r="H2240" s="136"/>
      <c r="I2240" s="136"/>
      <c r="J2240" s="136"/>
      <c r="K2240" s="136"/>
      <c r="L2240" s="136"/>
    </row>
    <row r="2241" ht="22.5" customHeight="1">
      <c r="A2241" s="136"/>
      <c r="B2241" s="136"/>
      <c r="C2241" s="136"/>
      <c r="D2241" s="136"/>
      <c r="F2241" s="136"/>
      <c r="G2241" s="136"/>
      <c r="H2241" s="136"/>
      <c r="I2241" s="136"/>
      <c r="J2241" s="136"/>
      <c r="K2241" s="136"/>
      <c r="L2241" s="136"/>
    </row>
    <row r="2242" ht="22.5" customHeight="1">
      <c r="A2242" s="136"/>
      <c r="B2242" s="136"/>
      <c r="C2242" s="136"/>
      <c r="D2242" s="136"/>
      <c r="F2242" s="136"/>
      <c r="G2242" s="136"/>
      <c r="H2242" s="136"/>
      <c r="I2242" s="136"/>
      <c r="J2242" s="136"/>
      <c r="K2242" s="136"/>
      <c r="L2242" s="136"/>
    </row>
    <row r="2243" ht="22.5" customHeight="1">
      <c r="A2243" s="136"/>
      <c r="B2243" s="136"/>
      <c r="C2243" s="136"/>
      <c r="D2243" s="136"/>
      <c r="F2243" s="136"/>
      <c r="G2243" s="136"/>
      <c r="H2243" s="136"/>
      <c r="I2243" s="136"/>
      <c r="J2243" s="136"/>
      <c r="K2243" s="136"/>
      <c r="L2243" s="136"/>
    </row>
    <row r="2244" ht="22.5" customHeight="1">
      <c r="A2244" s="136"/>
      <c r="B2244" s="136"/>
      <c r="C2244" s="136"/>
      <c r="D2244" s="136"/>
      <c r="F2244" s="136"/>
      <c r="G2244" s="136"/>
      <c r="H2244" s="136"/>
      <c r="I2244" s="136"/>
      <c r="J2244" s="136"/>
      <c r="K2244" s="136"/>
      <c r="L2244" s="136"/>
    </row>
    <row r="2245" ht="22.5" customHeight="1">
      <c r="A2245" s="136"/>
      <c r="B2245" s="136"/>
      <c r="C2245" s="136"/>
      <c r="D2245" s="136"/>
      <c r="F2245" s="136"/>
      <c r="G2245" s="136"/>
      <c r="H2245" s="136"/>
      <c r="I2245" s="136"/>
      <c r="J2245" s="136"/>
      <c r="K2245" s="136"/>
      <c r="L2245" s="136"/>
    </row>
    <row r="2246" ht="22.5" customHeight="1">
      <c r="A2246" s="136"/>
      <c r="B2246" s="136"/>
      <c r="C2246" s="136"/>
      <c r="D2246" s="136"/>
      <c r="F2246" s="136"/>
      <c r="G2246" s="136"/>
      <c r="H2246" s="136"/>
      <c r="I2246" s="136"/>
      <c r="J2246" s="136"/>
      <c r="K2246" s="136"/>
      <c r="L2246" s="136"/>
    </row>
    <row r="2247" ht="22.5" customHeight="1">
      <c r="A2247" s="136"/>
      <c r="B2247" s="136"/>
      <c r="C2247" s="136"/>
      <c r="D2247" s="136"/>
      <c r="F2247" s="136"/>
      <c r="G2247" s="136"/>
      <c r="H2247" s="136"/>
      <c r="I2247" s="136"/>
      <c r="J2247" s="136"/>
      <c r="K2247" s="136"/>
      <c r="L2247" s="136"/>
    </row>
    <row r="2248" ht="22.5" customHeight="1">
      <c r="A2248" s="136"/>
      <c r="B2248" s="136"/>
      <c r="C2248" s="136"/>
      <c r="D2248" s="136"/>
      <c r="F2248" s="136"/>
      <c r="G2248" s="136"/>
      <c r="H2248" s="136"/>
      <c r="I2248" s="136"/>
      <c r="J2248" s="136"/>
      <c r="K2248" s="136"/>
      <c r="L2248" s="136"/>
    </row>
    <row r="2249" ht="22.5" customHeight="1">
      <c r="A2249" s="136"/>
      <c r="B2249" s="136"/>
      <c r="C2249" s="136"/>
      <c r="D2249" s="136"/>
      <c r="F2249" s="136"/>
      <c r="G2249" s="136"/>
      <c r="H2249" s="136"/>
      <c r="I2249" s="136"/>
      <c r="J2249" s="136"/>
      <c r="K2249" s="136"/>
      <c r="L2249" s="136"/>
    </row>
    <row r="2250" ht="22.5" customHeight="1">
      <c r="A2250" s="136"/>
      <c r="B2250" s="136"/>
      <c r="C2250" s="136"/>
      <c r="D2250" s="136"/>
      <c r="F2250" s="136"/>
      <c r="G2250" s="136"/>
      <c r="H2250" s="136"/>
      <c r="I2250" s="136"/>
      <c r="J2250" s="136"/>
      <c r="K2250" s="136"/>
      <c r="L2250" s="136"/>
    </row>
    <row r="2251" ht="22.5" customHeight="1">
      <c r="A2251" s="136"/>
      <c r="B2251" s="136"/>
      <c r="C2251" s="136"/>
      <c r="D2251" s="136"/>
      <c r="F2251" s="136"/>
      <c r="G2251" s="136"/>
      <c r="H2251" s="136"/>
      <c r="I2251" s="136"/>
      <c r="J2251" s="136"/>
      <c r="K2251" s="136"/>
      <c r="L2251" s="136"/>
    </row>
    <row r="2252" ht="22.5" customHeight="1">
      <c r="A2252" s="136"/>
      <c r="B2252" s="136"/>
      <c r="C2252" s="136"/>
      <c r="D2252" s="136"/>
      <c r="F2252" s="136"/>
      <c r="G2252" s="136"/>
      <c r="H2252" s="136"/>
      <c r="I2252" s="136"/>
      <c r="J2252" s="136"/>
      <c r="K2252" s="136"/>
      <c r="L2252" s="136"/>
    </row>
    <row r="2253" ht="22.5" customHeight="1">
      <c r="A2253" s="136"/>
      <c r="B2253" s="136"/>
      <c r="C2253" s="136"/>
      <c r="D2253" s="136"/>
      <c r="F2253" s="136"/>
      <c r="G2253" s="136"/>
      <c r="H2253" s="136"/>
      <c r="I2253" s="136"/>
      <c r="J2253" s="136"/>
      <c r="K2253" s="136"/>
      <c r="L2253" s="136"/>
    </row>
    <row r="2254" ht="22.5" customHeight="1">
      <c r="A2254" s="136"/>
      <c r="B2254" s="136"/>
      <c r="C2254" s="136"/>
      <c r="D2254" s="136"/>
      <c r="F2254" s="136"/>
      <c r="G2254" s="136"/>
      <c r="H2254" s="136"/>
      <c r="I2254" s="136"/>
      <c r="J2254" s="136"/>
      <c r="K2254" s="136"/>
      <c r="L2254" s="136"/>
    </row>
    <row r="2255" ht="22.5" customHeight="1">
      <c r="A2255" s="136"/>
      <c r="B2255" s="136"/>
      <c r="C2255" s="136"/>
      <c r="D2255" s="136"/>
      <c r="F2255" s="136"/>
      <c r="G2255" s="136"/>
      <c r="H2255" s="136"/>
      <c r="I2255" s="136"/>
      <c r="J2255" s="136"/>
      <c r="K2255" s="136"/>
      <c r="L2255" s="136"/>
    </row>
    <row r="2256" ht="22.5" customHeight="1">
      <c r="A2256" s="136"/>
      <c r="B2256" s="136"/>
      <c r="C2256" s="136"/>
      <c r="D2256" s="136"/>
      <c r="F2256" s="136"/>
      <c r="G2256" s="136"/>
      <c r="H2256" s="136"/>
      <c r="I2256" s="136"/>
      <c r="J2256" s="136"/>
      <c r="K2256" s="136"/>
      <c r="L2256" s="136"/>
    </row>
    <row r="2257" ht="22.5" customHeight="1">
      <c r="A2257" s="136"/>
      <c r="B2257" s="136"/>
      <c r="C2257" s="136"/>
      <c r="D2257" s="136"/>
      <c r="F2257" s="136"/>
      <c r="G2257" s="136"/>
      <c r="H2257" s="136"/>
      <c r="I2257" s="136"/>
      <c r="J2257" s="136"/>
      <c r="K2257" s="136"/>
      <c r="L2257" s="136"/>
    </row>
    <row r="2258" ht="22.5" customHeight="1">
      <c r="A2258" s="136"/>
      <c r="B2258" s="136"/>
      <c r="C2258" s="136"/>
      <c r="D2258" s="136"/>
      <c r="F2258" s="136"/>
      <c r="G2258" s="136"/>
      <c r="H2258" s="136"/>
      <c r="I2258" s="136"/>
      <c r="J2258" s="136"/>
      <c r="K2258" s="136"/>
      <c r="L2258" s="136"/>
    </row>
    <row r="2259" ht="22.5" customHeight="1">
      <c r="A2259" s="136"/>
      <c r="B2259" s="136"/>
      <c r="C2259" s="136"/>
      <c r="D2259" s="136"/>
      <c r="F2259" s="136"/>
      <c r="G2259" s="136"/>
      <c r="H2259" s="136"/>
      <c r="I2259" s="136"/>
      <c r="J2259" s="136"/>
      <c r="K2259" s="136"/>
      <c r="L2259" s="136"/>
    </row>
    <row r="2260" ht="22.5" customHeight="1">
      <c r="A2260" s="136"/>
      <c r="B2260" s="136"/>
      <c r="C2260" s="136"/>
      <c r="D2260" s="136"/>
      <c r="F2260" s="136"/>
      <c r="G2260" s="136"/>
      <c r="H2260" s="136"/>
      <c r="I2260" s="136"/>
      <c r="J2260" s="136"/>
      <c r="K2260" s="136"/>
      <c r="L2260" s="136"/>
    </row>
    <row r="2261" ht="22.5" customHeight="1">
      <c r="A2261" s="136"/>
      <c r="B2261" s="136"/>
      <c r="C2261" s="136"/>
      <c r="D2261" s="136"/>
      <c r="F2261" s="136"/>
      <c r="G2261" s="136"/>
      <c r="H2261" s="136"/>
      <c r="I2261" s="136"/>
      <c r="J2261" s="136"/>
      <c r="K2261" s="136"/>
      <c r="L2261" s="136"/>
    </row>
    <row r="2262" ht="22.5" customHeight="1">
      <c r="A2262" s="136"/>
      <c r="B2262" s="136"/>
      <c r="C2262" s="136"/>
      <c r="D2262" s="136"/>
      <c r="F2262" s="136"/>
      <c r="G2262" s="136"/>
      <c r="H2262" s="136"/>
      <c r="I2262" s="136"/>
      <c r="J2262" s="136"/>
      <c r="K2262" s="136"/>
      <c r="L2262" s="136"/>
    </row>
    <row r="2263" ht="22.5" customHeight="1">
      <c r="A2263" s="136"/>
      <c r="B2263" s="136"/>
      <c r="C2263" s="136"/>
      <c r="D2263" s="136"/>
      <c r="F2263" s="136"/>
      <c r="G2263" s="136"/>
      <c r="H2263" s="136"/>
      <c r="I2263" s="136"/>
      <c r="J2263" s="136"/>
      <c r="K2263" s="136"/>
      <c r="L2263" s="136"/>
    </row>
    <row r="2264" ht="22.5" customHeight="1">
      <c r="A2264" s="136"/>
      <c r="B2264" s="136"/>
      <c r="C2264" s="136"/>
      <c r="D2264" s="136"/>
      <c r="F2264" s="136"/>
      <c r="G2264" s="136"/>
      <c r="H2264" s="136"/>
      <c r="I2264" s="136"/>
      <c r="J2264" s="136"/>
      <c r="K2264" s="136"/>
      <c r="L2264" s="136"/>
    </row>
    <row r="2265" ht="22.5" customHeight="1">
      <c r="A2265" s="136"/>
      <c r="B2265" s="136"/>
      <c r="C2265" s="136"/>
      <c r="D2265" s="136"/>
      <c r="F2265" s="136"/>
      <c r="G2265" s="136"/>
      <c r="H2265" s="136"/>
      <c r="I2265" s="136"/>
      <c r="J2265" s="136"/>
      <c r="K2265" s="136"/>
      <c r="L2265" s="136"/>
    </row>
    <row r="2266" ht="22.5" customHeight="1">
      <c r="A2266" s="136"/>
      <c r="B2266" s="136"/>
      <c r="C2266" s="136"/>
      <c r="D2266" s="136"/>
      <c r="F2266" s="136"/>
      <c r="G2266" s="136"/>
      <c r="H2266" s="136"/>
      <c r="I2266" s="136"/>
      <c r="J2266" s="136"/>
      <c r="K2266" s="136"/>
      <c r="L2266" s="136"/>
    </row>
    <row r="2267" ht="22.5" customHeight="1">
      <c r="A2267" s="136"/>
      <c r="B2267" s="136"/>
      <c r="C2267" s="136"/>
      <c r="D2267" s="136"/>
      <c r="F2267" s="136"/>
      <c r="G2267" s="136"/>
      <c r="H2267" s="136"/>
      <c r="I2267" s="136"/>
      <c r="J2267" s="136"/>
      <c r="K2267" s="136"/>
      <c r="L2267" s="136"/>
    </row>
    <row r="2268" ht="22.5" customHeight="1">
      <c r="A2268" s="136"/>
      <c r="B2268" s="136"/>
      <c r="C2268" s="136"/>
      <c r="D2268" s="136"/>
      <c r="F2268" s="136"/>
      <c r="G2268" s="136"/>
      <c r="H2268" s="136"/>
      <c r="I2268" s="136"/>
      <c r="J2268" s="136"/>
      <c r="K2268" s="136"/>
      <c r="L2268" s="136"/>
    </row>
    <row r="2269" ht="22.5" customHeight="1">
      <c r="A2269" s="136"/>
      <c r="B2269" s="136"/>
      <c r="C2269" s="136"/>
      <c r="D2269" s="136"/>
      <c r="F2269" s="136"/>
      <c r="G2269" s="136"/>
      <c r="H2269" s="136"/>
      <c r="I2269" s="136"/>
      <c r="J2269" s="136"/>
      <c r="K2269" s="136"/>
      <c r="L2269" s="136"/>
    </row>
    <row r="2270" ht="22.5" customHeight="1">
      <c r="A2270" s="136"/>
      <c r="B2270" s="136"/>
      <c r="C2270" s="136"/>
      <c r="D2270" s="136"/>
      <c r="F2270" s="136"/>
      <c r="G2270" s="136"/>
      <c r="H2270" s="136"/>
      <c r="I2270" s="136"/>
      <c r="J2270" s="136"/>
      <c r="K2270" s="136"/>
      <c r="L2270" s="136"/>
    </row>
    <row r="2271" ht="22.5" customHeight="1">
      <c r="A2271" s="136"/>
      <c r="B2271" s="136"/>
      <c r="C2271" s="136"/>
      <c r="D2271" s="136"/>
      <c r="F2271" s="136"/>
      <c r="G2271" s="136"/>
      <c r="H2271" s="136"/>
      <c r="I2271" s="136"/>
      <c r="J2271" s="136"/>
      <c r="K2271" s="136"/>
      <c r="L2271" s="136"/>
    </row>
    <row r="2272" ht="22.5" customHeight="1">
      <c r="A2272" s="136"/>
      <c r="B2272" s="136"/>
      <c r="C2272" s="136"/>
      <c r="D2272" s="136"/>
      <c r="F2272" s="136"/>
      <c r="G2272" s="136"/>
      <c r="H2272" s="136"/>
      <c r="I2272" s="136"/>
      <c r="J2272" s="136"/>
      <c r="K2272" s="136"/>
      <c r="L2272" s="136"/>
    </row>
    <row r="2273" ht="22.5" customHeight="1">
      <c r="A2273" s="136"/>
      <c r="B2273" s="136"/>
      <c r="C2273" s="136"/>
      <c r="D2273" s="136"/>
      <c r="F2273" s="136"/>
      <c r="G2273" s="136"/>
      <c r="H2273" s="136"/>
      <c r="I2273" s="136"/>
      <c r="J2273" s="136"/>
      <c r="K2273" s="136"/>
      <c r="L2273" s="136"/>
    </row>
    <row r="2274" ht="22.5" customHeight="1">
      <c r="A2274" s="136"/>
      <c r="B2274" s="136"/>
      <c r="C2274" s="136"/>
      <c r="D2274" s="136"/>
      <c r="F2274" s="136"/>
      <c r="G2274" s="136"/>
      <c r="H2274" s="136"/>
      <c r="I2274" s="136"/>
      <c r="J2274" s="136"/>
      <c r="K2274" s="136"/>
      <c r="L2274" s="136"/>
    </row>
    <row r="2275" ht="22.5" customHeight="1">
      <c r="A2275" s="136"/>
      <c r="B2275" s="136"/>
      <c r="C2275" s="136"/>
      <c r="D2275" s="136"/>
      <c r="F2275" s="136"/>
      <c r="G2275" s="136"/>
      <c r="H2275" s="136"/>
      <c r="I2275" s="136"/>
      <c r="J2275" s="136"/>
      <c r="K2275" s="136"/>
      <c r="L2275" s="136"/>
    </row>
    <row r="2276" ht="22.5" customHeight="1">
      <c r="A2276" s="136"/>
      <c r="B2276" s="136"/>
      <c r="C2276" s="136"/>
      <c r="D2276" s="136"/>
      <c r="F2276" s="136"/>
      <c r="G2276" s="136"/>
      <c r="H2276" s="136"/>
      <c r="I2276" s="136"/>
      <c r="J2276" s="136"/>
      <c r="K2276" s="136"/>
      <c r="L2276" s="136"/>
    </row>
    <row r="2277" ht="22.5" customHeight="1">
      <c r="A2277" s="136"/>
      <c r="B2277" s="136"/>
      <c r="C2277" s="136"/>
      <c r="D2277" s="136"/>
      <c r="F2277" s="136"/>
      <c r="G2277" s="136"/>
      <c r="H2277" s="136"/>
      <c r="I2277" s="136"/>
      <c r="J2277" s="136"/>
      <c r="K2277" s="136"/>
      <c r="L2277" s="136"/>
    </row>
    <row r="2278" ht="22.5" customHeight="1">
      <c r="A2278" s="136"/>
      <c r="B2278" s="136"/>
      <c r="C2278" s="136"/>
      <c r="D2278" s="136"/>
      <c r="F2278" s="136"/>
      <c r="G2278" s="136"/>
      <c r="H2278" s="136"/>
      <c r="I2278" s="136"/>
      <c r="J2278" s="136"/>
      <c r="K2278" s="136"/>
      <c r="L2278" s="136"/>
    </row>
    <row r="2279" ht="22.5" customHeight="1">
      <c r="A2279" s="136"/>
      <c r="B2279" s="136"/>
      <c r="C2279" s="136"/>
      <c r="D2279" s="136"/>
      <c r="F2279" s="136"/>
      <c r="G2279" s="136"/>
      <c r="H2279" s="136"/>
      <c r="I2279" s="136"/>
      <c r="J2279" s="136"/>
      <c r="K2279" s="136"/>
      <c r="L2279" s="136"/>
    </row>
    <row r="2280" ht="22.5" customHeight="1">
      <c r="A2280" s="136"/>
      <c r="B2280" s="136"/>
      <c r="C2280" s="136"/>
      <c r="D2280" s="136"/>
      <c r="F2280" s="136"/>
      <c r="G2280" s="136"/>
      <c r="H2280" s="136"/>
      <c r="I2280" s="136"/>
      <c r="J2280" s="136"/>
      <c r="K2280" s="136"/>
      <c r="L2280" s="136"/>
    </row>
    <row r="2281" ht="22.5" customHeight="1">
      <c r="A2281" s="136"/>
      <c r="B2281" s="136"/>
      <c r="C2281" s="136"/>
      <c r="D2281" s="136"/>
      <c r="F2281" s="136"/>
      <c r="G2281" s="136"/>
      <c r="H2281" s="136"/>
      <c r="I2281" s="136"/>
      <c r="J2281" s="136"/>
      <c r="K2281" s="136"/>
      <c r="L2281" s="136"/>
    </row>
    <row r="2282" ht="22.5" customHeight="1">
      <c r="A2282" s="136"/>
      <c r="B2282" s="136"/>
      <c r="C2282" s="136"/>
      <c r="D2282" s="136"/>
      <c r="F2282" s="136"/>
      <c r="G2282" s="136"/>
      <c r="H2282" s="136"/>
      <c r="I2282" s="136"/>
      <c r="J2282" s="136"/>
      <c r="K2282" s="136"/>
      <c r="L2282" s="136"/>
    </row>
    <row r="2283" ht="22.5" customHeight="1">
      <c r="A2283" s="136"/>
      <c r="B2283" s="136"/>
      <c r="C2283" s="136"/>
      <c r="D2283" s="136"/>
      <c r="F2283" s="136"/>
      <c r="G2283" s="136"/>
      <c r="H2283" s="136"/>
      <c r="I2283" s="136"/>
      <c r="J2283" s="136"/>
      <c r="K2283" s="136"/>
      <c r="L2283" s="136"/>
    </row>
    <row r="2284" ht="22.5" customHeight="1">
      <c r="A2284" s="136"/>
      <c r="B2284" s="136"/>
      <c r="C2284" s="136"/>
      <c r="D2284" s="136"/>
      <c r="F2284" s="136"/>
      <c r="G2284" s="136"/>
      <c r="H2284" s="136"/>
      <c r="I2284" s="136"/>
      <c r="J2284" s="136"/>
      <c r="K2284" s="136"/>
      <c r="L2284" s="136"/>
    </row>
    <row r="2285" ht="22.5" customHeight="1">
      <c r="A2285" s="136"/>
      <c r="B2285" s="136"/>
      <c r="C2285" s="136"/>
      <c r="D2285" s="136"/>
      <c r="F2285" s="136"/>
      <c r="G2285" s="136"/>
      <c r="H2285" s="136"/>
      <c r="I2285" s="136"/>
      <c r="J2285" s="136"/>
      <c r="K2285" s="136"/>
      <c r="L2285" s="136"/>
    </row>
    <row r="2286" ht="22.5" customHeight="1">
      <c r="A2286" s="136"/>
      <c r="B2286" s="136"/>
      <c r="C2286" s="136"/>
      <c r="D2286" s="136"/>
      <c r="F2286" s="136"/>
      <c r="G2286" s="136"/>
      <c r="H2286" s="136"/>
      <c r="I2286" s="136"/>
      <c r="J2286" s="136"/>
      <c r="K2286" s="136"/>
      <c r="L2286" s="136"/>
    </row>
    <row r="2287" ht="22.5" customHeight="1">
      <c r="A2287" s="136"/>
      <c r="B2287" s="136"/>
      <c r="C2287" s="136"/>
      <c r="D2287" s="136"/>
      <c r="F2287" s="136"/>
      <c r="G2287" s="136"/>
      <c r="H2287" s="136"/>
      <c r="I2287" s="136"/>
      <c r="J2287" s="136"/>
      <c r="K2287" s="136"/>
      <c r="L2287" s="136"/>
    </row>
    <row r="2288" ht="22.5" customHeight="1">
      <c r="A2288" s="136"/>
      <c r="B2288" s="136"/>
      <c r="C2288" s="136"/>
      <c r="D2288" s="136"/>
      <c r="F2288" s="136"/>
      <c r="G2288" s="136"/>
      <c r="H2288" s="136"/>
      <c r="I2288" s="136"/>
      <c r="J2288" s="136"/>
      <c r="K2288" s="136"/>
      <c r="L2288" s="136"/>
    </row>
    <row r="2289" ht="22.5" customHeight="1">
      <c r="A2289" s="136"/>
      <c r="B2289" s="136"/>
      <c r="C2289" s="136"/>
      <c r="D2289" s="136"/>
      <c r="F2289" s="136"/>
      <c r="G2289" s="136"/>
      <c r="H2289" s="136"/>
      <c r="I2289" s="136"/>
      <c r="J2289" s="136"/>
      <c r="K2289" s="136"/>
      <c r="L2289" s="136"/>
    </row>
    <row r="2290" ht="22.5" customHeight="1">
      <c r="A2290" s="136"/>
      <c r="B2290" s="136"/>
      <c r="C2290" s="136"/>
      <c r="D2290" s="136"/>
      <c r="F2290" s="136"/>
      <c r="G2290" s="136"/>
      <c r="H2290" s="136"/>
      <c r="I2290" s="136"/>
      <c r="J2290" s="136"/>
      <c r="K2290" s="136"/>
      <c r="L2290" s="136"/>
    </row>
    <row r="2291" ht="22.5" customHeight="1">
      <c r="A2291" s="136"/>
      <c r="B2291" s="136"/>
      <c r="C2291" s="136"/>
      <c r="D2291" s="136"/>
      <c r="F2291" s="136"/>
      <c r="G2291" s="136"/>
      <c r="H2291" s="136"/>
      <c r="I2291" s="136"/>
      <c r="J2291" s="136"/>
      <c r="K2291" s="136"/>
      <c r="L2291" s="136"/>
    </row>
    <row r="2292" ht="22.5" customHeight="1">
      <c r="A2292" s="136"/>
      <c r="B2292" s="136"/>
      <c r="C2292" s="136"/>
      <c r="D2292" s="136"/>
      <c r="F2292" s="136"/>
      <c r="G2292" s="136"/>
      <c r="H2292" s="136"/>
      <c r="I2292" s="136"/>
      <c r="J2292" s="136"/>
      <c r="K2292" s="136"/>
      <c r="L2292" s="136"/>
    </row>
    <row r="2293" ht="22.5" customHeight="1">
      <c r="A2293" s="136"/>
      <c r="B2293" s="136"/>
      <c r="C2293" s="136"/>
      <c r="D2293" s="136"/>
      <c r="F2293" s="136"/>
      <c r="G2293" s="136"/>
      <c r="H2293" s="136"/>
      <c r="I2293" s="136"/>
      <c r="J2293" s="136"/>
      <c r="K2293" s="136"/>
      <c r="L2293" s="136"/>
    </row>
    <row r="2294" ht="22.5" customHeight="1">
      <c r="A2294" s="136"/>
      <c r="B2294" s="136"/>
      <c r="C2294" s="136"/>
      <c r="D2294" s="136"/>
      <c r="F2294" s="136"/>
      <c r="G2294" s="136"/>
      <c r="H2294" s="136"/>
      <c r="I2294" s="136"/>
      <c r="J2294" s="136"/>
      <c r="K2294" s="136"/>
      <c r="L2294" s="136"/>
    </row>
    <row r="2295" ht="22.5" customHeight="1">
      <c r="A2295" s="136"/>
      <c r="B2295" s="136"/>
      <c r="C2295" s="136"/>
      <c r="D2295" s="136"/>
      <c r="F2295" s="136"/>
      <c r="G2295" s="136"/>
      <c r="H2295" s="136"/>
      <c r="I2295" s="136"/>
      <c r="J2295" s="136"/>
      <c r="K2295" s="136"/>
      <c r="L2295" s="136"/>
    </row>
    <row r="2296" ht="22.5" customHeight="1">
      <c r="A2296" s="136"/>
      <c r="B2296" s="136"/>
      <c r="C2296" s="136"/>
      <c r="D2296" s="136"/>
      <c r="F2296" s="136"/>
      <c r="G2296" s="136"/>
      <c r="H2296" s="136"/>
      <c r="I2296" s="136"/>
      <c r="J2296" s="136"/>
      <c r="K2296" s="136"/>
      <c r="L2296" s="136"/>
    </row>
    <row r="2297" ht="22.5" customHeight="1">
      <c r="A2297" s="136"/>
      <c r="B2297" s="136"/>
      <c r="C2297" s="136"/>
      <c r="D2297" s="136"/>
      <c r="F2297" s="136"/>
      <c r="G2297" s="136"/>
      <c r="H2297" s="136"/>
      <c r="I2297" s="136"/>
      <c r="J2297" s="136"/>
      <c r="K2297" s="136"/>
      <c r="L2297" s="136"/>
    </row>
    <row r="2298" ht="22.5" customHeight="1">
      <c r="A2298" s="136"/>
      <c r="B2298" s="136"/>
      <c r="C2298" s="136"/>
      <c r="D2298" s="136"/>
      <c r="F2298" s="136"/>
      <c r="G2298" s="136"/>
      <c r="H2298" s="136"/>
      <c r="I2298" s="136"/>
      <c r="J2298" s="136"/>
      <c r="K2298" s="136"/>
      <c r="L2298" s="136"/>
    </row>
    <row r="2299" ht="22.5" customHeight="1">
      <c r="A2299" s="136"/>
      <c r="B2299" s="136"/>
      <c r="C2299" s="136"/>
      <c r="D2299" s="136"/>
      <c r="F2299" s="136"/>
      <c r="G2299" s="136"/>
      <c r="H2299" s="136"/>
      <c r="I2299" s="136"/>
      <c r="J2299" s="136"/>
      <c r="K2299" s="136"/>
      <c r="L2299" s="136"/>
    </row>
    <row r="2300" ht="22.5" customHeight="1">
      <c r="A2300" s="136"/>
      <c r="B2300" s="136"/>
      <c r="C2300" s="136"/>
      <c r="D2300" s="136"/>
      <c r="F2300" s="136"/>
      <c r="G2300" s="136"/>
      <c r="H2300" s="136"/>
      <c r="I2300" s="136"/>
      <c r="J2300" s="136"/>
      <c r="K2300" s="136"/>
      <c r="L2300" s="136"/>
    </row>
    <row r="2301" ht="22.5" customHeight="1">
      <c r="A2301" s="136"/>
      <c r="B2301" s="136"/>
      <c r="C2301" s="136"/>
      <c r="D2301" s="136"/>
      <c r="F2301" s="136"/>
      <c r="G2301" s="136"/>
      <c r="H2301" s="136"/>
      <c r="I2301" s="136"/>
      <c r="J2301" s="136"/>
      <c r="K2301" s="136"/>
      <c r="L2301" s="136"/>
    </row>
    <row r="2302" ht="22.5" customHeight="1">
      <c r="A2302" s="136"/>
      <c r="B2302" s="136"/>
      <c r="C2302" s="136"/>
      <c r="D2302" s="136"/>
      <c r="F2302" s="136"/>
      <c r="G2302" s="136"/>
      <c r="H2302" s="136"/>
      <c r="I2302" s="136"/>
      <c r="J2302" s="136"/>
      <c r="K2302" s="136"/>
      <c r="L2302" s="136"/>
    </row>
    <row r="2303" ht="22.5" customHeight="1">
      <c r="A2303" s="136"/>
      <c r="B2303" s="136"/>
      <c r="C2303" s="136"/>
      <c r="D2303" s="136"/>
      <c r="F2303" s="136"/>
      <c r="G2303" s="136"/>
      <c r="H2303" s="136"/>
      <c r="I2303" s="136"/>
      <c r="J2303" s="136"/>
      <c r="K2303" s="136"/>
      <c r="L2303" s="136"/>
    </row>
    <row r="2304" ht="22.5" customHeight="1">
      <c r="A2304" s="136"/>
      <c r="B2304" s="136"/>
      <c r="C2304" s="136"/>
      <c r="D2304" s="136"/>
      <c r="F2304" s="136"/>
      <c r="G2304" s="136"/>
      <c r="H2304" s="136"/>
      <c r="I2304" s="136"/>
      <c r="J2304" s="136"/>
      <c r="K2304" s="136"/>
      <c r="L2304" s="136"/>
    </row>
    <row r="2305" ht="22.5" customHeight="1">
      <c r="A2305" s="136"/>
      <c r="B2305" s="136"/>
      <c r="C2305" s="136"/>
      <c r="D2305" s="136"/>
      <c r="F2305" s="136"/>
      <c r="G2305" s="136"/>
      <c r="H2305" s="136"/>
      <c r="I2305" s="136"/>
      <c r="J2305" s="136"/>
      <c r="K2305" s="136"/>
      <c r="L2305" s="136"/>
    </row>
    <row r="2306" ht="22.5" customHeight="1">
      <c r="A2306" s="136"/>
      <c r="B2306" s="136"/>
      <c r="C2306" s="136"/>
      <c r="D2306" s="136"/>
      <c r="F2306" s="136"/>
      <c r="G2306" s="136"/>
      <c r="H2306" s="136"/>
      <c r="I2306" s="136"/>
      <c r="J2306" s="136"/>
      <c r="K2306" s="136"/>
      <c r="L2306" s="136"/>
    </row>
    <row r="2307" ht="22.5" customHeight="1">
      <c r="A2307" s="136"/>
      <c r="B2307" s="136"/>
      <c r="C2307" s="136"/>
      <c r="D2307" s="136"/>
      <c r="F2307" s="136"/>
      <c r="G2307" s="136"/>
      <c r="H2307" s="136"/>
      <c r="I2307" s="136"/>
      <c r="J2307" s="136"/>
      <c r="K2307" s="136"/>
      <c r="L2307" s="136"/>
    </row>
    <row r="2308" ht="22.5" customHeight="1">
      <c r="A2308" s="136"/>
      <c r="B2308" s="136"/>
      <c r="C2308" s="136"/>
      <c r="D2308" s="136"/>
      <c r="F2308" s="136"/>
      <c r="G2308" s="136"/>
      <c r="H2308" s="136"/>
      <c r="I2308" s="136"/>
      <c r="J2308" s="136"/>
      <c r="K2308" s="136"/>
      <c r="L2308" s="136"/>
    </row>
    <row r="2309" ht="22.5" customHeight="1">
      <c r="A2309" s="136"/>
      <c r="B2309" s="136"/>
      <c r="C2309" s="136"/>
      <c r="D2309" s="136"/>
      <c r="F2309" s="136"/>
      <c r="G2309" s="136"/>
      <c r="H2309" s="136"/>
      <c r="I2309" s="136"/>
      <c r="J2309" s="136"/>
      <c r="K2309" s="136"/>
      <c r="L2309" s="136"/>
    </row>
    <row r="2310" ht="22.5" customHeight="1">
      <c r="A2310" s="136"/>
      <c r="B2310" s="136"/>
      <c r="C2310" s="136"/>
      <c r="D2310" s="136"/>
      <c r="F2310" s="136"/>
      <c r="G2310" s="136"/>
      <c r="H2310" s="136"/>
      <c r="I2310" s="136"/>
      <c r="J2310" s="136"/>
      <c r="K2310" s="136"/>
      <c r="L2310" s="136"/>
    </row>
    <row r="2311" ht="22.5" customHeight="1">
      <c r="A2311" s="136"/>
      <c r="B2311" s="136"/>
      <c r="C2311" s="136"/>
      <c r="D2311" s="136"/>
      <c r="F2311" s="136"/>
      <c r="G2311" s="136"/>
      <c r="H2311" s="136"/>
      <c r="I2311" s="136"/>
      <c r="J2311" s="136"/>
      <c r="K2311" s="136"/>
      <c r="L2311" s="136"/>
    </row>
    <row r="2312" ht="22.5" customHeight="1">
      <c r="A2312" s="136"/>
      <c r="B2312" s="136"/>
      <c r="C2312" s="136"/>
      <c r="D2312" s="136"/>
      <c r="F2312" s="136"/>
      <c r="G2312" s="136"/>
      <c r="H2312" s="136"/>
      <c r="I2312" s="136"/>
      <c r="J2312" s="136"/>
      <c r="K2312" s="136"/>
      <c r="L2312" s="136"/>
    </row>
    <row r="2313" ht="22.5" customHeight="1">
      <c r="A2313" s="136"/>
      <c r="B2313" s="136"/>
      <c r="C2313" s="136"/>
      <c r="D2313" s="136"/>
      <c r="F2313" s="136"/>
      <c r="G2313" s="136"/>
      <c r="H2313" s="136"/>
      <c r="I2313" s="136"/>
      <c r="J2313" s="136"/>
      <c r="K2313" s="136"/>
      <c r="L2313" s="136"/>
    </row>
    <row r="2314" ht="22.5" customHeight="1">
      <c r="A2314" s="136"/>
      <c r="B2314" s="136"/>
      <c r="C2314" s="136"/>
      <c r="D2314" s="136"/>
      <c r="F2314" s="136"/>
      <c r="G2314" s="136"/>
      <c r="H2314" s="136"/>
      <c r="I2314" s="136"/>
      <c r="J2314" s="136"/>
      <c r="K2314" s="136"/>
      <c r="L2314" s="136"/>
    </row>
    <row r="2315" ht="22.5" customHeight="1">
      <c r="A2315" s="136"/>
      <c r="B2315" s="136"/>
      <c r="C2315" s="136"/>
      <c r="D2315" s="136"/>
      <c r="F2315" s="136"/>
      <c r="G2315" s="136"/>
      <c r="H2315" s="136"/>
      <c r="I2315" s="136"/>
      <c r="J2315" s="136"/>
      <c r="K2315" s="136"/>
      <c r="L2315" s="136"/>
    </row>
    <row r="2316" ht="22.5" customHeight="1">
      <c r="A2316" s="136"/>
      <c r="B2316" s="136"/>
      <c r="C2316" s="136"/>
      <c r="D2316" s="136"/>
      <c r="F2316" s="136"/>
      <c r="G2316" s="136"/>
      <c r="H2316" s="136"/>
      <c r="I2316" s="136"/>
      <c r="J2316" s="136"/>
      <c r="K2316" s="136"/>
      <c r="L2316" s="136"/>
    </row>
    <row r="2317" ht="22.5" customHeight="1">
      <c r="A2317" s="136"/>
      <c r="B2317" s="136"/>
      <c r="C2317" s="136"/>
      <c r="D2317" s="136"/>
      <c r="F2317" s="136"/>
      <c r="G2317" s="136"/>
      <c r="H2317" s="136"/>
      <c r="I2317" s="136"/>
      <c r="J2317" s="136"/>
      <c r="K2317" s="136"/>
      <c r="L2317" s="136"/>
    </row>
    <row r="2318" ht="22.5" customHeight="1">
      <c r="A2318" s="136"/>
      <c r="B2318" s="136"/>
      <c r="C2318" s="136"/>
      <c r="D2318" s="136"/>
      <c r="F2318" s="136"/>
      <c r="G2318" s="136"/>
      <c r="H2318" s="136"/>
      <c r="I2318" s="136"/>
      <c r="J2318" s="136"/>
      <c r="K2318" s="136"/>
      <c r="L2318" s="136"/>
    </row>
    <row r="2319" ht="22.5" customHeight="1">
      <c r="A2319" s="136"/>
      <c r="B2319" s="136"/>
      <c r="C2319" s="136"/>
      <c r="D2319" s="136"/>
      <c r="F2319" s="136"/>
      <c r="G2319" s="136"/>
      <c r="H2319" s="136"/>
      <c r="I2319" s="136"/>
      <c r="J2319" s="136"/>
      <c r="K2319" s="136"/>
      <c r="L2319" s="136"/>
    </row>
    <row r="2320" ht="22.5" customHeight="1">
      <c r="A2320" s="136"/>
      <c r="B2320" s="136"/>
      <c r="C2320" s="136"/>
      <c r="D2320" s="136"/>
      <c r="F2320" s="136"/>
      <c r="G2320" s="136"/>
      <c r="H2320" s="136"/>
      <c r="I2320" s="136"/>
      <c r="J2320" s="136"/>
      <c r="K2320" s="136"/>
      <c r="L2320" s="136"/>
    </row>
    <row r="2321" ht="22.5" customHeight="1">
      <c r="A2321" s="136"/>
      <c r="B2321" s="136"/>
      <c r="C2321" s="136"/>
      <c r="D2321" s="136"/>
      <c r="F2321" s="136"/>
      <c r="G2321" s="136"/>
      <c r="H2321" s="136"/>
      <c r="I2321" s="136"/>
      <c r="J2321" s="136"/>
      <c r="K2321" s="136"/>
      <c r="L2321" s="136"/>
    </row>
    <row r="2322" ht="22.5" customHeight="1">
      <c r="A2322" s="136"/>
      <c r="B2322" s="136"/>
      <c r="C2322" s="136"/>
      <c r="D2322" s="136"/>
      <c r="F2322" s="136"/>
      <c r="G2322" s="136"/>
      <c r="H2322" s="136"/>
      <c r="I2322" s="136"/>
      <c r="J2322" s="136"/>
      <c r="K2322" s="136"/>
      <c r="L2322" s="136"/>
    </row>
    <row r="2323" ht="22.5" customHeight="1">
      <c r="A2323" s="136"/>
      <c r="B2323" s="136"/>
      <c r="C2323" s="136"/>
      <c r="D2323" s="136"/>
      <c r="F2323" s="136"/>
      <c r="G2323" s="136"/>
      <c r="H2323" s="136"/>
      <c r="I2323" s="136"/>
      <c r="J2323" s="136"/>
      <c r="K2323" s="136"/>
      <c r="L2323" s="136"/>
    </row>
    <row r="2324" ht="22.5" customHeight="1">
      <c r="A2324" s="136"/>
      <c r="B2324" s="136"/>
      <c r="C2324" s="136"/>
      <c r="D2324" s="136"/>
      <c r="F2324" s="136"/>
      <c r="G2324" s="136"/>
      <c r="H2324" s="136"/>
      <c r="I2324" s="136"/>
      <c r="J2324" s="136"/>
      <c r="K2324" s="136"/>
      <c r="L2324" s="136"/>
    </row>
    <row r="2325" ht="22.5" customHeight="1">
      <c r="A2325" s="136"/>
      <c r="B2325" s="136"/>
      <c r="C2325" s="136"/>
      <c r="D2325" s="136"/>
      <c r="F2325" s="136"/>
      <c r="G2325" s="136"/>
      <c r="H2325" s="136"/>
      <c r="I2325" s="136"/>
      <c r="J2325" s="136"/>
      <c r="K2325" s="136"/>
      <c r="L2325" s="136"/>
    </row>
    <row r="2326" ht="22.5" customHeight="1">
      <c r="A2326" s="136"/>
      <c r="B2326" s="136"/>
      <c r="C2326" s="136"/>
      <c r="D2326" s="136"/>
      <c r="F2326" s="136"/>
      <c r="G2326" s="136"/>
      <c r="H2326" s="136"/>
      <c r="I2326" s="136"/>
      <c r="J2326" s="136"/>
      <c r="K2326" s="136"/>
      <c r="L2326" s="136"/>
    </row>
    <row r="2327" ht="22.5" customHeight="1">
      <c r="A2327" s="136"/>
      <c r="B2327" s="136"/>
      <c r="C2327" s="136"/>
      <c r="D2327" s="136"/>
      <c r="F2327" s="136"/>
      <c r="G2327" s="136"/>
      <c r="H2327" s="136"/>
      <c r="I2327" s="136"/>
      <c r="J2327" s="136"/>
      <c r="K2327" s="136"/>
      <c r="L2327" s="136"/>
    </row>
    <row r="2328" ht="22.5" customHeight="1">
      <c r="A2328" s="136"/>
      <c r="B2328" s="136"/>
      <c r="C2328" s="136"/>
      <c r="D2328" s="136"/>
      <c r="F2328" s="136"/>
      <c r="G2328" s="136"/>
      <c r="H2328" s="136"/>
      <c r="I2328" s="136"/>
      <c r="J2328" s="136"/>
      <c r="K2328" s="136"/>
      <c r="L2328" s="136"/>
    </row>
    <row r="2329" ht="22.5" customHeight="1">
      <c r="A2329" s="136"/>
      <c r="B2329" s="136"/>
      <c r="C2329" s="136"/>
      <c r="D2329" s="136"/>
      <c r="F2329" s="136"/>
      <c r="G2329" s="136"/>
      <c r="H2329" s="136"/>
      <c r="I2329" s="136"/>
      <c r="J2329" s="136"/>
      <c r="K2329" s="136"/>
      <c r="L2329" s="136"/>
    </row>
    <row r="2330" ht="22.5" customHeight="1">
      <c r="A2330" s="136"/>
      <c r="B2330" s="136"/>
      <c r="C2330" s="136"/>
      <c r="D2330" s="136"/>
      <c r="F2330" s="136"/>
      <c r="G2330" s="136"/>
      <c r="H2330" s="136"/>
      <c r="I2330" s="136"/>
      <c r="J2330" s="136"/>
      <c r="K2330" s="136"/>
      <c r="L2330" s="136"/>
    </row>
    <row r="2331" ht="22.5" customHeight="1">
      <c r="A2331" s="136"/>
      <c r="B2331" s="136"/>
      <c r="C2331" s="136"/>
      <c r="D2331" s="136"/>
      <c r="F2331" s="136"/>
      <c r="G2331" s="136"/>
      <c r="H2331" s="136"/>
      <c r="I2331" s="136"/>
      <c r="J2331" s="136"/>
      <c r="K2331" s="136"/>
      <c r="L2331" s="136"/>
    </row>
    <row r="2332" ht="22.5" customHeight="1">
      <c r="A2332" s="136"/>
      <c r="B2332" s="136"/>
      <c r="C2332" s="136"/>
      <c r="D2332" s="136"/>
      <c r="F2332" s="136"/>
      <c r="G2332" s="136"/>
      <c r="H2332" s="136"/>
      <c r="I2332" s="136"/>
      <c r="J2332" s="136"/>
      <c r="K2332" s="136"/>
      <c r="L2332" s="136"/>
    </row>
    <row r="2333" ht="22.5" customHeight="1">
      <c r="A2333" s="136"/>
      <c r="B2333" s="136"/>
      <c r="C2333" s="136"/>
      <c r="D2333" s="136"/>
      <c r="F2333" s="136"/>
      <c r="G2333" s="136"/>
      <c r="H2333" s="136"/>
      <c r="I2333" s="136"/>
      <c r="J2333" s="136"/>
      <c r="K2333" s="136"/>
      <c r="L2333" s="136"/>
    </row>
    <row r="2334" ht="22.5" customHeight="1">
      <c r="A2334" s="136"/>
      <c r="B2334" s="136"/>
      <c r="C2334" s="136"/>
      <c r="D2334" s="136"/>
      <c r="F2334" s="136"/>
      <c r="G2334" s="136"/>
      <c r="H2334" s="136"/>
      <c r="I2334" s="136"/>
      <c r="J2334" s="136"/>
      <c r="K2334" s="136"/>
      <c r="L2334" s="136"/>
    </row>
    <row r="2335" ht="22.5" customHeight="1">
      <c r="A2335" s="136"/>
      <c r="B2335" s="136"/>
      <c r="C2335" s="136"/>
      <c r="D2335" s="136"/>
      <c r="F2335" s="136"/>
      <c r="G2335" s="136"/>
      <c r="H2335" s="136"/>
      <c r="I2335" s="136"/>
      <c r="J2335" s="136"/>
      <c r="K2335" s="136"/>
      <c r="L2335" s="136"/>
    </row>
    <row r="2336" ht="22.5" customHeight="1">
      <c r="A2336" s="136"/>
      <c r="B2336" s="136"/>
      <c r="C2336" s="136"/>
      <c r="D2336" s="136"/>
      <c r="F2336" s="136"/>
      <c r="G2336" s="136"/>
      <c r="H2336" s="136"/>
      <c r="I2336" s="136"/>
      <c r="J2336" s="136"/>
      <c r="K2336" s="136"/>
      <c r="L2336" s="136"/>
    </row>
    <row r="2337" ht="22.5" customHeight="1">
      <c r="A2337" s="136"/>
      <c r="B2337" s="136"/>
      <c r="C2337" s="136"/>
      <c r="D2337" s="136"/>
      <c r="F2337" s="136"/>
      <c r="G2337" s="136"/>
      <c r="H2337" s="136"/>
      <c r="I2337" s="136"/>
      <c r="J2337" s="136"/>
      <c r="K2337" s="136"/>
      <c r="L2337" s="136"/>
    </row>
    <row r="2338" ht="22.5" customHeight="1">
      <c r="A2338" s="136"/>
      <c r="B2338" s="136"/>
      <c r="C2338" s="136"/>
      <c r="D2338" s="136"/>
      <c r="F2338" s="136"/>
      <c r="G2338" s="136"/>
      <c r="H2338" s="136"/>
      <c r="I2338" s="136"/>
      <c r="J2338" s="136"/>
      <c r="K2338" s="136"/>
      <c r="L2338" s="136"/>
    </row>
    <row r="2339" ht="22.5" customHeight="1">
      <c r="A2339" s="136"/>
      <c r="B2339" s="136"/>
      <c r="C2339" s="136"/>
      <c r="D2339" s="136"/>
      <c r="F2339" s="136"/>
      <c r="G2339" s="136"/>
      <c r="H2339" s="136"/>
      <c r="I2339" s="136"/>
      <c r="J2339" s="136"/>
      <c r="K2339" s="136"/>
      <c r="L2339" s="136"/>
    </row>
    <row r="2340" ht="22.5" customHeight="1">
      <c r="A2340" s="136"/>
      <c r="B2340" s="136"/>
      <c r="C2340" s="136"/>
      <c r="D2340" s="136"/>
      <c r="F2340" s="136"/>
      <c r="G2340" s="136"/>
      <c r="H2340" s="136"/>
      <c r="I2340" s="136"/>
      <c r="J2340" s="136"/>
      <c r="K2340" s="136"/>
      <c r="L2340" s="136"/>
    </row>
    <row r="2341" ht="22.5" customHeight="1">
      <c r="A2341" s="136"/>
      <c r="B2341" s="136"/>
      <c r="C2341" s="136"/>
      <c r="D2341" s="136"/>
      <c r="F2341" s="136"/>
      <c r="G2341" s="136"/>
      <c r="H2341" s="136"/>
      <c r="I2341" s="136"/>
      <c r="J2341" s="136"/>
      <c r="K2341" s="136"/>
      <c r="L2341" s="136"/>
    </row>
    <row r="2342" ht="22.5" customHeight="1">
      <c r="A2342" s="136"/>
      <c r="B2342" s="136"/>
      <c r="C2342" s="136"/>
      <c r="D2342" s="136"/>
      <c r="F2342" s="136"/>
      <c r="G2342" s="136"/>
      <c r="H2342" s="136"/>
      <c r="I2342" s="136"/>
      <c r="J2342" s="136"/>
      <c r="K2342" s="136"/>
      <c r="L2342" s="136"/>
    </row>
    <row r="2343" ht="22.5" customHeight="1">
      <c r="A2343" s="136"/>
      <c r="B2343" s="136"/>
      <c r="C2343" s="136"/>
      <c r="D2343" s="136"/>
      <c r="F2343" s="136"/>
      <c r="G2343" s="136"/>
      <c r="H2343" s="136"/>
      <c r="I2343" s="136"/>
      <c r="J2343" s="136"/>
      <c r="K2343" s="136"/>
      <c r="L2343" s="136"/>
    </row>
    <row r="2344" ht="22.5" customHeight="1">
      <c r="A2344" s="136"/>
      <c r="B2344" s="136"/>
      <c r="C2344" s="136"/>
      <c r="D2344" s="136"/>
      <c r="F2344" s="136"/>
      <c r="G2344" s="136"/>
      <c r="H2344" s="136"/>
      <c r="I2344" s="136"/>
      <c r="J2344" s="136"/>
      <c r="K2344" s="136"/>
      <c r="L2344" s="136"/>
    </row>
    <row r="2345" ht="22.5" customHeight="1">
      <c r="A2345" s="136"/>
      <c r="B2345" s="136"/>
      <c r="C2345" s="136"/>
      <c r="D2345" s="136"/>
      <c r="F2345" s="136"/>
      <c r="G2345" s="136"/>
      <c r="H2345" s="136"/>
      <c r="I2345" s="136"/>
      <c r="J2345" s="136"/>
      <c r="K2345" s="136"/>
      <c r="L2345" s="136"/>
    </row>
    <row r="2346" ht="22.5" customHeight="1">
      <c r="A2346" s="136"/>
      <c r="B2346" s="136"/>
      <c r="C2346" s="136"/>
      <c r="D2346" s="136"/>
      <c r="F2346" s="136"/>
      <c r="G2346" s="136"/>
      <c r="H2346" s="136"/>
      <c r="I2346" s="136"/>
      <c r="J2346" s="136"/>
      <c r="K2346" s="136"/>
      <c r="L2346" s="136"/>
    </row>
    <row r="2347" ht="22.5" customHeight="1">
      <c r="A2347" s="136"/>
      <c r="B2347" s="136"/>
      <c r="C2347" s="136"/>
      <c r="D2347" s="136"/>
      <c r="F2347" s="136"/>
      <c r="G2347" s="136"/>
      <c r="H2347" s="136"/>
      <c r="I2347" s="136"/>
      <c r="J2347" s="136"/>
      <c r="K2347" s="136"/>
      <c r="L2347" s="136"/>
    </row>
    <row r="2348" ht="22.5" customHeight="1">
      <c r="A2348" s="136"/>
      <c r="B2348" s="136"/>
      <c r="C2348" s="136"/>
      <c r="D2348" s="136"/>
      <c r="F2348" s="136"/>
      <c r="G2348" s="136"/>
      <c r="H2348" s="136"/>
      <c r="I2348" s="136"/>
      <c r="J2348" s="136"/>
      <c r="K2348" s="136"/>
      <c r="L2348" s="136"/>
    </row>
    <row r="2349" ht="22.5" customHeight="1">
      <c r="A2349" s="136"/>
      <c r="B2349" s="136"/>
      <c r="C2349" s="136"/>
      <c r="D2349" s="136"/>
      <c r="F2349" s="136"/>
      <c r="G2349" s="136"/>
      <c r="H2349" s="136"/>
      <c r="I2349" s="136"/>
      <c r="J2349" s="136"/>
      <c r="K2349" s="136"/>
      <c r="L2349" s="136"/>
    </row>
    <row r="2350" ht="22.5" customHeight="1">
      <c r="A2350" s="136"/>
      <c r="B2350" s="136"/>
      <c r="C2350" s="136"/>
      <c r="D2350" s="136"/>
      <c r="F2350" s="136"/>
      <c r="G2350" s="136"/>
      <c r="H2350" s="136"/>
      <c r="I2350" s="136"/>
      <c r="J2350" s="136"/>
      <c r="K2350" s="136"/>
      <c r="L2350" s="136"/>
    </row>
    <row r="2351" ht="22.5" customHeight="1">
      <c r="A2351" s="136"/>
      <c r="B2351" s="136"/>
      <c r="C2351" s="136"/>
      <c r="D2351" s="136"/>
      <c r="F2351" s="136"/>
      <c r="G2351" s="136"/>
      <c r="H2351" s="136"/>
      <c r="I2351" s="136"/>
      <c r="J2351" s="136"/>
      <c r="K2351" s="136"/>
      <c r="L2351" s="136"/>
    </row>
    <row r="2352" ht="22.5" customHeight="1">
      <c r="A2352" s="136"/>
      <c r="B2352" s="136"/>
      <c r="C2352" s="136"/>
      <c r="D2352" s="136"/>
      <c r="F2352" s="136"/>
      <c r="G2352" s="136"/>
      <c r="H2352" s="136"/>
      <c r="I2352" s="136"/>
      <c r="J2352" s="136"/>
      <c r="K2352" s="136"/>
      <c r="L2352" s="136"/>
    </row>
    <row r="2353" ht="22.5" customHeight="1">
      <c r="A2353" s="136"/>
      <c r="B2353" s="136"/>
      <c r="C2353" s="136"/>
      <c r="D2353" s="136"/>
      <c r="F2353" s="136"/>
      <c r="G2353" s="136"/>
      <c r="H2353" s="136"/>
      <c r="I2353" s="136"/>
      <c r="J2353" s="136"/>
      <c r="K2353" s="136"/>
      <c r="L2353" s="136"/>
    </row>
    <row r="2354" ht="22.5" customHeight="1">
      <c r="A2354" s="136"/>
      <c r="B2354" s="136"/>
      <c r="C2354" s="136"/>
      <c r="D2354" s="136"/>
      <c r="F2354" s="136"/>
      <c r="G2354" s="136"/>
      <c r="H2354" s="136"/>
      <c r="I2354" s="136"/>
      <c r="J2354" s="136"/>
      <c r="K2354" s="136"/>
      <c r="L2354" s="136"/>
    </row>
    <row r="2355" ht="22.5" customHeight="1">
      <c r="A2355" s="136"/>
      <c r="B2355" s="136"/>
      <c r="C2355" s="136"/>
      <c r="D2355" s="136"/>
      <c r="F2355" s="136"/>
      <c r="G2355" s="136"/>
      <c r="H2355" s="136"/>
      <c r="I2355" s="136"/>
      <c r="J2355" s="136"/>
      <c r="K2355" s="136"/>
      <c r="L2355" s="136"/>
    </row>
    <row r="2356" ht="22.5" customHeight="1">
      <c r="A2356" s="136"/>
      <c r="B2356" s="136"/>
      <c r="C2356" s="136"/>
      <c r="D2356" s="136"/>
      <c r="F2356" s="136"/>
      <c r="G2356" s="136"/>
      <c r="H2356" s="136"/>
      <c r="I2356" s="136"/>
      <c r="J2356" s="136"/>
      <c r="K2356" s="136"/>
      <c r="L2356" s="136"/>
    </row>
    <row r="2357" ht="22.5" customHeight="1">
      <c r="A2357" s="136"/>
      <c r="B2357" s="136"/>
      <c r="C2357" s="136"/>
      <c r="D2357" s="136"/>
      <c r="F2357" s="136"/>
      <c r="G2357" s="136"/>
      <c r="H2357" s="136"/>
      <c r="I2357" s="136"/>
      <c r="J2357" s="136"/>
      <c r="K2357" s="136"/>
      <c r="L2357" s="136"/>
    </row>
    <row r="2358" ht="22.5" customHeight="1">
      <c r="A2358" s="136"/>
      <c r="B2358" s="136"/>
      <c r="C2358" s="136"/>
      <c r="D2358" s="136"/>
      <c r="F2358" s="136"/>
      <c r="G2358" s="136"/>
      <c r="H2358" s="136"/>
      <c r="I2358" s="136"/>
      <c r="J2358" s="136"/>
      <c r="K2358" s="136"/>
      <c r="L2358" s="136"/>
    </row>
    <row r="2359" ht="22.5" customHeight="1">
      <c r="A2359" s="136"/>
      <c r="B2359" s="136"/>
      <c r="C2359" s="136"/>
      <c r="D2359" s="136"/>
      <c r="F2359" s="136"/>
      <c r="G2359" s="136"/>
      <c r="H2359" s="136"/>
      <c r="I2359" s="136"/>
      <c r="J2359" s="136"/>
      <c r="K2359" s="136"/>
      <c r="L2359" s="136"/>
    </row>
    <row r="2360" ht="22.5" customHeight="1">
      <c r="A2360" s="136"/>
      <c r="B2360" s="136"/>
      <c r="C2360" s="136"/>
      <c r="D2360" s="136"/>
      <c r="F2360" s="136"/>
      <c r="G2360" s="136"/>
      <c r="H2360" s="136"/>
      <c r="I2360" s="136"/>
      <c r="J2360" s="136"/>
      <c r="K2360" s="136"/>
      <c r="L2360" s="136"/>
    </row>
    <row r="2361" ht="22.5" customHeight="1">
      <c r="A2361" s="136"/>
      <c r="B2361" s="136"/>
      <c r="C2361" s="136"/>
      <c r="D2361" s="136"/>
      <c r="F2361" s="136"/>
      <c r="G2361" s="136"/>
      <c r="H2361" s="136"/>
      <c r="I2361" s="136"/>
      <c r="J2361" s="136"/>
      <c r="K2361" s="136"/>
      <c r="L2361" s="136"/>
    </row>
    <row r="2362" ht="22.5" customHeight="1">
      <c r="A2362" s="136"/>
      <c r="B2362" s="136"/>
      <c r="C2362" s="136"/>
      <c r="D2362" s="136"/>
      <c r="F2362" s="136"/>
      <c r="G2362" s="136"/>
      <c r="H2362" s="136"/>
      <c r="I2362" s="136"/>
      <c r="J2362" s="136"/>
      <c r="K2362" s="136"/>
      <c r="L2362" s="136"/>
    </row>
    <row r="2363" ht="22.5" customHeight="1">
      <c r="A2363" s="136"/>
      <c r="B2363" s="136"/>
      <c r="C2363" s="136"/>
      <c r="D2363" s="136"/>
      <c r="F2363" s="136"/>
      <c r="G2363" s="136"/>
      <c r="H2363" s="136"/>
      <c r="I2363" s="136"/>
      <c r="J2363" s="136"/>
      <c r="K2363" s="136"/>
      <c r="L2363" s="136"/>
    </row>
    <row r="2364" ht="22.5" customHeight="1">
      <c r="A2364" s="136"/>
      <c r="B2364" s="136"/>
      <c r="C2364" s="136"/>
      <c r="D2364" s="136"/>
      <c r="F2364" s="136"/>
      <c r="G2364" s="136"/>
      <c r="H2364" s="136"/>
      <c r="I2364" s="136"/>
      <c r="J2364" s="136"/>
      <c r="K2364" s="136"/>
      <c r="L2364" s="136"/>
    </row>
    <row r="2365" ht="22.5" customHeight="1">
      <c r="A2365" s="136"/>
      <c r="B2365" s="136"/>
      <c r="C2365" s="136"/>
      <c r="D2365" s="136"/>
      <c r="F2365" s="136"/>
      <c r="G2365" s="136"/>
      <c r="H2365" s="136"/>
      <c r="I2365" s="136"/>
      <c r="J2365" s="136"/>
      <c r="K2365" s="136"/>
      <c r="L2365" s="136"/>
    </row>
    <row r="2366" ht="22.5" customHeight="1">
      <c r="A2366" s="136"/>
      <c r="B2366" s="136"/>
      <c r="C2366" s="136"/>
      <c r="D2366" s="136"/>
      <c r="F2366" s="136"/>
      <c r="G2366" s="136"/>
      <c r="H2366" s="136"/>
      <c r="I2366" s="136"/>
      <c r="J2366" s="136"/>
      <c r="K2366" s="136"/>
      <c r="L2366" s="136"/>
    </row>
    <row r="2367" ht="22.5" customHeight="1">
      <c r="A2367" s="136"/>
      <c r="B2367" s="136"/>
      <c r="C2367" s="136"/>
      <c r="D2367" s="136"/>
      <c r="F2367" s="136"/>
      <c r="G2367" s="136"/>
      <c r="H2367" s="136"/>
      <c r="I2367" s="136"/>
      <c r="J2367" s="136"/>
      <c r="K2367" s="136"/>
      <c r="L2367" s="136"/>
    </row>
    <row r="2368" ht="22.5" customHeight="1">
      <c r="A2368" s="136"/>
      <c r="B2368" s="136"/>
      <c r="C2368" s="136"/>
      <c r="D2368" s="136"/>
      <c r="F2368" s="136"/>
      <c r="G2368" s="136"/>
      <c r="H2368" s="136"/>
      <c r="I2368" s="136"/>
      <c r="J2368" s="136"/>
      <c r="K2368" s="136"/>
      <c r="L2368" s="136"/>
    </row>
    <row r="2369" ht="22.5" customHeight="1">
      <c r="A2369" s="136"/>
      <c r="B2369" s="136"/>
      <c r="C2369" s="136"/>
      <c r="D2369" s="136"/>
      <c r="F2369" s="136"/>
      <c r="G2369" s="136"/>
      <c r="H2369" s="136"/>
      <c r="I2369" s="136"/>
      <c r="J2369" s="136"/>
      <c r="K2369" s="136"/>
      <c r="L2369" s="136"/>
    </row>
    <row r="2370" ht="22.5" customHeight="1">
      <c r="A2370" s="136"/>
      <c r="B2370" s="136"/>
      <c r="C2370" s="136"/>
      <c r="D2370" s="136"/>
      <c r="F2370" s="136"/>
      <c r="G2370" s="136"/>
      <c r="H2370" s="136"/>
      <c r="I2370" s="136"/>
      <c r="J2370" s="136"/>
      <c r="K2370" s="136"/>
      <c r="L2370" s="136"/>
    </row>
    <row r="2371" ht="22.5" customHeight="1">
      <c r="A2371" s="136"/>
      <c r="B2371" s="136"/>
      <c r="C2371" s="136"/>
      <c r="D2371" s="136"/>
      <c r="F2371" s="136"/>
      <c r="G2371" s="136"/>
      <c r="H2371" s="136"/>
      <c r="I2371" s="136"/>
      <c r="J2371" s="136"/>
      <c r="K2371" s="136"/>
      <c r="L2371" s="136"/>
    </row>
    <row r="2372" ht="22.5" customHeight="1">
      <c r="A2372" s="136"/>
      <c r="B2372" s="136"/>
      <c r="C2372" s="136"/>
      <c r="D2372" s="136"/>
      <c r="F2372" s="136"/>
      <c r="G2372" s="136"/>
      <c r="H2372" s="136"/>
      <c r="I2372" s="136"/>
      <c r="J2372" s="136"/>
      <c r="K2372" s="136"/>
      <c r="L2372" s="136"/>
    </row>
    <row r="2373" ht="22.5" customHeight="1">
      <c r="A2373" s="136"/>
      <c r="B2373" s="136"/>
      <c r="C2373" s="136"/>
      <c r="D2373" s="136"/>
      <c r="F2373" s="136"/>
      <c r="G2373" s="136"/>
      <c r="H2373" s="136"/>
      <c r="I2373" s="136"/>
      <c r="J2373" s="136"/>
      <c r="K2373" s="136"/>
      <c r="L2373" s="136"/>
    </row>
    <row r="2374" ht="22.5" customHeight="1">
      <c r="A2374" s="136"/>
      <c r="B2374" s="136"/>
      <c r="C2374" s="136"/>
      <c r="D2374" s="136"/>
      <c r="F2374" s="136"/>
      <c r="G2374" s="136"/>
      <c r="H2374" s="136"/>
      <c r="I2374" s="136"/>
      <c r="J2374" s="136"/>
      <c r="K2374" s="136"/>
      <c r="L2374" s="136"/>
    </row>
    <row r="2375" ht="22.5" customHeight="1">
      <c r="A2375" s="136"/>
      <c r="B2375" s="136"/>
      <c r="C2375" s="136"/>
      <c r="D2375" s="136"/>
      <c r="F2375" s="136"/>
      <c r="G2375" s="136"/>
      <c r="H2375" s="136"/>
      <c r="I2375" s="136"/>
      <c r="J2375" s="136"/>
      <c r="K2375" s="136"/>
      <c r="L2375" s="136"/>
    </row>
    <row r="2376" ht="22.5" customHeight="1">
      <c r="A2376" s="136"/>
      <c r="B2376" s="136"/>
      <c r="C2376" s="136"/>
      <c r="D2376" s="136"/>
      <c r="F2376" s="136"/>
      <c r="G2376" s="136"/>
      <c r="H2376" s="136"/>
      <c r="I2376" s="136"/>
      <c r="J2376" s="136"/>
      <c r="K2376" s="136"/>
      <c r="L2376" s="136"/>
    </row>
    <row r="2377" ht="22.5" customHeight="1">
      <c r="A2377" s="136"/>
      <c r="B2377" s="136"/>
      <c r="C2377" s="136"/>
      <c r="D2377" s="136"/>
      <c r="F2377" s="136"/>
      <c r="G2377" s="136"/>
      <c r="H2377" s="136"/>
      <c r="I2377" s="136"/>
      <c r="J2377" s="136"/>
      <c r="K2377" s="136"/>
      <c r="L2377" s="136"/>
    </row>
    <row r="2378" ht="22.5" customHeight="1">
      <c r="A2378" s="136"/>
      <c r="B2378" s="136"/>
      <c r="C2378" s="136"/>
      <c r="D2378" s="136"/>
      <c r="F2378" s="136"/>
      <c r="G2378" s="136"/>
      <c r="H2378" s="136"/>
      <c r="I2378" s="136"/>
      <c r="J2378" s="136"/>
      <c r="K2378" s="136"/>
      <c r="L2378" s="136"/>
    </row>
    <row r="2379" ht="22.5" customHeight="1">
      <c r="A2379" s="136"/>
      <c r="B2379" s="136"/>
      <c r="C2379" s="136"/>
      <c r="D2379" s="136"/>
      <c r="F2379" s="136"/>
      <c r="G2379" s="136"/>
      <c r="H2379" s="136"/>
      <c r="I2379" s="136"/>
      <c r="J2379" s="136"/>
      <c r="K2379" s="136"/>
      <c r="L2379" s="136"/>
    </row>
    <row r="2380" ht="22.5" customHeight="1">
      <c r="A2380" s="136"/>
      <c r="B2380" s="136"/>
      <c r="C2380" s="136"/>
      <c r="D2380" s="136"/>
      <c r="F2380" s="136"/>
      <c r="G2380" s="136"/>
      <c r="H2380" s="136"/>
      <c r="I2380" s="136"/>
      <c r="J2380" s="136"/>
      <c r="K2380" s="136"/>
      <c r="L2380" s="136"/>
    </row>
    <row r="2381" ht="22.5" customHeight="1">
      <c r="A2381" s="136"/>
      <c r="B2381" s="136"/>
      <c r="C2381" s="136"/>
      <c r="D2381" s="136"/>
      <c r="F2381" s="136"/>
      <c r="G2381" s="136"/>
      <c r="H2381" s="136"/>
      <c r="I2381" s="136"/>
      <c r="J2381" s="136"/>
      <c r="K2381" s="136"/>
      <c r="L2381" s="136"/>
    </row>
    <row r="2382" ht="22.5" customHeight="1">
      <c r="A2382" s="136"/>
      <c r="B2382" s="136"/>
      <c r="C2382" s="136"/>
      <c r="D2382" s="136"/>
      <c r="F2382" s="136"/>
      <c r="G2382" s="136"/>
      <c r="H2382" s="136"/>
      <c r="I2382" s="136"/>
      <c r="J2382" s="136"/>
      <c r="K2382" s="136"/>
      <c r="L2382" s="136"/>
    </row>
    <row r="2383" ht="22.5" customHeight="1">
      <c r="A2383" s="136"/>
      <c r="B2383" s="136"/>
      <c r="C2383" s="136"/>
      <c r="D2383" s="136"/>
      <c r="F2383" s="136"/>
      <c r="G2383" s="136"/>
      <c r="H2383" s="136"/>
      <c r="I2383" s="136"/>
      <c r="J2383" s="136"/>
      <c r="K2383" s="136"/>
      <c r="L2383" s="136"/>
    </row>
    <row r="2384" ht="22.5" customHeight="1">
      <c r="A2384" s="136"/>
      <c r="B2384" s="136"/>
      <c r="C2384" s="136"/>
      <c r="D2384" s="136"/>
      <c r="F2384" s="136"/>
      <c r="G2384" s="136"/>
      <c r="H2384" s="136"/>
      <c r="I2384" s="136"/>
      <c r="J2384" s="136"/>
      <c r="K2384" s="136"/>
      <c r="L2384" s="136"/>
    </row>
    <row r="2385" ht="22.5" customHeight="1">
      <c r="A2385" s="136"/>
      <c r="B2385" s="136"/>
      <c r="C2385" s="136"/>
      <c r="D2385" s="136"/>
      <c r="F2385" s="136"/>
      <c r="G2385" s="136"/>
      <c r="H2385" s="136"/>
      <c r="I2385" s="136"/>
      <c r="J2385" s="136"/>
      <c r="K2385" s="136"/>
      <c r="L2385" s="136"/>
    </row>
    <row r="2386" ht="22.5" customHeight="1">
      <c r="A2386" s="136"/>
      <c r="B2386" s="136"/>
      <c r="C2386" s="136"/>
      <c r="D2386" s="136"/>
      <c r="F2386" s="136"/>
      <c r="G2386" s="136"/>
      <c r="H2386" s="136"/>
      <c r="I2386" s="136"/>
      <c r="J2386" s="136"/>
      <c r="K2386" s="136"/>
      <c r="L2386" s="136"/>
    </row>
    <row r="2387" ht="22.5" customHeight="1">
      <c r="A2387" s="136"/>
      <c r="B2387" s="136"/>
      <c r="C2387" s="136"/>
      <c r="D2387" s="136"/>
      <c r="F2387" s="136"/>
      <c r="G2387" s="136"/>
      <c r="H2387" s="136"/>
      <c r="I2387" s="136"/>
      <c r="J2387" s="136"/>
      <c r="K2387" s="136"/>
      <c r="L2387" s="136"/>
    </row>
    <row r="2388" ht="22.5" customHeight="1">
      <c r="A2388" s="136"/>
      <c r="B2388" s="136"/>
      <c r="C2388" s="136"/>
      <c r="D2388" s="136"/>
      <c r="F2388" s="136"/>
      <c r="G2388" s="136"/>
      <c r="H2388" s="136"/>
      <c r="I2388" s="136"/>
      <c r="J2388" s="136"/>
      <c r="K2388" s="136"/>
      <c r="L2388" s="136"/>
    </row>
    <row r="2389" ht="22.5" customHeight="1">
      <c r="A2389" s="136"/>
      <c r="B2389" s="136"/>
      <c r="C2389" s="136"/>
      <c r="D2389" s="136"/>
      <c r="F2389" s="136"/>
      <c r="G2389" s="136"/>
      <c r="H2389" s="136"/>
      <c r="I2389" s="136"/>
      <c r="J2389" s="136"/>
      <c r="K2389" s="136"/>
      <c r="L2389" s="136"/>
    </row>
    <row r="2390" ht="22.5" customHeight="1">
      <c r="A2390" s="136"/>
      <c r="B2390" s="136"/>
      <c r="C2390" s="136"/>
      <c r="D2390" s="136"/>
      <c r="F2390" s="136"/>
      <c r="G2390" s="136"/>
      <c r="H2390" s="136"/>
      <c r="I2390" s="136"/>
      <c r="J2390" s="136"/>
      <c r="K2390" s="136"/>
      <c r="L2390" s="136"/>
    </row>
    <row r="2391" ht="22.5" customHeight="1">
      <c r="A2391" s="136"/>
      <c r="B2391" s="136"/>
      <c r="C2391" s="136"/>
      <c r="D2391" s="136"/>
      <c r="F2391" s="136"/>
      <c r="G2391" s="136"/>
      <c r="H2391" s="136"/>
      <c r="I2391" s="136"/>
      <c r="J2391" s="136"/>
      <c r="K2391" s="136"/>
      <c r="L2391" s="136"/>
    </row>
    <row r="2392" ht="22.5" customHeight="1">
      <c r="A2392" s="136"/>
      <c r="B2392" s="136"/>
      <c r="C2392" s="136"/>
      <c r="D2392" s="136"/>
      <c r="F2392" s="136"/>
      <c r="G2392" s="136"/>
      <c r="H2392" s="136"/>
      <c r="I2392" s="136"/>
      <c r="J2392" s="136"/>
      <c r="K2392" s="136"/>
      <c r="L2392" s="136"/>
    </row>
    <row r="2393" ht="22.5" customHeight="1">
      <c r="A2393" s="136"/>
      <c r="B2393" s="136"/>
      <c r="C2393" s="136"/>
      <c r="D2393" s="136"/>
      <c r="F2393" s="136"/>
      <c r="G2393" s="136"/>
      <c r="H2393" s="136"/>
      <c r="I2393" s="136"/>
      <c r="J2393" s="136"/>
      <c r="K2393" s="136"/>
      <c r="L2393" s="136"/>
    </row>
    <row r="2394" ht="22.5" customHeight="1">
      <c r="A2394" s="136"/>
      <c r="B2394" s="136"/>
      <c r="C2394" s="136"/>
      <c r="D2394" s="136"/>
      <c r="F2394" s="136"/>
      <c r="G2394" s="136"/>
      <c r="H2394" s="136"/>
      <c r="I2394" s="136"/>
      <c r="J2394" s="136"/>
      <c r="K2394" s="136"/>
      <c r="L2394" s="136"/>
    </row>
    <row r="2395" ht="22.5" customHeight="1">
      <c r="A2395" s="136"/>
      <c r="B2395" s="136"/>
      <c r="C2395" s="136"/>
      <c r="D2395" s="136"/>
      <c r="F2395" s="136"/>
      <c r="G2395" s="136"/>
      <c r="H2395" s="136"/>
      <c r="I2395" s="136"/>
      <c r="J2395" s="136"/>
      <c r="K2395" s="136"/>
      <c r="L2395" s="136"/>
    </row>
    <row r="2396" ht="22.5" customHeight="1">
      <c r="A2396" s="136"/>
      <c r="B2396" s="136"/>
      <c r="C2396" s="136"/>
      <c r="D2396" s="136"/>
      <c r="F2396" s="136"/>
      <c r="G2396" s="136"/>
      <c r="H2396" s="136"/>
      <c r="I2396" s="136"/>
      <c r="J2396" s="136"/>
      <c r="K2396" s="136"/>
      <c r="L2396" s="136"/>
    </row>
    <row r="2397" ht="22.5" customHeight="1">
      <c r="A2397" s="136"/>
      <c r="B2397" s="136"/>
      <c r="C2397" s="136"/>
      <c r="D2397" s="136"/>
      <c r="F2397" s="136"/>
      <c r="G2397" s="136"/>
      <c r="H2397" s="136"/>
      <c r="I2397" s="136"/>
      <c r="J2397" s="136"/>
      <c r="K2397" s="136"/>
      <c r="L2397" s="136"/>
    </row>
    <row r="2398" ht="22.5" customHeight="1">
      <c r="A2398" s="136"/>
      <c r="B2398" s="136"/>
      <c r="C2398" s="136"/>
      <c r="D2398" s="136"/>
      <c r="F2398" s="136"/>
      <c r="G2398" s="136"/>
      <c r="H2398" s="136"/>
      <c r="I2398" s="136"/>
      <c r="J2398" s="136"/>
      <c r="K2398" s="136"/>
      <c r="L2398" s="136"/>
    </row>
    <row r="2399" ht="22.5" customHeight="1">
      <c r="A2399" s="136"/>
      <c r="B2399" s="136"/>
      <c r="C2399" s="136"/>
      <c r="D2399" s="136"/>
      <c r="F2399" s="136"/>
      <c r="G2399" s="136"/>
      <c r="H2399" s="136"/>
      <c r="I2399" s="136"/>
      <c r="J2399" s="136"/>
      <c r="K2399" s="136"/>
      <c r="L2399" s="136"/>
    </row>
    <row r="2400" ht="22.5" customHeight="1">
      <c r="A2400" s="136"/>
      <c r="B2400" s="136"/>
      <c r="C2400" s="136"/>
      <c r="D2400" s="136"/>
      <c r="F2400" s="136"/>
      <c r="G2400" s="136"/>
      <c r="H2400" s="136"/>
      <c r="I2400" s="136"/>
      <c r="J2400" s="136"/>
      <c r="K2400" s="136"/>
      <c r="L2400" s="136"/>
    </row>
    <row r="2401" ht="22.5" customHeight="1">
      <c r="A2401" s="136"/>
      <c r="B2401" s="136"/>
      <c r="C2401" s="136"/>
      <c r="D2401" s="136"/>
      <c r="F2401" s="136"/>
      <c r="G2401" s="136"/>
      <c r="H2401" s="136"/>
      <c r="I2401" s="136"/>
      <c r="J2401" s="136"/>
      <c r="K2401" s="136"/>
      <c r="L2401" s="136"/>
    </row>
    <row r="2402" ht="22.5" customHeight="1">
      <c r="A2402" s="136"/>
      <c r="B2402" s="136"/>
      <c r="C2402" s="136"/>
      <c r="D2402" s="136"/>
      <c r="F2402" s="136"/>
      <c r="G2402" s="136"/>
      <c r="H2402" s="136"/>
      <c r="I2402" s="136"/>
      <c r="J2402" s="136"/>
      <c r="K2402" s="136"/>
      <c r="L2402" s="136"/>
    </row>
    <row r="2403" ht="22.5" customHeight="1">
      <c r="A2403" s="136"/>
      <c r="B2403" s="136"/>
      <c r="C2403" s="136"/>
      <c r="D2403" s="136"/>
      <c r="F2403" s="136"/>
      <c r="G2403" s="136"/>
      <c r="H2403" s="136"/>
      <c r="I2403" s="136"/>
      <c r="J2403" s="136"/>
      <c r="K2403" s="136"/>
      <c r="L2403" s="136"/>
    </row>
    <row r="2404" ht="22.5" customHeight="1">
      <c r="A2404" s="136"/>
      <c r="B2404" s="136"/>
      <c r="C2404" s="136"/>
      <c r="D2404" s="136"/>
      <c r="F2404" s="136"/>
      <c r="G2404" s="136"/>
      <c r="H2404" s="136"/>
      <c r="I2404" s="136"/>
      <c r="J2404" s="136"/>
      <c r="K2404" s="136"/>
      <c r="L2404" s="136"/>
    </row>
    <row r="2405" ht="22.5" customHeight="1">
      <c r="A2405" s="136"/>
      <c r="B2405" s="136"/>
      <c r="C2405" s="136"/>
      <c r="D2405" s="136"/>
      <c r="F2405" s="136"/>
      <c r="G2405" s="136"/>
      <c r="H2405" s="136"/>
      <c r="I2405" s="136"/>
      <c r="J2405" s="136"/>
      <c r="K2405" s="136"/>
      <c r="L2405" s="136"/>
    </row>
    <row r="2406" ht="22.5" customHeight="1">
      <c r="A2406" s="136"/>
      <c r="B2406" s="136"/>
      <c r="C2406" s="136"/>
      <c r="D2406" s="136"/>
      <c r="F2406" s="136"/>
      <c r="G2406" s="136"/>
      <c r="H2406" s="136"/>
      <c r="I2406" s="136"/>
      <c r="J2406" s="136"/>
      <c r="K2406" s="136"/>
      <c r="L2406" s="136"/>
    </row>
    <row r="2407" ht="22.5" customHeight="1">
      <c r="A2407" s="136"/>
      <c r="B2407" s="136"/>
      <c r="C2407" s="136"/>
      <c r="D2407" s="136"/>
      <c r="F2407" s="136"/>
      <c r="G2407" s="136"/>
      <c r="H2407" s="136"/>
      <c r="I2407" s="136"/>
      <c r="J2407" s="136"/>
      <c r="K2407" s="136"/>
      <c r="L2407" s="136"/>
    </row>
    <row r="2408" ht="22.5" customHeight="1">
      <c r="A2408" s="136"/>
      <c r="B2408" s="136"/>
      <c r="C2408" s="136"/>
      <c r="D2408" s="136"/>
      <c r="F2408" s="136"/>
      <c r="G2408" s="136"/>
      <c r="H2408" s="136"/>
      <c r="I2408" s="136"/>
      <c r="J2408" s="136"/>
      <c r="K2408" s="136"/>
      <c r="L2408" s="136"/>
    </row>
    <row r="2409" ht="22.5" customHeight="1">
      <c r="A2409" s="136"/>
      <c r="B2409" s="136"/>
      <c r="C2409" s="136"/>
      <c r="D2409" s="136"/>
      <c r="F2409" s="136"/>
      <c r="G2409" s="136"/>
      <c r="H2409" s="136"/>
      <c r="I2409" s="136"/>
      <c r="J2409" s="136"/>
      <c r="K2409" s="136"/>
      <c r="L2409" s="136"/>
    </row>
    <row r="2410" ht="22.5" customHeight="1">
      <c r="A2410" s="136"/>
      <c r="B2410" s="136"/>
      <c r="C2410" s="136"/>
      <c r="D2410" s="136"/>
      <c r="F2410" s="136"/>
      <c r="G2410" s="136"/>
      <c r="H2410" s="136"/>
      <c r="I2410" s="136"/>
      <c r="J2410" s="136"/>
      <c r="K2410" s="136"/>
      <c r="L2410" s="136"/>
    </row>
    <row r="2411" ht="22.5" customHeight="1">
      <c r="A2411" s="136"/>
      <c r="B2411" s="136"/>
      <c r="C2411" s="136"/>
      <c r="D2411" s="136"/>
      <c r="F2411" s="136"/>
      <c r="G2411" s="136"/>
      <c r="H2411" s="136"/>
      <c r="I2411" s="136"/>
      <c r="J2411" s="136"/>
      <c r="K2411" s="136"/>
      <c r="L2411" s="136"/>
    </row>
    <row r="2412" ht="22.5" customHeight="1">
      <c r="A2412" s="136"/>
      <c r="B2412" s="136"/>
      <c r="C2412" s="136"/>
      <c r="D2412" s="136"/>
      <c r="F2412" s="136"/>
      <c r="G2412" s="136"/>
      <c r="H2412" s="136"/>
      <c r="I2412" s="136"/>
      <c r="J2412" s="136"/>
      <c r="K2412" s="136"/>
      <c r="L2412" s="136"/>
    </row>
    <row r="2413" ht="22.5" customHeight="1">
      <c r="A2413" s="136"/>
      <c r="B2413" s="136"/>
      <c r="C2413" s="136"/>
      <c r="D2413" s="136"/>
      <c r="F2413" s="136"/>
      <c r="G2413" s="136"/>
      <c r="H2413" s="136"/>
      <c r="I2413" s="136"/>
      <c r="J2413" s="136"/>
      <c r="K2413" s="136"/>
      <c r="L2413" s="136"/>
    </row>
    <row r="2414" ht="22.5" customHeight="1">
      <c r="A2414" s="136"/>
      <c r="B2414" s="136"/>
      <c r="C2414" s="136"/>
      <c r="D2414" s="136"/>
      <c r="F2414" s="136"/>
      <c r="G2414" s="136"/>
      <c r="H2414" s="136"/>
      <c r="I2414" s="136"/>
      <c r="J2414" s="136"/>
      <c r="K2414" s="136"/>
      <c r="L2414" s="136"/>
    </row>
    <row r="2415" ht="22.5" customHeight="1">
      <c r="A2415" s="136"/>
      <c r="B2415" s="136"/>
      <c r="C2415" s="136"/>
      <c r="D2415" s="136"/>
      <c r="F2415" s="136"/>
      <c r="G2415" s="136"/>
      <c r="H2415" s="136"/>
      <c r="I2415" s="136"/>
      <c r="J2415" s="136"/>
      <c r="K2415" s="136"/>
      <c r="L2415" s="136"/>
    </row>
    <row r="2416" ht="22.5" customHeight="1">
      <c r="A2416" s="136"/>
      <c r="B2416" s="136"/>
      <c r="C2416" s="136"/>
      <c r="D2416" s="136"/>
      <c r="F2416" s="136"/>
      <c r="G2416" s="136"/>
      <c r="H2416" s="136"/>
      <c r="I2416" s="136"/>
      <c r="J2416" s="136"/>
      <c r="K2416" s="136"/>
      <c r="L2416" s="136"/>
    </row>
    <row r="2417" ht="22.5" customHeight="1">
      <c r="A2417" s="136"/>
      <c r="B2417" s="136"/>
      <c r="C2417" s="136"/>
      <c r="D2417" s="136"/>
      <c r="F2417" s="136"/>
      <c r="G2417" s="136"/>
      <c r="H2417" s="136"/>
      <c r="I2417" s="136"/>
      <c r="J2417" s="136"/>
      <c r="K2417" s="136"/>
      <c r="L2417" s="136"/>
    </row>
    <row r="2418" ht="22.5" customHeight="1">
      <c r="A2418" s="136"/>
      <c r="B2418" s="136"/>
      <c r="C2418" s="136"/>
      <c r="D2418" s="136"/>
      <c r="F2418" s="136"/>
      <c r="G2418" s="136"/>
      <c r="H2418" s="136"/>
      <c r="I2418" s="136"/>
      <c r="J2418" s="136"/>
      <c r="K2418" s="136"/>
      <c r="L2418" s="136"/>
    </row>
    <row r="2419" ht="22.5" customHeight="1">
      <c r="A2419" s="136"/>
      <c r="B2419" s="136"/>
      <c r="C2419" s="136"/>
      <c r="D2419" s="136"/>
      <c r="F2419" s="136"/>
      <c r="G2419" s="136"/>
      <c r="H2419" s="136"/>
      <c r="I2419" s="136"/>
      <c r="J2419" s="136"/>
      <c r="K2419" s="136"/>
      <c r="L2419" s="136"/>
    </row>
    <row r="2420" ht="22.5" customHeight="1">
      <c r="A2420" s="136"/>
      <c r="B2420" s="136"/>
      <c r="C2420" s="136"/>
      <c r="D2420" s="136"/>
      <c r="F2420" s="136"/>
      <c r="G2420" s="136"/>
      <c r="H2420" s="136"/>
      <c r="I2420" s="136"/>
      <c r="J2420" s="136"/>
      <c r="K2420" s="136"/>
      <c r="L2420" s="136"/>
    </row>
    <row r="2421" ht="22.5" customHeight="1">
      <c r="A2421" s="136"/>
      <c r="B2421" s="136"/>
      <c r="C2421" s="136"/>
      <c r="D2421" s="136"/>
      <c r="F2421" s="136"/>
      <c r="G2421" s="136"/>
      <c r="H2421" s="136"/>
      <c r="I2421" s="136"/>
      <c r="J2421" s="136"/>
      <c r="K2421" s="136"/>
      <c r="L2421" s="136"/>
    </row>
    <row r="2422" ht="22.5" customHeight="1">
      <c r="A2422" s="136"/>
      <c r="B2422" s="136"/>
      <c r="C2422" s="136"/>
      <c r="D2422" s="136"/>
      <c r="F2422" s="136"/>
      <c r="G2422" s="136"/>
      <c r="H2422" s="136"/>
      <c r="I2422" s="136"/>
      <c r="J2422" s="136"/>
      <c r="K2422" s="136"/>
      <c r="L2422" s="136"/>
    </row>
    <row r="2423" ht="22.5" customHeight="1">
      <c r="A2423" s="136"/>
      <c r="B2423" s="136"/>
      <c r="C2423" s="136"/>
      <c r="D2423" s="136"/>
      <c r="F2423" s="136"/>
      <c r="G2423" s="136"/>
      <c r="H2423" s="136"/>
      <c r="I2423" s="136"/>
      <c r="J2423" s="136"/>
      <c r="K2423" s="136"/>
      <c r="L2423" s="136"/>
    </row>
    <row r="2424" ht="22.5" customHeight="1">
      <c r="A2424" s="136"/>
      <c r="B2424" s="136"/>
      <c r="C2424" s="136"/>
      <c r="D2424" s="136"/>
      <c r="F2424" s="136"/>
      <c r="G2424" s="136"/>
      <c r="H2424" s="136"/>
      <c r="I2424" s="136"/>
      <c r="J2424" s="136"/>
      <c r="K2424" s="136"/>
      <c r="L2424" s="136"/>
    </row>
    <row r="2425" ht="22.5" customHeight="1">
      <c r="A2425" s="136"/>
      <c r="B2425" s="136"/>
      <c r="C2425" s="136"/>
      <c r="D2425" s="136"/>
      <c r="F2425" s="136"/>
      <c r="G2425" s="136"/>
      <c r="H2425" s="136"/>
      <c r="I2425" s="136"/>
      <c r="J2425" s="136"/>
      <c r="K2425" s="136"/>
      <c r="L2425" s="136"/>
    </row>
    <row r="2426" ht="22.5" customHeight="1">
      <c r="A2426" s="136"/>
      <c r="B2426" s="136"/>
      <c r="C2426" s="136"/>
      <c r="D2426" s="136"/>
      <c r="F2426" s="136"/>
      <c r="G2426" s="136"/>
      <c r="H2426" s="136"/>
      <c r="I2426" s="136"/>
      <c r="J2426" s="136"/>
      <c r="K2426" s="136"/>
      <c r="L2426" s="136"/>
    </row>
    <row r="2427" ht="22.5" customHeight="1">
      <c r="A2427" s="136"/>
      <c r="B2427" s="136"/>
      <c r="C2427" s="136"/>
      <c r="D2427" s="136"/>
      <c r="F2427" s="136"/>
      <c r="G2427" s="136"/>
      <c r="H2427" s="136"/>
      <c r="I2427" s="136"/>
      <c r="J2427" s="136"/>
      <c r="K2427" s="136"/>
      <c r="L2427" s="136"/>
    </row>
    <row r="2428" ht="22.5" customHeight="1">
      <c r="A2428" s="136"/>
      <c r="B2428" s="136"/>
      <c r="C2428" s="136"/>
      <c r="D2428" s="136"/>
      <c r="F2428" s="136"/>
      <c r="G2428" s="136"/>
      <c r="H2428" s="136"/>
      <c r="I2428" s="136"/>
      <c r="J2428" s="136"/>
      <c r="K2428" s="136"/>
      <c r="L2428" s="136"/>
    </row>
    <row r="2429" ht="22.5" customHeight="1">
      <c r="A2429" s="136"/>
      <c r="B2429" s="136"/>
      <c r="C2429" s="136"/>
      <c r="D2429" s="136"/>
      <c r="F2429" s="136"/>
      <c r="G2429" s="136"/>
      <c r="H2429" s="136"/>
      <c r="I2429" s="136"/>
      <c r="J2429" s="136"/>
      <c r="K2429" s="136"/>
      <c r="L2429" s="136"/>
    </row>
    <row r="2430" ht="22.5" customHeight="1">
      <c r="A2430" s="136"/>
      <c r="B2430" s="136"/>
      <c r="C2430" s="136"/>
      <c r="D2430" s="136"/>
      <c r="F2430" s="136"/>
      <c r="G2430" s="136"/>
      <c r="H2430" s="136"/>
      <c r="I2430" s="136"/>
      <c r="J2430" s="136"/>
      <c r="K2430" s="136"/>
      <c r="L2430" s="136"/>
    </row>
    <row r="2431" ht="22.5" customHeight="1">
      <c r="A2431" s="136"/>
      <c r="B2431" s="136"/>
      <c r="C2431" s="136"/>
      <c r="D2431" s="136"/>
      <c r="F2431" s="136"/>
      <c r="G2431" s="136"/>
      <c r="H2431" s="136"/>
      <c r="I2431" s="136"/>
      <c r="J2431" s="136"/>
      <c r="K2431" s="136"/>
      <c r="L2431" s="136"/>
    </row>
    <row r="2432" ht="22.5" customHeight="1">
      <c r="A2432" s="136"/>
      <c r="B2432" s="136"/>
      <c r="C2432" s="136"/>
      <c r="D2432" s="136"/>
      <c r="F2432" s="136"/>
      <c r="G2432" s="136"/>
      <c r="H2432" s="136"/>
      <c r="I2432" s="136"/>
      <c r="J2432" s="136"/>
      <c r="K2432" s="136"/>
      <c r="L2432" s="136"/>
    </row>
    <row r="2433" ht="22.5" customHeight="1">
      <c r="A2433" s="136"/>
      <c r="B2433" s="136"/>
      <c r="C2433" s="136"/>
      <c r="D2433" s="136"/>
      <c r="F2433" s="136"/>
      <c r="G2433" s="136"/>
      <c r="H2433" s="136"/>
      <c r="I2433" s="136"/>
      <c r="J2433" s="136"/>
      <c r="K2433" s="136"/>
      <c r="L2433" s="136"/>
    </row>
    <row r="2434" ht="22.5" customHeight="1">
      <c r="A2434" s="136"/>
      <c r="B2434" s="136"/>
      <c r="C2434" s="136"/>
      <c r="D2434" s="136"/>
      <c r="F2434" s="136"/>
      <c r="G2434" s="136"/>
      <c r="H2434" s="136"/>
      <c r="I2434" s="136"/>
      <c r="J2434" s="136"/>
      <c r="K2434" s="136"/>
      <c r="L2434" s="136"/>
    </row>
    <row r="2435" ht="22.5" customHeight="1">
      <c r="A2435" s="136"/>
      <c r="B2435" s="136"/>
      <c r="C2435" s="136"/>
      <c r="D2435" s="136"/>
      <c r="F2435" s="136"/>
      <c r="G2435" s="136"/>
      <c r="H2435" s="136"/>
      <c r="I2435" s="136"/>
      <c r="J2435" s="136"/>
      <c r="K2435" s="136"/>
      <c r="L2435" s="136"/>
    </row>
    <row r="2436" ht="22.5" customHeight="1">
      <c r="A2436" s="136"/>
      <c r="B2436" s="136"/>
      <c r="C2436" s="136"/>
      <c r="D2436" s="136"/>
      <c r="F2436" s="136"/>
      <c r="G2436" s="136"/>
      <c r="H2436" s="136"/>
      <c r="I2436" s="136"/>
      <c r="J2436" s="136"/>
      <c r="K2436" s="136"/>
      <c r="L2436" s="136"/>
    </row>
    <row r="2437" ht="22.5" customHeight="1">
      <c r="A2437" s="136"/>
      <c r="B2437" s="136"/>
      <c r="C2437" s="136"/>
      <c r="D2437" s="136"/>
      <c r="F2437" s="136"/>
      <c r="G2437" s="136"/>
      <c r="H2437" s="136"/>
      <c r="I2437" s="136"/>
      <c r="J2437" s="136"/>
      <c r="K2437" s="136"/>
      <c r="L2437" s="136"/>
    </row>
    <row r="2438" ht="22.5" customHeight="1">
      <c r="A2438" s="136"/>
      <c r="B2438" s="136"/>
      <c r="C2438" s="136"/>
      <c r="D2438" s="136"/>
      <c r="F2438" s="136"/>
      <c r="G2438" s="136"/>
      <c r="H2438" s="136"/>
      <c r="I2438" s="136"/>
      <c r="J2438" s="136"/>
      <c r="K2438" s="136"/>
      <c r="L2438" s="136"/>
    </row>
    <row r="2439" ht="22.5" customHeight="1">
      <c r="A2439" s="136"/>
      <c r="B2439" s="136"/>
      <c r="C2439" s="136"/>
      <c r="D2439" s="136"/>
      <c r="F2439" s="136"/>
      <c r="G2439" s="136"/>
      <c r="H2439" s="136"/>
      <c r="I2439" s="136"/>
      <c r="J2439" s="136"/>
      <c r="K2439" s="136"/>
      <c r="L2439" s="136"/>
    </row>
    <row r="2440" ht="22.5" customHeight="1">
      <c r="A2440" s="136"/>
      <c r="B2440" s="136"/>
      <c r="C2440" s="136"/>
      <c r="D2440" s="136"/>
      <c r="F2440" s="136"/>
      <c r="G2440" s="136"/>
      <c r="H2440" s="136"/>
      <c r="I2440" s="136"/>
      <c r="J2440" s="136"/>
      <c r="K2440" s="136"/>
      <c r="L2440" s="136"/>
    </row>
    <row r="2441" ht="22.5" customHeight="1">
      <c r="A2441" s="136"/>
      <c r="B2441" s="136"/>
      <c r="C2441" s="136"/>
      <c r="D2441" s="136"/>
      <c r="F2441" s="136"/>
      <c r="G2441" s="136"/>
      <c r="H2441" s="136"/>
      <c r="I2441" s="136"/>
      <c r="J2441" s="136"/>
      <c r="K2441" s="136"/>
      <c r="L2441" s="136"/>
    </row>
    <row r="2442" ht="22.5" customHeight="1">
      <c r="A2442" s="136"/>
      <c r="B2442" s="136"/>
      <c r="C2442" s="136"/>
      <c r="D2442" s="136"/>
      <c r="F2442" s="136"/>
      <c r="G2442" s="136"/>
      <c r="H2442" s="136"/>
      <c r="I2442" s="136"/>
      <c r="J2442" s="136"/>
      <c r="K2442" s="136"/>
      <c r="L2442" s="136"/>
    </row>
    <row r="2443" ht="22.5" customHeight="1">
      <c r="A2443" s="136"/>
      <c r="B2443" s="136"/>
      <c r="C2443" s="136"/>
      <c r="D2443" s="136"/>
      <c r="F2443" s="136"/>
      <c r="G2443" s="136"/>
      <c r="H2443" s="136"/>
      <c r="I2443" s="136"/>
      <c r="J2443" s="136"/>
      <c r="K2443" s="136"/>
      <c r="L2443" s="136"/>
    </row>
    <row r="2444" ht="22.5" customHeight="1">
      <c r="A2444" s="136"/>
      <c r="B2444" s="136"/>
      <c r="C2444" s="136"/>
      <c r="D2444" s="136"/>
      <c r="F2444" s="136"/>
      <c r="G2444" s="136"/>
      <c r="H2444" s="136"/>
      <c r="I2444" s="136"/>
      <c r="J2444" s="136"/>
      <c r="K2444" s="136"/>
      <c r="L2444" s="136"/>
    </row>
    <row r="2445" ht="22.5" customHeight="1">
      <c r="A2445" s="136"/>
      <c r="B2445" s="136"/>
      <c r="C2445" s="136"/>
      <c r="D2445" s="136"/>
      <c r="F2445" s="136"/>
      <c r="G2445" s="136"/>
      <c r="H2445" s="136"/>
      <c r="I2445" s="136"/>
      <c r="J2445" s="136"/>
      <c r="K2445" s="136"/>
      <c r="L2445" s="136"/>
    </row>
    <row r="2446" ht="22.5" customHeight="1">
      <c r="A2446" s="136"/>
      <c r="B2446" s="136"/>
      <c r="C2446" s="136"/>
      <c r="D2446" s="136"/>
      <c r="F2446" s="136"/>
      <c r="G2446" s="136"/>
      <c r="H2446" s="136"/>
      <c r="I2446" s="136"/>
      <c r="J2446" s="136"/>
      <c r="K2446" s="136"/>
      <c r="L2446" s="136"/>
    </row>
    <row r="2447" ht="22.5" customHeight="1">
      <c r="A2447" s="136"/>
      <c r="B2447" s="136"/>
      <c r="C2447" s="136"/>
      <c r="D2447" s="136"/>
      <c r="F2447" s="136"/>
      <c r="G2447" s="136"/>
      <c r="H2447" s="136"/>
      <c r="I2447" s="136"/>
      <c r="J2447" s="136"/>
      <c r="K2447" s="136"/>
      <c r="L2447" s="136"/>
    </row>
    <row r="2448" ht="22.5" customHeight="1">
      <c r="A2448" s="136"/>
      <c r="B2448" s="136"/>
      <c r="C2448" s="136"/>
      <c r="D2448" s="136"/>
      <c r="F2448" s="136"/>
      <c r="G2448" s="136"/>
      <c r="H2448" s="136"/>
      <c r="I2448" s="136"/>
      <c r="J2448" s="136"/>
      <c r="K2448" s="136"/>
      <c r="L2448" s="136"/>
    </row>
    <row r="2449" ht="22.5" customHeight="1">
      <c r="A2449" s="136"/>
      <c r="B2449" s="136"/>
      <c r="C2449" s="136"/>
      <c r="D2449" s="136"/>
      <c r="F2449" s="136"/>
      <c r="G2449" s="136"/>
      <c r="H2449" s="136"/>
      <c r="I2449" s="136"/>
      <c r="J2449" s="136"/>
      <c r="K2449" s="136"/>
      <c r="L2449" s="136"/>
    </row>
    <row r="2450" ht="22.5" customHeight="1">
      <c r="A2450" s="136"/>
      <c r="B2450" s="136"/>
      <c r="C2450" s="136"/>
      <c r="D2450" s="136"/>
      <c r="F2450" s="136"/>
      <c r="G2450" s="136"/>
      <c r="H2450" s="136"/>
      <c r="I2450" s="136"/>
      <c r="J2450" s="136"/>
      <c r="K2450" s="136"/>
      <c r="L2450" s="136"/>
    </row>
    <row r="2451" ht="22.5" customHeight="1">
      <c r="A2451" s="136"/>
      <c r="B2451" s="136"/>
      <c r="C2451" s="136"/>
      <c r="D2451" s="136"/>
      <c r="F2451" s="136"/>
      <c r="G2451" s="136"/>
      <c r="H2451" s="136"/>
      <c r="I2451" s="136"/>
      <c r="J2451" s="136"/>
      <c r="K2451" s="136"/>
      <c r="L2451" s="136"/>
    </row>
    <row r="2452" ht="22.5" customHeight="1">
      <c r="A2452" s="136"/>
      <c r="B2452" s="136"/>
      <c r="C2452" s="136"/>
      <c r="D2452" s="136"/>
      <c r="F2452" s="136"/>
      <c r="G2452" s="136"/>
      <c r="H2452" s="136"/>
      <c r="I2452" s="136"/>
      <c r="J2452" s="136"/>
      <c r="K2452" s="136"/>
      <c r="L2452" s="136"/>
    </row>
    <row r="2453" ht="22.5" customHeight="1">
      <c r="A2453" s="136"/>
      <c r="B2453" s="136"/>
      <c r="C2453" s="136"/>
      <c r="D2453" s="136"/>
      <c r="F2453" s="136"/>
      <c r="G2453" s="136"/>
      <c r="H2453" s="136"/>
      <c r="I2453" s="136"/>
      <c r="J2453" s="136"/>
      <c r="K2453" s="136"/>
      <c r="L2453" s="136"/>
    </row>
    <row r="2454" ht="22.5" customHeight="1">
      <c r="A2454" s="136"/>
      <c r="B2454" s="136"/>
      <c r="C2454" s="136"/>
      <c r="D2454" s="136"/>
      <c r="F2454" s="136"/>
      <c r="G2454" s="136"/>
      <c r="H2454" s="136"/>
      <c r="I2454" s="136"/>
      <c r="J2454" s="136"/>
      <c r="K2454" s="136"/>
      <c r="L2454" s="136"/>
    </row>
    <row r="2455" ht="22.5" customHeight="1">
      <c r="A2455" s="136"/>
      <c r="B2455" s="136"/>
      <c r="C2455" s="136"/>
      <c r="D2455" s="136"/>
      <c r="F2455" s="136"/>
      <c r="G2455" s="136"/>
      <c r="H2455" s="136"/>
      <c r="I2455" s="136"/>
      <c r="J2455" s="136"/>
      <c r="K2455" s="136"/>
      <c r="L2455" s="136"/>
    </row>
    <row r="2456" ht="22.5" customHeight="1">
      <c r="A2456" s="136"/>
      <c r="B2456" s="136"/>
      <c r="C2456" s="136"/>
      <c r="D2456" s="136"/>
      <c r="F2456" s="136"/>
      <c r="G2456" s="136"/>
      <c r="H2456" s="136"/>
      <c r="I2456" s="136"/>
      <c r="J2456" s="136"/>
      <c r="K2456" s="136"/>
      <c r="L2456" s="136"/>
    </row>
    <row r="2457" ht="22.5" customHeight="1">
      <c r="A2457" s="136"/>
      <c r="B2457" s="136"/>
      <c r="C2457" s="136"/>
      <c r="D2457" s="136"/>
      <c r="F2457" s="136"/>
      <c r="G2457" s="136"/>
      <c r="H2457" s="136"/>
      <c r="I2457" s="136"/>
      <c r="J2457" s="136"/>
      <c r="K2457" s="136"/>
      <c r="L2457" s="136"/>
    </row>
    <row r="2458" ht="22.5" customHeight="1">
      <c r="A2458" s="136"/>
      <c r="B2458" s="136"/>
      <c r="C2458" s="136"/>
      <c r="D2458" s="136"/>
      <c r="F2458" s="136"/>
      <c r="G2458" s="136"/>
      <c r="H2458" s="136"/>
      <c r="I2458" s="136"/>
      <c r="J2458" s="136"/>
      <c r="K2458" s="136"/>
      <c r="L2458" s="136"/>
    </row>
    <row r="2459" ht="22.5" customHeight="1">
      <c r="A2459" s="136"/>
      <c r="B2459" s="136"/>
      <c r="C2459" s="136"/>
      <c r="D2459" s="136"/>
      <c r="F2459" s="136"/>
      <c r="G2459" s="136"/>
      <c r="H2459" s="136"/>
      <c r="I2459" s="136"/>
      <c r="J2459" s="136"/>
      <c r="K2459" s="136"/>
      <c r="L2459" s="136"/>
    </row>
    <row r="2460" ht="22.5" customHeight="1">
      <c r="A2460" s="136"/>
      <c r="B2460" s="136"/>
      <c r="C2460" s="136"/>
      <c r="D2460" s="136"/>
      <c r="F2460" s="136"/>
      <c r="G2460" s="136"/>
      <c r="H2460" s="136"/>
      <c r="I2460" s="136"/>
      <c r="J2460" s="136"/>
      <c r="K2460" s="136"/>
      <c r="L2460" s="136"/>
    </row>
    <row r="2461" ht="22.5" customHeight="1">
      <c r="A2461" s="136"/>
      <c r="B2461" s="136"/>
      <c r="C2461" s="136"/>
      <c r="D2461" s="136"/>
      <c r="F2461" s="136"/>
      <c r="G2461" s="136"/>
      <c r="H2461" s="136"/>
      <c r="I2461" s="136"/>
      <c r="J2461" s="136"/>
      <c r="K2461" s="136"/>
      <c r="L2461" s="136"/>
    </row>
    <row r="2462" ht="22.5" customHeight="1">
      <c r="A2462" s="136"/>
      <c r="B2462" s="136"/>
      <c r="C2462" s="136"/>
      <c r="D2462" s="136"/>
      <c r="F2462" s="136"/>
      <c r="G2462" s="136"/>
      <c r="H2462" s="136"/>
      <c r="I2462" s="136"/>
      <c r="J2462" s="136"/>
      <c r="K2462" s="136"/>
      <c r="L2462" s="136"/>
    </row>
    <row r="2463" ht="22.5" customHeight="1">
      <c r="A2463" s="136"/>
      <c r="B2463" s="136"/>
      <c r="C2463" s="136"/>
      <c r="D2463" s="136"/>
      <c r="F2463" s="136"/>
      <c r="G2463" s="136"/>
      <c r="H2463" s="136"/>
      <c r="I2463" s="136"/>
      <c r="J2463" s="136"/>
      <c r="K2463" s="136"/>
      <c r="L2463" s="136"/>
    </row>
    <row r="2464" ht="22.5" customHeight="1">
      <c r="A2464" s="136"/>
      <c r="B2464" s="136"/>
      <c r="C2464" s="136"/>
      <c r="D2464" s="136"/>
      <c r="F2464" s="136"/>
      <c r="G2464" s="136"/>
      <c r="H2464" s="136"/>
      <c r="I2464" s="136"/>
      <c r="J2464" s="136"/>
      <c r="K2464" s="136"/>
      <c r="L2464" s="136"/>
    </row>
    <row r="2465" ht="22.5" customHeight="1">
      <c r="A2465" s="136"/>
      <c r="B2465" s="136"/>
      <c r="C2465" s="136"/>
      <c r="D2465" s="136"/>
      <c r="F2465" s="136"/>
      <c r="G2465" s="136"/>
      <c r="H2465" s="136"/>
      <c r="I2465" s="136"/>
      <c r="J2465" s="136"/>
      <c r="K2465" s="136"/>
      <c r="L2465" s="136"/>
    </row>
    <row r="2466" ht="22.5" customHeight="1">
      <c r="A2466" s="136"/>
      <c r="B2466" s="136"/>
      <c r="C2466" s="136"/>
      <c r="D2466" s="136"/>
      <c r="F2466" s="136"/>
      <c r="G2466" s="136"/>
      <c r="H2466" s="136"/>
      <c r="I2466" s="136"/>
      <c r="J2466" s="136"/>
      <c r="K2466" s="136"/>
      <c r="L2466" s="136"/>
    </row>
    <row r="2467" ht="22.5" customHeight="1">
      <c r="A2467" s="136"/>
      <c r="B2467" s="136"/>
      <c r="C2467" s="136"/>
      <c r="D2467" s="136"/>
      <c r="F2467" s="136"/>
      <c r="G2467" s="136"/>
      <c r="H2467" s="136"/>
      <c r="I2467" s="136"/>
      <c r="J2467" s="136"/>
      <c r="K2467" s="136"/>
      <c r="L2467" s="136"/>
    </row>
    <row r="2468" ht="22.5" customHeight="1">
      <c r="A2468" s="136"/>
      <c r="B2468" s="136"/>
      <c r="C2468" s="136"/>
      <c r="D2468" s="136"/>
      <c r="F2468" s="136"/>
      <c r="G2468" s="136"/>
      <c r="H2468" s="136"/>
      <c r="I2468" s="136"/>
      <c r="J2468" s="136"/>
      <c r="K2468" s="136"/>
      <c r="L2468" s="136"/>
    </row>
    <row r="2469" ht="22.5" customHeight="1">
      <c r="A2469" s="136"/>
      <c r="B2469" s="136"/>
      <c r="C2469" s="136"/>
      <c r="D2469" s="136"/>
      <c r="F2469" s="136"/>
      <c r="G2469" s="136"/>
      <c r="H2469" s="136"/>
      <c r="I2469" s="136"/>
      <c r="J2469" s="136"/>
      <c r="K2469" s="136"/>
      <c r="L2469" s="136"/>
    </row>
    <row r="2470" ht="22.5" customHeight="1">
      <c r="A2470" s="136"/>
      <c r="B2470" s="136"/>
      <c r="C2470" s="136"/>
      <c r="D2470" s="136"/>
      <c r="F2470" s="136"/>
      <c r="G2470" s="136"/>
      <c r="H2470" s="136"/>
      <c r="I2470" s="136"/>
      <c r="J2470" s="136"/>
      <c r="K2470" s="136"/>
      <c r="L2470" s="136"/>
    </row>
    <row r="2471" ht="22.5" customHeight="1">
      <c r="A2471" s="136"/>
      <c r="B2471" s="136"/>
      <c r="C2471" s="136"/>
      <c r="D2471" s="136"/>
      <c r="F2471" s="136"/>
      <c r="G2471" s="136"/>
      <c r="H2471" s="136"/>
      <c r="I2471" s="136"/>
      <c r="J2471" s="136"/>
      <c r="K2471" s="136"/>
      <c r="L2471" s="136"/>
    </row>
    <row r="2472" ht="22.5" customHeight="1">
      <c r="A2472" s="136"/>
      <c r="B2472" s="136"/>
      <c r="C2472" s="136"/>
      <c r="D2472" s="136"/>
      <c r="F2472" s="136"/>
      <c r="G2472" s="136"/>
      <c r="H2472" s="136"/>
      <c r="I2472" s="136"/>
      <c r="J2472" s="136"/>
      <c r="K2472" s="136"/>
      <c r="L2472" s="136"/>
    </row>
    <row r="2473" ht="22.5" customHeight="1">
      <c r="A2473" s="136"/>
      <c r="B2473" s="136"/>
      <c r="C2473" s="136"/>
      <c r="D2473" s="136"/>
      <c r="F2473" s="136"/>
      <c r="G2473" s="136"/>
      <c r="H2473" s="136"/>
      <c r="I2473" s="136"/>
      <c r="J2473" s="136"/>
      <c r="K2473" s="136"/>
      <c r="L2473" s="136"/>
    </row>
    <row r="2474" ht="22.5" customHeight="1">
      <c r="A2474" s="136"/>
      <c r="B2474" s="136"/>
      <c r="C2474" s="136"/>
      <c r="D2474" s="136"/>
      <c r="F2474" s="136"/>
      <c r="G2474" s="136"/>
      <c r="H2474" s="136"/>
      <c r="I2474" s="136"/>
      <c r="J2474" s="136"/>
      <c r="K2474" s="136"/>
      <c r="L2474" s="136"/>
    </row>
    <row r="2475" ht="22.5" customHeight="1">
      <c r="A2475" s="136"/>
      <c r="B2475" s="136"/>
      <c r="C2475" s="136"/>
      <c r="D2475" s="136"/>
      <c r="F2475" s="136"/>
      <c r="G2475" s="136"/>
      <c r="H2475" s="136"/>
      <c r="I2475" s="136"/>
      <c r="J2475" s="136"/>
      <c r="K2475" s="136"/>
      <c r="L2475" s="136"/>
    </row>
    <row r="2476" ht="22.5" customHeight="1">
      <c r="A2476" s="136"/>
      <c r="B2476" s="136"/>
      <c r="C2476" s="136"/>
      <c r="D2476" s="136"/>
      <c r="F2476" s="136"/>
      <c r="G2476" s="136"/>
      <c r="H2476" s="136"/>
      <c r="I2476" s="136"/>
      <c r="J2476" s="136"/>
      <c r="K2476" s="136"/>
      <c r="L2476" s="136"/>
    </row>
    <row r="2477" ht="22.5" customHeight="1">
      <c r="A2477" s="136"/>
      <c r="B2477" s="136"/>
      <c r="C2477" s="136"/>
      <c r="D2477" s="136"/>
      <c r="F2477" s="136"/>
      <c r="G2477" s="136"/>
      <c r="H2477" s="136"/>
      <c r="I2477" s="136"/>
      <c r="J2477" s="136"/>
      <c r="K2477" s="136"/>
      <c r="L2477" s="136"/>
    </row>
    <row r="2478" ht="22.5" customHeight="1">
      <c r="A2478" s="136"/>
      <c r="B2478" s="136"/>
      <c r="C2478" s="136"/>
      <c r="D2478" s="136"/>
      <c r="F2478" s="136"/>
      <c r="G2478" s="136"/>
      <c r="H2478" s="136"/>
      <c r="I2478" s="136"/>
      <c r="J2478" s="136"/>
      <c r="K2478" s="136"/>
      <c r="L2478" s="136"/>
    </row>
    <row r="2479" ht="22.5" customHeight="1">
      <c r="A2479" s="136"/>
      <c r="B2479" s="136"/>
      <c r="C2479" s="136"/>
      <c r="D2479" s="136"/>
      <c r="F2479" s="136"/>
      <c r="G2479" s="136"/>
      <c r="H2479" s="136"/>
      <c r="I2479" s="136"/>
      <c r="J2479" s="136"/>
      <c r="K2479" s="136"/>
      <c r="L2479" s="136"/>
    </row>
    <row r="2480" ht="22.5" customHeight="1">
      <c r="A2480" s="136"/>
      <c r="B2480" s="136"/>
      <c r="C2480" s="136"/>
      <c r="D2480" s="136"/>
      <c r="F2480" s="136"/>
      <c r="G2480" s="136"/>
      <c r="H2480" s="136"/>
      <c r="I2480" s="136"/>
      <c r="J2480" s="136"/>
      <c r="K2480" s="136"/>
      <c r="L2480" s="136"/>
    </row>
    <row r="2481" ht="22.5" customHeight="1">
      <c r="A2481" s="136"/>
      <c r="B2481" s="136"/>
      <c r="C2481" s="136"/>
      <c r="D2481" s="136"/>
      <c r="F2481" s="136"/>
      <c r="G2481" s="136"/>
      <c r="H2481" s="136"/>
      <c r="I2481" s="136"/>
      <c r="J2481" s="136"/>
      <c r="K2481" s="136"/>
      <c r="L2481" s="136"/>
    </row>
    <row r="2482" ht="22.5" customHeight="1">
      <c r="A2482" s="136"/>
      <c r="B2482" s="136"/>
      <c r="C2482" s="136"/>
      <c r="D2482" s="136"/>
      <c r="F2482" s="136"/>
      <c r="G2482" s="136"/>
      <c r="H2482" s="136"/>
      <c r="I2482" s="136"/>
      <c r="J2482" s="136"/>
      <c r="K2482" s="136"/>
      <c r="L2482" s="136"/>
    </row>
    <row r="2483" ht="22.5" customHeight="1">
      <c r="A2483" s="136"/>
      <c r="B2483" s="136"/>
      <c r="C2483" s="136"/>
      <c r="D2483" s="136"/>
      <c r="F2483" s="136"/>
      <c r="G2483" s="136"/>
      <c r="H2483" s="136"/>
      <c r="I2483" s="136"/>
      <c r="J2483" s="136"/>
      <c r="K2483" s="136"/>
      <c r="L2483" s="136"/>
    </row>
    <row r="2484" ht="22.5" customHeight="1">
      <c r="A2484" s="136"/>
      <c r="B2484" s="136"/>
      <c r="C2484" s="136"/>
      <c r="D2484" s="136"/>
      <c r="F2484" s="136"/>
      <c r="G2484" s="136"/>
      <c r="H2484" s="136"/>
      <c r="I2484" s="136"/>
      <c r="J2484" s="136"/>
      <c r="K2484" s="136"/>
      <c r="L2484" s="136"/>
    </row>
    <row r="2485" ht="22.5" customHeight="1">
      <c r="A2485" s="136"/>
      <c r="B2485" s="136"/>
      <c r="C2485" s="136"/>
      <c r="D2485" s="136"/>
      <c r="F2485" s="136"/>
      <c r="G2485" s="136"/>
      <c r="H2485" s="136"/>
      <c r="I2485" s="136"/>
      <c r="J2485" s="136"/>
      <c r="K2485" s="136"/>
      <c r="L2485" s="136"/>
    </row>
    <row r="2486" ht="22.5" customHeight="1">
      <c r="A2486" s="136"/>
      <c r="B2486" s="136"/>
      <c r="C2486" s="136"/>
      <c r="D2486" s="136"/>
      <c r="F2486" s="136"/>
      <c r="G2486" s="136"/>
      <c r="H2486" s="136"/>
      <c r="I2486" s="136"/>
      <c r="J2486" s="136"/>
      <c r="K2486" s="136"/>
      <c r="L2486" s="136"/>
    </row>
    <row r="2487" ht="22.5" customHeight="1">
      <c r="A2487" s="136"/>
      <c r="B2487" s="136"/>
      <c r="C2487" s="136"/>
      <c r="D2487" s="136"/>
      <c r="F2487" s="136"/>
      <c r="G2487" s="136"/>
      <c r="H2487" s="136"/>
      <c r="I2487" s="136"/>
      <c r="J2487" s="136"/>
      <c r="K2487" s="136"/>
      <c r="L2487" s="136"/>
    </row>
    <row r="2488" ht="22.5" customHeight="1">
      <c r="A2488" s="136"/>
      <c r="B2488" s="136"/>
      <c r="C2488" s="136"/>
      <c r="D2488" s="136"/>
      <c r="F2488" s="136"/>
      <c r="G2488" s="136"/>
      <c r="H2488" s="136"/>
      <c r="I2488" s="136"/>
      <c r="J2488" s="136"/>
      <c r="K2488" s="136"/>
      <c r="L2488" s="136"/>
    </row>
    <row r="2489" ht="22.5" customHeight="1">
      <c r="A2489" s="136"/>
      <c r="B2489" s="136"/>
      <c r="C2489" s="136"/>
      <c r="D2489" s="136"/>
      <c r="F2489" s="136"/>
      <c r="G2489" s="136"/>
      <c r="H2489" s="136"/>
      <c r="I2489" s="136"/>
      <c r="J2489" s="136"/>
      <c r="K2489" s="136"/>
      <c r="L2489" s="136"/>
    </row>
    <row r="2490" ht="22.5" customHeight="1">
      <c r="A2490" s="136"/>
      <c r="B2490" s="136"/>
      <c r="C2490" s="136"/>
      <c r="D2490" s="136"/>
      <c r="F2490" s="136"/>
      <c r="G2490" s="136"/>
      <c r="H2490" s="136"/>
      <c r="I2490" s="136"/>
      <c r="J2490" s="136"/>
      <c r="K2490" s="136"/>
      <c r="L2490" s="136"/>
    </row>
    <row r="2491" ht="22.5" customHeight="1">
      <c r="A2491" s="136"/>
      <c r="B2491" s="136"/>
      <c r="C2491" s="136"/>
      <c r="D2491" s="136"/>
      <c r="F2491" s="136"/>
      <c r="G2491" s="136"/>
      <c r="H2491" s="136"/>
      <c r="I2491" s="136"/>
      <c r="J2491" s="136"/>
      <c r="K2491" s="136"/>
      <c r="L2491" s="136"/>
    </row>
    <row r="2492" ht="22.5" customHeight="1">
      <c r="A2492" s="136"/>
      <c r="B2492" s="136"/>
      <c r="C2492" s="136"/>
      <c r="D2492" s="136"/>
      <c r="F2492" s="136"/>
      <c r="G2492" s="136"/>
      <c r="H2492" s="136"/>
      <c r="I2492" s="136"/>
      <c r="J2492" s="136"/>
      <c r="K2492" s="136"/>
      <c r="L2492" s="136"/>
    </row>
    <row r="2493" ht="22.5" customHeight="1">
      <c r="A2493" s="136"/>
      <c r="B2493" s="136"/>
      <c r="C2493" s="136"/>
      <c r="D2493" s="136"/>
      <c r="F2493" s="136"/>
      <c r="G2493" s="136"/>
      <c r="H2493" s="136"/>
      <c r="I2493" s="136"/>
      <c r="J2493" s="136"/>
      <c r="K2493" s="136"/>
      <c r="L2493" s="136"/>
    </row>
    <row r="2494" ht="22.5" customHeight="1">
      <c r="A2494" s="136"/>
      <c r="B2494" s="136"/>
      <c r="C2494" s="136"/>
      <c r="D2494" s="136"/>
      <c r="F2494" s="136"/>
      <c r="G2494" s="136"/>
      <c r="H2494" s="136"/>
      <c r="I2494" s="136"/>
      <c r="J2494" s="136"/>
      <c r="K2494" s="136"/>
      <c r="L2494" s="136"/>
    </row>
    <row r="2495" ht="22.5" customHeight="1">
      <c r="A2495" s="136"/>
      <c r="B2495" s="136"/>
      <c r="C2495" s="136"/>
      <c r="D2495" s="136"/>
      <c r="F2495" s="136"/>
      <c r="G2495" s="136"/>
      <c r="H2495" s="136"/>
      <c r="I2495" s="136"/>
      <c r="J2495" s="136"/>
      <c r="K2495" s="136"/>
      <c r="L2495" s="136"/>
    </row>
    <row r="2496" ht="22.5" customHeight="1">
      <c r="A2496" s="136"/>
      <c r="B2496" s="136"/>
      <c r="C2496" s="136"/>
      <c r="D2496" s="136"/>
      <c r="F2496" s="136"/>
      <c r="G2496" s="136"/>
      <c r="H2496" s="136"/>
      <c r="I2496" s="136"/>
      <c r="J2496" s="136"/>
      <c r="K2496" s="136"/>
      <c r="L2496" s="136"/>
    </row>
    <row r="2497" ht="22.5" customHeight="1">
      <c r="A2497" s="136"/>
      <c r="B2497" s="136"/>
      <c r="C2497" s="136"/>
      <c r="D2497" s="136"/>
      <c r="F2497" s="136"/>
      <c r="G2497" s="136"/>
      <c r="H2497" s="136"/>
      <c r="I2497" s="136"/>
      <c r="J2497" s="136"/>
      <c r="K2497" s="136"/>
      <c r="L2497" s="136"/>
    </row>
    <row r="2498" ht="22.5" customHeight="1">
      <c r="A2498" s="136"/>
      <c r="B2498" s="136"/>
      <c r="C2498" s="136"/>
      <c r="D2498" s="136"/>
      <c r="F2498" s="136"/>
      <c r="G2498" s="136"/>
      <c r="H2498" s="136"/>
      <c r="I2498" s="136"/>
      <c r="J2498" s="136"/>
      <c r="K2498" s="136"/>
      <c r="L2498" s="136"/>
    </row>
    <row r="2499" ht="22.5" customHeight="1">
      <c r="A2499" s="136"/>
      <c r="B2499" s="136"/>
      <c r="C2499" s="136"/>
      <c r="D2499" s="136"/>
      <c r="F2499" s="136"/>
      <c r="G2499" s="136"/>
      <c r="H2499" s="136"/>
      <c r="I2499" s="136"/>
      <c r="J2499" s="136"/>
      <c r="K2499" s="136"/>
      <c r="L2499" s="136"/>
    </row>
    <row r="2500" ht="22.5" customHeight="1">
      <c r="A2500" s="136"/>
      <c r="B2500" s="136"/>
      <c r="C2500" s="136"/>
      <c r="D2500" s="136"/>
      <c r="F2500" s="136"/>
      <c r="G2500" s="136"/>
      <c r="H2500" s="136"/>
      <c r="I2500" s="136"/>
      <c r="J2500" s="136"/>
      <c r="K2500" s="136"/>
      <c r="L2500" s="136"/>
    </row>
    <row r="2501" ht="22.5" customHeight="1">
      <c r="A2501" s="136"/>
      <c r="B2501" s="136"/>
      <c r="C2501" s="136"/>
      <c r="D2501" s="136"/>
      <c r="F2501" s="136"/>
      <c r="G2501" s="136"/>
      <c r="H2501" s="136"/>
      <c r="I2501" s="136"/>
      <c r="J2501" s="136"/>
      <c r="K2501" s="136"/>
      <c r="L2501" s="136"/>
    </row>
    <row r="2502" ht="22.5" customHeight="1">
      <c r="A2502" s="136"/>
      <c r="B2502" s="136"/>
      <c r="C2502" s="136"/>
      <c r="D2502" s="136"/>
      <c r="F2502" s="136"/>
      <c r="G2502" s="136"/>
      <c r="H2502" s="136"/>
      <c r="I2502" s="136"/>
      <c r="J2502" s="136"/>
      <c r="K2502" s="136"/>
      <c r="L2502" s="136"/>
    </row>
    <row r="2503" ht="22.5" customHeight="1">
      <c r="A2503" s="136"/>
      <c r="B2503" s="136"/>
      <c r="C2503" s="136"/>
      <c r="D2503" s="136"/>
      <c r="F2503" s="136"/>
      <c r="G2503" s="136"/>
      <c r="H2503" s="136"/>
      <c r="I2503" s="136"/>
      <c r="J2503" s="136"/>
      <c r="K2503" s="136"/>
      <c r="L2503" s="136"/>
    </row>
    <row r="2504" ht="22.5" customHeight="1">
      <c r="A2504" s="136"/>
      <c r="B2504" s="136"/>
      <c r="C2504" s="136"/>
      <c r="D2504" s="136"/>
      <c r="F2504" s="136"/>
      <c r="G2504" s="136"/>
      <c r="H2504" s="136"/>
      <c r="I2504" s="136"/>
      <c r="J2504" s="136"/>
      <c r="K2504" s="136"/>
      <c r="L2504" s="136"/>
    </row>
    <row r="2505" ht="22.5" customHeight="1">
      <c r="A2505" s="136"/>
      <c r="B2505" s="136"/>
      <c r="C2505" s="136"/>
      <c r="D2505" s="136"/>
      <c r="F2505" s="136"/>
      <c r="G2505" s="136"/>
      <c r="H2505" s="136"/>
      <c r="I2505" s="136"/>
      <c r="J2505" s="136"/>
      <c r="K2505" s="136"/>
      <c r="L2505" s="136"/>
    </row>
    <row r="2506" ht="22.5" customHeight="1">
      <c r="A2506" s="136"/>
      <c r="B2506" s="136"/>
      <c r="C2506" s="136"/>
      <c r="D2506" s="136"/>
      <c r="F2506" s="136"/>
      <c r="G2506" s="136"/>
      <c r="H2506" s="136"/>
      <c r="I2506" s="136"/>
      <c r="J2506" s="136"/>
      <c r="K2506" s="136"/>
      <c r="L2506" s="136"/>
    </row>
    <row r="2507" ht="22.5" customHeight="1">
      <c r="A2507" s="136"/>
      <c r="B2507" s="136"/>
      <c r="C2507" s="136"/>
      <c r="D2507" s="136"/>
      <c r="F2507" s="136"/>
      <c r="G2507" s="136"/>
      <c r="H2507" s="136"/>
      <c r="I2507" s="136"/>
      <c r="J2507" s="136"/>
      <c r="K2507" s="136"/>
      <c r="L2507" s="136"/>
    </row>
    <row r="2508" ht="22.5" customHeight="1">
      <c r="A2508" s="136"/>
      <c r="B2508" s="136"/>
      <c r="C2508" s="136"/>
      <c r="D2508" s="136"/>
      <c r="F2508" s="136"/>
      <c r="G2508" s="136"/>
      <c r="H2508" s="136"/>
      <c r="I2508" s="136"/>
      <c r="J2508" s="136"/>
      <c r="K2508" s="136"/>
      <c r="L2508" s="136"/>
    </row>
    <row r="2509" ht="22.5" customHeight="1">
      <c r="A2509" s="136"/>
      <c r="B2509" s="136"/>
      <c r="C2509" s="136"/>
      <c r="D2509" s="136"/>
      <c r="F2509" s="136"/>
      <c r="G2509" s="136"/>
      <c r="H2509" s="136"/>
      <c r="I2509" s="136"/>
      <c r="J2509" s="136"/>
      <c r="K2509" s="136"/>
      <c r="L2509" s="136"/>
    </row>
    <row r="2510" ht="22.5" customHeight="1">
      <c r="A2510" s="136"/>
      <c r="B2510" s="136"/>
      <c r="C2510" s="136"/>
      <c r="D2510" s="136"/>
      <c r="F2510" s="136"/>
      <c r="G2510" s="136"/>
      <c r="H2510" s="136"/>
      <c r="I2510" s="136"/>
      <c r="J2510" s="136"/>
      <c r="K2510" s="136"/>
      <c r="L2510" s="136"/>
    </row>
    <row r="2511" ht="22.5" customHeight="1">
      <c r="A2511" s="136"/>
      <c r="B2511" s="136"/>
      <c r="C2511" s="136"/>
      <c r="D2511" s="136"/>
      <c r="F2511" s="136"/>
      <c r="G2511" s="136"/>
      <c r="H2511" s="136"/>
      <c r="I2511" s="136"/>
      <c r="J2511" s="136"/>
      <c r="K2511" s="136"/>
      <c r="L2511" s="136"/>
    </row>
    <row r="2512" ht="22.5" customHeight="1">
      <c r="A2512" s="136"/>
      <c r="B2512" s="136"/>
      <c r="C2512" s="136"/>
      <c r="D2512" s="136"/>
      <c r="F2512" s="136"/>
      <c r="G2512" s="136"/>
      <c r="H2512" s="136"/>
      <c r="I2512" s="136"/>
      <c r="J2512" s="136"/>
      <c r="K2512" s="136"/>
      <c r="L2512" s="136"/>
    </row>
    <row r="2513" ht="22.5" customHeight="1">
      <c r="A2513" s="136"/>
      <c r="B2513" s="136"/>
      <c r="C2513" s="136"/>
      <c r="D2513" s="136"/>
      <c r="F2513" s="136"/>
      <c r="G2513" s="136"/>
      <c r="H2513" s="136"/>
      <c r="I2513" s="136"/>
      <c r="J2513" s="136"/>
      <c r="K2513" s="136"/>
      <c r="L2513" s="136"/>
    </row>
    <row r="2514" ht="22.5" customHeight="1">
      <c r="A2514" s="136"/>
      <c r="B2514" s="136"/>
      <c r="C2514" s="136"/>
      <c r="D2514" s="136"/>
      <c r="F2514" s="136"/>
      <c r="G2514" s="136"/>
      <c r="H2514" s="136"/>
      <c r="I2514" s="136"/>
      <c r="J2514" s="136"/>
      <c r="K2514" s="136"/>
      <c r="L2514" s="136"/>
    </row>
    <row r="2515" ht="22.5" customHeight="1">
      <c r="A2515" s="136"/>
      <c r="B2515" s="136"/>
      <c r="C2515" s="136"/>
      <c r="D2515" s="136"/>
      <c r="F2515" s="136"/>
      <c r="G2515" s="136"/>
      <c r="H2515" s="136"/>
      <c r="I2515" s="136"/>
      <c r="J2515" s="136"/>
      <c r="K2515" s="136"/>
      <c r="L2515" s="136"/>
    </row>
    <row r="2516" ht="22.5" customHeight="1">
      <c r="A2516" s="136"/>
      <c r="B2516" s="136"/>
      <c r="C2516" s="136"/>
      <c r="D2516" s="136"/>
      <c r="F2516" s="136"/>
      <c r="G2516" s="136"/>
      <c r="H2516" s="136"/>
      <c r="I2516" s="136"/>
      <c r="J2516" s="136"/>
      <c r="K2516" s="136"/>
      <c r="L2516" s="136"/>
    </row>
    <row r="2517" ht="22.5" customHeight="1">
      <c r="A2517" s="136"/>
      <c r="B2517" s="136"/>
      <c r="C2517" s="136"/>
      <c r="D2517" s="136"/>
      <c r="F2517" s="136"/>
      <c r="G2517" s="136"/>
      <c r="H2517" s="136"/>
      <c r="I2517" s="136"/>
      <c r="J2517" s="136"/>
      <c r="K2517" s="136"/>
      <c r="L2517" s="136"/>
    </row>
    <row r="2518" ht="22.5" customHeight="1">
      <c r="A2518" s="136"/>
      <c r="B2518" s="136"/>
      <c r="C2518" s="136"/>
      <c r="D2518" s="136"/>
      <c r="F2518" s="136"/>
      <c r="G2518" s="136"/>
      <c r="H2518" s="136"/>
      <c r="I2518" s="136"/>
      <c r="J2518" s="136"/>
      <c r="K2518" s="136"/>
      <c r="L2518" s="136"/>
    </row>
    <row r="2519" ht="22.5" customHeight="1">
      <c r="A2519" s="136"/>
      <c r="B2519" s="136"/>
      <c r="C2519" s="136"/>
      <c r="D2519" s="136"/>
      <c r="F2519" s="136"/>
      <c r="G2519" s="136"/>
      <c r="H2519" s="136"/>
      <c r="I2519" s="136"/>
      <c r="J2519" s="136"/>
      <c r="K2519" s="136"/>
      <c r="L2519" s="136"/>
    </row>
    <row r="2520" ht="22.5" customHeight="1">
      <c r="A2520" s="136"/>
      <c r="B2520" s="136"/>
      <c r="C2520" s="136"/>
      <c r="D2520" s="136"/>
      <c r="F2520" s="136"/>
      <c r="G2520" s="136"/>
      <c r="H2520" s="136"/>
      <c r="I2520" s="136"/>
      <c r="J2520" s="136"/>
      <c r="K2520" s="136"/>
      <c r="L2520" s="136"/>
    </row>
    <row r="2521" ht="22.5" customHeight="1">
      <c r="A2521" s="136"/>
      <c r="B2521" s="136"/>
      <c r="C2521" s="136"/>
      <c r="D2521" s="136"/>
      <c r="F2521" s="136"/>
      <c r="G2521" s="136"/>
      <c r="H2521" s="136"/>
      <c r="I2521" s="136"/>
      <c r="J2521" s="136"/>
      <c r="K2521" s="136"/>
      <c r="L2521" s="136"/>
    </row>
    <row r="2522" ht="22.5" customHeight="1">
      <c r="A2522" s="136"/>
      <c r="B2522" s="136"/>
      <c r="C2522" s="136"/>
      <c r="D2522" s="136"/>
      <c r="F2522" s="136"/>
      <c r="G2522" s="136"/>
      <c r="H2522" s="136"/>
      <c r="I2522" s="136"/>
      <c r="J2522" s="136"/>
      <c r="K2522" s="136"/>
      <c r="L2522" s="136"/>
    </row>
    <row r="2523" ht="22.5" customHeight="1">
      <c r="A2523" s="136"/>
      <c r="B2523" s="136"/>
      <c r="C2523" s="136"/>
      <c r="D2523" s="136"/>
      <c r="F2523" s="136"/>
      <c r="G2523" s="136"/>
      <c r="H2523" s="136"/>
      <c r="I2523" s="136"/>
      <c r="J2523" s="136"/>
      <c r="K2523" s="136"/>
      <c r="L2523" s="136"/>
    </row>
    <row r="2524" ht="22.5" customHeight="1">
      <c r="A2524" s="136"/>
      <c r="B2524" s="136"/>
      <c r="C2524" s="136"/>
      <c r="D2524" s="136"/>
      <c r="F2524" s="136"/>
      <c r="G2524" s="136"/>
      <c r="H2524" s="136"/>
      <c r="I2524" s="136"/>
      <c r="J2524" s="136"/>
      <c r="K2524" s="136"/>
      <c r="L2524" s="136"/>
    </row>
    <row r="2525" ht="22.5" customHeight="1">
      <c r="A2525" s="136"/>
      <c r="B2525" s="136"/>
      <c r="C2525" s="136"/>
      <c r="D2525" s="136"/>
      <c r="F2525" s="136"/>
      <c r="G2525" s="136"/>
      <c r="H2525" s="136"/>
      <c r="I2525" s="136"/>
      <c r="J2525" s="136"/>
      <c r="K2525" s="136"/>
      <c r="L2525" s="136"/>
    </row>
    <row r="2526" ht="22.5" customHeight="1">
      <c r="A2526" s="136"/>
      <c r="B2526" s="136"/>
      <c r="C2526" s="136"/>
      <c r="D2526" s="136"/>
      <c r="F2526" s="136"/>
      <c r="G2526" s="136"/>
      <c r="H2526" s="136"/>
      <c r="I2526" s="136"/>
      <c r="J2526" s="136"/>
      <c r="K2526" s="136"/>
      <c r="L2526" s="136"/>
    </row>
    <row r="2527" ht="22.5" customHeight="1">
      <c r="A2527" s="136"/>
      <c r="B2527" s="136"/>
      <c r="C2527" s="136"/>
      <c r="D2527" s="136"/>
      <c r="F2527" s="136"/>
      <c r="G2527" s="136"/>
      <c r="H2527" s="136"/>
      <c r="I2527" s="136"/>
      <c r="J2527" s="136"/>
      <c r="K2527" s="136"/>
      <c r="L2527" s="136"/>
    </row>
    <row r="2528" ht="22.5" customHeight="1">
      <c r="A2528" s="136"/>
      <c r="B2528" s="136"/>
      <c r="C2528" s="136"/>
      <c r="D2528" s="136"/>
      <c r="F2528" s="136"/>
      <c r="G2528" s="136"/>
      <c r="H2528" s="136"/>
      <c r="I2528" s="136"/>
      <c r="J2528" s="136"/>
      <c r="K2528" s="136"/>
      <c r="L2528" s="136"/>
    </row>
    <row r="2529" ht="22.5" customHeight="1">
      <c r="A2529" s="136"/>
      <c r="B2529" s="136"/>
      <c r="C2529" s="136"/>
      <c r="D2529" s="136"/>
      <c r="F2529" s="136"/>
      <c r="G2529" s="136"/>
      <c r="H2529" s="136"/>
      <c r="I2529" s="136"/>
      <c r="J2529" s="136"/>
      <c r="K2529" s="136"/>
      <c r="L2529" s="136"/>
    </row>
    <row r="2530" ht="22.5" customHeight="1">
      <c r="A2530" s="136"/>
      <c r="B2530" s="136"/>
      <c r="C2530" s="136"/>
      <c r="D2530" s="136"/>
      <c r="F2530" s="136"/>
      <c r="G2530" s="136"/>
      <c r="H2530" s="136"/>
      <c r="I2530" s="136"/>
      <c r="J2530" s="136"/>
      <c r="K2530" s="136"/>
      <c r="L2530" s="136"/>
    </row>
    <row r="2531" ht="22.5" customHeight="1">
      <c r="A2531" s="136"/>
      <c r="B2531" s="136"/>
      <c r="C2531" s="136"/>
      <c r="D2531" s="136"/>
      <c r="F2531" s="136"/>
      <c r="G2531" s="136"/>
      <c r="H2531" s="136"/>
      <c r="I2531" s="136"/>
      <c r="J2531" s="136"/>
      <c r="K2531" s="136"/>
      <c r="L2531" s="136"/>
    </row>
    <row r="2532" ht="22.5" customHeight="1">
      <c r="A2532" s="136"/>
      <c r="B2532" s="136"/>
      <c r="C2532" s="136"/>
      <c r="D2532" s="136"/>
      <c r="F2532" s="136"/>
      <c r="G2532" s="136"/>
      <c r="H2532" s="136"/>
      <c r="I2532" s="136"/>
      <c r="J2532" s="136"/>
      <c r="K2532" s="136"/>
      <c r="L2532" s="136"/>
    </row>
    <row r="2533" ht="22.5" customHeight="1">
      <c r="A2533" s="136"/>
      <c r="B2533" s="136"/>
      <c r="C2533" s="136"/>
      <c r="D2533" s="136"/>
      <c r="F2533" s="136"/>
      <c r="G2533" s="136"/>
      <c r="H2533" s="136"/>
      <c r="I2533" s="136"/>
      <c r="J2533" s="136"/>
      <c r="K2533" s="136"/>
      <c r="L2533" s="136"/>
    </row>
    <row r="2534" ht="22.5" customHeight="1">
      <c r="A2534" s="136"/>
      <c r="B2534" s="136"/>
      <c r="C2534" s="136"/>
      <c r="D2534" s="136"/>
      <c r="F2534" s="136"/>
      <c r="G2534" s="136"/>
      <c r="H2534" s="136"/>
      <c r="I2534" s="136"/>
      <c r="J2534" s="136"/>
      <c r="K2534" s="136"/>
      <c r="L2534" s="136"/>
    </row>
    <row r="2535" ht="22.5" customHeight="1">
      <c r="A2535" s="136"/>
      <c r="B2535" s="136"/>
      <c r="C2535" s="136"/>
      <c r="D2535" s="136"/>
      <c r="F2535" s="136"/>
      <c r="G2535" s="136"/>
      <c r="H2535" s="136"/>
      <c r="I2535" s="136"/>
      <c r="J2535" s="136"/>
      <c r="K2535" s="136"/>
      <c r="L2535" s="136"/>
    </row>
    <row r="2536" ht="22.5" customHeight="1">
      <c r="A2536" s="136"/>
      <c r="B2536" s="136"/>
      <c r="C2536" s="136"/>
      <c r="D2536" s="136"/>
      <c r="F2536" s="136"/>
      <c r="G2536" s="136"/>
      <c r="H2536" s="136"/>
      <c r="I2536" s="136"/>
      <c r="J2536" s="136"/>
      <c r="K2536" s="136"/>
      <c r="L2536" s="136"/>
    </row>
    <row r="2537" ht="22.5" customHeight="1">
      <c r="A2537" s="136"/>
      <c r="B2537" s="136"/>
      <c r="C2537" s="136"/>
      <c r="D2537" s="136"/>
      <c r="F2537" s="136"/>
      <c r="G2537" s="136"/>
      <c r="H2537" s="136"/>
      <c r="I2537" s="136"/>
      <c r="J2537" s="136"/>
      <c r="K2537" s="136"/>
      <c r="L2537" s="136"/>
    </row>
    <row r="2538" ht="22.5" customHeight="1">
      <c r="A2538" s="136"/>
      <c r="B2538" s="136"/>
      <c r="C2538" s="136"/>
      <c r="D2538" s="136"/>
      <c r="F2538" s="136"/>
      <c r="G2538" s="136"/>
      <c r="H2538" s="136"/>
      <c r="I2538" s="136"/>
      <c r="J2538" s="136"/>
      <c r="K2538" s="136"/>
      <c r="L2538" s="136"/>
    </row>
    <row r="2539" ht="22.5" customHeight="1">
      <c r="A2539" s="136"/>
      <c r="B2539" s="136"/>
      <c r="C2539" s="136"/>
      <c r="D2539" s="136"/>
      <c r="F2539" s="136"/>
      <c r="G2539" s="136"/>
      <c r="H2539" s="136"/>
      <c r="I2539" s="136"/>
      <c r="J2539" s="136"/>
      <c r="K2539" s="136"/>
      <c r="L2539" s="136"/>
    </row>
    <row r="2540" ht="22.5" customHeight="1">
      <c r="A2540" s="136"/>
      <c r="B2540" s="136"/>
      <c r="C2540" s="136"/>
      <c r="D2540" s="136"/>
      <c r="F2540" s="136"/>
      <c r="G2540" s="136"/>
      <c r="H2540" s="136"/>
      <c r="I2540" s="136"/>
      <c r="J2540" s="136"/>
      <c r="K2540" s="136"/>
      <c r="L2540" s="136"/>
    </row>
    <row r="2541" ht="22.5" customHeight="1">
      <c r="A2541" s="136"/>
      <c r="B2541" s="136"/>
      <c r="C2541" s="136"/>
      <c r="D2541" s="136"/>
      <c r="F2541" s="136"/>
      <c r="G2541" s="136"/>
      <c r="H2541" s="136"/>
      <c r="I2541" s="136"/>
      <c r="J2541" s="136"/>
      <c r="K2541" s="136"/>
      <c r="L2541" s="136"/>
    </row>
    <row r="2542" ht="22.5" customHeight="1">
      <c r="A2542" s="136"/>
      <c r="B2542" s="136"/>
      <c r="C2542" s="136"/>
      <c r="D2542" s="136"/>
      <c r="F2542" s="136"/>
      <c r="G2542" s="136"/>
      <c r="H2542" s="136"/>
      <c r="I2542" s="136"/>
      <c r="J2542" s="136"/>
      <c r="K2542" s="136"/>
      <c r="L2542" s="136"/>
    </row>
    <row r="2543" ht="22.5" customHeight="1">
      <c r="A2543" s="136"/>
      <c r="B2543" s="136"/>
      <c r="C2543" s="136"/>
      <c r="D2543" s="136"/>
      <c r="F2543" s="136"/>
      <c r="G2543" s="136"/>
      <c r="H2543" s="136"/>
      <c r="I2543" s="136"/>
      <c r="J2543" s="136"/>
      <c r="K2543" s="136"/>
      <c r="L2543" s="136"/>
    </row>
    <row r="2544" ht="22.5" customHeight="1">
      <c r="A2544" s="136"/>
      <c r="B2544" s="136"/>
      <c r="C2544" s="136"/>
      <c r="D2544" s="136"/>
      <c r="F2544" s="136"/>
      <c r="G2544" s="136"/>
      <c r="H2544" s="136"/>
      <c r="I2544" s="136"/>
      <c r="J2544" s="136"/>
      <c r="K2544" s="136"/>
      <c r="L2544" s="136"/>
    </row>
    <row r="2545" ht="22.5" customHeight="1">
      <c r="A2545" s="136"/>
      <c r="B2545" s="136"/>
      <c r="C2545" s="136"/>
      <c r="D2545" s="136"/>
      <c r="F2545" s="136"/>
      <c r="G2545" s="136"/>
      <c r="H2545" s="136"/>
      <c r="I2545" s="136"/>
      <c r="J2545" s="136"/>
      <c r="K2545" s="136"/>
      <c r="L2545" s="136"/>
    </row>
    <row r="2546" ht="22.5" customHeight="1">
      <c r="A2546" s="136"/>
      <c r="B2546" s="136"/>
      <c r="C2546" s="136"/>
      <c r="D2546" s="136"/>
      <c r="F2546" s="136"/>
      <c r="G2546" s="136"/>
      <c r="H2546" s="136"/>
      <c r="I2546" s="136"/>
      <c r="J2546" s="136"/>
      <c r="K2546" s="136"/>
      <c r="L2546" s="136"/>
    </row>
    <row r="2547" ht="22.5" customHeight="1">
      <c r="A2547" s="136"/>
      <c r="B2547" s="136"/>
      <c r="C2547" s="136"/>
      <c r="D2547" s="136"/>
      <c r="F2547" s="136"/>
      <c r="G2547" s="136"/>
      <c r="H2547" s="136"/>
      <c r="I2547" s="136"/>
      <c r="J2547" s="136"/>
      <c r="K2547" s="136"/>
      <c r="L2547" s="136"/>
    </row>
    <row r="2548" ht="22.5" customHeight="1">
      <c r="A2548" s="136"/>
      <c r="B2548" s="136"/>
      <c r="C2548" s="136"/>
      <c r="D2548" s="136"/>
      <c r="F2548" s="136"/>
      <c r="G2548" s="136"/>
      <c r="H2548" s="136"/>
      <c r="I2548" s="136"/>
      <c r="J2548" s="136"/>
      <c r="K2548" s="136"/>
      <c r="L2548" s="136"/>
    </row>
    <row r="2549" ht="22.5" customHeight="1">
      <c r="A2549" s="136"/>
      <c r="B2549" s="136"/>
      <c r="C2549" s="136"/>
      <c r="D2549" s="136"/>
      <c r="F2549" s="136"/>
      <c r="G2549" s="136"/>
      <c r="H2549" s="136"/>
      <c r="I2549" s="136"/>
      <c r="J2549" s="136"/>
      <c r="K2549" s="136"/>
      <c r="L2549" s="136"/>
    </row>
    <row r="2550" ht="22.5" customHeight="1">
      <c r="A2550" s="136"/>
      <c r="B2550" s="136"/>
      <c r="C2550" s="136"/>
      <c r="D2550" s="136"/>
      <c r="F2550" s="136"/>
      <c r="G2550" s="136"/>
      <c r="H2550" s="136"/>
      <c r="I2550" s="136"/>
      <c r="J2550" s="136"/>
      <c r="K2550" s="136"/>
      <c r="L2550" s="136"/>
    </row>
    <row r="2551" ht="22.5" customHeight="1">
      <c r="A2551" s="136"/>
      <c r="B2551" s="136"/>
      <c r="C2551" s="136"/>
      <c r="D2551" s="136"/>
      <c r="F2551" s="136"/>
      <c r="G2551" s="136"/>
      <c r="H2551" s="136"/>
      <c r="I2551" s="136"/>
      <c r="J2551" s="136"/>
      <c r="K2551" s="136"/>
      <c r="L2551" s="136"/>
    </row>
    <row r="2552" ht="22.5" customHeight="1">
      <c r="A2552" s="136"/>
      <c r="B2552" s="136"/>
      <c r="C2552" s="136"/>
      <c r="D2552" s="136"/>
      <c r="F2552" s="136"/>
      <c r="G2552" s="136"/>
      <c r="H2552" s="136"/>
      <c r="I2552" s="136"/>
      <c r="J2552" s="136"/>
      <c r="K2552" s="136"/>
      <c r="L2552" s="136"/>
    </row>
    <row r="2553" ht="22.5" customHeight="1">
      <c r="A2553" s="136"/>
      <c r="B2553" s="136"/>
      <c r="C2553" s="136"/>
      <c r="D2553" s="136"/>
      <c r="F2553" s="136"/>
      <c r="G2553" s="136"/>
      <c r="H2553" s="136"/>
      <c r="I2553" s="136"/>
      <c r="J2553" s="136"/>
      <c r="K2553" s="136"/>
      <c r="L2553" s="136"/>
    </row>
    <row r="2554" ht="22.5" customHeight="1">
      <c r="A2554" s="136"/>
      <c r="B2554" s="136"/>
      <c r="C2554" s="136"/>
      <c r="D2554" s="136"/>
      <c r="F2554" s="136"/>
      <c r="G2554" s="136"/>
      <c r="H2554" s="136"/>
      <c r="I2554" s="136"/>
      <c r="J2554" s="136"/>
      <c r="K2554" s="136"/>
      <c r="L2554" s="136"/>
    </row>
    <row r="2555" ht="22.5" customHeight="1">
      <c r="A2555" s="136"/>
      <c r="B2555" s="136"/>
      <c r="C2555" s="136"/>
      <c r="D2555" s="136"/>
      <c r="F2555" s="136"/>
      <c r="G2555" s="136"/>
      <c r="H2555" s="136"/>
      <c r="I2555" s="136"/>
      <c r="J2555" s="136"/>
      <c r="K2555" s="136"/>
      <c r="L2555" s="136"/>
    </row>
    <row r="2556" ht="22.5" customHeight="1">
      <c r="A2556" s="136"/>
      <c r="B2556" s="136"/>
      <c r="C2556" s="136"/>
      <c r="D2556" s="136"/>
      <c r="F2556" s="136"/>
      <c r="G2556" s="136"/>
      <c r="H2556" s="136"/>
      <c r="I2556" s="136"/>
      <c r="J2556" s="136"/>
      <c r="K2556" s="136"/>
      <c r="L2556" s="136"/>
    </row>
    <row r="2557" ht="22.5" customHeight="1">
      <c r="A2557" s="136"/>
      <c r="B2557" s="136"/>
      <c r="C2557" s="136"/>
      <c r="D2557" s="136"/>
      <c r="F2557" s="136"/>
      <c r="G2557" s="136"/>
      <c r="H2557" s="136"/>
      <c r="I2557" s="136"/>
      <c r="J2557" s="136"/>
      <c r="K2557" s="136"/>
      <c r="L2557" s="136"/>
    </row>
    <row r="2558" ht="22.5" customHeight="1">
      <c r="A2558" s="136"/>
      <c r="B2558" s="136"/>
      <c r="C2558" s="136"/>
      <c r="D2558" s="136"/>
      <c r="F2558" s="136"/>
      <c r="G2558" s="136"/>
      <c r="H2558" s="136"/>
      <c r="I2558" s="136"/>
      <c r="J2558" s="136"/>
      <c r="K2558" s="136"/>
      <c r="L2558" s="136"/>
    </row>
    <row r="2559" ht="22.5" customHeight="1">
      <c r="A2559" s="136"/>
      <c r="B2559" s="136"/>
      <c r="C2559" s="136"/>
      <c r="D2559" s="136"/>
      <c r="F2559" s="136"/>
      <c r="G2559" s="136"/>
      <c r="H2559" s="136"/>
      <c r="I2559" s="136"/>
      <c r="J2559" s="136"/>
      <c r="K2559" s="136"/>
      <c r="L2559" s="136"/>
    </row>
    <row r="2560" ht="22.5" customHeight="1">
      <c r="A2560" s="136"/>
      <c r="B2560" s="136"/>
      <c r="C2560" s="136"/>
      <c r="D2560" s="136"/>
      <c r="F2560" s="136"/>
      <c r="G2560" s="136"/>
      <c r="H2560" s="136"/>
      <c r="I2560" s="136"/>
      <c r="J2560" s="136"/>
      <c r="K2560" s="136"/>
      <c r="L2560" s="136"/>
    </row>
    <row r="2561" ht="22.5" customHeight="1">
      <c r="A2561" s="136"/>
      <c r="B2561" s="136"/>
      <c r="C2561" s="136"/>
      <c r="D2561" s="136"/>
      <c r="F2561" s="136"/>
      <c r="G2561" s="136"/>
      <c r="H2561" s="136"/>
      <c r="I2561" s="136"/>
      <c r="J2561" s="136"/>
      <c r="K2561" s="136"/>
      <c r="L2561" s="136"/>
    </row>
    <row r="2562" ht="22.5" customHeight="1">
      <c r="A2562" s="136"/>
      <c r="B2562" s="136"/>
      <c r="C2562" s="136"/>
      <c r="D2562" s="136"/>
      <c r="F2562" s="136"/>
      <c r="G2562" s="136"/>
      <c r="H2562" s="136"/>
      <c r="I2562" s="136"/>
      <c r="J2562" s="136"/>
      <c r="K2562" s="136"/>
      <c r="L2562" s="136"/>
    </row>
    <row r="2563" ht="22.5" customHeight="1">
      <c r="A2563" s="136"/>
      <c r="B2563" s="136"/>
      <c r="C2563" s="136"/>
      <c r="D2563" s="136"/>
      <c r="F2563" s="136"/>
      <c r="G2563" s="136"/>
      <c r="H2563" s="136"/>
      <c r="I2563" s="136"/>
      <c r="J2563" s="136"/>
      <c r="K2563" s="136"/>
      <c r="L2563" s="136"/>
    </row>
    <row r="2564" ht="22.5" customHeight="1">
      <c r="A2564" s="136"/>
      <c r="B2564" s="136"/>
      <c r="C2564" s="136"/>
      <c r="D2564" s="136"/>
      <c r="F2564" s="136"/>
      <c r="G2564" s="136"/>
      <c r="H2564" s="136"/>
      <c r="I2564" s="136"/>
      <c r="J2564" s="136"/>
      <c r="K2564" s="136"/>
      <c r="L2564" s="136"/>
    </row>
    <row r="2565" ht="22.5" customHeight="1">
      <c r="A2565" s="136"/>
      <c r="B2565" s="136"/>
      <c r="C2565" s="136"/>
      <c r="D2565" s="136"/>
      <c r="F2565" s="136"/>
      <c r="G2565" s="136"/>
      <c r="H2565" s="136"/>
      <c r="I2565" s="136"/>
      <c r="J2565" s="136"/>
      <c r="K2565" s="136"/>
      <c r="L2565" s="136"/>
    </row>
    <row r="2566" ht="22.5" customHeight="1">
      <c r="A2566" s="136"/>
      <c r="B2566" s="136"/>
      <c r="C2566" s="136"/>
      <c r="D2566" s="136"/>
      <c r="F2566" s="136"/>
      <c r="G2566" s="136"/>
      <c r="H2566" s="136"/>
      <c r="I2566" s="136"/>
      <c r="J2566" s="136"/>
      <c r="K2566" s="136"/>
      <c r="L2566" s="136"/>
    </row>
    <row r="2567" ht="22.5" customHeight="1">
      <c r="A2567" s="136"/>
      <c r="B2567" s="136"/>
      <c r="C2567" s="136"/>
      <c r="D2567" s="136"/>
      <c r="F2567" s="136"/>
      <c r="G2567" s="136"/>
      <c r="H2567" s="136"/>
      <c r="I2567" s="136"/>
      <c r="J2567" s="136"/>
      <c r="K2567" s="136"/>
      <c r="L2567" s="136"/>
    </row>
    <row r="2568" ht="22.5" customHeight="1">
      <c r="A2568" s="136"/>
      <c r="B2568" s="136"/>
      <c r="C2568" s="136"/>
      <c r="D2568" s="136"/>
      <c r="F2568" s="136"/>
      <c r="G2568" s="136"/>
      <c r="H2568" s="136"/>
      <c r="I2568" s="136"/>
      <c r="J2568" s="136"/>
      <c r="K2568" s="136"/>
      <c r="L2568" s="136"/>
    </row>
    <row r="2569" ht="22.5" customHeight="1">
      <c r="A2569" s="136"/>
      <c r="B2569" s="136"/>
      <c r="C2569" s="136"/>
      <c r="D2569" s="136"/>
      <c r="F2569" s="136"/>
      <c r="G2569" s="136"/>
      <c r="H2569" s="136"/>
      <c r="I2569" s="136"/>
      <c r="J2569" s="136"/>
      <c r="K2569" s="136"/>
      <c r="L2569" s="136"/>
    </row>
    <row r="2570" ht="22.5" customHeight="1">
      <c r="A2570" s="136"/>
      <c r="B2570" s="136"/>
      <c r="C2570" s="136"/>
      <c r="D2570" s="136"/>
      <c r="F2570" s="136"/>
      <c r="G2570" s="136"/>
      <c r="H2570" s="136"/>
      <c r="I2570" s="136"/>
      <c r="J2570" s="136"/>
      <c r="K2570" s="136"/>
      <c r="L2570" s="136"/>
    </row>
    <row r="2571" ht="22.5" customHeight="1">
      <c r="A2571" s="136"/>
      <c r="B2571" s="136"/>
      <c r="C2571" s="136"/>
      <c r="D2571" s="136"/>
      <c r="F2571" s="136"/>
      <c r="G2571" s="136"/>
      <c r="H2571" s="136"/>
      <c r="I2571" s="136"/>
      <c r="J2571" s="136"/>
      <c r="K2571" s="136"/>
      <c r="L2571" s="136"/>
    </row>
    <row r="2572" ht="22.5" customHeight="1">
      <c r="A2572" s="136"/>
      <c r="B2572" s="136"/>
      <c r="C2572" s="136"/>
      <c r="D2572" s="136"/>
      <c r="F2572" s="136"/>
      <c r="G2572" s="136"/>
      <c r="H2572" s="136"/>
      <c r="I2572" s="136"/>
      <c r="J2572" s="136"/>
      <c r="K2572" s="136"/>
      <c r="L2572" s="136"/>
    </row>
    <row r="2573" ht="22.5" customHeight="1">
      <c r="A2573" s="136"/>
      <c r="B2573" s="136"/>
      <c r="C2573" s="136"/>
      <c r="D2573" s="136"/>
      <c r="F2573" s="136"/>
      <c r="G2573" s="136"/>
      <c r="H2573" s="136"/>
      <c r="I2573" s="136"/>
      <c r="J2573" s="136"/>
      <c r="K2573" s="136"/>
      <c r="L2573" s="136"/>
    </row>
    <row r="2574" ht="22.5" customHeight="1">
      <c r="A2574" s="136"/>
      <c r="B2574" s="136"/>
      <c r="C2574" s="136"/>
      <c r="D2574" s="136"/>
      <c r="F2574" s="136"/>
      <c r="G2574" s="136"/>
      <c r="H2574" s="136"/>
      <c r="I2574" s="136"/>
      <c r="J2574" s="136"/>
      <c r="K2574" s="136"/>
      <c r="L2574" s="136"/>
    </row>
    <row r="2575" ht="22.5" customHeight="1">
      <c r="A2575" s="136"/>
      <c r="B2575" s="136"/>
      <c r="C2575" s="136"/>
      <c r="D2575" s="136"/>
      <c r="F2575" s="136"/>
      <c r="G2575" s="136"/>
      <c r="H2575" s="136"/>
      <c r="I2575" s="136"/>
      <c r="J2575" s="136"/>
      <c r="K2575" s="136"/>
      <c r="L2575" s="136"/>
    </row>
    <row r="2576" ht="22.5" customHeight="1">
      <c r="A2576" s="136"/>
      <c r="B2576" s="136"/>
      <c r="C2576" s="136"/>
      <c r="D2576" s="136"/>
      <c r="F2576" s="136"/>
      <c r="G2576" s="136"/>
      <c r="H2576" s="136"/>
      <c r="I2576" s="136"/>
      <c r="J2576" s="136"/>
      <c r="K2576" s="136"/>
      <c r="L2576" s="136"/>
    </row>
    <row r="2577" ht="22.5" customHeight="1">
      <c r="A2577" s="136"/>
      <c r="B2577" s="136"/>
      <c r="C2577" s="136"/>
      <c r="D2577" s="136"/>
      <c r="F2577" s="136"/>
      <c r="G2577" s="136"/>
      <c r="H2577" s="136"/>
      <c r="I2577" s="136"/>
      <c r="J2577" s="136"/>
      <c r="K2577" s="136"/>
      <c r="L2577" s="136"/>
    </row>
    <row r="2578" ht="22.5" customHeight="1">
      <c r="A2578" s="136"/>
      <c r="B2578" s="136"/>
      <c r="C2578" s="136"/>
      <c r="D2578" s="136"/>
      <c r="F2578" s="136"/>
      <c r="G2578" s="136"/>
      <c r="H2578" s="136"/>
      <c r="I2578" s="136"/>
      <c r="J2578" s="136"/>
      <c r="K2578" s="136"/>
      <c r="L2578" s="136"/>
    </row>
    <row r="2579" ht="22.5" customHeight="1">
      <c r="A2579" s="136"/>
      <c r="B2579" s="136"/>
      <c r="C2579" s="136"/>
      <c r="D2579" s="136"/>
      <c r="F2579" s="136"/>
      <c r="G2579" s="136"/>
      <c r="H2579" s="136"/>
      <c r="I2579" s="136"/>
      <c r="J2579" s="136"/>
      <c r="K2579" s="136"/>
      <c r="L2579" s="136"/>
    </row>
    <row r="2580" ht="22.5" customHeight="1">
      <c r="A2580" s="136"/>
      <c r="B2580" s="136"/>
      <c r="C2580" s="136"/>
      <c r="D2580" s="136"/>
      <c r="F2580" s="136"/>
      <c r="G2580" s="136"/>
      <c r="H2580" s="136"/>
      <c r="I2580" s="136"/>
      <c r="J2580" s="136"/>
      <c r="K2580" s="136"/>
      <c r="L2580" s="136"/>
    </row>
    <row r="2581" ht="22.5" customHeight="1">
      <c r="A2581" s="136"/>
      <c r="B2581" s="136"/>
      <c r="C2581" s="136"/>
      <c r="D2581" s="136"/>
      <c r="F2581" s="136"/>
      <c r="G2581" s="136"/>
      <c r="H2581" s="136"/>
      <c r="I2581" s="136"/>
      <c r="J2581" s="136"/>
      <c r="K2581" s="136"/>
      <c r="L2581" s="136"/>
    </row>
    <row r="2582" ht="22.5" customHeight="1">
      <c r="A2582" s="136"/>
      <c r="B2582" s="136"/>
      <c r="C2582" s="136"/>
      <c r="D2582" s="136"/>
      <c r="F2582" s="136"/>
      <c r="G2582" s="136"/>
      <c r="H2582" s="136"/>
      <c r="I2582" s="136"/>
      <c r="J2582" s="136"/>
      <c r="K2582" s="136"/>
      <c r="L2582" s="136"/>
    </row>
    <row r="2583" ht="22.5" customHeight="1">
      <c r="A2583" s="136"/>
      <c r="B2583" s="136"/>
      <c r="C2583" s="136"/>
      <c r="D2583" s="136"/>
      <c r="F2583" s="136"/>
      <c r="G2583" s="136"/>
      <c r="H2583" s="136"/>
      <c r="I2583" s="136"/>
      <c r="J2583" s="136"/>
      <c r="K2583" s="136"/>
      <c r="L2583" s="136"/>
    </row>
    <row r="2584" ht="22.5" customHeight="1">
      <c r="A2584" s="136"/>
      <c r="B2584" s="136"/>
      <c r="C2584" s="136"/>
      <c r="D2584" s="136"/>
      <c r="F2584" s="136"/>
      <c r="G2584" s="136"/>
      <c r="H2584" s="136"/>
      <c r="I2584" s="136"/>
      <c r="J2584" s="136"/>
      <c r="K2584" s="136"/>
      <c r="L2584" s="136"/>
    </row>
    <row r="2585" ht="22.5" customHeight="1">
      <c r="A2585" s="136"/>
      <c r="B2585" s="136"/>
      <c r="C2585" s="136"/>
      <c r="D2585" s="136"/>
      <c r="F2585" s="136"/>
      <c r="G2585" s="136"/>
      <c r="H2585" s="136"/>
      <c r="I2585" s="136"/>
      <c r="J2585" s="136"/>
      <c r="K2585" s="136"/>
      <c r="L2585" s="136"/>
    </row>
    <row r="2586" ht="22.5" customHeight="1">
      <c r="A2586" s="136"/>
      <c r="B2586" s="136"/>
      <c r="C2586" s="136"/>
      <c r="D2586" s="136"/>
      <c r="F2586" s="136"/>
      <c r="G2586" s="136"/>
      <c r="H2586" s="136"/>
      <c r="I2586" s="136"/>
      <c r="J2586" s="136"/>
      <c r="K2586" s="136"/>
      <c r="L2586" s="136"/>
    </row>
    <row r="2587" ht="22.5" customHeight="1">
      <c r="A2587" s="136"/>
      <c r="B2587" s="136"/>
      <c r="C2587" s="136"/>
      <c r="D2587" s="136"/>
      <c r="F2587" s="136"/>
      <c r="G2587" s="136"/>
      <c r="H2587" s="136"/>
      <c r="I2587" s="136"/>
      <c r="J2587" s="136"/>
      <c r="K2587" s="136"/>
      <c r="L2587" s="136"/>
    </row>
    <row r="2588" ht="22.5" customHeight="1">
      <c r="A2588" s="136"/>
      <c r="B2588" s="136"/>
      <c r="C2588" s="136"/>
      <c r="D2588" s="136"/>
      <c r="F2588" s="136"/>
      <c r="G2588" s="136"/>
      <c r="H2588" s="136"/>
      <c r="I2588" s="136"/>
      <c r="J2588" s="136"/>
      <c r="K2588" s="136"/>
      <c r="L2588" s="136"/>
    </row>
    <row r="2589" ht="22.5" customHeight="1">
      <c r="A2589" s="136"/>
      <c r="B2589" s="136"/>
      <c r="C2589" s="136"/>
      <c r="D2589" s="136"/>
      <c r="F2589" s="136"/>
      <c r="G2589" s="136"/>
      <c r="H2589" s="136"/>
      <c r="I2589" s="136"/>
      <c r="J2589" s="136"/>
      <c r="K2589" s="136"/>
      <c r="L2589" s="136"/>
    </row>
    <row r="2590" ht="22.5" customHeight="1">
      <c r="A2590" s="136"/>
      <c r="B2590" s="136"/>
      <c r="C2590" s="136"/>
      <c r="D2590" s="136"/>
      <c r="F2590" s="136"/>
      <c r="G2590" s="136"/>
      <c r="H2590" s="136"/>
      <c r="I2590" s="136"/>
      <c r="J2590" s="136"/>
      <c r="K2590" s="136"/>
      <c r="L2590" s="136"/>
    </row>
    <row r="2591" ht="22.5" customHeight="1">
      <c r="A2591" s="136"/>
      <c r="B2591" s="136"/>
      <c r="C2591" s="136"/>
      <c r="D2591" s="136"/>
      <c r="F2591" s="136"/>
      <c r="G2591" s="136"/>
      <c r="H2591" s="136"/>
      <c r="I2591" s="136"/>
      <c r="J2591" s="136"/>
      <c r="K2591" s="136"/>
      <c r="L2591" s="136"/>
    </row>
    <row r="2592" ht="22.5" customHeight="1">
      <c r="A2592" s="136"/>
      <c r="B2592" s="136"/>
      <c r="C2592" s="136"/>
      <c r="D2592" s="136"/>
      <c r="F2592" s="136"/>
      <c r="G2592" s="136"/>
      <c r="H2592" s="136"/>
      <c r="I2592" s="136"/>
      <c r="J2592" s="136"/>
      <c r="K2592" s="136"/>
      <c r="L2592" s="136"/>
    </row>
    <row r="2593" ht="22.5" customHeight="1">
      <c r="A2593" s="136"/>
      <c r="B2593" s="136"/>
      <c r="C2593" s="136"/>
      <c r="D2593" s="136"/>
      <c r="F2593" s="136"/>
      <c r="G2593" s="136"/>
      <c r="H2593" s="136"/>
      <c r="I2593" s="136"/>
      <c r="J2593" s="136"/>
      <c r="K2593" s="136"/>
      <c r="L2593" s="136"/>
    </row>
    <row r="2594" ht="22.5" customHeight="1">
      <c r="A2594" s="136"/>
      <c r="B2594" s="136"/>
      <c r="C2594" s="136"/>
      <c r="D2594" s="136"/>
      <c r="F2594" s="136"/>
      <c r="G2594" s="136"/>
      <c r="H2594" s="136"/>
      <c r="I2594" s="136"/>
      <c r="J2594" s="136"/>
      <c r="K2594" s="136"/>
      <c r="L2594" s="136"/>
    </row>
    <row r="2595" ht="22.5" customHeight="1">
      <c r="A2595" s="136"/>
      <c r="B2595" s="136"/>
      <c r="C2595" s="136"/>
      <c r="D2595" s="136"/>
      <c r="F2595" s="136"/>
      <c r="G2595" s="136"/>
      <c r="H2595" s="136"/>
      <c r="I2595" s="136"/>
      <c r="J2595" s="136"/>
      <c r="K2595" s="136"/>
      <c r="L2595" s="136"/>
    </row>
    <row r="2596" ht="22.5" customHeight="1">
      <c r="A2596" s="136"/>
      <c r="B2596" s="136"/>
      <c r="C2596" s="136"/>
      <c r="D2596" s="136"/>
      <c r="F2596" s="136"/>
      <c r="G2596" s="136"/>
      <c r="H2596" s="136"/>
      <c r="I2596" s="136"/>
      <c r="J2596" s="136"/>
      <c r="K2596" s="136"/>
      <c r="L2596" s="136"/>
    </row>
    <row r="2597" ht="22.5" customHeight="1">
      <c r="A2597" s="136"/>
      <c r="B2597" s="136"/>
      <c r="C2597" s="136"/>
      <c r="D2597" s="136"/>
      <c r="F2597" s="136"/>
      <c r="G2597" s="136"/>
      <c r="H2597" s="136"/>
      <c r="I2597" s="136"/>
      <c r="J2597" s="136"/>
      <c r="K2597" s="136"/>
      <c r="L2597" s="136"/>
    </row>
    <row r="2598" ht="22.5" customHeight="1">
      <c r="A2598" s="136"/>
      <c r="B2598" s="136"/>
      <c r="C2598" s="136"/>
      <c r="D2598" s="136"/>
      <c r="F2598" s="136"/>
      <c r="G2598" s="136"/>
      <c r="H2598" s="136"/>
      <c r="I2598" s="136"/>
      <c r="J2598" s="136"/>
      <c r="K2598" s="136"/>
      <c r="L2598" s="136"/>
    </row>
    <row r="2599" ht="22.5" customHeight="1">
      <c r="A2599" s="136"/>
      <c r="B2599" s="136"/>
      <c r="C2599" s="136"/>
      <c r="D2599" s="136"/>
      <c r="F2599" s="136"/>
      <c r="G2599" s="136"/>
      <c r="H2599" s="136"/>
      <c r="I2599" s="136"/>
      <c r="J2599" s="136"/>
      <c r="K2599" s="136"/>
      <c r="L2599" s="136"/>
    </row>
    <row r="2600" ht="22.5" customHeight="1">
      <c r="A2600" s="136"/>
      <c r="B2600" s="136"/>
      <c r="C2600" s="136"/>
      <c r="D2600" s="136"/>
      <c r="F2600" s="136"/>
      <c r="G2600" s="136"/>
      <c r="H2600" s="136"/>
      <c r="I2600" s="136"/>
      <c r="J2600" s="136"/>
      <c r="K2600" s="136"/>
      <c r="L2600" s="136"/>
    </row>
    <row r="2601" ht="22.5" customHeight="1">
      <c r="A2601" s="136"/>
      <c r="B2601" s="136"/>
      <c r="C2601" s="136"/>
      <c r="D2601" s="136"/>
      <c r="F2601" s="136"/>
      <c r="G2601" s="136"/>
      <c r="H2601" s="136"/>
      <c r="I2601" s="136"/>
      <c r="J2601" s="136"/>
      <c r="K2601" s="136"/>
      <c r="L2601" s="136"/>
    </row>
    <row r="2602" ht="22.5" customHeight="1">
      <c r="A2602" s="136"/>
      <c r="B2602" s="136"/>
      <c r="C2602" s="136"/>
      <c r="D2602" s="136"/>
      <c r="F2602" s="136"/>
      <c r="G2602" s="136"/>
      <c r="H2602" s="136"/>
      <c r="I2602" s="136"/>
      <c r="J2602" s="136"/>
      <c r="K2602" s="136"/>
      <c r="L2602" s="136"/>
    </row>
    <row r="2603" ht="22.5" customHeight="1">
      <c r="A2603" s="136"/>
      <c r="B2603" s="136"/>
      <c r="C2603" s="136"/>
      <c r="D2603" s="136"/>
      <c r="F2603" s="136"/>
      <c r="G2603" s="136"/>
      <c r="H2603" s="136"/>
      <c r="I2603" s="136"/>
      <c r="J2603" s="136"/>
      <c r="K2603" s="136"/>
      <c r="L2603" s="136"/>
    </row>
    <row r="2604" ht="22.5" customHeight="1">
      <c r="A2604" s="136"/>
      <c r="B2604" s="136"/>
      <c r="C2604" s="136"/>
      <c r="D2604" s="136"/>
      <c r="F2604" s="136"/>
      <c r="G2604" s="136"/>
      <c r="H2604" s="136"/>
      <c r="I2604" s="136"/>
      <c r="J2604" s="136"/>
      <c r="K2604" s="136"/>
      <c r="L2604" s="136"/>
    </row>
    <row r="2605" ht="22.5" customHeight="1">
      <c r="A2605" s="136"/>
      <c r="B2605" s="136"/>
      <c r="C2605" s="136"/>
      <c r="D2605" s="136"/>
      <c r="F2605" s="136"/>
      <c r="G2605" s="136"/>
      <c r="H2605" s="136"/>
      <c r="I2605" s="136"/>
      <c r="J2605" s="136"/>
      <c r="K2605" s="136"/>
      <c r="L2605" s="136"/>
    </row>
    <row r="2606" ht="22.5" customHeight="1">
      <c r="A2606" s="136"/>
      <c r="B2606" s="136"/>
      <c r="C2606" s="136"/>
      <c r="D2606" s="136"/>
      <c r="F2606" s="136"/>
      <c r="G2606" s="136"/>
      <c r="H2606" s="136"/>
      <c r="I2606" s="136"/>
      <c r="J2606" s="136"/>
      <c r="K2606" s="136"/>
      <c r="L2606" s="136"/>
    </row>
    <row r="2607" ht="22.5" customHeight="1">
      <c r="A2607" s="136"/>
      <c r="B2607" s="136"/>
      <c r="C2607" s="136"/>
      <c r="D2607" s="136"/>
      <c r="F2607" s="136"/>
      <c r="G2607" s="136"/>
      <c r="H2607" s="136"/>
      <c r="I2607" s="136"/>
      <c r="J2607" s="136"/>
      <c r="K2607" s="136"/>
      <c r="L2607" s="136"/>
    </row>
    <row r="2608" ht="22.5" customHeight="1">
      <c r="A2608" s="136"/>
      <c r="B2608" s="136"/>
      <c r="C2608" s="136"/>
      <c r="D2608" s="136"/>
      <c r="F2608" s="136"/>
      <c r="G2608" s="136"/>
      <c r="H2608" s="136"/>
      <c r="I2608" s="136"/>
      <c r="J2608" s="136"/>
      <c r="K2608" s="136"/>
      <c r="L2608" s="136"/>
    </row>
    <row r="2609" ht="22.5" customHeight="1">
      <c r="A2609" s="136"/>
      <c r="B2609" s="136"/>
      <c r="C2609" s="136"/>
      <c r="D2609" s="136"/>
      <c r="F2609" s="136"/>
      <c r="G2609" s="136"/>
      <c r="H2609" s="136"/>
      <c r="I2609" s="136"/>
      <c r="J2609" s="136"/>
      <c r="K2609" s="136"/>
      <c r="L2609" s="136"/>
    </row>
    <row r="2610" ht="22.5" customHeight="1">
      <c r="A2610" s="136"/>
      <c r="B2610" s="136"/>
      <c r="C2610" s="136"/>
      <c r="D2610" s="136"/>
      <c r="F2610" s="136"/>
      <c r="G2610" s="136"/>
      <c r="H2610" s="136"/>
      <c r="I2610" s="136"/>
      <c r="J2610" s="136"/>
      <c r="K2610" s="136"/>
      <c r="L2610" s="136"/>
    </row>
    <row r="2611" ht="22.5" customHeight="1">
      <c r="A2611" s="136"/>
      <c r="B2611" s="136"/>
      <c r="C2611" s="136"/>
      <c r="D2611" s="136"/>
      <c r="F2611" s="136"/>
      <c r="G2611" s="136"/>
      <c r="H2611" s="136"/>
      <c r="I2611" s="136"/>
      <c r="J2611" s="136"/>
      <c r="K2611" s="136"/>
      <c r="L2611" s="136"/>
    </row>
    <row r="2612" ht="22.5" customHeight="1">
      <c r="A2612" s="136"/>
      <c r="B2612" s="136"/>
      <c r="C2612" s="136"/>
      <c r="D2612" s="136"/>
      <c r="F2612" s="136"/>
      <c r="G2612" s="136"/>
      <c r="H2612" s="136"/>
      <c r="I2612" s="136"/>
      <c r="J2612" s="136"/>
      <c r="K2612" s="136"/>
      <c r="L2612" s="136"/>
    </row>
    <row r="2613" ht="22.5" customHeight="1">
      <c r="A2613" s="136"/>
      <c r="B2613" s="136"/>
      <c r="C2613" s="136"/>
      <c r="D2613" s="136"/>
      <c r="F2613" s="136"/>
      <c r="G2613" s="136"/>
      <c r="H2613" s="136"/>
      <c r="I2613" s="136"/>
      <c r="J2613" s="136"/>
      <c r="K2613" s="136"/>
      <c r="L2613" s="136"/>
    </row>
    <row r="2614" ht="22.5" customHeight="1">
      <c r="A2614" s="136"/>
      <c r="B2614" s="136"/>
      <c r="C2614" s="136"/>
      <c r="D2614" s="136"/>
      <c r="F2614" s="136"/>
      <c r="G2614" s="136"/>
      <c r="H2614" s="136"/>
      <c r="I2614" s="136"/>
      <c r="J2614" s="136"/>
      <c r="K2614" s="136"/>
      <c r="L2614" s="136"/>
    </row>
    <row r="2615" ht="22.5" customHeight="1">
      <c r="A2615" s="136"/>
      <c r="B2615" s="136"/>
      <c r="C2615" s="136"/>
      <c r="D2615" s="136"/>
      <c r="F2615" s="136"/>
      <c r="G2615" s="136"/>
      <c r="H2615" s="136"/>
      <c r="I2615" s="136"/>
      <c r="J2615" s="136"/>
      <c r="K2615" s="136"/>
      <c r="L2615" s="136"/>
    </row>
    <row r="2616" ht="22.5" customHeight="1">
      <c r="A2616" s="136"/>
      <c r="B2616" s="136"/>
      <c r="C2616" s="136"/>
      <c r="D2616" s="136"/>
      <c r="F2616" s="136"/>
      <c r="G2616" s="136"/>
      <c r="H2616" s="136"/>
      <c r="I2616" s="136"/>
      <c r="J2616" s="136"/>
      <c r="K2616" s="136"/>
      <c r="L2616" s="136"/>
    </row>
    <row r="2617" ht="22.5" customHeight="1">
      <c r="A2617" s="136"/>
      <c r="B2617" s="136"/>
      <c r="C2617" s="136"/>
      <c r="D2617" s="136"/>
      <c r="F2617" s="136"/>
      <c r="G2617" s="136"/>
      <c r="H2617" s="136"/>
      <c r="I2617" s="136"/>
      <c r="J2617" s="136"/>
      <c r="K2617" s="136"/>
      <c r="L2617" s="136"/>
    </row>
    <row r="2618" ht="22.5" customHeight="1">
      <c r="A2618" s="136"/>
      <c r="B2618" s="136"/>
      <c r="C2618" s="136"/>
      <c r="D2618" s="136"/>
      <c r="F2618" s="136"/>
      <c r="G2618" s="136"/>
      <c r="H2618" s="136"/>
      <c r="I2618" s="136"/>
      <c r="J2618" s="136"/>
      <c r="K2618" s="136"/>
      <c r="L2618" s="136"/>
    </row>
    <row r="2619" ht="22.5" customHeight="1">
      <c r="A2619" s="136"/>
      <c r="B2619" s="136"/>
      <c r="C2619" s="136"/>
      <c r="D2619" s="136"/>
      <c r="F2619" s="136"/>
      <c r="G2619" s="136"/>
      <c r="H2619" s="136"/>
      <c r="I2619" s="136"/>
      <c r="J2619" s="136"/>
      <c r="K2619" s="136"/>
      <c r="L2619" s="136"/>
    </row>
    <row r="2620" ht="22.5" customHeight="1">
      <c r="A2620" s="136"/>
      <c r="B2620" s="136"/>
      <c r="C2620" s="136"/>
      <c r="D2620" s="136"/>
      <c r="F2620" s="136"/>
      <c r="G2620" s="136"/>
      <c r="H2620" s="136"/>
      <c r="I2620" s="136"/>
      <c r="J2620" s="136"/>
      <c r="K2620" s="136"/>
      <c r="L2620" s="136"/>
    </row>
    <row r="2621" ht="22.5" customHeight="1">
      <c r="A2621" s="136"/>
      <c r="B2621" s="136"/>
      <c r="C2621" s="136"/>
      <c r="D2621" s="136"/>
      <c r="F2621" s="136"/>
      <c r="G2621" s="136"/>
      <c r="H2621" s="136"/>
      <c r="I2621" s="136"/>
      <c r="J2621" s="136"/>
      <c r="K2621" s="136"/>
      <c r="L2621" s="136"/>
    </row>
    <row r="2622" ht="22.5" customHeight="1">
      <c r="A2622" s="136"/>
      <c r="B2622" s="136"/>
      <c r="C2622" s="136"/>
      <c r="D2622" s="136"/>
      <c r="F2622" s="136"/>
      <c r="G2622" s="136"/>
      <c r="H2622" s="136"/>
      <c r="I2622" s="136"/>
      <c r="J2622" s="136"/>
      <c r="K2622" s="136"/>
      <c r="L2622" s="136"/>
    </row>
    <row r="2623" ht="22.5" customHeight="1">
      <c r="A2623" s="136"/>
      <c r="B2623" s="136"/>
      <c r="C2623" s="136"/>
      <c r="D2623" s="136"/>
      <c r="F2623" s="136"/>
      <c r="G2623" s="136"/>
      <c r="H2623" s="136"/>
      <c r="I2623" s="136"/>
      <c r="J2623" s="136"/>
      <c r="K2623" s="136"/>
      <c r="L2623" s="136"/>
    </row>
    <row r="2624" ht="22.5" customHeight="1">
      <c r="A2624" s="136"/>
      <c r="B2624" s="136"/>
      <c r="C2624" s="136"/>
      <c r="D2624" s="136"/>
      <c r="F2624" s="136"/>
      <c r="G2624" s="136"/>
      <c r="H2624" s="136"/>
      <c r="I2624" s="136"/>
      <c r="J2624" s="136"/>
      <c r="K2624" s="136"/>
      <c r="L2624" s="136"/>
    </row>
    <row r="2625" ht="22.5" customHeight="1">
      <c r="A2625" s="136"/>
      <c r="B2625" s="136"/>
      <c r="C2625" s="136"/>
      <c r="D2625" s="136"/>
      <c r="F2625" s="136"/>
      <c r="G2625" s="136"/>
      <c r="H2625" s="136"/>
      <c r="I2625" s="136"/>
      <c r="J2625" s="136"/>
      <c r="K2625" s="136"/>
      <c r="L2625" s="136"/>
    </row>
    <row r="2626" ht="22.5" customHeight="1">
      <c r="A2626" s="136"/>
      <c r="B2626" s="136"/>
      <c r="C2626" s="136"/>
      <c r="D2626" s="136"/>
      <c r="F2626" s="136"/>
      <c r="G2626" s="136"/>
      <c r="H2626" s="136"/>
      <c r="I2626" s="136"/>
      <c r="J2626" s="136"/>
      <c r="K2626" s="136"/>
      <c r="L2626" s="136"/>
    </row>
    <row r="2627" ht="22.5" customHeight="1">
      <c r="A2627" s="136"/>
      <c r="B2627" s="136"/>
      <c r="C2627" s="136"/>
      <c r="D2627" s="136"/>
      <c r="F2627" s="136"/>
      <c r="G2627" s="136"/>
      <c r="H2627" s="136"/>
      <c r="I2627" s="136"/>
      <c r="J2627" s="136"/>
      <c r="K2627" s="136"/>
      <c r="L2627" s="136"/>
    </row>
    <row r="2628" ht="22.5" customHeight="1">
      <c r="A2628" s="136"/>
      <c r="B2628" s="136"/>
      <c r="C2628" s="136"/>
      <c r="D2628" s="136"/>
      <c r="F2628" s="136"/>
      <c r="G2628" s="136"/>
      <c r="H2628" s="136"/>
      <c r="I2628" s="136"/>
      <c r="J2628" s="136"/>
      <c r="K2628" s="136"/>
      <c r="L2628" s="136"/>
    </row>
    <row r="2629" ht="22.5" customHeight="1">
      <c r="A2629" s="136"/>
      <c r="B2629" s="136"/>
      <c r="C2629" s="136"/>
      <c r="D2629" s="136"/>
      <c r="F2629" s="136"/>
      <c r="G2629" s="136"/>
      <c r="H2629" s="136"/>
      <c r="I2629" s="136"/>
      <c r="J2629" s="136"/>
      <c r="K2629" s="136"/>
      <c r="L2629" s="136"/>
    </row>
    <row r="2630" ht="22.5" customHeight="1">
      <c r="A2630" s="136"/>
      <c r="B2630" s="136"/>
      <c r="C2630" s="136"/>
      <c r="D2630" s="136"/>
      <c r="F2630" s="136"/>
      <c r="G2630" s="136"/>
      <c r="H2630" s="136"/>
      <c r="I2630" s="136"/>
      <c r="J2630" s="136"/>
      <c r="K2630" s="136"/>
      <c r="L2630" s="136"/>
    </row>
    <row r="2631" ht="22.5" customHeight="1">
      <c r="A2631" s="136"/>
      <c r="B2631" s="136"/>
      <c r="C2631" s="136"/>
      <c r="D2631" s="136"/>
      <c r="F2631" s="136"/>
      <c r="G2631" s="136"/>
      <c r="H2631" s="136"/>
      <c r="I2631" s="136"/>
      <c r="J2631" s="136"/>
      <c r="K2631" s="136"/>
      <c r="L2631" s="136"/>
    </row>
    <row r="2632" ht="22.5" customHeight="1">
      <c r="A2632" s="136"/>
      <c r="B2632" s="136"/>
      <c r="C2632" s="136"/>
      <c r="D2632" s="136"/>
      <c r="F2632" s="136"/>
      <c r="G2632" s="136"/>
      <c r="H2632" s="136"/>
      <c r="I2632" s="136"/>
      <c r="J2632" s="136"/>
      <c r="K2632" s="136"/>
      <c r="L2632" s="136"/>
    </row>
    <row r="2633" ht="22.5" customHeight="1">
      <c r="A2633" s="136"/>
      <c r="B2633" s="136"/>
      <c r="C2633" s="136"/>
      <c r="D2633" s="136"/>
      <c r="F2633" s="136"/>
      <c r="G2633" s="136"/>
      <c r="H2633" s="136"/>
      <c r="I2633" s="136"/>
      <c r="J2633" s="136"/>
      <c r="K2633" s="136"/>
      <c r="L2633" s="136"/>
    </row>
    <row r="2634" ht="22.5" customHeight="1">
      <c r="A2634" s="136"/>
      <c r="B2634" s="136"/>
      <c r="C2634" s="136"/>
      <c r="D2634" s="136"/>
      <c r="F2634" s="136"/>
      <c r="G2634" s="136"/>
      <c r="H2634" s="136"/>
      <c r="I2634" s="136"/>
      <c r="J2634" s="136"/>
      <c r="K2634" s="136"/>
      <c r="L2634" s="136"/>
    </row>
    <row r="2635" ht="22.5" customHeight="1">
      <c r="A2635" s="136"/>
      <c r="B2635" s="136"/>
      <c r="C2635" s="136"/>
      <c r="D2635" s="136"/>
      <c r="F2635" s="136"/>
      <c r="G2635" s="136"/>
      <c r="H2635" s="136"/>
      <c r="I2635" s="136"/>
      <c r="J2635" s="136"/>
      <c r="K2635" s="136"/>
      <c r="L2635" s="136"/>
    </row>
    <row r="2636" ht="22.5" customHeight="1">
      <c r="A2636" s="136"/>
      <c r="B2636" s="136"/>
      <c r="C2636" s="136"/>
      <c r="D2636" s="136"/>
      <c r="F2636" s="136"/>
      <c r="G2636" s="136"/>
      <c r="H2636" s="136"/>
      <c r="I2636" s="136"/>
      <c r="J2636" s="136"/>
      <c r="K2636" s="136"/>
      <c r="L2636" s="136"/>
    </row>
    <row r="2637" ht="22.5" customHeight="1">
      <c r="A2637" s="136"/>
      <c r="B2637" s="136"/>
      <c r="C2637" s="136"/>
      <c r="D2637" s="136"/>
      <c r="F2637" s="136"/>
      <c r="G2637" s="136"/>
      <c r="H2637" s="136"/>
      <c r="I2637" s="136"/>
      <c r="J2637" s="136"/>
      <c r="K2637" s="136"/>
      <c r="L2637" s="136"/>
    </row>
    <row r="2638" ht="22.5" customHeight="1">
      <c r="A2638" s="136"/>
      <c r="B2638" s="136"/>
      <c r="C2638" s="136"/>
      <c r="D2638" s="136"/>
      <c r="F2638" s="136"/>
      <c r="G2638" s="136"/>
      <c r="H2638" s="136"/>
      <c r="I2638" s="136"/>
      <c r="J2638" s="136"/>
      <c r="K2638" s="136"/>
      <c r="L2638" s="136"/>
    </row>
    <row r="2639" ht="22.5" customHeight="1">
      <c r="A2639" s="136"/>
      <c r="B2639" s="136"/>
      <c r="C2639" s="136"/>
      <c r="D2639" s="136"/>
      <c r="F2639" s="136"/>
      <c r="G2639" s="136"/>
      <c r="H2639" s="136"/>
      <c r="I2639" s="136"/>
      <c r="J2639" s="136"/>
      <c r="K2639" s="136"/>
      <c r="L2639" s="136"/>
    </row>
    <row r="2640" ht="22.5" customHeight="1">
      <c r="A2640" s="136"/>
      <c r="B2640" s="136"/>
      <c r="C2640" s="136"/>
      <c r="D2640" s="136"/>
      <c r="F2640" s="136"/>
      <c r="G2640" s="136"/>
      <c r="H2640" s="136"/>
      <c r="I2640" s="136"/>
      <c r="J2640" s="136"/>
      <c r="K2640" s="136"/>
      <c r="L2640" s="136"/>
    </row>
    <row r="2641" ht="22.5" customHeight="1">
      <c r="A2641" s="136"/>
      <c r="B2641" s="136"/>
      <c r="C2641" s="136"/>
      <c r="D2641" s="136"/>
      <c r="F2641" s="136"/>
      <c r="G2641" s="136"/>
      <c r="H2641" s="136"/>
      <c r="I2641" s="136"/>
      <c r="J2641" s="136"/>
      <c r="K2641" s="136"/>
      <c r="L2641" s="136"/>
    </row>
    <row r="2642" ht="22.5" customHeight="1">
      <c r="A2642" s="136"/>
      <c r="B2642" s="136"/>
      <c r="C2642" s="136"/>
      <c r="D2642" s="136"/>
      <c r="F2642" s="136"/>
      <c r="G2642" s="136"/>
      <c r="H2642" s="136"/>
      <c r="I2642" s="136"/>
      <c r="J2642" s="136"/>
      <c r="K2642" s="136"/>
      <c r="L2642" s="136"/>
    </row>
    <row r="2643" ht="22.5" customHeight="1">
      <c r="A2643" s="136"/>
      <c r="B2643" s="136"/>
      <c r="C2643" s="136"/>
      <c r="D2643" s="136"/>
      <c r="F2643" s="136"/>
      <c r="G2643" s="136"/>
      <c r="H2643" s="136"/>
      <c r="I2643" s="136"/>
      <c r="J2643" s="136"/>
      <c r="K2643" s="136"/>
      <c r="L2643" s="136"/>
    </row>
    <row r="2644" ht="22.5" customHeight="1">
      <c r="A2644" s="136"/>
      <c r="B2644" s="136"/>
      <c r="C2644" s="136"/>
      <c r="D2644" s="136"/>
      <c r="F2644" s="136"/>
      <c r="G2644" s="136"/>
      <c r="H2644" s="136"/>
      <c r="I2644" s="136"/>
      <c r="J2644" s="136"/>
      <c r="K2644" s="136"/>
      <c r="L2644" s="136"/>
    </row>
    <row r="2645" ht="22.5" customHeight="1">
      <c r="A2645" s="136"/>
      <c r="B2645" s="136"/>
      <c r="C2645" s="136"/>
      <c r="D2645" s="136"/>
      <c r="F2645" s="136"/>
      <c r="G2645" s="136"/>
      <c r="H2645" s="136"/>
      <c r="I2645" s="136"/>
      <c r="J2645" s="136"/>
      <c r="K2645" s="136"/>
      <c r="L2645" s="136"/>
    </row>
    <row r="2646" ht="22.5" customHeight="1">
      <c r="A2646" s="136"/>
      <c r="B2646" s="136"/>
      <c r="C2646" s="136"/>
      <c r="D2646" s="136"/>
      <c r="F2646" s="136"/>
      <c r="G2646" s="136"/>
      <c r="H2646" s="136"/>
      <c r="I2646" s="136"/>
      <c r="J2646" s="136"/>
      <c r="K2646" s="136"/>
      <c r="L2646" s="136"/>
    </row>
    <row r="2647" ht="22.5" customHeight="1">
      <c r="A2647" s="136"/>
      <c r="B2647" s="136"/>
      <c r="C2647" s="136"/>
      <c r="D2647" s="136"/>
      <c r="F2647" s="136"/>
      <c r="G2647" s="136"/>
      <c r="H2647" s="136"/>
      <c r="I2647" s="136"/>
      <c r="J2647" s="136"/>
      <c r="K2647" s="136"/>
      <c r="L2647" s="136"/>
    </row>
    <row r="2648" ht="22.5" customHeight="1">
      <c r="A2648" s="136"/>
      <c r="B2648" s="136"/>
      <c r="C2648" s="136"/>
      <c r="D2648" s="136"/>
      <c r="F2648" s="136"/>
      <c r="G2648" s="136"/>
      <c r="H2648" s="136"/>
      <c r="I2648" s="136"/>
      <c r="J2648" s="136"/>
      <c r="K2648" s="136"/>
      <c r="L2648" s="136"/>
    </row>
    <row r="2649" ht="22.5" customHeight="1">
      <c r="A2649" s="136"/>
      <c r="B2649" s="136"/>
      <c r="C2649" s="136"/>
      <c r="D2649" s="136"/>
      <c r="F2649" s="136"/>
      <c r="G2649" s="136"/>
      <c r="H2649" s="136"/>
      <c r="I2649" s="136"/>
      <c r="J2649" s="136"/>
      <c r="K2649" s="136"/>
      <c r="L2649" s="136"/>
    </row>
    <row r="2650" ht="22.5" customHeight="1">
      <c r="A2650" s="136"/>
      <c r="B2650" s="136"/>
      <c r="C2650" s="136"/>
      <c r="D2650" s="136"/>
      <c r="F2650" s="136"/>
      <c r="G2650" s="136"/>
      <c r="H2650" s="136"/>
      <c r="I2650" s="136"/>
      <c r="J2650" s="136"/>
      <c r="K2650" s="136"/>
      <c r="L2650" s="136"/>
    </row>
    <row r="2651" ht="22.5" customHeight="1">
      <c r="A2651" s="136"/>
      <c r="B2651" s="136"/>
      <c r="C2651" s="136"/>
      <c r="D2651" s="136"/>
      <c r="F2651" s="136"/>
      <c r="G2651" s="136"/>
      <c r="H2651" s="136"/>
      <c r="I2651" s="136"/>
      <c r="J2651" s="136"/>
      <c r="K2651" s="136"/>
      <c r="L2651" s="136"/>
    </row>
    <row r="2652" ht="22.5" customHeight="1">
      <c r="A2652" s="136"/>
      <c r="B2652" s="136"/>
      <c r="C2652" s="136"/>
      <c r="D2652" s="136"/>
      <c r="F2652" s="136"/>
      <c r="G2652" s="136"/>
      <c r="H2652" s="136"/>
      <c r="I2652" s="136"/>
      <c r="J2652" s="136"/>
      <c r="K2652" s="136"/>
      <c r="L2652" s="136"/>
    </row>
    <row r="2653" ht="22.5" customHeight="1">
      <c r="A2653" s="136"/>
      <c r="B2653" s="136"/>
      <c r="C2653" s="136"/>
      <c r="D2653" s="136"/>
      <c r="F2653" s="136"/>
      <c r="G2653" s="136"/>
      <c r="H2653" s="136"/>
      <c r="I2653" s="136"/>
      <c r="J2653" s="136"/>
      <c r="K2653" s="136"/>
      <c r="L2653" s="136"/>
    </row>
    <row r="2654" ht="22.5" customHeight="1">
      <c r="A2654" s="136"/>
      <c r="B2654" s="136"/>
      <c r="C2654" s="136"/>
      <c r="D2654" s="136"/>
      <c r="F2654" s="136"/>
      <c r="G2654" s="136"/>
      <c r="H2654" s="136"/>
      <c r="I2654" s="136"/>
      <c r="J2654" s="136"/>
      <c r="K2654" s="136"/>
      <c r="L2654" s="136"/>
    </row>
    <row r="2655" ht="22.5" customHeight="1">
      <c r="A2655" s="136"/>
      <c r="B2655" s="136"/>
      <c r="C2655" s="136"/>
      <c r="D2655" s="136"/>
      <c r="F2655" s="136"/>
      <c r="G2655" s="136"/>
      <c r="H2655" s="136"/>
      <c r="I2655" s="136"/>
      <c r="J2655" s="136"/>
      <c r="K2655" s="136"/>
      <c r="L2655" s="136"/>
    </row>
    <row r="2656" ht="22.5" customHeight="1">
      <c r="A2656" s="136"/>
      <c r="B2656" s="136"/>
      <c r="C2656" s="136"/>
      <c r="D2656" s="136"/>
      <c r="F2656" s="136"/>
      <c r="G2656" s="136"/>
      <c r="H2656" s="136"/>
      <c r="I2656" s="136"/>
      <c r="J2656" s="136"/>
      <c r="K2656" s="136"/>
      <c r="L2656" s="136"/>
    </row>
    <row r="2657" ht="22.5" customHeight="1">
      <c r="A2657" s="136"/>
      <c r="B2657" s="136"/>
      <c r="C2657" s="136"/>
      <c r="D2657" s="136"/>
      <c r="F2657" s="136"/>
      <c r="G2657" s="136"/>
      <c r="H2657" s="136"/>
      <c r="I2657" s="136"/>
      <c r="J2657" s="136"/>
      <c r="K2657" s="136"/>
      <c r="L2657" s="136"/>
    </row>
    <row r="2658" ht="22.5" customHeight="1">
      <c r="A2658" s="136"/>
      <c r="B2658" s="136"/>
      <c r="C2658" s="136"/>
      <c r="D2658" s="136"/>
      <c r="F2658" s="136"/>
      <c r="G2658" s="136"/>
      <c r="H2658" s="136"/>
      <c r="I2658" s="136"/>
      <c r="J2658" s="136"/>
      <c r="K2658" s="136"/>
      <c r="L2658" s="136"/>
    </row>
    <row r="2659" ht="22.5" customHeight="1">
      <c r="A2659" s="136"/>
      <c r="B2659" s="136"/>
      <c r="C2659" s="136"/>
      <c r="D2659" s="136"/>
      <c r="F2659" s="136"/>
      <c r="G2659" s="136"/>
      <c r="H2659" s="136"/>
      <c r="I2659" s="136"/>
      <c r="J2659" s="136"/>
      <c r="K2659" s="136"/>
      <c r="L2659" s="136"/>
    </row>
    <row r="2660" ht="22.5" customHeight="1">
      <c r="A2660" s="136"/>
      <c r="B2660" s="136"/>
      <c r="C2660" s="136"/>
      <c r="D2660" s="136"/>
      <c r="F2660" s="136"/>
      <c r="G2660" s="136"/>
      <c r="H2660" s="136"/>
      <c r="I2660" s="136"/>
      <c r="J2660" s="136"/>
      <c r="K2660" s="136"/>
      <c r="L2660" s="136"/>
    </row>
    <row r="2661" ht="22.5" customHeight="1">
      <c r="A2661" s="136"/>
      <c r="B2661" s="136"/>
      <c r="C2661" s="136"/>
      <c r="D2661" s="136"/>
      <c r="F2661" s="136"/>
      <c r="G2661" s="136"/>
      <c r="H2661" s="136"/>
      <c r="I2661" s="136"/>
      <c r="J2661" s="136"/>
      <c r="K2661" s="136"/>
      <c r="L2661" s="136"/>
    </row>
    <row r="2662" ht="22.5" customHeight="1">
      <c r="A2662" s="136"/>
      <c r="B2662" s="136"/>
      <c r="C2662" s="136"/>
      <c r="D2662" s="136"/>
      <c r="F2662" s="136"/>
      <c r="G2662" s="136"/>
      <c r="H2662" s="136"/>
      <c r="I2662" s="136"/>
      <c r="J2662" s="136"/>
      <c r="K2662" s="136"/>
      <c r="L2662" s="136"/>
    </row>
    <row r="2663" ht="22.5" customHeight="1">
      <c r="A2663" s="136"/>
      <c r="B2663" s="136"/>
      <c r="C2663" s="136"/>
      <c r="D2663" s="136"/>
      <c r="F2663" s="136"/>
      <c r="G2663" s="136"/>
      <c r="H2663" s="136"/>
      <c r="I2663" s="136"/>
      <c r="J2663" s="136"/>
      <c r="K2663" s="136"/>
      <c r="L2663" s="136"/>
    </row>
    <row r="2664" ht="22.5" customHeight="1">
      <c r="A2664" s="136"/>
      <c r="B2664" s="136"/>
      <c r="C2664" s="136"/>
      <c r="D2664" s="136"/>
      <c r="F2664" s="136"/>
      <c r="G2664" s="136"/>
      <c r="H2664" s="136"/>
      <c r="I2664" s="136"/>
      <c r="J2664" s="136"/>
      <c r="K2664" s="136"/>
      <c r="L2664" s="136"/>
    </row>
    <row r="2665" ht="22.5" customHeight="1">
      <c r="A2665" s="136"/>
      <c r="B2665" s="136"/>
      <c r="C2665" s="136"/>
      <c r="D2665" s="136"/>
      <c r="F2665" s="136"/>
      <c r="G2665" s="136"/>
      <c r="H2665" s="136"/>
      <c r="I2665" s="136"/>
      <c r="J2665" s="136"/>
      <c r="K2665" s="136"/>
      <c r="L2665" s="136"/>
    </row>
    <row r="2666" ht="22.5" customHeight="1">
      <c r="A2666" s="136"/>
      <c r="B2666" s="136"/>
      <c r="C2666" s="136"/>
      <c r="D2666" s="136"/>
      <c r="F2666" s="136"/>
      <c r="G2666" s="136"/>
      <c r="H2666" s="136"/>
      <c r="I2666" s="136"/>
      <c r="J2666" s="136"/>
      <c r="K2666" s="136"/>
      <c r="L2666" s="136"/>
    </row>
    <row r="2667" ht="22.5" customHeight="1">
      <c r="A2667" s="136"/>
      <c r="B2667" s="136"/>
      <c r="C2667" s="136"/>
      <c r="D2667" s="136"/>
      <c r="F2667" s="136"/>
      <c r="G2667" s="136"/>
      <c r="H2667" s="136"/>
      <c r="I2667" s="136"/>
      <c r="J2667" s="136"/>
      <c r="K2667" s="136"/>
      <c r="L2667" s="136"/>
    </row>
    <row r="2668" ht="22.5" customHeight="1">
      <c r="A2668" s="136"/>
      <c r="B2668" s="136"/>
      <c r="C2668" s="136"/>
      <c r="D2668" s="136"/>
      <c r="F2668" s="136"/>
      <c r="G2668" s="136"/>
      <c r="H2668" s="136"/>
      <c r="I2668" s="136"/>
      <c r="J2668" s="136"/>
      <c r="K2668" s="136"/>
      <c r="L2668" s="136"/>
    </row>
    <row r="2669" ht="22.5" customHeight="1">
      <c r="A2669" s="136"/>
      <c r="B2669" s="136"/>
      <c r="C2669" s="136"/>
      <c r="D2669" s="136"/>
      <c r="F2669" s="136"/>
      <c r="G2669" s="136"/>
      <c r="H2669" s="136"/>
      <c r="I2669" s="136"/>
      <c r="J2669" s="136"/>
      <c r="K2669" s="136"/>
      <c r="L2669" s="136"/>
    </row>
    <row r="2670" ht="22.5" customHeight="1">
      <c r="A2670" s="136"/>
      <c r="B2670" s="136"/>
      <c r="C2670" s="136"/>
      <c r="D2670" s="136"/>
      <c r="F2670" s="136"/>
      <c r="G2670" s="136"/>
      <c r="H2670" s="136"/>
      <c r="I2670" s="136"/>
      <c r="J2670" s="136"/>
      <c r="K2670" s="136"/>
      <c r="L2670" s="136"/>
    </row>
    <row r="2671" ht="22.5" customHeight="1">
      <c r="A2671" s="136"/>
      <c r="B2671" s="136"/>
      <c r="C2671" s="136"/>
      <c r="D2671" s="136"/>
      <c r="F2671" s="136"/>
      <c r="G2671" s="136"/>
      <c r="H2671" s="136"/>
      <c r="I2671" s="136"/>
      <c r="J2671" s="136"/>
      <c r="K2671" s="136"/>
      <c r="L2671" s="136"/>
    </row>
    <row r="2672" ht="22.5" customHeight="1">
      <c r="A2672" s="136"/>
      <c r="B2672" s="136"/>
      <c r="C2672" s="136"/>
      <c r="D2672" s="136"/>
      <c r="F2672" s="136"/>
      <c r="G2672" s="136"/>
      <c r="H2672" s="136"/>
      <c r="I2672" s="136"/>
      <c r="J2672" s="136"/>
      <c r="K2672" s="136"/>
      <c r="L2672" s="136"/>
    </row>
    <row r="2673" ht="22.5" customHeight="1">
      <c r="A2673" s="136"/>
      <c r="B2673" s="136"/>
      <c r="C2673" s="136"/>
      <c r="D2673" s="136"/>
      <c r="F2673" s="136"/>
      <c r="G2673" s="136"/>
      <c r="H2673" s="136"/>
      <c r="I2673" s="136"/>
      <c r="J2673" s="136"/>
      <c r="K2673" s="136"/>
      <c r="L2673" s="136"/>
    </row>
    <row r="2674" ht="22.5" customHeight="1">
      <c r="A2674" s="136"/>
      <c r="B2674" s="136"/>
      <c r="C2674" s="136"/>
      <c r="D2674" s="136"/>
      <c r="F2674" s="136"/>
      <c r="G2674" s="136"/>
      <c r="H2674" s="136"/>
      <c r="I2674" s="136"/>
      <c r="J2674" s="136"/>
      <c r="K2674" s="136"/>
      <c r="L2674" s="136"/>
    </row>
    <row r="2675" ht="22.5" customHeight="1">
      <c r="A2675" s="136"/>
      <c r="B2675" s="136"/>
      <c r="C2675" s="136"/>
      <c r="D2675" s="136"/>
      <c r="F2675" s="136"/>
      <c r="G2675" s="136"/>
      <c r="H2675" s="136"/>
      <c r="I2675" s="136"/>
      <c r="J2675" s="136"/>
      <c r="K2675" s="136"/>
      <c r="L2675" s="136"/>
    </row>
    <row r="2676" ht="22.5" customHeight="1">
      <c r="A2676" s="136"/>
      <c r="B2676" s="136"/>
      <c r="C2676" s="136"/>
      <c r="D2676" s="136"/>
      <c r="F2676" s="136"/>
      <c r="G2676" s="136"/>
      <c r="H2676" s="136"/>
      <c r="I2676" s="136"/>
      <c r="J2676" s="136"/>
      <c r="K2676" s="136"/>
      <c r="L2676" s="136"/>
    </row>
    <row r="2677" ht="22.5" customHeight="1">
      <c r="A2677" s="136"/>
      <c r="B2677" s="136"/>
      <c r="C2677" s="136"/>
      <c r="D2677" s="136"/>
      <c r="F2677" s="136"/>
      <c r="G2677" s="136"/>
      <c r="H2677" s="136"/>
      <c r="I2677" s="136"/>
      <c r="J2677" s="136"/>
      <c r="K2677" s="136"/>
      <c r="L2677" s="136"/>
    </row>
    <row r="2678" ht="22.5" customHeight="1">
      <c r="A2678" s="136"/>
      <c r="B2678" s="136"/>
      <c r="C2678" s="136"/>
      <c r="D2678" s="136"/>
      <c r="F2678" s="136"/>
      <c r="G2678" s="136"/>
      <c r="H2678" s="136"/>
      <c r="I2678" s="136"/>
      <c r="J2678" s="136"/>
      <c r="K2678" s="136"/>
      <c r="L2678" s="136"/>
    </row>
    <row r="2679" ht="22.5" customHeight="1">
      <c r="A2679" s="136"/>
      <c r="B2679" s="136"/>
      <c r="C2679" s="136"/>
      <c r="D2679" s="136"/>
      <c r="F2679" s="136"/>
      <c r="G2679" s="136"/>
      <c r="H2679" s="136"/>
      <c r="I2679" s="136"/>
      <c r="J2679" s="136"/>
      <c r="K2679" s="136"/>
      <c r="L2679" s="136"/>
    </row>
    <row r="2680" ht="22.5" customHeight="1">
      <c r="A2680" s="136"/>
      <c r="B2680" s="136"/>
      <c r="C2680" s="136"/>
      <c r="D2680" s="136"/>
      <c r="F2680" s="136"/>
      <c r="G2680" s="136"/>
      <c r="H2680" s="136"/>
      <c r="I2680" s="136"/>
      <c r="J2680" s="136"/>
      <c r="K2680" s="136"/>
      <c r="L2680" s="136"/>
    </row>
    <row r="2681" ht="22.5" customHeight="1">
      <c r="A2681" s="136"/>
      <c r="B2681" s="136"/>
      <c r="C2681" s="136"/>
      <c r="D2681" s="136"/>
      <c r="F2681" s="136"/>
      <c r="G2681" s="136"/>
      <c r="H2681" s="136"/>
      <c r="I2681" s="136"/>
      <c r="J2681" s="136"/>
      <c r="K2681" s="136"/>
      <c r="L2681" s="136"/>
    </row>
    <row r="2682" ht="22.5" customHeight="1">
      <c r="A2682" s="136"/>
      <c r="B2682" s="136"/>
      <c r="C2682" s="136"/>
      <c r="D2682" s="136"/>
      <c r="F2682" s="136"/>
      <c r="G2682" s="136"/>
      <c r="H2682" s="136"/>
      <c r="I2682" s="136"/>
      <c r="J2682" s="136"/>
      <c r="K2682" s="136"/>
      <c r="L2682" s="136"/>
    </row>
    <row r="2683" ht="22.5" customHeight="1">
      <c r="A2683" s="136"/>
      <c r="B2683" s="136"/>
      <c r="C2683" s="136"/>
      <c r="D2683" s="136"/>
      <c r="F2683" s="136"/>
      <c r="G2683" s="136"/>
      <c r="H2683" s="136"/>
      <c r="I2683" s="136"/>
      <c r="J2683" s="136"/>
      <c r="K2683" s="136"/>
      <c r="L2683" s="136"/>
    </row>
    <row r="2684" ht="22.5" customHeight="1">
      <c r="A2684" s="136"/>
      <c r="B2684" s="136"/>
      <c r="C2684" s="136"/>
      <c r="D2684" s="136"/>
      <c r="F2684" s="136"/>
      <c r="G2684" s="136"/>
      <c r="H2684" s="136"/>
      <c r="I2684" s="136"/>
      <c r="J2684" s="136"/>
      <c r="K2684" s="136"/>
      <c r="L2684" s="136"/>
    </row>
    <row r="2685" ht="22.5" customHeight="1">
      <c r="A2685" s="136"/>
      <c r="B2685" s="136"/>
      <c r="C2685" s="136"/>
      <c r="D2685" s="136"/>
      <c r="F2685" s="136"/>
      <c r="G2685" s="136"/>
      <c r="H2685" s="136"/>
      <c r="I2685" s="136"/>
      <c r="J2685" s="136"/>
      <c r="K2685" s="136"/>
      <c r="L2685" s="136"/>
    </row>
    <row r="2686" ht="22.5" customHeight="1">
      <c r="A2686" s="136"/>
      <c r="B2686" s="136"/>
      <c r="C2686" s="136"/>
      <c r="D2686" s="136"/>
      <c r="F2686" s="136"/>
      <c r="G2686" s="136"/>
      <c r="H2686" s="136"/>
      <c r="I2686" s="136"/>
      <c r="J2686" s="136"/>
      <c r="K2686" s="136"/>
      <c r="L2686" s="136"/>
    </row>
    <row r="2687" ht="22.5" customHeight="1">
      <c r="A2687" s="136"/>
      <c r="B2687" s="136"/>
      <c r="C2687" s="136"/>
      <c r="D2687" s="136"/>
      <c r="F2687" s="136"/>
      <c r="G2687" s="136"/>
      <c r="H2687" s="136"/>
      <c r="I2687" s="136"/>
      <c r="J2687" s="136"/>
      <c r="K2687" s="136"/>
      <c r="L2687" s="136"/>
    </row>
    <row r="2688" ht="22.5" customHeight="1">
      <c r="A2688" s="136"/>
      <c r="B2688" s="136"/>
      <c r="C2688" s="136"/>
      <c r="D2688" s="136"/>
      <c r="F2688" s="136"/>
      <c r="G2688" s="136"/>
      <c r="H2688" s="136"/>
      <c r="I2688" s="136"/>
      <c r="J2688" s="136"/>
      <c r="K2688" s="136"/>
      <c r="L2688" s="136"/>
    </row>
    <row r="2689" ht="22.5" customHeight="1">
      <c r="A2689" s="136"/>
      <c r="B2689" s="136"/>
      <c r="C2689" s="136"/>
      <c r="D2689" s="136"/>
      <c r="F2689" s="136"/>
      <c r="G2689" s="136"/>
      <c r="H2689" s="136"/>
      <c r="I2689" s="136"/>
      <c r="J2689" s="136"/>
      <c r="K2689" s="136"/>
      <c r="L2689" s="136"/>
    </row>
    <row r="2690" ht="22.5" customHeight="1">
      <c r="A2690" s="136"/>
      <c r="B2690" s="136"/>
      <c r="C2690" s="136"/>
      <c r="D2690" s="136"/>
      <c r="F2690" s="136"/>
      <c r="G2690" s="136"/>
      <c r="H2690" s="136"/>
      <c r="I2690" s="136"/>
      <c r="J2690" s="136"/>
      <c r="K2690" s="136"/>
      <c r="L2690" s="136"/>
    </row>
    <row r="2691" ht="22.5" customHeight="1">
      <c r="A2691" s="136"/>
      <c r="B2691" s="136"/>
      <c r="C2691" s="136"/>
      <c r="D2691" s="136"/>
      <c r="F2691" s="136"/>
      <c r="G2691" s="136"/>
      <c r="H2691" s="136"/>
      <c r="I2691" s="136"/>
      <c r="J2691" s="136"/>
      <c r="K2691" s="136"/>
      <c r="L2691" s="136"/>
    </row>
    <row r="2692" ht="22.5" customHeight="1">
      <c r="A2692" s="136"/>
      <c r="B2692" s="136"/>
      <c r="C2692" s="136"/>
      <c r="D2692" s="136"/>
      <c r="F2692" s="136"/>
      <c r="G2692" s="136"/>
      <c r="H2692" s="136"/>
      <c r="I2692" s="136"/>
      <c r="J2692" s="136"/>
      <c r="K2692" s="136"/>
      <c r="L2692" s="136"/>
    </row>
    <row r="2693" ht="22.5" customHeight="1">
      <c r="A2693" s="136"/>
      <c r="B2693" s="136"/>
      <c r="C2693" s="136"/>
      <c r="D2693" s="136"/>
      <c r="F2693" s="136"/>
      <c r="G2693" s="136"/>
      <c r="H2693" s="136"/>
      <c r="I2693" s="136"/>
      <c r="J2693" s="136"/>
      <c r="K2693" s="136"/>
      <c r="L2693" s="136"/>
    </row>
    <row r="2694" ht="22.5" customHeight="1">
      <c r="A2694" s="136"/>
      <c r="B2694" s="136"/>
      <c r="C2694" s="136"/>
      <c r="D2694" s="136"/>
      <c r="F2694" s="136"/>
      <c r="G2694" s="136"/>
      <c r="H2694" s="136"/>
      <c r="I2694" s="136"/>
      <c r="J2694" s="136"/>
      <c r="K2694" s="136"/>
      <c r="L2694" s="136"/>
    </row>
    <row r="2695" ht="22.5" customHeight="1">
      <c r="A2695" s="136"/>
      <c r="B2695" s="136"/>
      <c r="C2695" s="136"/>
      <c r="D2695" s="136"/>
      <c r="F2695" s="136"/>
      <c r="G2695" s="136"/>
      <c r="H2695" s="136"/>
      <c r="I2695" s="136"/>
      <c r="J2695" s="136"/>
      <c r="K2695" s="136"/>
      <c r="L2695" s="136"/>
    </row>
    <row r="2696" ht="22.5" customHeight="1">
      <c r="A2696" s="136"/>
      <c r="B2696" s="136"/>
      <c r="C2696" s="136"/>
      <c r="D2696" s="136"/>
      <c r="F2696" s="136"/>
      <c r="G2696" s="136"/>
      <c r="H2696" s="136"/>
      <c r="I2696" s="136"/>
      <c r="J2696" s="136"/>
      <c r="K2696" s="136"/>
      <c r="L2696" s="136"/>
    </row>
    <row r="2697" ht="22.5" customHeight="1">
      <c r="A2697" s="136"/>
      <c r="B2697" s="136"/>
      <c r="C2697" s="136"/>
      <c r="D2697" s="136"/>
      <c r="F2697" s="136"/>
      <c r="G2697" s="136"/>
      <c r="H2697" s="136"/>
      <c r="I2697" s="136"/>
      <c r="J2697" s="136"/>
      <c r="K2697" s="136"/>
      <c r="L2697" s="136"/>
    </row>
    <row r="2698" ht="22.5" customHeight="1">
      <c r="A2698" s="136"/>
      <c r="B2698" s="136"/>
      <c r="C2698" s="136"/>
      <c r="D2698" s="136"/>
      <c r="F2698" s="136"/>
      <c r="G2698" s="136"/>
      <c r="H2698" s="136"/>
      <c r="I2698" s="136"/>
      <c r="J2698" s="136"/>
      <c r="K2698" s="136"/>
      <c r="L2698" s="136"/>
    </row>
    <row r="2699" ht="22.5" customHeight="1">
      <c r="A2699" s="136"/>
      <c r="B2699" s="136"/>
      <c r="C2699" s="136"/>
      <c r="D2699" s="136"/>
      <c r="F2699" s="136"/>
      <c r="G2699" s="136"/>
      <c r="H2699" s="136"/>
      <c r="I2699" s="136"/>
      <c r="J2699" s="136"/>
      <c r="K2699" s="136"/>
      <c r="L2699" s="136"/>
    </row>
    <row r="2700" ht="22.5" customHeight="1">
      <c r="A2700" s="136"/>
      <c r="B2700" s="136"/>
      <c r="C2700" s="136"/>
      <c r="D2700" s="136"/>
      <c r="F2700" s="136"/>
      <c r="G2700" s="136"/>
      <c r="H2700" s="136"/>
      <c r="I2700" s="136"/>
      <c r="J2700" s="136"/>
      <c r="K2700" s="136"/>
      <c r="L2700" s="136"/>
    </row>
    <row r="2701" ht="22.5" customHeight="1">
      <c r="A2701" s="136"/>
      <c r="B2701" s="136"/>
      <c r="C2701" s="136"/>
      <c r="D2701" s="136"/>
      <c r="F2701" s="136"/>
      <c r="G2701" s="136"/>
      <c r="H2701" s="136"/>
      <c r="I2701" s="136"/>
      <c r="J2701" s="136"/>
      <c r="K2701" s="136"/>
      <c r="L2701" s="136"/>
    </row>
    <row r="2702" ht="22.5" customHeight="1">
      <c r="A2702" s="136"/>
      <c r="B2702" s="136"/>
      <c r="C2702" s="136"/>
      <c r="D2702" s="136"/>
      <c r="F2702" s="136"/>
      <c r="G2702" s="136"/>
      <c r="H2702" s="136"/>
      <c r="I2702" s="136"/>
      <c r="J2702" s="136"/>
      <c r="K2702" s="136"/>
      <c r="L2702" s="136"/>
    </row>
    <row r="2703" ht="22.5" customHeight="1">
      <c r="A2703" s="136"/>
      <c r="B2703" s="136"/>
      <c r="C2703" s="136"/>
      <c r="D2703" s="136"/>
      <c r="F2703" s="136"/>
      <c r="G2703" s="136"/>
      <c r="H2703" s="136"/>
      <c r="I2703" s="136"/>
      <c r="J2703" s="136"/>
      <c r="K2703" s="136"/>
      <c r="L2703" s="136"/>
    </row>
    <row r="2704" ht="22.5" customHeight="1">
      <c r="A2704" s="136"/>
      <c r="B2704" s="136"/>
      <c r="C2704" s="136"/>
      <c r="D2704" s="136"/>
      <c r="F2704" s="136"/>
      <c r="G2704" s="136"/>
      <c r="H2704" s="136"/>
      <c r="I2704" s="136"/>
      <c r="J2704" s="136"/>
      <c r="K2704" s="136"/>
      <c r="L2704" s="136"/>
    </row>
    <row r="2705" ht="22.5" customHeight="1">
      <c r="A2705" s="136"/>
      <c r="B2705" s="136"/>
      <c r="C2705" s="136"/>
      <c r="D2705" s="136"/>
      <c r="F2705" s="136"/>
      <c r="G2705" s="136"/>
      <c r="H2705" s="136"/>
      <c r="I2705" s="136"/>
      <c r="J2705" s="136"/>
      <c r="K2705" s="136"/>
      <c r="L2705" s="136"/>
    </row>
    <row r="2706" ht="22.5" customHeight="1">
      <c r="A2706" s="136"/>
      <c r="B2706" s="136"/>
      <c r="C2706" s="136"/>
      <c r="D2706" s="136"/>
      <c r="F2706" s="136"/>
      <c r="G2706" s="136"/>
      <c r="H2706" s="136"/>
      <c r="I2706" s="136"/>
      <c r="J2706" s="136"/>
      <c r="K2706" s="136"/>
      <c r="L2706" s="136"/>
    </row>
    <row r="2707" ht="22.5" customHeight="1">
      <c r="A2707" s="136"/>
      <c r="B2707" s="136"/>
      <c r="C2707" s="136"/>
      <c r="D2707" s="136"/>
      <c r="F2707" s="136"/>
      <c r="G2707" s="136"/>
      <c r="H2707" s="136"/>
      <c r="I2707" s="136"/>
      <c r="J2707" s="136"/>
      <c r="K2707" s="136"/>
      <c r="L2707" s="136"/>
    </row>
    <row r="2708" ht="22.5" customHeight="1">
      <c r="A2708" s="136"/>
      <c r="B2708" s="136"/>
      <c r="C2708" s="136"/>
      <c r="D2708" s="136"/>
      <c r="F2708" s="136"/>
      <c r="G2708" s="136"/>
      <c r="H2708" s="136"/>
      <c r="I2708" s="136"/>
      <c r="J2708" s="136"/>
      <c r="K2708" s="136"/>
      <c r="L2708" s="136"/>
    </row>
    <row r="2709" ht="22.5" customHeight="1">
      <c r="A2709" s="136"/>
      <c r="B2709" s="136"/>
      <c r="C2709" s="136"/>
      <c r="D2709" s="136"/>
      <c r="F2709" s="136"/>
      <c r="G2709" s="136"/>
      <c r="H2709" s="136"/>
      <c r="I2709" s="136"/>
      <c r="J2709" s="136"/>
      <c r="K2709" s="136"/>
      <c r="L2709" s="136"/>
    </row>
    <row r="2710" ht="22.5" customHeight="1">
      <c r="A2710" s="136"/>
      <c r="B2710" s="136"/>
      <c r="C2710" s="136"/>
      <c r="D2710" s="136"/>
      <c r="F2710" s="136"/>
      <c r="G2710" s="136"/>
      <c r="H2710" s="136"/>
      <c r="I2710" s="136"/>
      <c r="J2710" s="136"/>
      <c r="K2710" s="136"/>
      <c r="L2710" s="136"/>
    </row>
    <row r="2711" ht="22.5" customHeight="1">
      <c r="A2711" s="136"/>
      <c r="B2711" s="136"/>
      <c r="C2711" s="136"/>
      <c r="D2711" s="136"/>
      <c r="F2711" s="136"/>
      <c r="G2711" s="136"/>
      <c r="H2711" s="136"/>
      <c r="I2711" s="136"/>
      <c r="J2711" s="136"/>
      <c r="K2711" s="136"/>
      <c r="L2711" s="136"/>
    </row>
    <row r="2712" ht="22.5" customHeight="1">
      <c r="A2712" s="136"/>
      <c r="B2712" s="136"/>
      <c r="C2712" s="136"/>
      <c r="D2712" s="136"/>
      <c r="F2712" s="136"/>
      <c r="G2712" s="136"/>
      <c r="H2712" s="136"/>
      <c r="I2712" s="136"/>
      <c r="J2712" s="136"/>
      <c r="K2712" s="136"/>
      <c r="L2712" s="136"/>
    </row>
    <row r="2713" ht="22.5" customHeight="1">
      <c r="A2713" s="136"/>
      <c r="B2713" s="136"/>
      <c r="C2713" s="136"/>
      <c r="D2713" s="136"/>
      <c r="F2713" s="136"/>
      <c r="G2713" s="136"/>
      <c r="H2713" s="136"/>
      <c r="I2713" s="136"/>
      <c r="J2713" s="136"/>
      <c r="K2713" s="136"/>
      <c r="L2713" s="136"/>
    </row>
    <row r="2714" ht="22.5" customHeight="1">
      <c r="A2714" s="136"/>
      <c r="B2714" s="136"/>
      <c r="C2714" s="136"/>
      <c r="D2714" s="136"/>
      <c r="F2714" s="136"/>
      <c r="G2714" s="136"/>
      <c r="H2714" s="136"/>
      <c r="I2714" s="136"/>
      <c r="J2714" s="136"/>
      <c r="K2714" s="136"/>
      <c r="L2714" s="136"/>
    </row>
    <row r="2715" ht="22.5" customHeight="1">
      <c r="A2715" s="136"/>
      <c r="B2715" s="136"/>
      <c r="C2715" s="136"/>
      <c r="D2715" s="136"/>
      <c r="F2715" s="136"/>
      <c r="G2715" s="136"/>
      <c r="H2715" s="136"/>
      <c r="I2715" s="136"/>
      <c r="J2715" s="136"/>
      <c r="K2715" s="136"/>
      <c r="L2715" s="136"/>
    </row>
    <row r="2716" ht="22.5" customHeight="1">
      <c r="A2716" s="136"/>
      <c r="B2716" s="136"/>
      <c r="C2716" s="136"/>
      <c r="D2716" s="136"/>
      <c r="F2716" s="136"/>
      <c r="G2716" s="136"/>
      <c r="H2716" s="136"/>
      <c r="I2716" s="136"/>
      <c r="J2716" s="136"/>
      <c r="K2716" s="136"/>
      <c r="L2716" s="136"/>
    </row>
    <row r="2717" ht="22.5" customHeight="1">
      <c r="A2717" s="136"/>
      <c r="B2717" s="136"/>
      <c r="C2717" s="136"/>
      <c r="D2717" s="136"/>
      <c r="F2717" s="136"/>
      <c r="G2717" s="136"/>
      <c r="H2717" s="136"/>
      <c r="I2717" s="136"/>
      <c r="J2717" s="136"/>
      <c r="K2717" s="136"/>
      <c r="L2717" s="136"/>
    </row>
    <row r="2718" ht="22.5" customHeight="1">
      <c r="A2718" s="136"/>
      <c r="B2718" s="136"/>
      <c r="C2718" s="136"/>
      <c r="D2718" s="136"/>
      <c r="F2718" s="136"/>
      <c r="G2718" s="136"/>
      <c r="H2718" s="136"/>
      <c r="I2718" s="136"/>
      <c r="J2718" s="136"/>
      <c r="K2718" s="136"/>
      <c r="L2718" s="136"/>
    </row>
    <row r="2719" ht="22.5" customHeight="1">
      <c r="A2719" s="136"/>
      <c r="B2719" s="136"/>
      <c r="C2719" s="136"/>
      <c r="D2719" s="136"/>
      <c r="F2719" s="136"/>
      <c r="G2719" s="136"/>
      <c r="H2719" s="136"/>
      <c r="I2719" s="136"/>
      <c r="J2719" s="136"/>
      <c r="K2719" s="136"/>
      <c r="L2719" s="136"/>
    </row>
    <row r="2720" ht="22.5" customHeight="1">
      <c r="A2720" s="136"/>
      <c r="B2720" s="136"/>
      <c r="C2720" s="136"/>
      <c r="D2720" s="136"/>
      <c r="F2720" s="136"/>
      <c r="G2720" s="136"/>
      <c r="H2720" s="136"/>
      <c r="I2720" s="136"/>
      <c r="J2720" s="136"/>
      <c r="K2720" s="136"/>
      <c r="L2720" s="136"/>
    </row>
    <row r="2721" ht="22.5" customHeight="1">
      <c r="A2721" s="136"/>
      <c r="B2721" s="136"/>
      <c r="C2721" s="136"/>
      <c r="D2721" s="136"/>
      <c r="F2721" s="136"/>
      <c r="G2721" s="136"/>
      <c r="H2721" s="136"/>
      <c r="I2721" s="136"/>
      <c r="J2721" s="136"/>
      <c r="K2721" s="136"/>
      <c r="L2721" s="136"/>
    </row>
    <row r="2722" ht="22.5" customHeight="1">
      <c r="A2722" s="136"/>
      <c r="B2722" s="136"/>
      <c r="C2722" s="136"/>
      <c r="D2722" s="136"/>
      <c r="F2722" s="136"/>
      <c r="G2722" s="136"/>
      <c r="H2722" s="136"/>
      <c r="I2722" s="136"/>
      <c r="J2722" s="136"/>
      <c r="K2722" s="136"/>
      <c r="L2722" s="136"/>
    </row>
    <row r="2723" ht="22.5" customHeight="1">
      <c r="A2723" s="136"/>
      <c r="B2723" s="136"/>
      <c r="C2723" s="136"/>
      <c r="D2723" s="136"/>
      <c r="F2723" s="136"/>
      <c r="G2723" s="136"/>
      <c r="H2723" s="136"/>
      <c r="I2723" s="136"/>
      <c r="J2723" s="136"/>
      <c r="K2723" s="136"/>
      <c r="L2723" s="136"/>
    </row>
    <row r="2724" ht="22.5" customHeight="1">
      <c r="A2724" s="136"/>
      <c r="B2724" s="136"/>
      <c r="C2724" s="136"/>
      <c r="D2724" s="136"/>
      <c r="F2724" s="136"/>
      <c r="G2724" s="136"/>
      <c r="H2724" s="136"/>
      <c r="I2724" s="136"/>
      <c r="J2724" s="136"/>
      <c r="K2724" s="136"/>
      <c r="L2724" s="136"/>
    </row>
    <row r="2725" ht="22.5" customHeight="1">
      <c r="A2725" s="136"/>
      <c r="B2725" s="136"/>
      <c r="C2725" s="136"/>
      <c r="D2725" s="136"/>
      <c r="F2725" s="136"/>
      <c r="G2725" s="136"/>
      <c r="H2725" s="136"/>
      <c r="I2725" s="136"/>
      <c r="J2725" s="136"/>
      <c r="K2725" s="136"/>
      <c r="L2725" s="136"/>
    </row>
    <row r="2726" ht="22.5" customHeight="1">
      <c r="A2726" s="136"/>
      <c r="B2726" s="136"/>
      <c r="C2726" s="136"/>
      <c r="D2726" s="136"/>
      <c r="F2726" s="136"/>
      <c r="G2726" s="136"/>
      <c r="H2726" s="136"/>
      <c r="I2726" s="136"/>
      <c r="J2726" s="136"/>
      <c r="K2726" s="136"/>
      <c r="L2726" s="136"/>
    </row>
    <row r="2727" ht="22.5" customHeight="1">
      <c r="A2727" s="136"/>
      <c r="B2727" s="136"/>
      <c r="C2727" s="136"/>
      <c r="D2727" s="136"/>
      <c r="F2727" s="136"/>
      <c r="G2727" s="136"/>
      <c r="H2727" s="136"/>
      <c r="I2727" s="136"/>
      <c r="J2727" s="136"/>
      <c r="K2727" s="136"/>
      <c r="L2727" s="136"/>
    </row>
    <row r="2728" ht="22.5" customHeight="1">
      <c r="A2728" s="136"/>
      <c r="B2728" s="136"/>
      <c r="C2728" s="136"/>
      <c r="D2728" s="136"/>
      <c r="F2728" s="136"/>
      <c r="G2728" s="136"/>
      <c r="H2728" s="136"/>
      <c r="I2728" s="136"/>
      <c r="J2728" s="136"/>
      <c r="K2728" s="136"/>
      <c r="L2728" s="136"/>
    </row>
    <row r="2729" ht="22.5" customHeight="1">
      <c r="A2729" s="136"/>
      <c r="B2729" s="136"/>
      <c r="C2729" s="136"/>
      <c r="D2729" s="136"/>
      <c r="F2729" s="136"/>
      <c r="G2729" s="136"/>
      <c r="H2729" s="136"/>
      <c r="I2729" s="136"/>
      <c r="J2729" s="136"/>
      <c r="K2729" s="136"/>
      <c r="L2729" s="136"/>
    </row>
    <row r="2730" ht="22.5" customHeight="1">
      <c r="A2730" s="136"/>
      <c r="B2730" s="136"/>
      <c r="C2730" s="136"/>
      <c r="D2730" s="136"/>
      <c r="F2730" s="136"/>
      <c r="G2730" s="136"/>
      <c r="H2730" s="136"/>
      <c r="I2730" s="136"/>
      <c r="J2730" s="136"/>
      <c r="K2730" s="136"/>
      <c r="L2730" s="136"/>
    </row>
    <row r="2731" ht="22.5" customHeight="1">
      <c r="A2731" s="136"/>
      <c r="B2731" s="136"/>
      <c r="C2731" s="136"/>
      <c r="D2731" s="136"/>
      <c r="F2731" s="136"/>
      <c r="G2731" s="136"/>
      <c r="H2731" s="136"/>
      <c r="I2731" s="136"/>
      <c r="J2731" s="136"/>
      <c r="K2731" s="136"/>
      <c r="L2731" s="136"/>
    </row>
    <row r="2732" ht="22.5" customHeight="1">
      <c r="A2732" s="136"/>
      <c r="B2732" s="136"/>
      <c r="C2732" s="136"/>
      <c r="D2732" s="136"/>
      <c r="F2732" s="136"/>
      <c r="G2732" s="136"/>
      <c r="H2732" s="136"/>
      <c r="I2732" s="136"/>
      <c r="J2732" s="136"/>
      <c r="K2732" s="136"/>
      <c r="L2732" s="136"/>
    </row>
    <row r="2733" ht="22.5" customHeight="1">
      <c r="A2733" s="136"/>
      <c r="B2733" s="136"/>
      <c r="C2733" s="136"/>
      <c r="D2733" s="136"/>
      <c r="F2733" s="136"/>
      <c r="G2733" s="136"/>
      <c r="H2733" s="136"/>
      <c r="I2733" s="136"/>
      <c r="J2733" s="136"/>
      <c r="K2733" s="136"/>
      <c r="L2733" s="136"/>
    </row>
    <row r="2734" ht="22.5" customHeight="1">
      <c r="A2734" s="136"/>
      <c r="B2734" s="136"/>
      <c r="C2734" s="136"/>
      <c r="D2734" s="136"/>
      <c r="F2734" s="136"/>
      <c r="G2734" s="136"/>
      <c r="H2734" s="136"/>
      <c r="I2734" s="136"/>
      <c r="J2734" s="136"/>
      <c r="K2734" s="136"/>
      <c r="L2734" s="136"/>
    </row>
    <row r="2735" ht="22.5" customHeight="1">
      <c r="A2735" s="136"/>
      <c r="B2735" s="136"/>
      <c r="C2735" s="136"/>
      <c r="D2735" s="136"/>
      <c r="F2735" s="136"/>
      <c r="G2735" s="136"/>
      <c r="H2735" s="136"/>
      <c r="I2735" s="136"/>
      <c r="J2735" s="136"/>
      <c r="K2735" s="136"/>
      <c r="L2735" s="136"/>
    </row>
    <row r="2736" ht="22.5" customHeight="1">
      <c r="A2736" s="136"/>
      <c r="B2736" s="136"/>
      <c r="C2736" s="136"/>
      <c r="D2736" s="136"/>
      <c r="F2736" s="136"/>
      <c r="G2736" s="136"/>
      <c r="H2736" s="136"/>
      <c r="I2736" s="136"/>
      <c r="J2736" s="136"/>
      <c r="K2736" s="136"/>
      <c r="L2736" s="136"/>
    </row>
    <row r="2737" ht="22.5" customHeight="1">
      <c r="A2737" s="136"/>
      <c r="B2737" s="136"/>
      <c r="C2737" s="136"/>
      <c r="D2737" s="136"/>
      <c r="F2737" s="136"/>
      <c r="G2737" s="136"/>
      <c r="H2737" s="136"/>
      <c r="I2737" s="136"/>
      <c r="J2737" s="136"/>
      <c r="K2737" s="136"/>
      <c r="L2737" s="136"/>
    </row>
    <row r="2738" ht="22.5" customHeight="1">
      <c r="A2738" s="136"/>
      <c r="B2738" s="136"/>
      <c r="C2738" s="136"/>
      <c r="D2738" s="136"/>
      <c r="F2738" s="136"/>
      <c r="G2738" s="136"/>
      <c r="H2738" s="136"/>
      <c r="I2738" s="136"/>
      <c r="J2738" s="136"/>
      <c r="K2738" s="136"/>
      <c r="L2738" s="136"/>
    </row>
    <row r="2739" ht="22.5" customHeight="1">
      <c r="A2739" s="136"/>
      <c r="B2739" s="136"/>
      <c r="C2739" s="136"/>
      <c r="D2739" s="136"/>
      <c r="F2739" s="136"/>
      <c r="G2739" s="136"/>
      <c r="H2739" s="136"/>
      <c r="I2739" s="136"/>
      <c r="J2739" s="136"/>
      <c r="K2739" s="136"/>
      <c r="L2739" s="136"/>
    </row>
    <row r="2740" ht="22.5" customHeight="1">
      <c r="A2740" s="136"/>
      <c r="B2740" s="136"/>
      <c r="C2740" s="136"/>
      <c r="D2740" s="136"/>
      <c r="F2740" s="136"/>
      <c r="G2740" s="136"/>
      <c r="H2740" s="136"/>
      <c r="I2740" s="136"/>
      <c r="J2740" s="136"/>
      <c r="K2740" s="136"/>
      <c r="L2740" s="136"/>
    </row>
    <row r="2741" ht="22.5" customHeight="1">
      <c r="A2741" s="136"/>
      <c r="B2741" s="136"/>
      <c r="C2741" s="136"/>
      <c r="D2741" s="136"/>
      <c r="F2741" s="136"/>
      <c r="G2741" s="136"/>
      <c r="H2741" s="136"/>
      <c r="I2741" s="136"/>
      <c r="J2741" s="136"/>
      <c r="K2741" s="136"/>
      <c r="L2741" s="136"/>
    </row>
    <row r="2742" ht="22.5" customHeight="1">
      <c r="A2742" s="136"/>
      <c r="B2742" s="136"/>
      <c r="C2742" s="136"/>
      <c r="D2742" s="136"/>
      <c r="F2742" s="136"/>
      <c r="G2742" s="136"/>
      <c r="H2742" s="136"/>
      <c r="I2742" s="136"/>
      <c r="J2742" s="136"/>
      <c r="K2742" s="136"/>
      <c r="L2742" s="136"/>
    </row>
    <row r="2743" ht="22.5" customHeight="1">
      <c r="A2743" s="136"/>
      <c r="B2743" s="136"/>
      <c r="C2743" s="136"/>
      <c r="D2743" s="136"/>
      <c r="F2743" s="136"/>
      <c r="G2743" s="136"/>
      <c r="H2743" s="136"/>
      <c r="I2743" s="136"/>
      <c r="J2743" s="136"/>
      <c r="K2743" s="136"/>
      <c r="L2743" s="136"/>
    </row>
    <row r="2744" ht="22.5" customHeight="1">
      <c r="A2744" s="136"/>
      <c r="B2744" s="136"/>
      <c r="C2744" s="136"/>
      <c r="D2744" s="136"/>
      <c r="F2744" s="136"/>
      <c r="G2744" s="136"/>
      <c r="H2744" s="136"/>
      <c r="I2744" s="136"/>
      <c r="J2744" s="136"/>
      <c r="K2744" s="136"/>
      <c r="L2744" s="136"/>
    </row>
    <row r="2745" ht="22.5" customHeight="1">
      <c r="A2745" s="136"/>
      <c r="B2745" s="136"/>
      <c r="C2745" s="136"/>
      <c r="D2745" s="136"/>
      <c r="F2745" s="136"/>
      <c r="G2745" s="136"/>
      <c r="H2745" s="136"/>
      <c r="I2745" s="136"/>
      <c r="J2745" s="136"/>
      <c r="K2745" s="136"/>
      <c r="L2745" s="136"/>
    </row>
    <row r="2746" ht="22.5" customHeight="1">
      <c r="A2746" s="136"/>
      <c r="B2746" s="136"/>
      <c r="C2746" s="136"/>
      <c r="D2746" s="136"/>
      <c r="F2746" s="136"/>
      <c r="G2746" s="136"/>
      <c r="H2746" s="136"/>
      <c r="I2746" s="136"/>
      <c r="J2746" s="136"/>
      <c r="K2746" s="136"/>
      <c r="L2746" s="136"/>
    </row>
    <row r="2747" ht="22.5" customHeight="1">
      <c r="A2747" s="136"/>
      <c r="B2747" s="136"/>
      <c r="C2747" s="136"/>
      <c r="D2747" s="136"/>
      <c r="F2747" s="136"/>
      <c r="G2747" s="136"/>
      <c r="H2747" s="136"/>
      <c r="I2747" s="136"/>
      <c r="J2747" s="136"/>
      <c r="K2747" s="136"/>
      <c r="L2747" s="136"/>
    </row>
    <row r="2748" ht="22.5" customHeight="1">
      <c r="A2748" s="136"/>
      <c r="B2748" s="136"/>
      <c r="C2748" s="136"/>
      <c r="D2748" s="136"/>
      <c r="F2748" s="136"/>
      <c r="G2748" s="136"/>
      <c r="H2748" s="136"/>
      <c r="I2748" s="136"/>
      <c r="J2748" s="136"/>
      <c r="K2748" s="136"/>
      <c r="L2748" s="136"/>
    </row>
    <row r="2749" ht="22.5" customHeight="1">
      <c r="A2749" s="136"/>
      <c r="B2749" s="136"/>
      <c r="C2749" s="136"/>
      <c r="D2749" s="136"/>
      <c r="F2749" s="136"/>
      <c r="G2749" s="136"/>
      <c r="H2749" s="136"/>
      <c r="I2749" s="136"/>
      <c r="J2749" s="136"/>
      <c r="K2749" s="136"/>
      <c r="L2749" s="136"/>
    </row>
    <row r="2750" ht="22.5" customHeight="1">
      <c r="A2750" s="136"/>
      <c r="B2750" s="136"/>
      <c r="C2750" s="136"/>
      <c r="D2750" s="136"/>
      <c r="F2750" s="136"/>
      <c r="G2750" s="136"/>
      <c r="H2750" s="136"/>
      <c r="I2750" s="136"/>
      <c r="J2750" s="136"/>
      <c r="K2750" s="136"/>
      <c r="L2750" s="136"/>
    </row>
    <row r="2751" ht="22.5" customHeight="1">
      <c r="A2751" s="136"/>
      <c r="B2751" s="136"/>
      <c r="C2751" s="136"/>
      <c r="D2751" s="136"/>
      <c r="F2751" s="136"/>
      <c r="G2751" s="136"/>
      <c r="H2751" s="136"/>
      <c r="I2751" s="136"/>
      <c r="J2751" s="136"/>
      <c r="K2751" s="136"/>
      <c r="L2751" s="136"/>
    </row>
    <row r="2752" ht="22.5" customHeight="1">
      <c r="A2752" s="136"/>
      <c r="B2752" s="136"/>
      <c r="C2752" s="136"/>
      <c r="D2752" s="136"/>
      <c r="F2752" s="136"/>
      <c r="G2752" s="136"/>
      <c r="H2752" s="136"/>
      <c r="I2752" s="136"/>
      <c r="J2752" s="136"/>
      <c r="K2752" s="136"/>
      <c r="L2752" s="136"/>
    </row>
    <row r="2753" ht="22.5" customHeight="1">
      <c r="A2753" s="136"/>
      <c r="B2753" s="136"/>
      <c r="C2753" s="136"/>
      <c r="D2753" s="136"/>
      <c r="F2753" s="136"/>
      <c r="G2753" s="136"/>
      <c r="H2753" s="136"/>
      <c r="I2753" s="136"/>
      <c r="J2753" s="136"/>
      <c r="K2753" s="136"/>
      <c r="L2753" s="136"/>
    </row>
    <row r="2754" ht="22.5" customHeight="1">
      <c r="A2754" s="136"/>
      <c r="B2754" s="136"/>
      <c r="C2754" s="136"/>
      <c r="D2754" s="136"/>
      <c r="F2754" s="136"/>
      <c r="G2754" s="136"/>
      <c r="H2754" s="136"/>
      <c r="I2754" s="136"/>
      <c r="J2754" s="136"/>
      <c r="K2754" s="136"/>
      <c r="L2754" s="136"/>
    </row>
    <row r="2755" ht="22.5" customHeight="1">
      <c r="A2755" s="136"/>
      <c r="B2755" s="136"/>
      <c r="C2755" s="136"/>
      <c r="D2755" s="136"/>
      <c r="F2755" s="136"/>
      <c r="G2755" s="136"/>
      <c r="H2755" s="136"/>
      <c r="I2755" s="136"/>
      <c r="J2755" s="136"/>
      <c r="K2755" s="136"/>
      <c r="L2755" s="136"/>
    </row>
    <row r="2756" ht="22.5" customHeight="1">
      <c r="A2756" s="136"/>
      <c r="B2756" s="136"/>
      <c r="C2756" s="136"/>
      <c r="D2756" s="136"/>
      <c r="F2756" s="136"/>
      <c r="G2756" s="136"/>
      <c r="H2756" s="136"/>
      <c r="I2756" s="136"/>
      <c r="J2756" s="136"/>
      <c r="K2756" s="136"/>
      <c r="L2756" s="136"/>
    </row>
    <row r="2757" ht="22.5" customHeight="1">
      <c r="A2757" s="136"/>
      <c r="B2757" s="136"/>
      <c r="C2757" s="136"/>
      <c r="D2757" s="136"/>
      <c r="F2757" s="136"/>
      <c r="G2757" s="136"/>
      <c r="H2757" s="136"/>
      <c r="I2757" s="136"/>
      <c r="J2757" s="136"/>
      <c r="K2757" s="136"/>
      <c r="L2757" s="136"/>
    </row>
    <row r="2758" ht="22.5" customHeight="1">
      <c r="A2758" s="136"/>
      <c r="B2758" s="136"/>
      <c r="C2758" s="136"/>
      <c r="D2758" s="136"/>
      <c r="F2758" s="136"/>
      <c r="G2758" s="136"/>
      <c r="H2758" s="136"/>
      <c r="I2758" s="136"/>
      <c r="J2758" s="136"/>
      <c r="K2758" s="136"/>
      <c r="L2758" s="136"/>
    </row>
    <row r="2759" ht="22.5" customHeight="1">
      <c r="A2759" s="136"/>
      <c r="B2759" s="136"/>
      <c r="C2759" s="136"/>
      <c r="D2759" s="136"/>
      <c r="F2759" s="136"/>
      <c r="G2759" s="136"/>
      <c r="H2759" s="136"/>
      <c r="I2759" s="136"/>
      <c r="J2759" s="136"/>
      <c r="K2759" s="136"/>
      <c r="L2759" s="136"/>
    </row>
    <row r="2760" ht="22.5" customHeight="1">
      <c r="A2760" s="136"/>
      <c r="B2760" s="136"/>
      <c r="C2760" s="136"/>
      <c r="D2760" s="136"/>
      <c r="F2760" s="136"/>
      <c r="G2760" s="136"/>
      <c r="H2760" s="136"/>
      <c r="I2760" s="136"/>
      <c r="J2760" s="136"/>
      <c r="K2760" s="136"/>
      <c r="L2760" s="136"/>
    </row>
    <row r="2761" ht="22.5" customHeight="1">
      <c r="A2761" s="136"/>
      <c r="B2761" s="136"/>
      <c r="C2761" s="136"/>
      <c r="D2761" s="136"/>
      <c r="F2761" s="136"/>
      <c r="G2761" s="136"/>
      <c r="H2761" s="136"/>
      <c r="I2761" s="136"/>
      <c r="J2761" s="136"/>
      <c r="K2761" s="136"/>
      <c r="L2761" s="136"/>
    </row>
    <row r="2762" ht="22.5" customHeight="1">
      <c r="A2762" s="136"/>
      <c r="B2762" s="136"/>
      <c r="C2762" s="136"/>
      <c r="D2762" s="136"/>
      <c r="F2762" s="136"/>
      <c r="G2762" s="136"/>
      <c r="H2762" s="136"/>
      <c r="I2762" s="136"/>
      <c r="J2762" s="136"/>
      <c r="K2762" s="136"/>
      <c r="L2762" s="136"/>
    </row>
    <row r="2763" ht="22.5" customHeight="1">
      <c r="A2763" s="136"/>
      <c r="B2763" s="136"/>
      <c r="C2763" s="136"/>
      <c r="D2763" s="136"/>
      <c r="F2763" s="136"/>
      <c r="G2763" s="136"/>
      <c r="H2763" s="136"/>
      <c r="I2763" s="136"/>
      <c r="J2763" s="136"/>
      <c r="K2763" s="136"/>
      <c r="L2763" s="136"/>
    </row>
    <row r="2764" ht="22.5" customHeight="1">
      <c r="A2764" s="136"/>
      <c r="B2764" s="136"/>
      <c r="C2764" s="136"/>
      <c r="D2764" s="136"/>
      <c r="F2764" s="136"/>
      <c r="G2764" s="136"/>
      <c r="H2764" s="136"/>
      <c r="I2764" s="136"/>
      <c r="J2764" s="136"/>
      <c r="K2764" s="136"/>
      <c r="L2764" s="136"/>
    </row>
    <row r="2765" ht="22.5" customHeight="1">
      <c r="A2765" s="136"/>
      <c r="B2765" s="136"/>
      <c r="C2765" s="136"/>
      <c r="D2765" s="136"/>
      <c r="F2765" s="136"/>
      <c r="G2765" s="136"/>
      <c r="H2765" s="136"/>
      <c r="I2765" s="136"/>
      <c r="J2765" s="136"/>
      <c r="K2765" s="136"/>
      <c r="L2765" s="136"/>
    </row>
    <row r="2766" ht="22.5" customHeight="1">
      <c r="A2766" s="136"/>
      <c r="B2766" s="136"/>
      <c r="C2766" s="136"/>
      <c r="D2766" s="136"/>
      <c r="F2766" s="136"/>
      <c r="G2766" s="136"/>
      <c r="H2766" s="136"/>
      <c r="I2766" s="136"/>
      <c r="J2766" s="136"/>
      <c r="K2766" s="136"/>
      <c r="L2766" s="136"/>
    </row>
    <row r="2767" ht="22.5" customHeight="1">
      <c r="A2767" s="136"/>
      <c r="B2767" s="136"/>
      <c r="C2767" s="136"/>
      <c r="D2767" s="136"/>
      <c r="F2767" s="136"/>
      <c r="G2767" s="136"/>
      <c r="H2767" s="136"/>
      <c r="I2767" s="136"/>
      <c r="J2767" s="136"/>
      <c r="K2767" s="136"/>
      <c r="L2767" s="136"/>
    </row>
    <row r="2768" ht="22.5" customHeight="1">
      <c r="A2768" s="136"/>
      <c r="B2768" s="136"/>
      <c r="C2768" s="136"/>
      <c r="D2768" s="136"/>
      <c r="F2768" s="136"/>
      <c r="G2768" s="136"/>
      <c r="H2768" s="136"/>
      <c r="I2768" s="136"/>
      <c r="J2768" s="136"/>
      <c r="K2768" s="136"/>
      <c r="L2768" s="136"/>
    </row>
    <row r="2769" ht="22.5" customHeight="1">
      <c r="A2769" s="136"/>
      <c r="B2769" s="136"/>
      <c r="C2769" s="136"/>
      <c r="D2769" s="136"/>
      <c r="F2769" s="136"/>
      <c r="G2769" s="136"/>
      <c r="H2769" s="136"/>
      <c r="I2769" s="136"/>
      <c r="J2769" s="136"/>
      <c r="K2769" s="136"/>
      <c r="L2769" s="136"/>
    </row>
    <row r="2770" ht="22.5" customHeight="1">
      <c r="A2770" s="136"/>
      <c r="B2770" s="136"/>
      <c r="C2770" s="136"/>
      <c r="D2770" s="136"/>
      <c r="F2770" s="136"/>
      <c r="G2770" s="136"/>
      <c r="H2770" s="136"/>
      <c r="I2770" s="136"/>
      <c r="J2770" s="136"/>
      <c r="K2770" s="136"/>
      <c r="L2770" s="136"/>
    </row>
    <row r="2771" ht="22.5" customHeight="1">
      <c r="A2771" s="136"/>
      <c r="B2771" s="136"/>
      <c r="C2771" s="136"/>
      <c r="D2771" s="136"/>
      <c r="F2771" s="136"/>
      <c r="G2771" s="136"/>
      <c r="H2771" s="136"/>
      <c r="I2771" s="136"/>
      <c r="J2771" s="136"/>
      <c r="K2771" s="136"/>
      <c r="L2771" s="136"/>
    </row>
    <row r="2772" ht="22.5" customHeight="1">
      <c r="A2772" s="136"/>
      <c r="B2772" s="136"/>
      <c r="C2772" s="136"/>
      <c r="D2772" s="136"/>
      <c r="F2772" s="136"/>
      <c r="G2772" s="136"/>
      <c r="H2772" s="136"/>
      <c r="I2772" s="136"/>
      <c r="J2772" s="136"/>
      <c r="K2772" s="136"/>
      <c r="L2772" s="136"/>
    </row>
    <row r="2773" ht="22.5" customHeight="1">
      <c r="A2773" s="136"/>
      <c r="B2773" s="136"/>
      <c r="C2773" s="136"/>
      <c r="D2773" s="136"/>
      <c r="F2773" s="136"/>
      <c r="G2773" s="136"/>
      <c r="H2773" s="136"/>
      <c r="I2773" s="136"/>
      <c r="J2773" s="136"/>
      <c r="K2773" s="136"/>
      <c r="L2773" s="136"/>
    </row>
    <row r="2774" ht="22.5" customHeight="1">
      <c r="A2774" s="136"/>
      <c r="B2774" s="136"/>
      <c r="C2774" s="136"/>
      <c r="D2774" s="136"/>
      <c r="F2774" s="136"/>
      <c r="G2774" s="136"/>
      <c r="H2774" s="136"/>
      <c r="I2774" s="136"/>
      <c r="J2774" s="136"/>
      <c r="K2774" s="136"/>
      <c r="L2774" s="136"/>
    </row>
    <row r="2775" ht="22.5" customHeight="1">
      <c r="A2775" s="136"/>
      <c r="B2775" s="136"/>
      <c r="C2775" s="136"/>
      <c r="D2775" s="136"/>
      <c r="F2775" s="136"/>
      <c r="G2775" s="136"/>
      <c r="H2775" s="136"/>
      <c r="I2775" s="136"/>
      <c r="J2775" s="136"/>
      <c r="K2775" s="136"/>
      <c r="L2775" s="136"/>
    </row>
    <row r="2776" ht="22.5" customHeight="1">
      <c r="A2776" s="136"/>
      <c r="B2776" s="136"/>
      <c r="C2776" s="136"/>
      <c r="D2776" s="136"/>
      <c r="F2776" s="136"/>
      <c r="G2776" s="136"/>
      <c r="H2776" s="136"/>
      <c r="I2776" s="136"/>
      <c r="J2776" s="136"/>
      <c r="K2776" s="136"/>
      <c r="L2776" s="136"/>
    </row>
    <row r="2777" ht="22.5" customHeight="1">
      <c r="A2777" s="136"/>
      <c r="B2777" s="136"/>
      <c r="C2777" s="136"/>
      <c r="D2777" s="136"/>
      <c r="F2777" s="136"/>
      <c r="G2777" s="136"/>
      <c r="H2777" s="136"/>
      <c r="I2777" s="136"/>
      <c r="J2777" s="136"/>
      <c r="K2777" s="136"/>
      <c r="L2777" s="136"/>
    </row>
    <row r="2778" ht="22.5" customHeight="1">
      <c r="A2778" s="136"/>
      <c r="B2778" s="136"/>
      <c r="C2778" s="136"/>
      <c r="D2778" s="136"/>
      <c r="F2778" s="136"/>
      <c r="G2778" s="136"/>
      <c r="H2778" s="136"/>
      <c r="I2778" s="136"/>
      <c r="J2778" s="136"/>
      <c r="K2778" s="136"/>
      <c r="L2778" s="136"/>
    </row>
    <row r="2779" ht="22.5" customHeight="1">
      <c r="A2779" s="136"/>
      <c r="B2779" s="136"/>
      <c r="C2779" s="136"/>
      <c r="D2779" s="136"/>
      <c r="F2779" s="136"/>
      <c r="G2779" s="136"/>
      <c r="H2779" s="136"/>
      <c r="I2779" s="136"/>
      <c r="J2779" s="136"/>
      <c r="K2779" s="136"/>
      <c r="L2779" s="136"/>
    </row>
    <row r="2780" ht="22.5" customHeight="1">
      <c r="A2780" s="136"/>
      <c r="B2780" s="136"/>
      <c r="C2780" s="136"/>
      <c r="D2780" s="136"/>
      <c r="F2780" s="136"/>
      <c r="G2780" s="136"/>
      <c r="H2780" s="136"/>
      <c r="I2780" s="136"/>
      <c r="J2780" s="136"/>
      <c r="K2780" s="136"/>
      <c r="L2780" s="136"/>
    </row>
    <row r="2781" ht="22.5" customHeight="1">
      <c r="A2781" s="136"/>
      <c r="B2781" s="136"/>
      <c r="C2781" s="136"/>
      <c r="D2781" s="136"/>
      <c r="F2781" s="136"/>
      <c r="G2781" s="136"/>
      <c r="H2781" s="136"/>
      <c r="I2781" s="136"/>
      <c r="J2781" s="136"/>
      <c r="K2781" s="136"/>
      <c r="L2781" s="136"/>
    </row>
    <row r="2782" ht="22.5" customHeight="1">
      <c r="A2782" s="136"/>
      <c r="B2782" s="136"/>
      <c r="C2782" s="136"/>
      <c r="D2782" s="136"/>
      <c r="F2782" s="136"/>
      <c r="G2782" s="136"/>
      <c r="H2782" s="136"/>
      <c r="I2782" s="136"/>
      <c r="J2782" s="136"/>
      <c r="K2782" s="136"/>
      <c r="L2782" s="136"/>
    </row>
    <row r="2783" ht="22.5" customHeight="1">
      <c r="A2783" s="136"/>
      <c r="B2783" s="136"/>
      <c r="C2783" s="136"/>
      <c r="D2783" s="136"/>
      <c r="F2783" s="136"/>
      <c r="G2783" s="136"/>
      <c r="H2783" s="136"/>
      <c r="I2783" s="136"/>
      <c r="J2783" s="136"/>
      <c r="K2783" s="136"/>
      <c r="L2783" s="136"/>
    </row>
    <row r="2784" ht="22.5" customHeight="1">
      <c r="A2784" s="136"/>
      <c r="B2784" s="136"/>
      <c r="C2784" s="136"/>
      <c r="D2784" s="136"/>
      <c r="F2784" s="136"/>
      <c r="G2784" s="136"/>
      <c r="H2784" s="136"/>
      <c r="I2784" s="136"/>
      <c r="J2784" s="136"/>
      <c r="K2784" s="136"/>
      <c r="L2784" s="136"/>
    </row>
    <row r="2785" ht="22.5" customHeight="1">
      <c r="A2785" s="136"/>
      <c r="B2785" s="136"/>
      <c r="C2785" s="136"/>
      <c r="D2785" s="136"/>
      <c r="F2785" s="136"/>
      <c r="G2785" s="136"/>
      <c r="H2785" s="136"/>
      <c r="I2785" s="136"/>
      <c r="J2785" s="136"/>
      <c r="K2785" s="136"/>
      <c r="L2785" s="136"/>
    </row>
    <row r="2786" ht="22.5" customHeight="1">
      <c r="A2786" s="136"/>
      <c r="B2786" s="136"/>
      <c r="C2786" s="136"/>
      <c r="D2786" s="136"/>
      <c r="F2786" s="136"/>
      <c r="G2786" s="136"/>
      <c r="H2786" s="136"/>
      <c r="I2786" s="136"/>
      <c r="J2786" s="136"/>
      <c r="K2786" s="136"/>
      <c r="L2786" s="136"/>
    </row>
    <row r="2787" ht="22.5" customHeight="1">
      <c r="A2787" s="136"/>
      <c r="B2787" s="136"/>
      <c r="C2787" s="136"/>
      <c r="D2787" s="136"/>
      <c r="F2787" s="136"/>
      <c r="G2787" s="136"/>
      <c r="H2787" s="136"/>
      <c r="I2787" s="136"/>
      <c r="J2787" s="136"/>
      <c r="K2787" s="136"/>
      <c r="L2787" s="136"/>
    </row>
    <row r="2788" ht="22.5" customHeight="1">
      <c r="A2788" s="136"/>
      <c r="B2788" s="136"/>
      <c r="C2788" s="136"/>
      <c r="D2788" s="136"/>
      <c r="F2788" s="136"/>
      <c r="G2788" s="136"/>
      <c r="H2788" s="136"/>
      <c r="I2788" s="136"/>
      <c r="J2788" s="136"/>
      <c r="K2788" s="136"/>
      <c r="L2788" s="136"/>
    </row>
    <row r="2789" ht="22.5" customHeight="1">
      <c r="A2789" s="136"/>
      <c r="B2789" s="136"/>
      <c r="C2789" s="136"/>
      <c r="D2789" s="136"/>
      <c r="F2789" s="136"/>
      <c r="G2789" s="136"/>
      <c r="H2789" s="136"/>
      <c r="I2789" s="136"/>
      <c r="J2789" s="136"/>
      <c r="K2789" s="136"/>
      <c r="L2789" s="136"/>
    </row>
    <row r="2790" ht="22.5" customHeight="1">
      <c r="A2790" s="136"/>
      <c r="B2790" s="136"/>
      <c r="C2790" s="136"/>
      <c r="D2790" s="136"/>
      <c r="F2790" s="136"/>
      <c r="G2790" s="136"/>
      <c r="H2790" s="136"/>
      <c r="I2790" s="136"/>
      <c r="J2790" s="136"/>
      <c r="K2790" s="136"/>
      <c r="L2790" s="136"/>
    </row>
    <row r="2791" ht="22.5" customHeight="1">
      <c r="A2791" s="136"/>
      <c r="B2791" s="136"/>
      <c r="C2791" s="136"/>
      <c r="D2791" s="136"/>
      <c r="F2791" s="136"/>
      <c r="G2791" s="136"/>
      <c r="H2791" s="136"/>
      <c r="I2791" s="136"/>
      <c r="J2791" s="136"/>
      <c r="K2791" s="136"/>
      <c r="L2791" s="136"/>
    </row>
    <row r="2792" ht="22.5" customHeight="1">
      <c r="A2792" s="136"/>
      <c r="B2792" s="136"/>
      <c r="C2792" s="136"/>
      <c r="D2792" s="136"/>
      <c r="F2792" s="136"/>
      <c r="G2792" s="136"/>
      <c r="H2792" s="136"/>
      <c r="I2792" s="136"/>
      <c r="J2792" s="136"/>
      <c r="K2792" s="136"/>
      <c r="L2792" s="136"/>
    </row>
    <row r="2793" ht="22.5" customHeight="1">
      <c r="A2793" s="136"/>
      <c r="B2793" s="136"/>
      <c r="C2793" s="136"/>
      <c r="D2793" s="136"/>
      <c r="F2793" s="136"/>
      <c r="G2793" s="136"/>
      <c r="H2793" s="136"/>
      <c r="I2793" s="136"/>
      <c r="J2793" s="136"/>
      <c r="K2793" s="136"/>
      <c r="L2793" s="136"/>
    </row>
    <row r="2794" ht="22.5" customHeight="1">
      <c r="A2794" s="136"/>
      <c r="B2794" s="136"/>
      <c r="C2794" s="136"/>
      <c r="D2794" s="136"/>
      <c r="F2794" s="136"/>
      <c r="G2794" s="136"/>
      <c r="H2794" s="136"/>
      <c r="I2794" s="136"/>
      <c r="J2794" s="136"/>
      <c r="K2794" s="136"/>
      <c r="L2794" s="136"/>
    </row>
    <row r="2795" ht="22.5" customHeight="1">
      <c r="A2795" s="136"/>
      <c r="B2795" s="136"/>
      <c r="C2795" s="136"/>
      <c r="D2795" s="136"/>
      <c r="F2795" s="136"/>
      <c r="G2795" s="136"/>
      <c r="H2795" s="136"/>
      <c r="I2795" s="136"/>
      <c r="J2795" s="136"/>
      <c r="K2795" s="136"/>
      <c r="L2795" s="136"/>
    </row>
    <row r="2796" ht="22.5" customHeight="1">
      <c r="A2796" s="136"/>
      <c r="B2796" s="136"/>
      <c r="C2796" s="136"/>
      <c r="D2796" s="136"/>
      <c r="F2796" s="136"/>
      <c r="G2796" s="136"/>
      <c r="H2796" s="136"/>
      <c r="I2796" s="136"/>
      <c r="J2796" s="136"/>
      <c r="K2796" s="136"/>
      <c r="L2796" s="136"/>
    </row>
    <row r="2797" ht="22.5" customHeight="1">
      <c r="A2797" s="136"/>
      <c r="B2797" s="136"/>
      <c r="C2797" s="136"/>
      <c r="D2797" s="136"/>
      <c r="F2797" s="136"/>
      <c r="G2797" s="136"/>
      <c r="H2797" s="136"/>
      <c r="I2797" s="136"/>
      <c r="J2797" s="136"/>
      <c r="K2797" s="136"/>
      <c r="L2797" s="136"/>
    </row>
    <row r="2798" ht="22.5" customHeight="1">
      <c r="A2798" s="136"/>
      <c r="B2798" s="136"/>
      <c r="C2798" s="136"/>
      <c r="D2798" s="136"/>
      <c r="F2798" s="136"/>
      <c r="G2798" s="136"/>
      <c r="H2798" s="136"/>
      <c r="I2798" s="136"/>
      <c r="J2798" s="136"/>
      <c r="K2798" s="136"/>
      <c r="L2798" s="136"/>
    </row>
    <row r="2799" ht="22.5" customHeight="1">
      <c r="A2799" s="136"/>
      <c r="B2799" s="136"/>
      <c r="C2799" s="136"/>
      <c r="D2799" s="136"/>
      <c r="F2799" s="136"/>
      <c r="G2799" s="136"/>
      <c r="H2799" s="136"/>
      <c r="I2799" s="136"/>
      <c r="J2799" s="136"/>
      <c r="K2799" s="136"/>
      <c r="L2799" s="136"/>
    </row>
    <row r="2800" ht="22.5" customHeight="1">
      <c r="A2800" s="136"/>
      <c r="B2800" s="136"/>
      <c r="C2800" s="136"/>
      <c r="D2800" s="136"/>
      <c r="F2800" s="136"/>
      <c r="G2800" s="136"/>
      <c r="H2800" s="136"/>
      <c r="I2800" s="136"/>
      <c r="J2800" s="136"/>
      <c r="K2800" s="136"/>
      <c r="L2800" s="136"/>
    </row>
    <row r="2801" ht="22.5" customHeight="1">
      <c r="A2801" s="136"/>
      <c r="B2801" s="136"/>
      <c r="C2801" s="136"/>
      <c r="D2801" s="136"/>
      <c r="F2801" s="136"/>
      <c r="G2801" s="136"/>
      <c r="H2801" s="136"/>
      <c r="I2801" s="136"/>
      <c r="J2801" s="136"/>
      <c r="K2801" s="136"/>
      <c r="L2801" s="136"/>
    </row>
    <row r="2802" ht="22.5" customHeight="1">
      <c r="A2802" s="136"/>
      <c r="B2802" s="136"/>
      <c r="C2802" s="136"/>
      <c r="D2802" s="136"/>
      <c r="F2802" s="136"/>
      <c r="G2802" s="136"/>
      <c r="H2802" s="136"/>
      <c r="I2802" s="136"/>
      <c r="J2802" s="136"/>
      <c r="K2802" s="136"/>
      <c r="L2802" s="136"/>
    </row>
    <row r="2803" ht="22.5" customHeight="1">
      <c r="A2803" s="136"/>
      <c r="B2803" s="136"/>
      <c r="C2803" s="136"/>
      <c r="D2803" s="136"/>
      <c r="F2803" s="136"/>
      <c r="G2803" s="136"/>
      <c r="H2803" s="136"/>
      <c r="I2803" s="136"/>
      <c r="J2803" s="136"/>
      <c r="K2803" s="136"/>
      <c r="L2803" s="136"/>
    </row>
    <row r="2804" ht="22.5" customHeight="1">
      <c r="A2804" s="136"/>
      <c r="B2804" s="136"/>
      <c r="C2804" s="136"/>
      <c r="D2804" s="136"/>
      <c r="F2804" s="136"/>
      <c r="G2804" s="136"/>
      <c r="H2804" s="136"/>
      <c r="I2804" s="136"/>
      <c r="J2804" s="136"/>
      <c r="K2804" s="136"/>
      <c r="L2804" s="136"/>
    </row>
    <row r="2805" ht="22.5" customHeight="1">
      <c r="A2805" s="136"/>
      <c r="B2805" s="136"/>
      <c r="C2805" s="136"/>
      <c r="D2805" s="136"/>
      <c r="F2805" s="136"/>
      <c r="G2805" s="136"/>
      <c r="H2805" s="136"/>
      <c r="I2805" s="136"/>
      <c r="J2805" s="136"/>
      <c r="K2805" s="136"/>
      <c r="L2805" s="136"/>
    </row>
    <row r="2806" ht="22.5" customHeight="1">
      <c r="A2806" s="136"/>
      <c r="B2806" s="136"/>
      <c r="C2806" s="136"/>
      <c r="D2806" s="136"/>
      <c r="F2806" s="136"/>
      <c r="G2806" s="136"/>
      <c r="H2806" s="136"/>
      <c r="I2806" s="136"/>
      <c r="J2806" s="136"/>
      <c r="K2806" s="136"/>
      <c r="L2806" s="136"/>
    </row>
    <row r="2807" ht="22.5" customHeight="1">
      <c r="A2807" s="136"/>
      <c r="B2807" s="136"/>
      <c r="C2807" s="136"/>
      <c r="D2807" s="136"/>
      <c r="F2807" s="136"/>
      <c r="G2807" s="136"/>
      <c r="H2807" s="136"/>
      <c r="I2807" s="136"/>
      <c r="J2807" s="136"/>
      <c r="K2807" s="136"/>
      <c r="L2807" s="136"/>
    </row>
    <row r="2808" ht="22.5" customHeight="1">
      <c r="A2808" s="136"/>
      <c r="B2808" s="136"/>
      <c r="C2808" s="136"/>
      <c r="D2808" s="136"/>
      <c r="F2808" s="136"/>
      <c r="G2808" s="136"/>
      <c r="H2808" s="136"/>
      <c r="I2808" s="136"/>
      <c r="J2808" s="136"/>
      <c r="K2808" s="136"/>
      <c r="L2808" s="136"/>
    </row>
    <row r="2809" ht="22.5" customHeight="1">
      <c r="A2809" s="136"/>
      <c r="B2809" s="136"/>
      <c r="C2809" s="136"/>
      <c r="D2809" s="136"/>
      <c r="F2809" s="136"/>
      <c r="G2809" s="136"/>
      <c r="H2809" s="136"/>
      <c r="I2809" s="136"/>
      <c r="J2809" s="136"/>
      <c r="K2809" s="136"/>
      <c r="L2809" s="136"/>
    </row>
    <row r="2810" ht="22.5" customHeight="1">
      <c r="A2810" s="136"/>
      <c r="B2810" s="136"/>
      <c r="C2810" s="136"/>
      <c r="D2810" s="136"/>
      <c r="F2810" s="136"/>
      <c r="G2810" s="136"/>
      <c r="H2810" s="136"/>
      <c r="I2810" s="136"/>
      <c r="J2810" s="136"/>
      <c r="K2810" s="136"/>
      <c r="L2810" s="136"/>
    </row>
    <row r="2811" ht="22.5" customHeight="1">
      <c r="A2811" s="136"/>
      <c r="B2811" s="136"/>
      <c r="C2811" s="136"/>
      <c r="D2811" s="136"/>
      <c r="F2811" s="136"/>
      <c r="G2811" s="136"/>
      <c r="H2811" s="136"/>
      <c r="I2811" s="136"/>
      <c r="J2811" s="136"/>
      <c r="K2811" s="136"/>
      <c r="L2811" s="136"/>
    </row>
    <row r="2812" ht="22.5" customHeight="1">
      <c r="A2812" s="136"/>
      <c r="B2812" s="136"/>
      <c r="C2812" s="136"/>
      <c r="D2812" s="136"/>
      <c r="F2812" s="136"/>
      <c r="G2812" s="136"/>
      <c r="H2812" s="136"/>
      <c r="I2812" s="136"/>
      <c r="J2812" s="136"/>
      <c r="K2812" s="136"/>
      <c r="L2812" s="136"/>
    </row>
    <row r="2813" ht="22.5" customHeight="1">
      <c r="A2813" s="136"/>
      <c r="B2813" s="136"/>
      <c r="C2813" s="136"/>
      <c r="D2813" s="136"/>
      <c r="F2813" s="136"/>
      <c r="G2813" s="136"/>
      <c r="H2813" s="136"/>
      <c r="I2813" s="136"/>
      <c r="J2813" s="136"/>
      <c r="K2813" s="136"/>
      <c r="L2813" s="136"/>
    </row>
    <row r="2814" ht="22.5" customHeight="1">
      <c r="A2814" s="136"/>
      <c r="B2814" s="136"/>
      <c r="C2814" s="136"/>
      <c r="D2814" s="136"/>
      <c r="F2814" s="136"/>
      <c r="G2814" s="136"/>
      <c r="H2814" s="136"/>
      <c r="I2814" s="136"/>
      <c r="J2814" s="136"/>
      <c r="K2814" s="136"/>
      <c r="L2814" s="136"/>
    </row>
    <row r="2815" ht="22.5" customHeight="1">
      <c r="A2815" s="136"/>
      <c r="B2815" s="136"/>
      <c r="C2815" s="136"/>
      <c r="D2815" s="136"/>
      <c r="F2815" s="136"/>
      <c r="G2815" s="136"/>
      <c r="H2815" s="136"/>
      <c r="I2815" s="136"/>
      <c r="J2815" s="136"/>
      <c r="K2815" s="136"/>
      <c r="L2815" s="136"/>
    </row>
    <row r="2816" ht="22.5" customHeight="1">
      <c r="A2816" s="136"/>
      <c r="B2816" s="136"/>
      <c r="C2816" s="136"/>
      <c r="D2816" s="136"/>
      <c r="F2816" s="136"/>
      <c r="G2816" s="136"/>
      <c r="H2816" s="136"/>
      <c r="I2816" s="136"/>
      <c r="J2816" s="136"/>
      <c r="K2816" s="136"/>
      <c r="L2816" s="136"/>
    </row>
    <row r="2817" ht="22.5" customHeight="1">
      <c r="A2817" s="136"/>
      <c r="B2817" s="136"/>
      <c r="C2817" s="136"/>
      <c r="D2817" s="136"/>
      <c r="F2817" s="136"/>
      <c r="G2817" s="136"/>
      <c r="H2817" s="136"/>
      <c r="I2817" s="136"/>
      <c r="J2817" s="136"/>
      <c r="K2817" s="136"/>
      <c r="L2817" s="136"/>
    </row>
    <row r="2818" ht="22.5" customHeight="1">
      <c r="A2818" s="136"/>
      <c r="B2818" s="136"/>
      <c r="C2818" s="136"/>
      <c r="D2818" s="136"/>
      <c r="F2818" s="136"/>
      <c r="G2818" s="136"/>
      <c r="H2818" s="136"/>
      <c r="I2818" s="136"/>
      <c r="J2818" s="136"/>
      <c r="K2818" s="136"/>
      <c r="L2818" s="136"/>
    </row>
    <row r="2819" ht="22.5" customHeight="1">
      <c r="A2819" s="136"/>
      <c r="B2819" s="136"/>
      <c r="C2819" s="136"/>
      <c r="D2819" s="136"/>
      <c r="F2819" s="136"/>
      <c r="G2819" s="136"/>
      <c r="H2819" s="136"/>
      <c r="I2819" s="136"/>
      <c r="J2819" s="136"/>
      <c r="K2819" s="136"/>
      <c r="L2819" s="136"/>
    </row>
    <row r="2820" ht="22.5" customHeight="1">
      <c r="A2820" s="136"/>
      <c r="B2820" s="136"/>
      <c r="C2820" s="136"/>
      <c r="D2820" s="136"/>
      <c r="F2820" s="136"/>
      <c r="G2820" s="136"/>
      <c r="H2820" s="136"/>
      <c r="I2820" s="136"/>
      <c r="J2820" s="136"/>
      <c r="K2820" s="136"/>
      <c r="L2820" s="136"/>
    </row>
    <row r="2821" ht="22.5" customHeight="1">
      <c r="A2821" s="136"/>
      <c r="B2821" s="136"/>
      <c r="C2821" s="136"/>
      <c r="D2821" s="136"/>
      <c r="F2821" s="136"/>
      <c r="G2821" s="136"/>
      <c r="H2821" s="136"/>
      <c r="I2821" s="136"/>
      <c r="J2821" s="136"/>
      <c r="K2821" s="136"/>
      <c r="L2821" s="136"/>
    </row>
    <row r="2822" ht="22.5" customHeight="1">
      <c r="A2822" s="136"/>
      <c r="B2822" s="136"/>
      <c r="C2822" s="136"/>
      <c r="D2822" s="136"/>
      <c r="F2822" s="136"/>
      <c r="G2822" s="136"/>
      <c r="H2822" s="136"/>
      <c r="I2822" s="136"/>
      <c r="J2822" s="136"/>
      <c r="K2822" s="136"/>
      <c r="L2822" s="136"/>
    </row>
    <row r="2823" ht="22.5" customHeight="1">
      <c r="A2823" s="136"/>
      <c r="B2823" s="136"/>
      <c r="C2823" s="136"/>
      <c r="D2823" s="136"/>
      <c r="F2823" s="136"/>
      <c r="G2823" s="136"/>
      <c r="H2823" s="136"/>
      <c r="I2823" s="136"/>
      <c r="J2823" s="136"/>
      <c r="K2823" s="136"/>
      <c r="L2823" s="136"/>
    </row>
    <row r="2824" ht="22.5" customHeight="1">
      <c r="A2824" s="136"/>
      <c r="B2824" s="136"/>
      <c r="C2824" s="136"/>
      <c r="D2824" s="136"/>
      <c r="F2824" s="136"/>
      <c r="G2824" s="136"/>
      <c r="H2824" s="136"/>
      <c r="I2824" s="136"/>
      <c r="J2824" s="136"/>
      <c r="K2824" s="136"/>
      <c r="L2824" s="136"/>
    </row>
    <row r="2825" ht="22.5" customHeight="1">
      <c r="A2825" s="136"/>
      <c r="B2825" s="136"/>
      <c r="C2825" s="136"/>
      <c r="D2825" s="136"/>
      <c r="F2825" s="136"/>
      <c r="G2825" s="136"/>
      <c r="H2825" s="136"/>
      <c r="I2825" s="136"/>
      <c r="J2825" s="136"/>
      <c r="K2825" s="136"/>
      <c r="L2825" s="136"/>
    </row>
    <row r="2826" ht="22.5" customHeight="1">
      <c r="A2826" s="136"/>
      <c r="B2826" s="136"/>
      <c r="C2826" s="136"/>
      <c r="D2826" s="136"/>
      <c r="F2826" s="136"/>
      <c r="G2826" s="136"/>
      <c r="H2826" s="136"/>
      <c r="I2826" s="136"/>
      <c r="J2826" s="136"/>
      <c r="K2826" s="136"/>
      <c r="L2826" s="136"/>
    </row>
    <row r="2827" ht="22.5" customHeight="1">
      <c r="A2827" s="136"/>
      <c r="B2827" s="136"/>
      <c r="C2827" s="136"/>
      <c r="D2827" s="136"/>
      <c r="F2827" s="136"/>
      <c r="G2827" s="136"/>
      <c r="H2827" s="136"/>
      <c r="I2827" s="136"/>
      <c r="J2827" s="136"/>
      <c r="K2827" s="136"/>
      <c r="L2827" s="136"/>
    </row>
    <row r="2828" ht="22.5" customHeight="1">
      <c r="A2828" s="136"/>
      <c r="B2828" s="136"/>
      <c r="C2828" s="136"/>
      <c r="D2828" s="136"/>
      <c r="F2828" s="136"/>
      <c r="G2828" s="136"/>
      <c r="H2828" s="136"/>
      <c r="I2828" s="136"/>
      <c r="J2828" s="136"/>
      <c r="K2828" s="136"/>
      <c r="L2828" s="136"/>
    </row>
    <row r="2829" ht="22.5" customHeight="1">
      <c r="A2829" s="136"/>
      <c r="B2829" s="136"/>
      <c r="C2829" s="136"/>
      <c r="D2829" s="136"/>
      <c r="F2829" s="136"/>
      <c r="G2829" s="136"/>
      <c r="H2829" s="136"/>
      <c r="I2829" s="136"/>
      <c r="J2829" s="136"/>
      <c r="K2829" s="136"/>
      <c r="L2829" s="136"/>
    </row>
    <row r="2830" ht="22.5" customHeight="1">
      <c r="A2830" s="136"/>
      <c r="B2830" s="136"/>
      <c r="C2830" s="136"/>
      <c r="D2830" s="136"/>
      <c r="F2830" s="136"/>
      <c r="G2830" s="136"/>
      <c r="H2830" s="136"/>
      <c r="I2830" s="136"/>
      <c r="J2830" s="136"/>
      <c r="K2830" s="136"/>
      <c r="L2830" s="136"/>
    </row>
    <row r="2831" ht="22.5" customHeight="1">
      <c r="A2831" s="136"/>
      <c r="B2831" s="136"/>
      <c r="C2831" s="136"/>
      <c r="D2831" s="136"/>
      <c r="F2831" s="136"/>
      <c r="G2831" s="136"/>
      <c r="H2831" s="136"/>
      <c r="I2831" s="136"/>
      <c r="J2831" s="136"/>
      <c r="K2831" s="136"/>
      <c r="L2831" s="136"/>
    </row>
    <row r="2832" ht="22.5" customHeight="1">
      <c r="A2832" s="136"/>
      <c r="B2832" s="136"/>
      <c r="C2832" s="136"/>
      <c r="D2832" s="136"/>
      <c r="F2832" s="136"/>
      <c r="G2832" s="136"/>
      <c r="H2832" s="136"/>
      <c r="I2832" s="136"/>
      <c r="J2832" s="136"/>
      <c r="K2832" s="136"/>
      <c r="L2832" s="136"/>
    </row>
    <row r="2833" ht="22.5" customHeight="1">
      <c r="A2833" s="136"/>
      <c r="B2833" s="136"/>
      <c r="C2833" s="136"/>
      <c r="D2833" s="136"/>
      <c r="F2833" s="136"/>
      <c r="G2833" s="136"/>
      <c r="H2833" s="136"/>
      <c r="I2833" s="136"/>
      <c r="J2833" s="136"/>
      <c r="K2833" s="136"/>
      <c r="L2833" s="136"/>
    </row>
    <row r="2834" ht="22.5" customHeight="1">
      <c r="A2834" s="136"/>
      <c r="B2834" s="136"/>
      <c r="C2834" s="136"/>
      <c r="D2834" s="136"/>
      <c r="F2834" s="136"/>
      <c r="G2834" s="136"/>
      <c r="H2834" s="136"/>
      <c r="I2834" s="136"/>
      <c r="J2834" s="136"/>
      <c r="K2834" s="136"/>
      <c r="L2834" s="136"/>
    </row>
    <row r="2835" ht="22.5" customHeight="1">
      <c r="A2835" s="136"/>
      <c r="B2835" s="136"/>
      <c r="C2835" s="136"/>
      <c r="D2835" s="136"/>
      <c r="F2835" s="136"/>
      <c r="G2835" s="136"/>
      <c r="H2835" s="136"/>
      <c r="I2835" s="136"/>
      <c r="J2835" s="136"/>
      <c r="K2835" s="136"/>
      <c r="L2835" s="136"/>
    </row>
    <row r="2836" ht="22.5" customHeight="1">
      <c r="A2836" s="136"/>
      <c r="B2836" s="136"/>
      <c r="C2836" s="136"/>
      <c r="D2836" s="136"/>
      <c r="F2836" s="136"/>
      <c r="G2836" s="136"/>
      <c r="H2836" s="136"/>
      <c r="I2836" s="136"/>
      <c r="J2836" s="136"/>
      <c r="K2836" s="136"/>
      <c r="L2836" s="136"/>
    </row>
    <row r="2837" ht="22.5" customHeight="1">
      <c r="A2837" s="136"/>
      <c r="B2837" s="136"/>
      <c r="C2837" s="136"/>
      <c r="D2837" s="136"/>
      <c r="F2837" s="136"/>
      <c r="G2837" s="136"/>
      <c r="H2837" s="136"/>
      <c r="I2837" s="136"/>
      <c r="J2837" s="136"/>
      <c r="K2837" s="136"/>
      <c r="L2837" s="136"/>
    </row>
    <row r="2838" ht="22.5" customHeight="1">
      <c r="A2838" s="136"/>
      <c r="B2838" s="136"/>
      <c r="C2838" s="136"/>
      <c r="D2838" s="136"/>
      <c r="F2838" s="136"/>
      <c r="G2838" s="136"/>
      <c r="H2838" s="136"/>
      <c r="I2838" s="136"/>
      <c r="J2838" s="136"/>
      <c r="K2838" s="136"/>
      <c r="L2838" s="136"/>
    </row>
    <row r="2839" ht="22.5" customHeight="1">
      <c r="A2839" s="136"/>
      <c r="B2839" s="136"/>
      <c r="C2839" s="136"/>
      <c r="D2839" s="136"/>
      <c r="F2839" s="136"/>
      <c r="G2839" s="136"/>
      <c r="H2839" s="136"/>
      <c r="I2839" s="136"/>
      <c r="J2839" s="136"/>
      <c r="K2839" s="136"/>
      <c r="L2839" s="136"/>
    </row>
    <row r="2840" ht="22.5" customHeight="1">
      <c r="A2840" s="136"/>
      <c r="B2840" s="136"/>
      <c r="C2840" s="136"/>
      <c r="D2840" s="136"/>
      <c r="F2840" s="136"/>
      <c r="G2840" s="136"/>
      <c r="H2840" s="136"/>
      <c r="I2840" s="136"/>
      <c r="J2840" s="136"/>
      <c r="K2840" s="136"/>
      <c r="L2840" s="136"/>
    </row>
    <row r="2841" ht="22.5" customHeight="1">
      <c r="A2841" s="136"/>
      <c r="B2841" s="136"/>
      <c r="C2841" s="136"/>
      <c r="D2841" s="136"/>
      <c r="F2841" s="136"/>
      <c r="G2841" s="136"/>
      <c r="H2841" s="136"/>
      <c r="I2841" s="136"/>
      <c r="J2841" s="136"/>
      <c r="K2841" s="136"/>
      <c r="L2841" s="136"/>
    </row>
    <row r="2842" ht="22.5" customHeight="1">
      <c r="A2842" s="136"/>
      <c r="B2842" s="136"/>
      <c r="C2842" s="136"/>
      <c r="D2842" s="136"/>
      <c r="F2842" s="136"/>
      <c r="G2842" s="136"/>
      <c r="H2842" s="136"/>
      <c r="I2842" s="136"/>
      <c r="J2842" s="136"/>
      <c r="K2842" s="136"/>
      <c r="L2842" s="136"/>
    </row>
    <row r="2843" ht="22.5" customHeight="1">
      <c r="A2843" s="136"/>
      <c r="B2843" s="136"/>
      <c r="C2843" s="136"/>
      <c r="D2843" s="136"/>
      <c r="F2843" s="136"/>
      <c r="G2843" s="136"/>
      <c r="H2843" s="136"/>
      <c r="I2843" s="136"/>
      <c r="J2843" s="136"/>
      <c r="K2843" s="136"/>
      <c r="L2843" s="136"/>
    </row>
    <row r="2844" ht="22.5" customHeight="1">
      <c r="A2844" s="136"/>
      <c r="B2844" s="136"/>
      <c r="C2844" s="136"/>
      <c r="D2844" s="136"/>
      <c r="F2844" s="136"/>
      <c r="G2844" s="136"/>
      <c r="H2844" s="136"/>
      <c r="I2844" s="136"/>
      <c r="J2844" s="136"/>
      <c r="K2844" s="136"/>
      <c r="L2844" s="136"/>
    </row>
    <row r="2845" ht="22.5" customHeight="1">
      <c r="A2845" s="136"/>
      <c r="B2845" s="136"/>
      <c r="C2845" s="136"/>
      <c r="D2845" s="136"/>
      <c r="F2845" s="136"/>
      <c r="G2845" s="136"/>
      <c r="H2845" s="136"/>
      <c r="I2845" s="136"/>
      <c r="J2845" s="136"/>
      <c r="K2845" s="136"/>
      <c r="L2845" s="136"/>
    </row>
    <row r="2846" ht="22.5" customHeight="1">
      <c r="A2846" s="136"/>
      <c r="B2846" s="136"/>
      <c r="C2846" s="136"/>
      <c r="D2846" s="136"/>
      <c r="F2846" s="136"/>
      <c r="G2846" s="136"/>
      <c r="H2846" s="136"/>
      <c r="I2846" s="136"/>
      <c r="J2846" s="136"/>
      <c r="K2846" s="136"/>
      <c r="L2846" s="136"/>
    </row>
    <row r="2847" ht="22.5" customHeight="1">
      <c r="A2847" s="136"/>
      <c r="B2847" s="136"/>
      <c r="C2847" s="136"/>
      <c r="D2847" s="136"/>
      <c r="F2847" s="136"/>
      <c r="G2847" s="136"/>
      <c r="H2847" s="136"/>
      <c r="I2847" s="136"/>
      <c r="J2847" s="136"/>
      <c r="K2847" s="136"/>
      <c r="L2847" s="136"/>
    </row>
    <row r="2848" ht="22.5" customHeight="1">
      <c r="A2848" s="136"/>
      <c r="B2848" s="136"/>
      <c r="C2848" s="136"/>
      <c r="D2848" s="136"/>
      <c r="F2848" s="136"/>
      <c r="G2848" s="136"/>
      <c r="H2848" s="136"/>
      <c r="I2848" s="136"/>
      <c r="J2848" s="136"/>
      <c r="K2848" s="136"/>
      <c r="L2848" s="136"/>
    </row>
    <row r="2849" ht="22.5" customHeight="1">
      <c r="A2849" s="136"/>
      <c r="B2849" s="136"/>
      <c r="C2849" s="136"/>
      <c r="D2849" s="136"/>
      <c r="F2849" s="136"/>
      <c r="G2849" s="136"/>
      <c r="H2849" s="136"/>
      <c r="I2849" s="136"/>
      <c r="J2849" s="136"/>
      <c r="K2849" s="136"/>
      <c r="L2849" s="136"/>
    </row>
    <row r="2850" ht="22.5" customHeight="1">
      <c r="A2850" s="136"/>
      <c r="B2850" s="136"/>
      <c r="C2850" s="136"/>
      <c r="D2850" s="136"/>
      <c r="F2850" s="136"/>
      <c r="G2850" s="136"/>
      <c r="H2850" s="136"/>
      <c r="I2850" s="136"/>
      <c r="J2850" s="136"/>
      <c r="K2850" s="136"/>
      <c r="L2850" s="136"/>
    </row>
    <row r="2851" ht="22.5" customHeight="1">
      <c r="A2851" s="136"/>
      <c r="B2851" s="136"/>
      <c r="C2851" s="136"/>
      <c r="D2851" s="136"/>
      <c r="F2851" s="136"/>
      <c r="G2851" s="136"/>
      <c r="H2851" s="136"/>
      <c r="I2851" s="136"/>
      <c r="J2851" s="136"/>
      <c r="K2851" s="136"/>
      <c r="L2851" s="136"/>
    </row>
    <row r="2852" ht="22.5" customHeight="1">
      <c r="A2852" s="136"/>
      <c r="B2852" s="136"/>
      <c r="C2852" s="136"/>
      <c r="D2852" s="136"/>
      <c r="F2852" s="136"/>
      <c r="G2852" s="136"/>
      <c r="H2852" s="136"/>
      <c r="I2852" s="136"/>
      <c r="J2852" s="136"/>
      <c r="K2852" s="136"/>
      <c r="L2852" s="136"/>
    </row>
    <row r="2853" ht="22.5" customHeight="1">
      <c r="A2853" s="136"/>
      <c r="B2853" s="136"/>
      <c r="C2853" s="136"/>
      <c r="D2853" s="136"/>
      <c r="F2853" s="136"/>
      <c r="G2853" s="136"/>
      <c r="H2853" s="136"/>
      <c r="I2853" s="136"/>
      <c r="J2853" s="136"/>
      <c r="K2853" s="136"/>
      <c r="L2853" s="136"/>
    </row>
    <row r="2854" ht="22.5" customHeight="1">
      <c r="A2854" s="136"/>
      <c r="B2854" s="136"/>
      <c r="C2854" s="136"/>
      <c r="D2854" s="136"/>
      <c r="F2854" s="136"/>
      <c r="G2854" s="136"/>
      <c r="H2854" s="136"/>
      <c r="I2854" s="136"/>
      <c r="J2854" s="136"/>
      <c r="K2854" s="136"/>
      <c r="L2854" s="136"/>
    </row>
    <row r="2855" ht="22.5" customHeight="1">
      <c r="A2855" s="136"/>
      <c r="B2855" s="136"/>
      <c r="C2855" s="136"/>
      <c r="D2855" s="136"/>
      <c r="F2855" s="136"/>
      <c r="G2855" s="136"/>
      <c r="H2855" s="136"/>
      <c r="I2855" s="136"/>
      <c r="J2855" s="136"/>
      <c r="K2855" s="136"/>
      <c r="L2855" s="136"/>
    </row>
    <row r="2856" ht="22.5" customHeight="1">
      <c r="A2856" s="136"/>
      <c r="B2856" s="136"/>
      <c r="C2856" s="136"/>
      <c r="D2856" s="136"/>
      <c r="F2856" s="136"/>
      <c r="G2856" s="136"/>
      <c r="H2856" s="136"/>
      <c r="I2856" s="136"/>
      <c r="J2856" s="136"/>
      <c r="K2856" s="136"/>
      <c r="L2856" s="136"/>
    </row>
    <row r="2857" ht="22.5" customHeight="1">
      <c r="A2857" s="136"/>
      <c r="B2857" s="136"/>
      <c r="C2857" s="136"/>
      <c r="D2857" s="136"/>
      <c r="F2857" s="136"/>
      <c r="G2857" s="136"/>
      <c r="H2857" s="136"/>
      <c r="I2857" s="136"/>
      <c r="J2857" s="136"/>
      <c r="K2857" s="136"/>
      <c r="L2857" s="136"/>
    </row>
    <row r="2858" ht="22.5" customHeight="1">
      <c r="A2858" s="136"/>
      <c r="B2858" s="136"/>
      <c r="C2858" s="136"/>
      <c r="D2858" s="136"/>
      <c r="F2858" s="136"/>
      <c r="G2858" s="136"/>
      <c r="H2858" s="136"/>
      <c r="I2858" s="136"/>
      <c r="J2858" s="136"/>
      <c r="K2858" s="136"/>
      <c r="L2858" s="136"/>
    </row>
    <row r="2859" ht="22.5" customHeight="1">
      <c r="A2859" s="136"/>
      <c r="B2859" s="136"/>
      <c r="C2859" s="136"/>
      <c r="D2859" s="136"/>
      <c r="F2859" s="136"/>
      <c r="G2859" s="136"/>
      <c r="H2859" s="136"/>
      <c r="I2859" s="136"/>
      <c r="J2859" s="136"/>
      <c r="K2859" s="136"/>
      <c r="L2859" s="136"/>
    </row>
    <row r="2860" ht="22.5" customHeight="1">
      <c r="A2860" s="136"/>
      <c r="B2860" s="136"/>
      <c r="C2860" s="136"/>
      <c r="D2860" s="136"/>
      <c r="F2860" s="136"/>
      <c r="G2860" s="136"/>
      <c r="H2860" s="136"/>
      <c r="I2860" s="136"/>
      <c r="J2860" s="136"/>
      <c r="K2860" s="136"/>
      <c r="L2860" s="136"/>
    </row>
    <row r="2861" ht="22.5" customHeight="1">
      <c r="A2861" s="136"/>
      <c r="B2861" s="136"/>
      <c r="C2861" s="136"/>
      <c r="D2861" s="136"/>
      <c r="F2861" s="136"/>
      <c r="G2861" s="136"/>
      <c r="H2861" s="136"/>
      <c r="I2861" s="136"/>
      <c r="J2861" s="136"/>
      <c r="K2861" s="136"/>
      <c r="L2861" s="136"/>
    </row>
    <row r="2862" ht="22.5" customHeight="1">
      <c r="A2862" s="136"/>
      <c r="B2862" s="136"/>
      <c r="C2862" s="136"/>
      <c r="D2862" s="136"/>
      <c r="F2862" s="136"/>
      <c r="G2862" s="136"/>
      <c r="H2862" s="136"/>
      <c r="I2862" s="136"/>
      <c r="J2862" s="136"/>
      <c r="K2862" s="136"/>
      <c r="L2862" s="136"/>
    </row>
    <row r="2863" ht="22.5" customHeight="1">
      <c r="A2863" s="136"/>
      <c r="B2863" s="136"/>
      <c r="C2863" s="136"/>
      <c r="D2863" s="136"/>
      <c r="F2863" s="136"/>
      <c r="G2863" s="136"/>
      <c r="H2863" s="136"/>
      <c r="I2863" s="136"/>
      <c r="J2863" s="136"/>
      <c r="K2863" s="136"/>
      <c r="L2863" s="136"/>
    </row>
    <row r="2864" ht="22.5" customHeight="1">
      <c r="A2864" s="136"/>
      <c r="B2864" s="136"/>
      <c r="C2864" s="136"/>
      <c r="D2864" s="136"/>
      <c r="F2864" s="136"/>
      <c r="G2864" s="136"/>
      <c r="H2864" s="136"/>
      <c r="I2864" s="136"/>
      <c r="J2864" s="136"/>
      <c r="K2864" s="136"/>
      <c r="L2864" s="136"/>
    </row>
    <row r="2865" ht="22.5" customHeight="1">
      <c r="A2865" s="136"/>
      <c r="B2865" s="136"/>
      <c r="C2865" s="136"/>
      <c r="D2865" s="136"/>
      <c r="F2865" s="136"/>
      <c r="G2865" s="136"/>
      <c r="H2865" s="136"/>
      <c r="I2865" s="136"/>
      <c r="J2865" s="136"/>
      <c r="K2865" s="136"/>
      <c r="L2865" s="136"/>
    </row>
    <row r="2866" ht="22.5" customHeight="1">
      <c r="A2866" s="136"/>
      <c r="B2866" s="136"/>
      <c r="C2866" s="136"/>
      <c r="D2866" s="136"/>
      <c r="F2866" s="136"/>
      <c r="G2866" s="136"/>
      <c r="H2866" s="136"/>
      <c r="I2866" s="136"/>
      <c r="J2866" s="136"/>
      <c r="K2866" s="136"/>
      <c r="L2866" s="136"/>
    </row>
    <row r="2867" ht="22.5" customHeight="1">
      <c r="A2867" s="136"/>
      <c r="B2867" s="136"/>
      <c r="C2867" s="136"/>
      <c r="D2867" s="136"/>
      <c r="F2867" s="136"/>
      <c r="G2867" s="136"/>
      <c r="H2867" s="136"/>
      <c r="I2867" s="136"/>
      <c r="J2867" s="136"/>
      <c r="K2867" s="136"/>
      <c r="L2867" s="136"/>
    </row>
    <row r="2868" ht="22.5" customHeight="1">
      <c r="A2868" s="136"/>
      <c r="B2868" s="136"/>
      <c r="C2868" s="136"/>
      <c r="D2868" s="136"/>
      <c r="F2868" s="136"/>
      <c r="G2868" s="136"/>
      <c r="H2868" s="136"/>
      <c r="I2868" s="136"/>
      <c r="J2868" s="136"/>
      <c r="K2868" s="136"/>
      <c r="L2868" s="136"/>
    </row>
    <row r="2869" ht="22.5" customHeight="1">
      <c r="A2869" s="136"/>
      <c r="B2869" s="136"/>
      <c r="C2869" s="136"/>
      <c r="D2869" s="136"/>
      <c r="F2869" s="136"/>
      <c r="G2869" s="136"/>
      <c r="H2869" s="136"/>
      <c r="I2869" s="136"/>
      <c r="J2869" s="136"/>
      <c r="K2869" s="136"/>
      <c r="L2869" s="136"/>
    </row>
    <row r="2870" ht="22.5" customHeight="1">
      <c r="A2870" s="136"/>
      <c r="B2870" s="136"/>
      <c r="C2870" s="136"/>
      <c r="D2870" s="136"/>
      <c r="F2870" s="136"/>
      <c r="G2870" s="136"/>
      <c r="H2870" s="136"/>
      <c r="I2870" s="136"/>
      <c r="J2870" s="136"/>
      <c r="K2870" s="136"/>
      <c r="L2870" s="136"/>
    </row>
    <row r="2871" ht="22.5" customHeight="1">
      <c r="A2871" s="136"/>
      <c r="B2871" s="136"/>
      <c r="C2871" s="136"/>
      <c r="D2871" s="136"/>
      <c r="F2871" s="136"/>
      <c r="G2871" s="136"/>
      <c r="H2871" s="136"/>
      <c r="I2871" s="136"/>
      <c r="J2871" s="136"/>
      <c r="K2871" s="136"/>
      <c r="L2871" s="136"/>
    </row>
    <row r="2872" ht="22.5" customHeight="1">
      <c r="A2872" s="136"/>
      <c r="B2872" s="136"/>
      <c r="C2872" s="136"/>
      <c r="D2872" s="136"/>
      <c r="F2872" s="136"/>
      <c r="G2872" s="136"/>
      <c r="H2872" s="136"/>
      <c r="I2872" s="136"/>
      <c r="J2872" s="136"/>
      <c r="K2872" s="136"/>
      <c r="L2872" s="136"/>
    </row>
    <row r="2873" ht="22.5" customHeight="1">
      <c r="A2873" s="136"/>
      <c r="B2873" s="136"/>
      <c r="C2873" s="136"/>
      <c r="D2873" s="136"/>
      <c r="F2873" s="136"/>
      <c r="G2873" s="136"/>
      <c r="H2873" s="136"/>
      <c r="I2873" s="136"/>
      <c r="J2873" s="136"/>
      <c r="K2873" s="136"/>
      <c r="L2873" s="136"/>
    </row>
    <row r="2874" ht="22.5" customHeight="1">
      <c r="A2874" s="136"/>
      <c r="B2874" s="136"/>
      <c r="C2874" s="136"/>
      <c r="D2874" s="136"/>
      <c r="F2874" s="136"/>
      <c r="G2874" s="136"/>
      <c r="H2874" s="136"/>
      <c r="I2874" s="136"/>
      <c r="J2874" s="136"/>
      <c r="K2874" s="136"/>
      <c r="L2874" s="136"/>
    </row>
    <row r="2875" ht="22.5" customHeight="1">
      <c r="A2875" s="136"/>
      <c r="B2875" s="136"/>
      <c r="C2875" s="136"/>
      <c r="D2875" s="136"/>
      <c r="F2875" s="136"/>
      <c r="G2875" s="136"/>
      <c r="H2875" s="136"/>
      <c r="I2875" s="136"/>
      <c r="J2875" s="136"/>
      <c r="K2875" s="136"/>
      <c r="L2875" s="136"/>
    </row>
    <row r="2876" ht="22.5" customHeight="1">
      <c r="A2876" s="136"/>
      <c r="B2876" s="136"/>
      <c r="C2876" s="136"/>
      <c r="D2876" s="136"/>
      <c r="F2876" s="136"/>
      <c r="G2876" s="136"/>
      <c r="H2876" s="136"/>
      <c r="I2876" s="136"/>
      <c r="J2876" s="136"/>
      <c r="K2876" s="136"/>
      <c r="L2876" s="136"/>
    </row>
    <row r="2877" ht="22.5" customHeight="1">
      <c r="A2877" s="136"/>
      <c r="B2877" s="136"/>
      <c r="C2877" s="136"/>
      <c r="D2877" s="136"/>
      <c r="F2877" s="136"/>
      <c r="G2877" s="136"/>
      <c r="H2877" s="136"/>
      <c r="I2877" s="136"/>
      <c r="J2877" s="136"/>
      <c r="K2877" s="136"/>
      <c r="L2877" s="136"/>
    </row>
    <row r="2878" ht="22.5" customHeight="1">
      <c r="A2878" s="136"/>
      <c r="B2878" s="136"/>
      <c r="C2878" s="136"/>
      <c r="D2878" s="136"/>
      <c r="F2878" s="136"/>
      <c r="G2878" s="136"/>
      <c r="H2878" s="136"/>
      <c r="I2878" s="136"/>
      <c r="J2878" s="136"/>
      <c r="K2878" s="136"/>
      <c r="L2878" s="136"/>
    </row>
    <row r="2879" ht="22.5" customHeight="1">
      <c r="A2879" s="136"/>
      <c r="B2879" s="136"/>
      <c r="C2879" s="136"/>
      <c r="D2879" s="136"/>
      <c r="F2879" s="136"/>
      <c r="G2879" s="136"/>
      <c r="H2879" s="136"/>
      <c r="I2879" s="136"/>
      <c r="J2879" s="136"/>
      <c r="K2879" s="136"/>
      <c r="L2879" s="136"/>
    </row>
    <row r="2880" ht="22.5" customHeight="1">
      <c r="A2880" s="136"/>
      <c r="B2880" s="136"/>
      <c r="C2880" s="136"/>
      <c r="D2880" s="136"/>
      <c r="F2880" s="136"/>
      <c r="G2880" s="136"/>
      <c r="H2880" s="136"/>
      <c r="I2880" s="136"/>
      <c r="J2880" s="136"/>
      <c r="K2880" s="136"/>
      <c r="L2880" s="136"/>
    </row>
    <row r="2881" ht="22.5" customHeight="1">
      <c r="A2881" s="136"/>
      <c r="B2881" s="136"/>
      <c r="C2881" s="136"/>
      <c r="D2881" s="136"/>
      <c r="F2881" s="136"/>
      <c r="G2881" s="136"/>
      <c r="H2881" s="136"/>
      <c r="I2881" s="136"/>
      <c r="J2881" s="136"/>
      <c r="K2881" s="136"/>
      <c r="L2881" s="136"/>
    </row>
    <row r="2882" ht="22.5" customHeight="1">
      <c r="A2882" s="136"/>
      <c r="B2882" s="136"/>
      <c r="C2882" s="136"/>
      <c r="D2882" s="136"/>
      <c r="F2882" s="136"/>
      <c r="G2882" s="136"/>
      <c r="H2882" s="136"/>
      <c r="I2882" s="136"/>
      <c r="J2882" s="136"/>
      <c r="K2882" s="136"/>
      <c r="L2882" s="136"/>
    </row>
    <row r="2883" ht="22.5" customHeight="1">
      <c r="A2883" s="136"/>
      <c r="B2883" s="136"/>
      <c r="C2883" s="136"/>
      <c r="D2883" s="136"/>
      <c r="F2883" s="136"/>
      <c r="G2883" s="136"/>
      <c r="H2883" s="136"/>
      <c r="I2883" s="136"/>
      <c r="J2883" s="136"/>
      <c r="K2883" s="136"/>
      <c r="L2883" s="136"/>
    </row>
    <row r="2884" ht="22.5" customHeight="1">
      <c r="A2884" s="136"/>
      <c r="B2884" s="136"/>
      <c r="C2884" s="136"/>
      <c r="D2884" s="136"/>
      <c r="F2884" s="136"/>
      <c r="G2884" s="136"/>
      <c r="H2884" s="136"/>
      <c r="I2884" s="136"/>
      <c r="J2884" s="136"/>
      <c r="K2884" s="136"/>
      <c r="L2884" s="136"/>
    </row>
    <row r="2885" ht="22.5" customHeight="1">
      <c r="A2885" s="136"/>
      <c r="B2885" s="136"/>
      <c r="C2885" s="136"/>
      <c r="D2885" s="136"/>
      <c r="F2885" s="136"/>
      <c r="G2885" s="136"/>
      <c r="H2885" s="136"/>
      <c r="I2885" s="136"/>
      <c r="J2885" s="136"/>
      <c r="K2885" s="136"/>
      <c r="L2885" s="136"/>
    </row>
    <row r="2886" ht="22.5" customHeight="1">
      <c r="A2886" s="136"/>
      <c r="B2886" s="136"/>
      <c r="C2886" s="136"/>
      <c r="D2886" s="136"/>
      <c r="F2886" s="136"/>
      <c r="G2886" s="136"/>
      <c r="H2886" s="136"/>
      <c r="I2886" s="136"/>
      <c r="J2886" s="136"/>
      <c r="K2886" s="136"/>
      <c r="L2886" s="136"/>
    </row>
    <row r="2887" ht="22.5" customHeight="1">
      <c r="A2887" s="136"/>
      <c r="B2887" s="136"/>
      <c r="C2887" s="136"/>
      <c r="D2887" s="136"/>
      <c r="F2887" s="136"/>
      <c r="G2887" s="136"/>
      <c r="H2887" s="136"/>
      <c r="I2887" s="136"/>
      <c r="J2887" s="136"/>
      <c r="K2887" s="136"/>
      <c r="L2887" s="136"/>
    </row>
    <row r="2888" ht="22.5" customHeight="1">
      <c r="A2888" s="136"/>
      <c r="B2888" s="136"/>
      <c r="C2888" s="136"/>
      <c r="D2888" s="136"/>
      <c r="F2888" s="136"/>
      <c r="G2888" s="136"/>
      <c r="H2888" s="136"/>
      <c r="I2888" s="136"/>
      <c r="J2888" s="136"/>
      <c r="K2888" s="136"/>
      <c r="L2888" s="136"/>
    </row>
    <row r="2889" ht="22.5" customHeight="1">
      <c r="A2889" s="136"/>
      <c r="B2889" s="136"/>
      <c r="C2889" s="136"/>
      <c r="D2889" s="136"/>
      <c r="F2889" s="136"/>
      <c r="G2889" s="136"/>
      <c r="H2889" s="136"/>
      <c r="I2889" s="136"/>
      <c r="J2889" s="136"/>
      <c r="K2889" s="136"/>
      <c r="L2889" s="136"/>
    </row>
    <row r="2890" ht="22.5" customHeight="1">
      <c r="A2890" s="136"/>
      <c r="B2890" s="136"/>
      <c r="C2890" s="136"/>
      <c r="D2890" s="136"/>
      <c r="F2890" s="136"/>
      <c r="G2890" s="136"/>
      <c r="H2890" s="136"/>
      <c r="I2890" s="136"/>
      <c r="J2890" s="136"/>
      <c r="K2890" s="136"/>
      <c r="L2890" s="136"/>
    </row>
    <row r="2891" ht="22.5" customHeight="1">
      <c r="A2891" s="136"/>
      <c r="B2891" s="136"/>
      <c r="C2891" s="136"/>
      <c r="D2891" s="136"/>
      <c r="F2891" s="136"/>
      <c r="G2891" s="136"/>
      <c r="H2891" s="136"/>
      <c r="I2891" s="136"/>
      <c r="J2891" s="136"/>
      <c r="K2891" s="136"/>
      <c r="L2891" s="136"/>
    </row>
    <row r="2892" ht="22.5" customHeight="1">
      <c r="A2892" s="136"/>
      <c r="B2892" s="136"/>
      <c r="C2892" s="136"/>
      <c r="D2892" s="136"/>
      <c r="F2892" s="136"/>
      <c r="G2892" s="136"/>
      <c r="H2892" s="136"/>
      <c r="I2892" s="136"/>
      <c r="J2892" s="136"/>
      <c r="K2892" s="136"/>
      <c r="L2892" s="136"/>
    </row>
    <row r="2893" ht="22.5" customHeight="1">
      <c r="A2893" s="136"/>
      <c r="B2893" s="136"/>
      <c r="C2893" s="136"/>
      <c r="D2893" s="136"/>
      <c r="F2893" s="136"/>
      <c r="G2893" s="136"/>
      <c r="H2893" s="136"/>
      <c r="I2893" s="136"/>
      <c r="J2893" s="136"/>
      <c r="K2893" s="136"/>
      <c r="L2893" s="136"/>
    </row>
    <row r="2894" ht="22.5" customHeight="1">
      <c r="A2894" s="136"/>
      <c r="B2894" s="136"/>
      <c r="C2894" s="136"/>
      <c r="D2894" s="136"/>
      <c r="F2894" s="136"/>
      <c r="G2894" s="136"/>
      <c r="H2894" s="136"/>
      <c r="I2894" s="136"/>
      <c r="J2894" s="136"/>
      <c r="K2894" s="136"/>
      <c r="L2894" s="136"/>
    </row>
    <row r="2895" ht="22.5" customHeight="1">
      <c r="A2895" s="136"/>
      <c r="B2895" s="136"/>
      <c r="C2895" s="136"/>
      <c r="D2895" s="136"/>
      <c r="F2895" s="136"/>
      <c r="G2895" s="136"/>
      <c r="H2895" s="136"/>
      <c r="I2895" s="136"/>
      <c r="J2895" s="136"/>
      <c r="K2895" s="136"/>
      <c r="L2895" s="136"/>
    </row>
    <row r="2896" ht="22.5" customHeight="1">
      <c r="A2896" s="136"/>
      <c r="B2896" s="136"/>
      <c r="C2896" s="136"/>
      <c r="D2896" s="136"/>
      <c r="F2896" s="136"/>
      <c r="G2896" s="136"/>
      <c r="H2896" s="136"/>
      <c r="I2896" s="136"/>
      <c r="J2896" s="136"/>
      <c r="K2896" s="136"/>
      <c r="L2896" s="136"/>
    </row>
    <row r="2897" ht="22.5" customHeight="1">
      <c r="A2897" s="136"/>
      <c r="B2897" s="136"/>
      <c r="C2897" s="136"/>
      <c r="D2897" s="136"/>
      <c r="F2897" s="136"/>
      <c r="G2897" s="136"/>
      <c r="H2897" s="136"/>
      <c r="I2897" s="136"/>
      <c r="J2897" s="136"/>
      <c r="K2897" s="136"/>
      <c r="L2897" s="136"/>
    </row>
    <row r="2898" ht="22.5" customHeight="1">
      <c r="A2898" s="136"/>
      <c r="B2898" s="136"/>
      <c r="C2898" s="136"/>
      <c r="D2898" s="136"/>
      <c r="F2898" s="136"/>
      <c r="G2898" s="136"/>
      <c r="H2898" s="136"/>
      <c r="I2898" s="136"/>
      <c r="J2898" s="136"/>
      <c r="K2898" s="136"/>
      <c r="L2898" s="136"/>
    </row>
    <row r="2899" ht="22.5" customHeight="1">
      <c r="A2899" s="136"/>
      <c r="B2899" s="136"/>
      <c r="C2899" s="136"/>
      <c r="D2899" s="136"/>
      <c r="F2899" s="136"/>
      <c r="G2899" s="136"/>
      <c r="H2899" s="136"/>
      <c r="I2899" s="136"/>
      <c r="J2899" s="136"/>
      <c r="K2899" s="136"/>
      <c r="L2899" s="136"/>
    </row>
    <row r="2900" ht="22.5" customHeight="1">
      <c r="A2900" s="136"/>
      <c r="B2900" s="136"/>
      <c r="C2900" s="136"/>
      <c r="D2900" s="136"/>
      <c r="F2900" s="136"/>
      <c r="G2900" s="136"/>
      <c r="H2900" s="136"/>
      <c r="I2900" s="136"/>
      <c r="J2900" s="136"/>
      <c r="K2900" s="136"/>
      <c r="L2900" s="136"/>
    </row>
    <row r="2901" ht="22.5" customHeight="1">
      <c r="A2901" s="136"/>
      <c r="B2901" s="136"/>
      <c r="C2901" s="136"/>
      <c r="D2901" s="136"/>
      <c r="F2901" s="136"/>
      <c r="G2901" s="136"/>
      <c r="H2901" s="136"/>
      <c r="I2901" s="136"/>
      <c r="J2901" s="136"/>
      <c r="K2901" s="136"/>
      <c r="L2901" s="136"/>
    </row>
    <row r="2902" ht="22.5" customHeight="1">
      <c r="A2902" s="136"/>
      <c r="B2902" s="136"/>
      <c r="C2902" s="136"/>
      <c r="D2902" s="136"/>
      <c r="F2902" s="136"/>
      <c r="G2902" s="136"/>
      <c r="H2902" s="136"/>
      <c r="I2902" s="136"/>
      <c r="J2902" s="136"/>
      <c r="K2902" s="136"/>
      <c r="L2902" s="136"/>
    </row>
    <row r="2903" ht="22.5" customHeight="1">
      <c r="A2903" s="136"/>
      <c r="B2903" s="136"/>
      <c r="C2903" s="136"/>
      <c r="D2903" s="136"/>
      <c r="F2903" s="136"/>
      <c r="G2903" s="136"/>
      <c r="H2903" s="136"/>
      <c r="I2903" s="136"/>
      <c r="J2903" s="136"/>
      <c r="K2903" s="136"/>
      <c r="L2903" s="136"/>
    </row>
    <row r="2904" ht="22.5" customHeight="1">
      <c r="A2904" s="136"/>
      <c r="B2904" s="136"/>
      <c r="C2904" s="136"/>
      <c r="D2904" s="136"/>
      <c r="F2904" s="136"/>
      <c r="G2904" s="136"/>
      <c r="H2904" s="136"/>
      <c r="I2904" s="136"/>
      <c r="J2904" s="136"/>
      <c r="K2904" s="136"/>
      <c r="L2904" s="136"/>
    </row>
    <row r="2905" ht="22.5" customHeight="1">
      <c r="A2905" s="136"/>
      <c r="B2905" s="136"/>
      <c r="C2905" s="136"/>
      <c r="D2905" s="136"/>
      <c r="F2905" s="136"/>
      <c r="G2905" s="136"/>
      <c r="H2905" s="136"/>
      <c r="I2905" s="136"/>
      <c r="J2905" s="136"/>
      <c r="K2905" s="136"/>
      <c r="L2905" s="136"/>
    </row>
    <row r="2906" ht="22.5" customHeight="1">
      <c r="A2906" s="136"/>
      <c r="B2906" s="136"/>
      <c r="C2906" s="136"/>
      <c r="D2906" s="136"/>
      <c r="F2906" s="136"/>
      <c r="G2906" s="136"/>
      <c r="H2906" s="136"/>
      <c r="I2906" s="136"/>
      <c r="J2906" s="136"/>
      <c r="K2906" s="136"/>
      <c r="L2906" s="136"/>
    </row>
    <row r="2907" ht="22.5" customHeight="1">
      <c r="A2907" s="136"/>
      <c r="B2907" s="136"/>
      <c r="C2907" s="136"/>
      <c r="D2907" s="136"/>
      <c r="F2907" s="136"/>
      <c r="G2907" s="136"/>
      <c r="H2907" s="136"/>
      <c r="I2907" s="136"/>
      <c r="J2907" s="136"/>
      <c r="K2907" s="136"/>
      <c r="L2907" s="136"/>
    </row>
    <row r="2908" ht="22.5" customHeight="1">
      <c r="A2908" s="136"/>
      <c r="B2908" s="136"/>
      <c r="C2908" s="136"/>
      <c r="D2908" s="136"/>
      <c r="F2908" s="136"/>
      <c r="G2908" s="136"/>
      <c r="H2908" s="136"/>
      <c r="I2908" s="136"/>
      <c r="J2908" s="136"/>
      <c r="K2908" s="136"/>
      <c r="L2908" s="136"/>
    </row>
    <row r="2909" ht="22.5" customHeight="1">
      <c r="A2909" s="136"/>
      <c r="B2909" s="136"/>
      <c r="C2909" s="136"/>
      <c r="D2909" s="136"/>
      <c r="F2909" s="136"/>
      <c r="G2909" s="136"/>
      <c r="H2909" s="136"/>
      <c r="I2909" s="136"/>
      <c r="J2909" s="136"/>
      <c r="K2909" s="136"/>
      <c r="L2909" s="136"/>
    </row>
    <row r="2910" ht="22.5" customHeight="1">
      <c r="A2910" s="136"/>
      <c r="B2910" s="136"/>
      <c r="C2910" s="136"/>
      <c r="D2910" s="136"/>
      <c r="F2910" s="136"/>
      <c r="G2910" s="136"/>
      <c r="H2910" s="136"/>
      <c r="I2910" s="136"/>
      <c r="J2910" s="136"/>
      <c r="K2910" s="136"/>
      <c r="L2910" s="136"/>
    </row>
    <row r="2911" ht="22.5" customHeight="1">
      <c r="A2911" s="136"/>
      <c r="B2911" s="136"/>
      <c r="C2911" s="136"/>
      <c r="D2911" s="136"/>
      <c r="F2911" s="136"/>
      <c r="G2911" s="136"/>
      <c r="H2911" s="136"/>
      <c r="I2911" s="136"/>
      <c r="J2911" s="136"/>
      <c r="K2911" s="136"/>
      <c r="L2911" s="136"/>
    </row>
    <row r="2912" ht="22.5" customHeight="1">
      <c r="A2912" s="136"/>
      <c r="B2912" s="136"/>
      <c r="C2912" s="136"/>
      <c r="D2912" s="136"/>
      <c r="F2912" s="136"/>
      <c r="G2912" s="136"/>
      <c r="H2912" s="136"/>
      <c r="I2912" s="136"/>
      <c r="J2912" s="136"/>
      <c r="K2912" s="136"/>
      <c r="L2912" s="136"/>
    </row>
    <row r="2913" ht="22.5" customHeight="1">
      <c r="A2913" s="136"/>
      <c r="B2913" s="136"/>
      <c r="C2913" s="136"/>
      <c r="D2913" s="136"/>
      <c r="F2913" s="136"/>
      <c r="G2913" s="136"/>
      <c r="H2913" s="136"/>
      <c r="I2913" s="136"/>
      <c r="J2913" s="136"/>
      <c r="K2913" s="136"/>
      <c r="L2913" s="136"/>
    </row>
    <row r="2914" ht="22.5" customHeight="1">
      <c r="A2914" s="136"/>
      <c r="B2914" s="136"/>
      <c r="C2914" s="136"/>
      <c r="D2914" s="136"/>
      <c r="F2914" s="136"/>
      <c r="G2914" s="136"/>
      <c r="H2914" s="136"/>
      <c r="I2914" s="136"/>
      <c r="J2914" s="136"/>
      <c r="K2914" s="136"/>
      <c r="L2914" s="136"/>
    </row>
    <row r="2915" ht="22.5" customHeight="1">
      <c r="A2915" s="136"/>
      <c r="B2915" s="136"/>
      <c r="C2915" s="136"/>
      <c r="D2915" s="136"/>
      <c r="F2915" s="136"/>
      <c r="G2915" s="136"/>
      <c r="H2915" s="136"/>
      <c r="I2915" s="136"/>
      <c r="J2915" s="136"/>
      <c r="K2915" s="136"/>
      <c r="L2915" s="136"/>
    </row>
    <row r="2916" ht="22.5" customHeight="1">
      <c r="A2916" s="136"/>
      <c r="B2916" s="136"/>
      <c r="C2916" s="136"/>
      <c r="D2916" s="136"/>
      <c r="F2916" s="136"/>
      <c r="G2916" s="136"/>
      <c r="H2916" s="136"/>
      <c r="I2916" s="136"/>
      <c r="J2916" s="136"/>
      <c r="K2916" s="136"/>
      <c r="L2916" s="136"/>
    </row>
    <row r="2917" ht="22.5" customHeight="1">
      <c r="A2917" s="136"/>
      <c r="B2917" s="136"/>
      <c r="C2917" s="136"/>
      <c r="D2917" s="136"/>
      <c r="F2917" s="136"/>
      <c r="G2917" s="136"/>
      <c r="H2917" s="136"/>
      <c r="I2917" s="136"/>
      <c r="J2917" s="136"/>
      <c r="K2917" s="136"/>
      <c r="L2917" s="136"/>
    </row>
    <row r="2918" ht="22.5" customHeight="1">
      <c r="A2918" s="136"/>
      <c r="B2918" s="136"/>
      <c r="C2918" s="136"/>
      <c r="D2918" s="136"/>
      <c r="F2918" s="136"/>
      <c r="G2918" s="136"/>
      <c r="H2918" s="136"/>
      <c r="I2918" s="136"/>
      <c r="J2918" s="136"/>
      <c r="K2918" s="136"/>
      <c r="L2918" s="136"/>
    </row>
    <row r="2919" ht="22.5" customHeight="1">
      <c r="A2919" s="136"/>
      <c r="B2919" s="136"/>
      <c r="C2919" s="136"/>
      <c r="D2919" s="136"/>
      <c r="F2919" s="136"/>
      <c r="G2919" s="136"/>
      <c r="H2919" s="136"/>
      <c r="I2919" s="136"/>
      <c r="J2919" s="136"/>
      <c r="K2919" s="136"/>
      <c r="L2919" s="136"/>
    </row>
    <row r="2920" ht="22.5" customHeight="1">
      <c r="A2920" s="136"/>
      <c r="B2920" s="136"/>
      <c r="C2920" s="136"/>
      <c r="D2920" s="136"/>
      <c r="F2920" s="136"/>
      <c r="G2920" s="136"/>
      <c r="H2920" s="136"/>
      <c r="I2920" s="136"/>
      <c r="J2920" s="136"/>
      <c r="K2920" s="136"/>
      <c r="L2920" s="136"/>
    </row>
    <row r="2921" ht="22.5" customHeight="1">
      <c r="A2921" s="136"/>
      <c r="B2921" s="136"/>
      <c r="C2921" s="136"/>
      <c r="D2921" s="136"/>
      <c r="F2921" s="136"/>
      <c r="G2921" s="136"/>
      <c r="H2921" s="136"/>
      <c r="I2921" s="136"/>
      <c r="J2921" s="136"/>
      <c r="K2921" s="136"/>
      <c r="L2921" s="136"/>
    </row>
    <row r="2922" ht="22.5" customHeight="1">
      <c r="A2922" s="136"/>
      <c r="B2922" s="136"/>
      <c r="C2922" s="136"/>
      <c r="D2922" s="136"/>
      <c r="F2922" s="136"/>
      <c r="G2922" s="136"/>
      <c r="H2922" s="136"/>
      <c r="I2922" s="136"/>
      <c r="J2922" s="136"/>
      <c r="K2922" s="136"/>
      <c r="L2922" s="136"/>
    </row>
    <row r="2923" ht="22.5" customHeight="1">
      <c r="A2923" s="136"/>
      <c r="B2923" s="136"/>
      <c r="C2923" s="136"/>
      <c r="D2923" s="136"/>
      <c r="F2923" s="136"/>
      <c r="G2923" s="136"/>
      <c r="H2923" s="136"/>
      <c r="I2923" s="136"/>
      <c r="J2923" s="136"/>
      <c r="K2923" s="136"/>
      <c r="L2923" s="136"/>
    </row>
    <row r="2924" ht="22.5" customHeight="1">
      <c r="A2924" s="136"/>
      <c r="B2924" s="136"/>
      <c r="C2924" s="136"/>
      <c r="D2924" s="136"/>
      <c r="F2924" s="136"/>
      <c r="G2924" s="136"/>
      <c r="H2924" s="136"/>
      <c r="I2924" s="136"/>
      <c r="J2924" s="136"/>
      <c r="K2924" s="136"/>
      <c r="L2924" s="136"/>
    </row>
    <row r="2925" ht="22.5" customHeight="1">
      <c r="A2925" s="136"/>
      <c r="B2925" s="136"/>
      <c r="C2925" s="136"/>
      <c r="D2925" s="136"/>
      <c r="F2925" s="136"/>
      <c r="G2925" s="136"/>
      <c r="H2925" s="136"/>
      <c r="I2925" s="136"/>
      <c r="J2925" s="136"/>
      <c r="K2925" s="136"/>
      <c r="L2925" s="136"/>
    </row>
    <row r="2926" ht="22.5" customHeight="1">
      <c r="A2926" s="136"/>
      <c r="B2926" s="136"/>
      <c r="C2926" s="136"/>
      <c r="D2926" s="136"/>
      <c r="F2926" s="136"/>
      <c r="G2926" s="136"/>
      <c r="H2926" s="136"/>
      <c r="I2926" s="136"/>
      <c r="J2926" s="136"/>
      <c r="K2926" s="136"/>
      <c r="L2926" s="136"/>
    </row>
    <row r="2927" ht="22.5" customHeight="1">
      <c r="A2927" s="136"/>
      <c r="B2927" s="136"/>
      <c r="C2927" s="136"/>
      <c r="D2927" s="136"/>
      <c r="F2927" s="136"/>
      <c r="G2927" s="136"/>
      <c r="H2927" s="136"/>
      <c r="I2927" s="136"/>
      <c r="J2927" s="136"/>
      <c r="K2927" s="136"/>
      <c r="L2927" s="136"/>
    </row>
    <row r="2928" ht="22.5" customHeight="1">
      <c r="A2928" s="136"/>
      <c r="B2928" s="136"/>
      <c r="C2928" s="136"/>
      <c r="D2928" s="136"/>
      <c r="F2928" s="136"/>
      <c r="G2928" s="136"/>
      <c r="H2928" s="136"/>
      <c r="I2928" s="136"/>
      <c r="J2928" s="136"/>
      <c r="K2928" s="136"/>
      <c r="L2928" s="136"/>
    </row>
    <row r="2929" ht="22.5" customHeight="1">
      <c r="A2929" s="136"/>
      <c r="B2929" s="136"/>
      <c r="C2929" s="136"/>
      <c r="D2929" s="136"/>
      <c r="F2929" s="136"/>
      <c r="G2929" s="136"/>
      <c r="H2929" s="136"/>
      <c r="I2929" s="136"/>
      <c r="J2929" s="136"/>
      <c r="K2929" s="136"/>
      <c r="L2929" s="136"/>
    </row>
    <row r="2930" ht="22.5" customHeight="1">
      <c r="A2930" s="136"/>
      <c r="B2930" s="136"/>
      <c r="C2930" s="136"/>
      <c r="D2930" s="136"/>
      <c r="F2930" s="136"/>
      <c r="G2930" s="136"/>
      <c r="H2930" s="136"/>
      <c r="I2930" s="136"/>
      <c r="J2930" s="136"/>
      <c r="K2930" s="136"/>
      <c r="L2930" s="136"/>
    </row>
    <row r="2931" ht="22.5" customHeight="1">
      <c r="A2931" s="136"/>
      <c r="B2931" s="136"/>
      <c r="C2931" s="136"/>
      <c r="D2931" s="136"/>
      <c r="F2931" s="136"/>
      <c r="G2931" s="136"/>
      <c r="H2931" s="136"/>
      <c r="I2931" s="136"/>
      <c r="J2931" s="136"/>
      <c r="K2931" s="136"/>
      <c r="L2931" s="136"/>
    </row>
    <row r="2932" ht="22.5" customHeight="1">
      <c r="A2932" s="136"/>
      <c r="B2932" s="136"/>
      <c r="C2932" s="136"/>
      <c r="D2932" s="136"/>
      <c r="F2932" s="136"/>
      <c r="G2932" s="136"/>
      <c r="H2932" s="136"/>
      <c r="I2932" s="136"/>
      <c r="J2932" s="136"/>
      <c r="K2932" s="136"/>
      <c r="L2932" s="136"/>
    </row>
    <row r="2933" ht="22.5" customHeight="1">
      <c r="A2933" s="136"/>
      <c r="B2933" s="136"/>
      <c r="C2933" s="136"/>
      <c r="D2933" s="136"/>
      <c r="F2933" s="136"/>
      <c r="G2933" s="136"/>
      <c r="H2933" s="136"/>
      <c r="I2933" s="136"/>
      <c r="J2933" s="136"/>
      <c r="K2933" s="136"/>
      <c r="L2933" s="136"/>
    </row>
    <row r="2934" ht="22.5" customHeight="1">
      <c r="A2934" s="136"/>
      <c r="B2934" s="136"/>
      <c r="C2934" s="136"/>
      <c r="D2934" s="136"/>
      <c r="F2934" s="136"/>
      <c r="G2934" s="136"/>
      <c r="H2934" s="136"/>
      <c r="I2934" s="136"/>
      <c r="J2934" s="136"/>
      <c r="K2934" s="136"/>
      <c r="L2934" s="136"/>
    </row>
    <row r="2935" ht="22.5" customHeight="1">
      <c r="A2935" s="136"/>
      <c r="B2935" s="136"/>
      <c r="C2935" s="136"/>
      <c r="D2935" s="136"/>
      <c r="F2935" s="136"/>
      <c r="G2935" s="136"/>
      <c r="H2935" s="136"/>
      <c r="I2935" s="136"/>
      <c r="J2935" s="136"/>
      <c r="K2935" s="136"/>
      <c r="L2935" s="136"/>
    </row>
    <row r="2936" ht="22.5" customHeight="1">
      <c r="A2936" s="136"/>
      <c r="B2936" s="136"/>
      <c r="C2936" s="136"/>
      <c r="D2936" s="136"/>
      <c r="F2936" s="136"/>
      <c r="G2936" s="136"/>
      <c r="H2936" s="136"/>
      <c r="I2936" s="136"/>
      <c r="J2936" s="136"/>
      <c r="K2936" s="136"/>
      <c r="L2936" s="136"/>
    </row>
    <row r="2937" ht="22.5" customHeight="1">
      <c r="A2937" s="136"/>
      <c r="B2937" s="136"/>
      <c r="C2937" s="136"/>
      <c r="D2937" s="136"/>
      <c r="F2937" s="136"/>
      <c r="G2937" s="136"/>
      <c r="H2937" s="136"/>
      <c r="I2937" s="136"/>
      <c r="J2937" s="136"/>
      <c r="K2937" s="136"/>
      <c r="L2937" s="136"/>
    </row>
    <row r="2938" ht="22.5" customHeight="1">
      <c r="A2938" s="136"/>
      <c r="B2938" s="136"/>
      <c r="C2938" s="136"/>
      <c r="D2938" s="136"/>
      <c r="F2938" s="136"/>
      <c r="G2938" s="136"/>
      <c r="H2938" s="136"/>
      <c r="I2938" s="136"/>
      <c r="J2938" s="136"/>
      <c r="K2938" s="136"/>
      <c r="L2938" s="136"/>
    </row>
    <row r="2939" ht="22.5" customHeight="1">
      <c r="A2939" s="136"/>
      <c r="B2939" s="136"/>
      <c r="C2939" s="136"/>
      <c r="D2939" s="136"/>
      <c r="F2939" s="136"/>
      <c r="G2939" s="136"/>
      <c r="H2939" s="136"/>
      <c r="I2939" s="136"/>
      <c r="J2939" s="136"/>
      <c r="K2939" s="136"/>
      <c r="L2939" s="136"/>
    </row>
    <row r="2940" ht="22.5" customHeight="1">
      <c r="A2940" s="136"/>
      <c r="B2940" s="136"/>
      <c r="C2940" s="136"/>
      <c r="D2940" s="136"/>
      <c r="F2940" s="136"/>
      <c r="G2940" s="136"/>
      <c r="H2940" s="136"/>
      <c r="I2940" s="136"/>
      <c r="J2940" s="136"/>
      <c r="K2940" s="136"/>
      <c r="L2940" s="136"/>
    </row>
    <row r="2941" ht="22.5" customHeight="1">
      <c r="A2941" s="136"/>
      <c r="B2941" s="136"/>
      <c r="C2941" s="136"/>
      <c r="D2941" s="136"/>
      <c r="F2941" s="136"/>
      <c r="G2941" s="136"/>
      <c r="H2941" s="136"/>
      <c r="I2941" s="136"/>
      <c r="J2941" s="136"/>
      <c r="K2941" s="136"/>
      <c r="L2941" s="136"/>
    </row>
    <row r="2942" ht="22.5" customHeight="1">
      <c r="A2942" s="136"/>
      <c r="B2942" s="136"/>
      <c r="C2942" s="136"/>
      <c r="D2942" s="136"/>
      <c r="F2942" s="136"/>
      <c r="G2942" s="136"/>
      <c r="H2942" s="136"/>
      <c r="I2942" s="136"/>
      <c r="J2942" s="136"/>
      <c r="K2942" s="136"/>
      <c r="L2942" s="136"/>
    </row>
    <row r="2943" ht="22.5" customHeight="1">
      <c r="A2943" s="136"/>
      <c r="B2943" s="136"/>
      <c r="C2943" s="136"/>
      <c r="D2943" s="136"/>
      <c r="F2943" s="136"/>
      <c r="G2943" s="136"/>
      <c r="H2943" s="136"/>
      <c r="I2943" s="136"/>
      <c r="J2943" s="136"/>
      <c r="K2943" s="136"/>
      <c r="L2943" s="136"/>
    </row>
    <row r="2944" ht="22.5" customHeight="1">
      <c r="A2944" s="136"/>
      <c r="B2944" s="136"/>
      <c r="C2944" s="136"/>
      <c r="D2944" s="136"/>
      <c r="F2944" s="136"/>
      <c r="G2944" s="136"/>
      <c r="H2944" s="136"/>
      <c r="I2944" s="136"/>
      <c r="J2944" s="136"/>
      <c r="K2944" s="136"/>
      <c r="L2944" s="136"/>
    </row>
    <row r="2945" ht="22.5" customHeight="1">
      <c r="A2945" s="136"/>
      <c r="B2945" s="136"/>
      <c r="C2945" s="136"/>
      <c r="D2945" s="136"/>
      <c r="F2945" s="136"/>
      <c r="G2945" s="136"/>
      <c r="H2945" s="136"/>
      <c r="I2945" s="136"/>
      <c r="J2945" s="136"/>
      <c r="K2945" s="136"/>
      <c r="L2945" s="136"/>
    </row>
    <row r="2946" ht="22.5" customHeight="1">
      <c r="A2946" s="136"/>
      <c r="B2946" s="136"/>
      <c r="C2946" s="136"/>
      <c r="D2946" s="136"/>
      <c r="F2946" s="136"/>
      <c r="G2946" s="136"/>
      <c r="H2946" s="136"/>
      <c r="I2946" s="136"/>
      <c r="J2946" s="136"/>
      <c r="K2946" s="136"/>
      <c r="L2946" s="136"/>
    </row>
    <row r="2947" ht="22.5" customHeight="1">
      <c r="A2947" s="136"/>
      <c r="B2947" s="136"/>
      <c r="C2947" s="136"/>
      <c r="D2947" s="136"/>
      <c r="F2947" s="136"/>
      <c r="G2947" s="136"/>
      <c r="H2947" s="136"/>
      <c r="I2947" s="136"/>
      <c r="J2947" s="136"/>
      <c r="K2947" s="136"/>
      <c r="L2947" s="136"/>
    </row>
    <row r="2948" ht="22.5" customHeight="1">
      <c r="A2948" s="136"/>
      <c r="B2948" s="136"/>
      <c r="C2948" s="136"/>
      <c r="D2948" s="136"/>
      <c r="F2948" s="136"/>
      <c r="G2948" s="136"/>
      <c r="H2948" s="136"/>
      <c r="I2948" s="136"/>
      <c r="J2948" s="136"/>
      <c r="K2948" s="136"/>
      <c r="L2948" s="136"/>
    </row>
    <row r="2949" ht="22.5" customHeight="1">
      <c r="A2949" s="136"/>
      <c r="B2949" s="136"/>
      <c r="C2949" s="136"/>
      <c r="D2949" s="136"/>
      <c r="F2949" s="136"/>
      <c r="G2949" s="136"/>
      <c r="H2949" s="136"/>
      <c r="I2949" s="136"/>
      <c r="J2949" s="136"/>
      <c r="K2949" s="136"/>
      <c r="L2949" s="136"/>
    </row>
    <row r="2950" ht="22.5" customHeight="1">
      <c r="A2950" s="136"/>
      <c r="B2950" s="136"/>
      <c r="C2950" s="136"/>
      <c r="D2950" s="136"/>
      <c r="F2950" s="136"/>
      <c r="G2950" s="136"/>
      <c r="H2950" s="136"/>
      <c r="I2950" s="136"/>
      <c r="J2950" s="136"/>
      <c r="K2950" s="136"/>
      <c r="L2950" s="136"/>
    </row>
    <row r="2951" ht="22.5" customHeight="1">
      <c r="A2951" s="136"/>
      <c r="B2951" s="136"/>
      <c r="C2951" s="136"/>
      <c r="D2951" s="136"/>
      <c r="F2951" s="136"/>
      <c r="G2951" s="136"/>
      <c r="H2951" s="136"/>
      <c r="I2951" s="136"/>
      <c r="J2951" s="136"/>
      <c r="K2951" s="136"/>
      <c r="L2951" s="136"/>
    </row>
    <row r="2952" ht="22.5" customHeight="1">
      <c r="A2952" s="136"/>
      <c r="B2952" s="136"/>
      <c r="C2952" s="136"/>
      <c r="D2952" s="136"/>
      <c r="F2952" s="136"/>
      <c r="G2952" s="136"/>
      <c r="H2952" s="136"/>
      <c r="I2952" s="136"/>
      <c r="J2952" s="136"/>
      <c r="K2952" s="136"/>
      <c r="L2952" s="136"/>
    </row>
    <row r="2953" ht="22.5" customHeight="1">
      <c r="A2953" s="136"/>
      <c r="B2953" s="136"/>
      <c r="C2953" s="136"/>
      <c r="D2953" s="136"/>
      <c r="F2953" s="136"/>
      <c r="G2953" s="136"/>
      <c r="H2953" s="136"/>
      <c r="I2953" s="136"/>
      <c r="J2953" s="136"/>
      <c r="K2953" s="136"/>
      <c r="L2953" s="136"/>
    </row>
    <row r="2954" ht="22.5" customHeight="1">
      <c r="A2954" s="136"/>
      <c r="B2954" s="136"/>
      <c r="C2954" s="136"/>
      <c r="D2954" s="136"/>
      <c r="F2954" s="136"/>
      <c r="G2954" s="136"/>
      <c r="H2954" s="136"/>
      <c r="I2954" s="136"/>
      <c r="J2954" s="136"/>
      <c r="K2954" s="136"/>
      <c r="L2954" s="136"/>
    </row>
    <row r="2955" ht="22.5" customHeight="1">
      <c r="A2955" s="136"/>
      <c r="B2955" s="136"/>
      <c r="C2955" s="136"/>
      <c r="D2955" s="136"/>
      <c r="F2955" s="136"/>
      <c r="G2955" s="136"/>
      <c r="H2955" s="136"/>
      <c r="I2955" s="136"/>
      <c r="J2955" s="136"/>
      <c r="K2955" s="136"/>
      <c r="L2955" s="136"/>
    </row>
    <row r="2956" ht="22.5" customHeight="1">
      <c r="A2956" s="136"/>
      <c r="B2956" s="136"/>
      <c r="C2956" s="136"/>
      <c r="D2956" s="136"/>
      <c r="F2956" s="136"/>
      <c r="G2956" s="136"/>
      <c r="H2956" s="136"/>
      <c r="I2956" s="136"/>
      <c r="J2956" s="136"/>
      <c r="K2956" s="136"/>
      <c r="L2956" s="136"/>
    </row>
    <row r="2957" ht="22.5" customHeight="1">
      <c r="A2957" s="136"/>
      <c r="B2957" s="136"/>
      <c r="C2957" s="136"/>
      <c r="D2957" s="136"/>
      <c r="F2957" s="136"/>
      <c r="G2957" s="136"/>
      <c r="H2957" s="136"/>
      <c r="I2957" s="136"/>
      <c r="J2957" s="136"/>
      <c r="K2957" s="136"/>
      <c r="L2957" s="136"/>
    </row>
    <row r="2958" ht="22.5" customHeight="1">
      <c r="A2958" s="136"/>
      <c r="B2958" s="136"/>
      <c r="C2958" s="136"/>
      <c r="D2958" s="136"/>
      <c r="F2958" s="136"/>
      <c r="G2958" s="136"/>
      <c r="H2958" s="136"/>
      <c r="I2958" s="136"/>
      <c r="J2958" s="136"/>
      <c r="K2958" s="136"/>
      <c r="L2958" s="136"/>
    </row>
    <row r="2959" ht="22.5" customHeight="1">
      <c r="A2959" s="136"/>
      <c r="B2959" s="136"/>
      <c r="C2959" s="136"/>
      <c r="D2959" s="136"/>
      <c r="F2959" s="136"/>
      <c r="G2959" s="136"/>
      <c r="H2959" s="136"/>
      <c r="I2959" s="136"/>
      <c r="J2959" s="136"/>
      <c r="K2959" s="136"/>
      <c r="L2959" s="136"/>
    </row>
    <row r="2960" ht="22.5" customHeight="1">
      <c r="A2960" s="136"/>
      <c r="B2960" s="136"/>
      <c r="C2960" s="136"/>
      <c r="D2960" s="136"/>
      <c r="F2960" s="136"/>
      <c r="G2960" s="136"/>
      <c r="H2960" s="136"/>
      <c r="I2960" s="136"/>
      <c r="J2960" s="136"/>
      <c r="K2960" s="136"/>
      <c r="L2960" s="136"/>
    </row>
    <row r="2961" ht="22.5" customHeight="1">
      <c r="A2961" s="136"/>
      <c r="B2961" s="136"/>
      <c r="C2961" s="136"/>
      <c r="D2961" s="136"/>
      <c r="F2961" s="136"/>
      <c r="G2961" s="136"/>
      <c r="H2961" s="136"/>
      <c r="I2961" s="136"/>
      <c r="J2961" s="136"/>
      <c r="K2961" s="136"/>
      <c r="L2961" s="136"/>
    </row>
    <row r="2962" ht="22.5" customHeight="1">
      <c r="A2962" s="136"/>
      <c r="B2962" s="136"/>
      <c r="C2962" s="136"/>
      <c r="D2962" s="136"/>
      <c r="F2962" s="136"/>
      <c r="G2962" s="136"/>
      <c r="H2962" s="136"/>
      <c r="I2962" s="136"/>
      <c r="J2962" s="136"/>
      <c r="K2962" s="136"/>
      <c r="L2962" s="136"/>
    </row>
    <row r="2963" ht="22.5" customHeight="1">
      <c r="A2963" s="136"/>
      <c r="B2963" s="136"/>
      <c r="C2963" s="136"/>
      <c r="D2963" s="136"/>
      <c r="F2963" s="136"/>
      <c r="G2963" s="136"/>
      <c r="H2963" s="136"/>
      <c r="I2963" s="136"/>
      <c r="J2963" s="136"/>
      <c r="K2963" s="136"/>
      <c r="L2963" s="136"/>
    </row>
    <row r="2964" ht="22.5" customHeight="1">
      <c r="A2964" s="136"/>
      <c r="B2964" s="136"/>
      <c r="C2964" s="136"/>
      <c r="D2964" s="136"/>
      <c r="F2964" s="136"/>
      <c r="G2964" s="136"/>
      <c r="H2964" s="136"/>
      <c r="I2964" s="136"/>
      <c r="J2964" s="136"/>
      <c r="K2964" s="136"/>
      <c r="L2964" s="136"/>
    </row>
    <row r="2965" ht="22.5" customHeight="1">
      <c r="A2965" s="136"/>
      <c r="B2965" s="136"/>
      <c r="C2965" s="136"/>
      <c r="D2965" s="136"/>
      <c r="F2965" s="136"/>
      <c r="G2965" s="136"/>
      <c r="H2965" s="136"/>
      <c r="I2965" s="136"/>
      <c r="J2965" s="136"/>
      <c r="K2965" s="136"/>
      <c r="L2965" s="136"/>
    </row>
    <row r="2966" ht="22.5" customHeight="1">
      <c r="A2966" s="136"/>
      <c r="B2966" s="136"/>
      <c r="C2966" s="136"/>
      <c r="D2966" s="136"/>
      <c r="F2966" s="136"/>
      <c r="G2966" s="136"/>
      <c r="H2966" s="136"/>
      <c r="I2966" s="136"/>
      <c r="J2966" s="136"/>
      <c r="K2966" s="136"/>
      <c r="L2966" s="136"/>
    </row>
    <row r="2967" ht="22.5" customHeight="1">
      <c r="A2967" s="136"/>
      <c r="B2967" s="136"/>
      <c r="C2967" s="136"/>
      <c r="D2967" s="136"/>
      <c r="F2967" s="136"/>
      <c r="G2967" s="136"/>
      <c r="H2967" s="136"/>
      <c r="I2967" s="136"/>
      <c r="J2967" s="136"/>
      <c r="K2967" s="136"/>
      <c r="L2967" s="136"/>
    </row>
    <row r="2968" ht="22.5" customHeight="1">
      <c r="A2968" s="136"/>
      <c r="B2968" s="136"/>
      <c r="C2968" s="136"/>
      <c r="D2968" s="136"/>
      <c r="F2968" s="136"/>
      <c r="G2968" s="136"/>
      <c r="H2968" s="136"/>
      <c r="I2968" s="136"/>
      <c r="J2968" s="136"/>
      <c r="K2968" s="136"/>
      <c r="L2968" s="136"/>
    </row>
    <row r="2969" ht="22.5" customHeight="1">
      <c r="A2969" s="136"/>
      <c r="B2969" s="136"/>
      <c r="C2969" s="136"/>
      <c r="D2969" s="136"/>
      <c r="F2969" s="136"/>
      <c r="G2969" s="136"/>
      <c r="H2969" s="136"/>
      <c r="I2969" s="136"/>
      <c r="J2969" s="136"/>
      <c r="K2969" s="136"/>
      <c r="L2969" s="136"/>
    </row>
    <row r="2970" ht="22.5" customHeight="1">
      <c r="A2970" s="136"/>
      <c r="B2970" s="136"/>
      <c r="C2970" s="136"/>
      <c r="D2970" s="136"/>
      <c r="F2970" s="136"/>
      <c r="G2970" s="136"/>
      <c r="H2970" s="136"/>
      <c r="I2970" s="136"/>
      <c r="J2970" s="136"/>
      <c r="K2970" s="136"/>
      <c r="L2970" s="136"/>
    </row>
    <row r="2971" ht="22.5" customHeight="1">
      <c r="A2971" s="136"/>
      <c r="B2971" s="136"/>
      <c r="C2971" s="136"/>
      <c r="D2971" s="136"/>
      <c r="F2971" s="136"/>
      <c r="G2971" s="136"/>
      <c r="H2971" s="136"/>
      <c r="I2971" s="136"/>
      <c r="J2971" s="136"/>
      <c r="K2971" s="136"/>
      <c r="L2971" s="136"/>
    </row>
    <row r="2972" ht="22.5" customHeight="1">
      <c r="A2972" s="136"/>
      <c r="B2972" s="136"/>
      <c r="C2972" s="136"/>
      <c r="D2972" s="136"/>
      <c r="F2972" s="136"/>
      <c r="G2972" s="136"/>
      <c r="H2972" s="136"/>
      <c r="I2972" s="136"/>
      <c r="J2972" s="136"/>
      <c r="K2972" s="136"/>
      <c r="L2972" s="136"/>
    </row>
    <row r="2973" ht="22.5" customHeight="1">
      <c r="A2973" s="136"/>
      <c r="B2973" s="136"/>
      <c r="C2973" s="136"/>
      <c r="D2973" s="136"/>
      <c r="F2973" s="136"/>
      <c r="G2973" s="136"/>
      <c r="H2973" s="136"/>
      <c r="I2973" s="136"/>
      <c r="J2973" s="136"/>
      <c r="K2973" s="136"/>
      <c r="L2973" s="136"/>
    </row>
    <row r="2974" ht="22.5" customHeight="1">
      <c r="A2974" s="136"/>
      <c r="B2974" s="136"/>
      <c r="C2974" s="136"/>
      <c r="D2974" s="136"/>
      <c r="F2974" s="136"/>
      <c r="G2974" s="136"/>
      <c r="H2974" s="136"/>
      <c r="I2974" s="136"/>
      <c r="J2974" s="136"/>
      <c r="K2974" s="136"/>
      <c r="L2974" s="136"/>
    </row>
    <row r="2975" ht="22.5" customHeight="1">
      <c r="A2975" s="136"/>
      <c r="B2975" s="136"/>
      <c r="C2975" s="136"/>
      <c r="D2975" s="136"/>
      <c r="F2975" s="136"/>
      <c r="G2975" s="136"/>
      <c r="H2975" s="136"/>
      <c r="I2975" s="136"/>
      <c r="J2975" s="136"/>
      <c r="K2975" s="136"/>
      <c r="L2975" s="136"/>
    </row>
    <row r="2976" ht="22.5" customHeight="1">
      <c r="A2976" s="136"/>
      <c r="B2976" s="136"/>
      <c r="C2976" s="136"/>
      <c r="D2976" s="136"/>
      <c r="F2976" s="136"/>
      <c r="G2976" s="136"/>
      <c r="H2976" s="136"/>
      <c r="I2976" s="136"/>
      <c r="J2976" s="136"/>
      <c r="K2976" s="136"/>
      <c r="L2976" s="136"/>
    </row>
    <row r="2977" ht="22.5" customHeight="1">
      <c r="A2977" s="136"/>
      <c r="B2977" s="136"/>
      <c r="C2977" s="136"/>
      <c r="D2977" s="136"/>
      <c r="F2977" s="136"/>
      <c r="G2977" s="136"/>
      <c r="H2977" s="136"/>
      <c r="I2977" s="136"/>
      <c r="J2977" s="136"/>
      <c r="K2977" s="136"/>
      <c r="L2977" s="136"/>
    </row>
    <row r="2978" ht="22.5" customHeight="1">
      <c r="A2978" s="136"/>
      <c r="B2978" s="136"/>
      <c r="C2978" s="136"/>
      <c r="D2978" s="136"/>
      <c r="F2978" s="136"/>
      <c r="G2978" s="136"/>
      <c r="H2978" s="136"/>
      <c r="I2978" s="136"/>
      <c r="J2978" s="136"/>
      <c r="K2978" s="136"/>
      <c r="L2978" s="136"/>
    </row>
    <row r="2979" ht="22.5" customHeight="1">
      <c r="A2979" s="136"/>
      <c r="B2979" s="136"/>
      <c r="C2979" s="136"/>
      <c r="D2979" s="136"/>
      <c r="F2979" s="136"/>
      <c r="G2979" s="136"/>
      <c r="H2979" s="136"/>
      <c r="I2979" s="136"/>
      <c r="J2979" s="136"/>
      <c r="K2979" s="136"/>
      <c r="L2979" s="136"/>
    </row>
    <row r="2980" ht="22.5" customHeight="1">
      <c r="A2980" s="136"/>
      <c r="B2980" s="136"/>
      <c r="C2980" s="136"/>
      <c r="D2980" s="136"/>
      <c r="F2980" s="136"/>
      <c r="G2980" s="136"/>
      <c r="H2980" s="136"/>
      <c r="I2980" s="136"/>
      <c r="J2980" s="136"/>
      <c r="K2980" s="136"/>
      <c r="L2980" s="136"/>
    </row>
    <row r="2981" ht="22.5" customHeight="1">
      <c r="A2981" s="136"/>
      <c r="B2981" s="136"/>
      <c r="C2981" s="136"/>
      <c r="D2981" s="136"/>
      <c r="F2981" s="136"/>
      <c r="G2981" s="136"/>
      <c r="H2981" s="136"/>
      <c r="I2981" s="136"/>
      <c r="J2981" s="136"/>
      <c r="K2981" s="136"/>
      <c r="L2981" s="136"/>
    </row>
    <row r="2982" ht="22.5" customHeight="1">
      <c r="A2982" s="136"/>
      <c r="B2982" s="136"/>
      <c r="C2982" s="136"/>
      <c r="D2982" s="136"/>
      <c r="F2982" s="136"/>
      <c r="G2982" s="136"/>
      <c r="H2982" s="136"/>
      <c r="I2982" s="136"/>
      <c r="J2982" s="136"/>
      <c r="K2982" s="136"/>
      <c r="L2982" s="136"/>
    </row>
    <row r="2983" ht="22.5" customHeight="1">
      <c r="A2983" s="136"/>
      <c r="B2983" s="136"/>
      <c r="C2983" s="136"/>
      <c r="D2983" s="136"/>
      <c r="F2983" s="136"/>
      <c r="G2983" s="136"/>
      <c r="H2983" s="136"/>
      <c r="I2983" s="136"/>
      <c r="J2983" s="136"/>
      <c r="K2983" s="136"/>
      <c r="L2983" s="136"/>
    </row>
    <row r="2984" ht="22.5" customHeight="1">
      <c r="A2984" s="136"/>
      <c r="B2984" s="136"/>
      <c r="C2984" s="136"/>
      <c r="D2984" s="136"/>
      <c r="F2984" s="136"/>
      <c r="G2984" s="136"/>
      <c r="H2984" s="136"/>
      <c r="I2984" s="136"/>
      <c r="J2984" s="136"/>
      <c r="K2984" s="136"/>
      <c r="L2984" s="136"/>
    </row>
    <row r="2985" ht="22.5" customHeight="1">
      <c r="A2985" s="136"/>
      <c r="B2985" s="136"/>
      <c r="C2985" s="136"/>
      <c r="D2985" s="136"/>
      <c r="F2985" s="136"/>
      <c r="G2985" s="136"/>
      <c r="H2985" s="136"/>
      <c r="I2985" s="136"/>
      <c r="J2985" s="136"/>
      <c r="K2985" s="136"/>
      <c r="L2985" s="136"/>
    </row>
    <row r="2986" ht="22.5" customHeight="1">
      <c r="A2986" s="136"/>
      <c r="B2986" s="136"/>
      <c r="C2986" s="136"/>
      <c r="D2986" s="136"/>
      <c r="F2986" s="136"/>
      <c r="G2986" s="136"/>
      <c r="H2986" s="136"/>
      <c r="I2986" s="136"/>
      <c r="J2986" s="136"/>
      <c r="K2986" s="136"/>
      <c r="L2986" s="136"/>
    </row>
    <row r="2987" ht="22.5" customHeight="1">
      <c r="A2987" s="136"/>
      <c r="B2987" s="136"/>
      <c r="C2987" s="136"/>
      <c r="D2987" s="136"/>
      <c r="F2987" s="136"/>
      <c r="G2987" s="136"/>
      <c r="H2987" s="136"/>
      <c r="I2987" s="136"/>
      <c r="J2987" s="136"/>
      <c r="K2987" s="136"/>
      <c r="L2987" s="136"/>
    </row>
    <row r="2988" ht="22.5" customHeight="1">
      <c r="A2988" s="136"/>
      <c r="B2988" s="136"/>
      <c r="C2988" s="136"/>
      <c r="D2988" s="136"/>
      <c r="F2988" s="136"/>
      <c r="G2988" s="136"/>
      <c r="H2988" s="136"/>
      <c r="I2988" s="136"/>
      <c r="J2988" s="136"/>
      <c r="K2988" s="136"/>
      <c r="L2988" s="136"/>
    </row>
    <row r="2989" ht="22.5" customHeight="1">
      <c r="A2989" s="136"/>
      <c r="B2989" s="136"/>
      <c r="C2989" s="136"/>
      <c r="D2989" s="136"/>
      <c r="F2989" s="136"/>
      <c r="G2989" s="136"/>
      <c r="H2989" s="136"/>
      <c r="I2989" s="136"/>
      <c r="J2989" s="136"/>
      <c r="K2989" s="136"/>
      <c r="L2989" s="136"/>
    </row>
    <row r="2990" ht="22.5" customHeight="1">
      <c r="A2990" s="136"/>
      <c r="B2990" s="136"/>
      <c r="C2990" s="136"/>
      <c r="D2990" s="136"/>
      <c r="F2990" s="136"/>
      <c r="G2990" s="136"/>
      <c r="H2990" s="136"/>
      <c r="I2990" s="136"/>
      <c r="J2990" s="136"/>
      <c r="K2990" s="136"/>
      <c r="L2990" s="136"/>
    </row>
    <row r="2991" ht="22.5" customHeight="1">
      <c r="A2991" s="136"/>
      <c r="B2991" s="136"/>
      <c r="C2991" s="136"/>
      <c r="D2991" s="136"/>
      <c r="F2991" s="136"/>
      <c r="G2991" s="136"/>
      <c r="H2991" s="136"/>
      <c r="I2991" s="136"/>
      <c r="J2991" s="136"/>
      <c r="K2991" s="136"/>
      <c r="L2991" s="136"/>
    </row>
    <row r="2992" ht="22.5" customHeight="1">
      <c r="A2992" s="136"/>
      <c r="B2992" s="136"/>
      <c r="C2992" s="136"/>
      <c r="D2992" s="136"/>
      <c r="F2992" s="136"/>
      <c r="G2992" s="136"/>
      <c r="H2992" s="136"/>
      <c r="I2992" s="136"/>
      <c r="J2992" s="136"/>
      <c r="K2992" s="136"/>
      <c r="L2992" s="136"/>
    </row>
    <row r="2993" ht="22.5" customHeight="1">
      <c r="A2993" s="136"/>
      <c r="B2993" s="136"/>
      <c r="C2993" s="136"/>
      <c r="D2993" s="136"/>
      <c r="F2993" s="136"/>
      <c r="G2993" s="136"/>
      <c r="H2993" s="136"/>
      <c r="I2993" s="136"/>
      <c r="J2993" s="136"/>
      <c r="K2993" s="136"/>
      <c r="L2993" s="136"/>
    </row>
    <row r="2994" ht="22.5" customHeight="1">
      <c r="A2994" s="136"/>
      <c r="B2994" s="136"/>
      <c r="C2994" s="136"/>
      <c r="D2994" s="136"/>
      <c r="F2994" s="136"/>
      <c r="G2994" s="136"/>
      <c r="H2994" s="136"/>
      <c r="I2994" s="136"/>
      <c r="J2994" s="136"/>
      <c r="K2994" s="136"/>
      <c r="L2994" s="136"/>
    </row>
    <row r="2995" ht="22.5" customHeight="1">
      <c r="A2995" s="136"/>
      <c r="B2995" s="136"/>
      <c r="C2995" s="136"/>
      <c r="D2995" s="136"/>
      <c r="F2995" s="136"/>
      <c r="G2995" s="136"/>
      <c r="H2995" s="136"/>
      <c r="I2995" s="136"/>
      <c r="J2995" s="136"/>
      <c r="K2995" s="136"/>
      <c r="L2995" s="136"/>
    </row>
    <row r="2996" ht="22.5" customHeight="1">
      <c r="A2996" s="136"/>
      <c r="B2996" s="136"/>
      <c r="C2996" s="136"/>
      <c r="D2996" s="136"/>
      <c r="F2996" s="136"/>
      <c r="G2996" s="136"/>
      <c r="H2996" s="136"/>
      <c r="I2996" s="136"/>
      <c r="J2996" s="136"/>
      <c r="K2996" s="136"/>
      <c r="L2996" s="136"/>
    </row>
    <row r="2997" ht="22.5" customHeight="1">
      <c r="A2997" s="136"/>
      <c r="B2997" s="136"/>
      <c r="C2997" s="136"/>
      <c r="D2997" s="136"/>
      <c r="F2997" s="136"/>
      <c r="G2997" s="136"/>
      <c r="H2997" s="136"/>
      <c r="I2997" s="136"/>
      <c r="J2997" s="136"/>
      <c r="K2997" s="136"/>
      <c r="L2997" s="136"/>
    </row>
    <row r="2998" ht="22.5" customHeight="1">
      <c r="A2998" s="136"/>
      <c r="B2998" s="136"/>
      <c r="C2998" s="136"/>
      <c r="D2998" s="136"/>
      <c r="F2998" s="136"/>
      <c r="G2998" s="136"/>
      <c r="H2998" s="136"/>
      <c r="I2998" s="136"/>
      <c r="J2998" s="136"/>
      <c r="K2998" s="136"/>
      <c r="L2998" s="136"/>
    </row>
    <row r="2999" ht="22.5" customHeight="1">
      <c r="A2999" s="136"/>
      <c r="B2999" s="136"/>
      <c r="C2999" s="136"/>
      <c r="D2999" s="136"/>
      <c r="F2999" s="136"/>
      <c r="G2999" s="136"/>
      <c r="H2999" s="136"/>
      <c r="I2999" s="136"/>
      <c r="J2999" s="136"/>
      <c r="K2999" s="136"/>
      <c r="L2999" s="136"/>
    </row>
    <row r="3000" ht="22.5" customHeight="1">
      <c r="A3000" s="136"/>
      <c r="B3000" s="136"/>
      <c r="C3000" s="136"/>
      <c r="D3000" s="136"/>
      <c r="F3000" s="136"/>
      <c r="G3000" s="136"/>
      <c r="H3000" s="136"/>
      <c r="I3000" s="136"/>
      <c r="J3000" s="136"/>
      <c r="K3000" s="136"/>
      <c r="L3000" s="136"/>
    </row>
    <row r="3001" ht="22.5" customHeight="1">
      <c r="A3001" s="136"/>
      <c r="B3001" s="136"/>
      <c r="C3001" s="136"/>
      <c r="D3001" s="136"/>
      <c r="F3001" s="136"/>
      <c r="G3001" s="136"/>
      <c r="H3001" s="136"/>
      <c r="I3001" s="136"/>
      <c r="J3001" s="136"/>
      <c r="K3001" s="136"/>
      <c r="L3001" s="136"/>
    </row>
    <row r="3002" ht="22.5" customHeight="1">
      <c r="A3002" s="136"/>
      <c r="B3002" s="136"/>
      <c r="C3002" s="136"/>
      <c r="D3002" s="136"/>
      <c r="F3002" s="136"/>
      <c r="G3002" s="136"/>
      <c r="H3002" s="136"/>
      <c r="I3002" s="136"/>
      <c r="J3002" s="136"/>
      <c r="K3002" s="136"/>
      <c r="L3002" s="136"/>
    </row>
    <row r="3003" ht="22.5" customHeight="1">
      <c r="A3003" s="136"/>
      <c r="B3003" s="136"/>
      <c r="C3003" s="136"/>
      <c r="D3003" s="136"/>
      <c r="F3003" s="136"/>
      <c r="G3003" s="136"/>
      <c r="H3003" s="136"/>
      <c r="I3003" s="136"/>
      <c r="J3003" s="136"/>
      <c r="K3003" s="136"/>
      <c r="L3003" s="136"/>
    </row>
    <row r="3004" ht="22.5" customHeight="1">
      <c r="A3004" s="136"/>
      <c r="B3004" s="136"/>
      <c r="C3004" s="136"/>
      <c r="D3004" s="136"/>
      <c r="F3004" s="136"/>
      <c r="G3004" s="136"/>
      <c r="H3004" s="136"/>
      <c r="I3004" s="136"/>
      <c r="J3004" s="136"/>
      <c r="K3004" s="136"/>
      <c r="L3004" s="136"/>
    </row>
    <row r="3005" ht="22.5" customHeight="1">
      <c r="A3005" s="136"/>
      <c r="B3005" s="136"/>
      <c r="C3005" s="136"/>
      <c r="D3005" s="136"/>
      <c r="F3005" s="136"/>
      <c r="G3005" s="136"/>
      <c r="H3005" s="136"/>
      <c r="I3005" s="136"/>
      <c r="J3005" s="136"/>
      <c r="K3005" s="136"/>
      <c r="L3005" s="136"/>
    </row>
    <row r="3006" ht="22.5" customHeight="1">
      <c r="A3006" s="136"/>
      <c r="B3006" s="136"/>
      <c r="C3006" s="136"/>
      <c r="D3006" s="136"/>
      <c r="F3006" s="136"/>
      <c r="G3006" s="136"/>
      <c r="H3006" s="136"/>
      <c r="I3006" s="136"/>
      <c r="J3006" s="136"/>
      <c r="K3006" s="136"/>
      <c r="L3006" s="136"/>
    </row>
    <row r="3007" ht="22.5" customHeight="1">
      <c r="A3007" s="136"/>
      <c r="B3007" s="136"/>
      <c r="C3007" s="136"/>
      <c r="D3007" s="136"/>
      <c r="F3007" s="136"/>
      <c r="G3007" s="136"/>
      <c r="H3007" s="136"/>
      <c r="I3007" s="136"/>
      <c r="J3007" s="136"/>
      <c r="K3007" s="136"/>
      <c r="L3007" s="136"/>
    </row>
    <row r="3008" ht="22.5" customHeight="1">
      <c r="A3008" s="136"/>
      <c r="B3008" s="136"/>
      <c r="C3008" s="136"/>
      <c r="D3008" s="136"/>
      <c r="F3008" s="136"/>
      <c r="G3008" s="136"/>
      <c r="H3008" s="136"/>
      <c r="I3008" s="136"/>
      <c r="J3008" s="136"/>
      <c r="K3008" s="136"/>
      <c r="L3008" s="136"/>
    </row>
    <row r="3009" ht="22.5" customHeight="1">
      <c r="A3009" s="136"/>
      <c r="B3009" s="136"/>
      <c r="C3009" s="136"/>
      <c r="D3009" s="136"/>
      <c r="F3009" s="136"/>
      <c r="G3009" s="136"/>
      <c r="H3009" s="136"/>
      <c r="I3009" s="136"/>
      <c r="J3009" s="136"/>
      <c r="K3009" s="136"/>
      <c r="L3009" s="136"/>
    </row>
    <row r="3010" ht="22.5" customHeight="1">
      <c r="A3010" s="136"/>
      <c r="B3010" s="136"/>
      <c r="C3010" s="136"/>
      <c r="D3010" s="136"/>
      <c r="F3010" s="136"/>
      <c r="G3010" s="136"/>
      <c r="H3010" s="136"/>
      <c r="I3010" s="136"/>
      <c r="J3010" s="136"/>
      <c r="K3010" s="136"/>
      <c r="L3010" s="136"/>
    </row>
    <row r="3011" ht="22.5" customHeight="1">
      <c r="A3011" s="136"/>
      <c r="B3011" s="136"/>
      <c r="C3011" s="136"/>
      <c r="D3011" s="136"/>
      <c r="F3011" s="136"/>
      <c r="G3011" s="136"/>
      <c r="H3011" s="136"/>
      <c r="I3011" s="136"/>
      <c r="J3011" s="136"/>
      <c r="K3011" s="136"/>
      <c r="L3011" s="136"/>
    </row>
    <row r="3012" ht="22.5" customHeight="1">
      <c r="A3012" s="136"/>
      <c r="B3012" s="136"/>
      <c r="C3012" s="136"/>
      <c r="D3012" s="136"/>
      <c r="F3012" s="136"/>
      <c r="G3012" s="136"/>
      <c r="H3012" s="136"/>
      <c r="I3012" s="136"/>
      <c r="J3012" s="136"/>
      <c r="K3012" s="136"/>
      <c r="L3012" s="136"/>
    </row>
    <row r="3013" ht="22.5" customHeight="1">
      <c r="A3013" s="136"/>
      <c r="B3013" s="136"/>
      <c r="C3013" s="136"/>
      <c r="D3013" s="136"/>
      <c r="F3013" s="136"/>
      <c r="G3013" s="136"/>
      <c r="H3013" s="136"/>
      <c r="I3013" s="136"/>
      <c r="J3013" s="136"/>
      <c r="K3013" s="136"/>
      <c r="L3013" s="136"/>
    </row>
    <row r="3014" ht="22.5" customHeight="1">
      <c r="A3014" s="136"/>
      <c r="B3014" s="136"/>
      <c r="C3014" s="136"/>
      <c r="D3014" s="136"/>
      <c r="F3014" s="136"/>
      <c r="G3014" s="136"/>
      <c r="H3014" s="136"/>
      <c r="I3014" s="136"/>
      <c r="J3014" s="136"/>
      <c r="K3014" s="136"/>
      <c r="L3014" s="136"/>
    </row>
    <row r="3015" ht="22.5" customHeight="1">
      <c r="A3015" s="136"/>
      <c r="B3015" s="136"/>
      <c r="C3015" s="136"/>
      <c r="D3015" s="136"/>
      <c r="F3015" s="136"/>
      <c r="G3015" s="136"/>
      <c r="H3015" s="136"/>
      <c r="I3015" s="136"/>
      <c r="J3015" s="136"/>
      <c r="K3015" s="136"/>
      <c r="L3015" s="136"/>
    </row>
    <row r="3016" ht="22.5" customHeight="1">
      <c r="A3016" s="136"/>
      <c r="B3016" s="136"/>
      <c r="C3016" s="136"/>
      <c r="D3016" s="136"/>
      <c r="F3016" s="136"/>
      <c r="G3016" s="136"/>
      <c r="H3016" s="136"/>
      <c r="I3016" s="136"/>
      <c r="J3016" s="136"/>
      <c r="K3016" s="136"/>
      <c r="L3016" s="136"/>
    </row>
    <row r="3017" ht="22.5" customHeight="1">
      <c r="A3017" s="136"/>
      <c r="B3017" s="136"/>
      <c r="C3017" s="136"/>
      <c r="D3017" s="136"/>
      <c r="F3017" s="136"/>
      <c r="G3017" s="136"/>
      <c r="H3017" s="136"/>
      <c r="I3017" s="136"/>
      <c r="J3017" s="136"/>
      <c r="K3017" s="136"/>
      <c r="L3017" s="136"/>
    </row>
    <row r="3018" ht="22.5" customHeight="1">
      <c r="A3018" s="136"/>
      <c r="B3018" s="136"/>
      <c r="C3018" s="136"/>
      <c r="D3018" s="136"/>
      <c r="F3018" s="136"/>
      <c r="G3018" s="136"/>
      <c r="H3018" s="136"/>
      <c r="I3018" s="136"/>
      <c r="J3018" s="136"/>
      <c r="K3018" s="136"/>
      <c r="L3018" s="136"/>
    </row>
    <row r="3019" ht="22.5" customHeight="1">
      <c r="A3019" s="136"/>
      <c r="B3019" s="136"/>
      <c r="C3019" s="136"/>
      <c r="D3019" s="136"/>
      <c r="F3019" s="136"/>
      <c r="G3019" s="136"/>
      <c r="H3019" s="136"/>
      <c r="I3019" s="136"/>
      <c r="J3019" s="136"/>
      <c r="K3019" s="136"/>
      <c r="L3019" s="136"/>
    </row>
    <row r="3020" ht="22.5" customHeight="1">
      <c r="A3020" s="136"/>
      <c r="B3020" s="136"/>
      <c r="C3020" s="136"/>
      <c r="D3020" s="136"/>
      <c r="F3020" s="136"/>
      <c r="G3020" s="136"/>
      <c r="H3020" s="136"/>
      <c r="I3020" s="136"/>
      <c r="J3020" s="136"/>
      <c r="K3020" s="136"/>
      <c r="L3020" s="136"/>
    </row>
    <row r="3021" ht="22.5" customHeight="1">
      <c r="A3021" s="136"/>
      <c r="B3021" s="136"/>
      <c r="C3021" s="136"/>
      <c r="D3021" s="136"/>
      <c r="F3021" s="136"/>
      <c r="G3021" s="136"/>
      <c r="H3021" s="136"/>
      <c r="I3021" s="136"/>
      <c r="J3021" s="136"/>
      <c r="K3021" s="136"/>
      <c r="L3021" s="136"/>
    </row>
    <row r="3022" ht="22.5" customHeight="1">
      <c r="A3022" s="136"/>
      <c r="B3022" s="136"/>
      <c r="C3022" s="136"/>
      <c r="D3022" s="136"/>
      <c r="F3022" s="136"/>
      <c r="G3022" s="136"/>
      <c r="H3022" s="136"/>
      <c r="I3022" s="136"/>
      <c r="J3022" s="136"/>
      <c r="K3022" s="136"/>
      <c r="L3022" s="136"/>
    </row>
    <row r="3023" ht="22.5" customHeight="1">
      <c r="A3023" s="136"/>
      <c r="B3023" s="136"/>
      <c r="C3023" s="136"/>
      <c r="D3023" s="136"/>
      <c r="F3023" s="136"/>
      <c r="G3023" s="136"/>
      <c r="H3023" s="136"/>
      <c r="I3023" s="136"/>
      <c r="J3023" s="136"/>
      <c r="K3023" s="136"/>
      <c r="L3023" s="136"/>
    </row>
    <row r="3024" ht="22.5" customHeight="1">
      <c r="A3024" s="136"/>
      <c r="B3024" s="136"/>
      <c r="C3024" s="136"/>
      <c r="D3024" s="136"/>
      <c r="F3024" s="136"/>
      <c r="G3024" s="136"/>
      <c r="H3024" s="136"/>
      <c r="I3024" s="136"/>
      <c r="J3024" s="136"/>
      <c r="K3024" s="136"/>
      <c r="L3024" s="136"/>
    </row>
    <row r="3025" ht="22.5" customHeight="1">
      <c r="A3025" s="136"/>
      <c r="B3025" s="136"/>
      <c r="C3025" s="136"/>
      <c r="D3025" s="136"/>
      <c r="F3025" s="136"/>
      <c r="G3025" s="136"/>
      <c r="H3025" s="136"/>
      <c r="I3025" s="136"/>
      <c r="J3025" s="136"/>
      <c r="K3025" s="136"/>
      <c r="L3025" s="136"/>
    </row>
    <row r="3026" ht="22.5" customHeight="1">
      <c r="A3026" s="136"/>
      <c r="B3026" s="136"/>
      <c r="C3026" s="136"/>
      <c r="D3026" s="136"/>
      <c r="F3026" s="136"/>
      <c r="G3026" s="136"/>
      <c r="H3026" s="136"/>
      <c r="I3026" s="136"/>
      <c r="J3026" s="136"/>
      <c r="K3026" s="136"/>
      <c r="L3026" s="136"/>
    </row>
    <row r="3027" ht="22.5" customHeight="1">
      <c r="A3027" s="136"/>
      <c r="B3027" s="136"/>
      <c r="C3027" s="136"/>
      <c r="D3027" s="136"/>
      <c r="F3027" s="136"/>
      <c r="G3027" s="136"/>
      <c r="H3027" s="136"/>
      <c r="I3027" s="136"/>
      <c r="J3027" s="136"/>
      <c r="K3027" s="136"/>
      <c r="L3027" s="136"/>
    </row>
    <row r="3028" ht="22.5" customHeight="1">
      <c r="A3028" s="136"/>
      <c r="B3028" s="136"/>
      <c r="C3028" s="136"/>
      <c r="D3028" s="136"/>
      <c r="F3028" s="136"/>
      <c r="G3028" s="136"/>
      <c r="H3028" s="136"/>
      <c r="I3028" s="136"/>
      <c r="J3028" s="136"/>
      <c r="K3028" s="136"/>
      <c r="L3028" s="136"/>
    </row>
    <row r="3029" ht="22.5" customHeight="1">
      <c r="A3029" s="136"/>
      <c r="B3029" s="136"/>
      <c r="C3029" s="136"/>
      <c r="D3029" s="136"/>
      <c r="F3029" s="136"/>
      <c r="G3029" s="136"/>
      <c r="H3029" s="136"/>
      <c r="I3029" s="136"/>
      <c r="J3029" s="136"/>
      <c r="K3029" s="136"/>
      <c r="L3029" s="136"/>
    </row>
    <row r="3030" ht="22.5" customHeight="1">
      <c r="A3030" s="136"/>
      <c r="B3030" s="136"/>
      <c r="C3030" s="136"/>
      <c r="D3030" s="136"/>
      <c r="F3030" s="136"/>
      <c r="G3030" s="136"/>
      <c r="H3030" s="136"/>
      <c r="I3030" s="136"/>
      <c r="J3030" s="136"/>
      <c r="K3030" s="136"/>
      <c r="L3030" s="136"/>
    </row>
    <row r="3031" ht="22.5" customHeight="1">
      <c r="A3031" s="136"/>
      <c r="B3031" s="136"/>
      <c r="C3031" s="136"/>
      <c r="D3031" s="136"/>
      <c r="F3031" s="136"/>
      <c r="G3031" s="136"/>
      <c r="H3031" s="136"/>
      <c r="I3031" s="136"/>
      <c r="J3031" s="136"/>
      <c r="K3031" s="136"/>
      <c r="L3031" s="136"/>
    </row>
    <row r="3032" ht="22.5" customHeight="1">
      <c r="A3032" s="136"/>
      <c r="B3032" s="136"/>
      <c r="C3032" s="136"/>
      <c r="D3032" s="136"/>
      <c r="F3032" s="136"/>
      <c r="G3032" s="136"/>
      <c r="H3032" s="136"/>
      <c r="I3032" s="136"/>
      <c r="J3032" s="136"/>
      <c r="K3032" s="136"/>
      <c r="L3032" s="136"/>
    </row>
    <row r="3033" ht="22.5" customHeight="1">
      <c r="A3033" s="136"/>
      <c r="B3033" s="136"/>
      <c r="C3033" s="136"/>
      <c r="D3033" s="136"/>
      <c r="F3033" s="136"/>
      <c r="G3033" s="136"/>
      <c r="H3033" s="136"/>
      <c r="I3033" s="136"/>
      <c r="J3033" s="136"/>
      <c r="K3033" s="136"/>
      <c r="L3033" s="136"/>
    </row>
    <row r="3034" ht="22.5" customHeight="1">
      <c r="A3034" s="136"/>
      <c r="B3034" s="136"/>
      <c r="C3034" s="136"/>
      <c r="D3034" s="136"/>
      <c r="F3034" s="136"/>
      <c r="G3034" s="136"/>
      <c r="H3034" s="136"/>
      <c r="I3034" s="136"/>
      <c r="J3034" s="136"/>
      <c r="K3034" s="136"/>
      <c r="L3034" s="136"/>
    </row>
    <row r="3035" ht="22.5" customHeight="1">
      <c r="A3035" s="136"/>
      <c r="B3035" s="136"/>
      <c r="C3035" s="136"/>
      <c r="D3035" s="136"/>
      <c r="F3035" s="136"/>
      <c r="G3035" s="136"/>
      <c r="H3035" s="136"/>
      <c r="I3035" s="136"/>
      <c r="J3035" s="136"/>
      <c r="K3035" s="136"/>
      <c r="L3035" s="136"/>
    </row>
    <row r="3036" ht="22.5" customHeight="1">
      <c r="A3036" s="136"/>
      <c r="B3036" s="136"/>
      <c r="C3036" s="136"/>
      <c r="D3036" s="136"/>
      <c r="F3036" s="136"/>
      <c r="G3036" s="136"/>
      <c r="H3036" s="136"/>
      <c r="I3036" s="136"/>
      <c r="J3036" s="136"/>
      <c r="K3036" s="136"/>
      <c r="L3036" s="136"/>
    </row>
    <row r="3037" ht="22.5" customHeight="1">
      <c r="A3037" s="136"/>
      <c r="B3037" s="136"/>
      <c r="C3037" s="136"/>
      <c r="D3037" s="136"/>
      <c r="F3037" s="136"/>
      <c r="G3037" s="136"/>
      <c r="H3037" s="136"/>
      <c r="I3037" s="136"/>
      <c r="J3037" s="136"/>
      <c r="K3037" s="136"/>
      <c r="L3037" s="136"/>
    </row>
    <row r="3038" ht="22.5" customHeight="1">
      <c r="A3038" s="136"/>
      <c r="B3038" s="136"/>
      <c r="C3038" s="136"/>
      <c r="D3038" s="136"/>
      <c r="F3038" s="136"/>
      <c r="G3038" s="136"/>
      <c r="H3038" s="136"/>
      <c r="I3038" s="136"/>
      <c r="J3038" s="136"/>
      <c r="K3038" s="136"/>
      <c r="L3038" s="136"/>
    </row>
    <row r="3039" ht="22.5" customHeight="1">
      <c r="A3039" s="136"/>
      <c r="B3039" s="136"/>
      <c r="C3039" s="136"/>
      <c r="D3039" s="136"/>
      <c r="F3039" s="136"/>
      <c r="G3039" s="136"/>
      <c r="H3039" s="136"/>
      <c r="I3039" s="136"/>
      <c r="J3039" s="136"/>
      <c r="K3039" s="136"/>
      <c r="L3039" s="136"/>
    </row>
    <row r="3040" ht="22.5" customHeight="1">
      <c r="A3040" s="136"/>
      <c r="B3040" s="136"/>
      <c r="C3040" s="136"/>
      <c r="D3040" s="136"/>
      <c r="F3040" s="136"/>
      <c r="G3040" s="136"/>
      <c r="H3040" s="136"/>
      <c r="I3040" s="136"/>
      <c r="J3040" s="136"/>
      <c r="K3040" s="136"/>
      <c r="L3040" s="136"/>
    </row>
    <row r="3041" ht="22.5" customHeight="1">
      <c r="A3041" s="136"/>
      <c r="B3041" s="136"/>
      <c r="C3041" s="136"/>
      <c r="D3041" s="136"/>
      <c r="F3041" s="136"/>
      <c r="G3041" s="136"/>
      <c r="H3041" s="136"/>
      <c r="I3041" s="136"/>
      <c r="J3041" s="136"/>
      <c r="K3041" s="136"/>
      <c r="L3041" s="136"/>
    </row>
    <row r="3042" ht="22.5" customHeight="1">
      <c r="A3042" s="136"/>
      <c r="B3042" s="136"/>
      <c r="C3042" s="136"/>
      <c r="D3042" s="136"/>
      <c r="F3042" s="136"/>
      <c r="G3042" s="136"/>
      <c r="H3042" s="136"/>
      <c r="I3042" s="136"/>
      <c r="J3042" s="136"/>
      <c r="K3042" s="136"/>
      <c r="L3042" s="136"/>
    </row>
    <row r="3043" ht="22.5" customHeight="1">
      <c r="A3043" s="136"/>
      <c r="B3043" s="136"/>
      <c r="C3043" s="136"/>
      <c r="D3043" s="136"/>
      <c r="F3043" s="136"/>
      <c r="G3043" s="136"/>
      <c r="H3043" s="136"/>
      <c r="I3043" s="136"/>
      <c r="J3043" s="136"/>
      <c r="K3043" s="136"/>
      <c r="L3043" s="136"/>
    </row>
    <row r="3044" ht="22.5" customHeight="1">
      <c r="A3044" s="136"/>
      <c r="B3044" s="136"/>
      <c r="C3044" s="136"/>
      <c r="D3044" s="136"/>
      <c r="F3044" s="136"/>
      <c r="G3044" s="136"/>
      <c r="H3044" s="136"/>
      <c r="I3044" s="136"/>
      <c r="J3044" s="136"/>
      <c r="K3044" s="136"/>
      <c r="L3044" s="136"/>
    </row>
    <row r="3045" ht="22.5" customHeight="1">
      <c r="A3045" s="136"/>
      <c r="B3045" s="136"/>
      <c r="C3045" s="136"/>
      <c r="D3045" s="136"/>
      <c r="F3045" s="136"/>
      <c r="G3045" s="136"/>
      <c r="H3045" s="136"/>
      <c r="I3045" s="136"/>
      <c r="J3045" s="136"/>
      <c r="K3045" s="136"/>
      <c r="L3045" s="136"/>
    </row>
    <row r="3046" ht="22.5" customHeight="1">
      <c r="A3046" s="136"/>
      <c r="B3046" s="136"/>
      <c r="C3046" s="136"/>
      <c r="D3046" s="136"/>
      <c r="F3046" s="136"/>
      <c r="G3046" s="136"/>
      <c r="H3046" s="136"/>
      <c r="I3046" s="136"/>
      <c r="J3046" s="136"/>
      <c r="K3046" s="136"/>
      <c r="L3046" s="136"/>
    </row>
    <row r="3047" ht="22.5" customHeight="1">
      <c r="A3047" s="136"/>
      <c r="B3047" s="136"/>
      <c r="C3047" s="136"/>
      <c r="D3047" s="136"/>
      <c r="F3047" s="136"/>
      <c r="G3047" s="136"/>
      <c r="H3047" s="136"/>
      <c r="I3047" s="136"/>
      <c r="J3047" s="136"/>
      <c r="K3047" s="136"/>
      <c r="L3047" s="136"/>
    </row>
    <row r="3048" ht="22.5" customHeight="1">
      <c r="A3048" s="136"/>
      <c r="B3048" s="136"/>
      <c r="C3048" s="136"/>
      <c r="D3048" s="136"/>
      <c r="F3048" s="136"/>
      <c r="G3048" s="136"/>
      <c r="H3048" s="136"/>
      <c r="I3048" s="136"/>
      <c r="J3048" s="136"/>
      <c r="K3048" s="136"/>
      <c r="L3048" s="136"/>
    </row>
    <row r="3049" ht="22.5" customHeight="1">
      <c r="A3049" s="136"/>
      <c r="B3049" s="136"/>
      <c r="C3049" s="136"/>
      <c r="D3049" s="136"/>
      <c r="F3049" s="136"/>
      <c r="G3049" s="136"/>
      <c r="H3049" s="136"/>
      <c r="I3049" s="136"/>
      <c r="J3049" s="136"/>
      <c r="K3049" s="136"/>
      <c r="L3049" s="136"/>
    </row>
    <row r="3050" ht="22.5" customHeight="1">
      <c r="A3050" s="136"/>
      <c r="B3050" s="136"/>
      <c r="C3050" s="136"/>
      <c r="D3050" s="136"/>
      <c r="F3050" s="136"/>
      <c r="G3050" s="136"/>
      <c r="H3050" s="136"/>
      <c r="I3050" s="136"/>
      <c r="J3050" s="136"/>
      <c r="K3050" s="136"/>
      <c r="L3050" s="136"/>
    </row>
    <row r="3051" ht="22.5" customHeight="1">
      <c r="A3051" s="136"/>
      <c r="B3051" s="136"/>
      <c r="C3051" s="136"/>
      <c r="D3051" s="136"/>
      <c r="F3051" s="136"/>
      <c r="G3051" s="136"/>
      <c r="H3051" s="136"/>
      <c r="I3051" s="136"/>
      <c r="J3051" s="136"/>
      <c r="K3051" s="136"/>
      <c r="L3051" s="136"/>
    </row>
    <row r="3052" ht="22.5" customHeight="1">
      <c r="A3052" s="136"/>
      <c r="B3052" s="136"/>
      <c r="C3052" s="136"/>
      <c r="D3052" s="136"/>
      <c r="F3052" s="136"/>
      <c r="G3052" s="136"/>
      <c r="H3052" s="136"/>
      <c r="I3052" s="136"/>
      <c r="J3052" s="136"/>
      <c r="K3052" s="136"/>
      <c r="L3052" s="136"/>
    </row>
    <row r="3053" ht="22.5" customHeight="1">
      <c r="A3053" s="136"/>
      <c r="B3053" s="136"/>
      <c r="C3053" s="136"/>
      <c r="D3053" s="136"/>
      <c r="F3053" s="136"/>
      <c r="G3053" s="136"/>
      <c r="H3053" s="136"/>
      <c r="I3053" s="136"/>
      <c r="J3053" s="136"/>
      <c r="K3053" s="136"/>
      <c r="L3053" s="136"/>
    </row>
    <row r="3054" ht="22.5" customHeight="1">
      <c r="A3054" s="136"/>
      <c r="B3054" s="136"/>
      <c r="C3054" s="136"/>
      <c r="D3054" s="136"/>
      <c r="F3054" s="136"/>
      <c r="G3054" s="136"/>
      <c r="H3054" s="136"/>
      <c r="I3054" s="136"/>
      <c r="J3054" s="136"/>
      <c r="K3054" s="136"/>
      <c r="L3054" s="136"/>
    </row>
    <row r="3055" ht="22.5" customHeight="1">
      <c r="A3055" s="136"/>
      <c r="B3055" s="136"/>
      <c r="C3055" s="136"/>
      <c r="D3055" s="136"/>
      <c r="F3055" s="136"/>
      <c r="G3055" s="136"/>
      <c r="H3055" s="136"/>
      <c r="I3055" s="136"/>
      <c r="J3055" s="136"/>
      <c r="K3055" s="136"/>
      <c r="L3055" s="136"/>
    </row>
    <row r="3056" ht="22.5" customHeight="1">
      <c r="A3056" s="136"/>
      <c r="B3056" s="136"/>
      <c r="C3056" s="136"/>
      <c r="D3056" s="136"/>
      <c r="F3056" s="136"/>
      <c r="G3056" s="136"/>
      <c r="H3056" s="136"/>
      <c r="I3056" s="136"/>
      <c r="J3056" s="136"/>
      <c r="K3056" s="136"/>
      <c r="L3056" s="136"/>
    </row>
    <row r="3057" ht="22.5" customHeight="1">
      <c r="A3057" s="136"/>
      <c r="B3057" s="136"/>
      <c r="C3057" s="136"/>
      <c r="D3057" s="136"/>
      <c r="F3057" s="136"/>
      <c r="G3057" s="136"/>
      <c r="H3057" s="136"/>
      <c r="I3057" s="136"/>
      <c r="J3057" s="136"/>
      <c r="K3057" s="136"/>
      <c r="L3057" s="136"/>
    </row>
    <row r="3058" ht="22.5" customHeight="1">
      <c r="A3058" s="136"/>
      <c r="B3058" s="136"/>
      <c r="C3058" s="136"/>
      <c r="D3058" s="136"/>
      <c r="F3058" s="136"/>
      <c r="G3058" s="136"/>
      <c r="H3058" s="136"/>
      <c r="I3058" s="136"/>
      <c r="J3058" s="136"/>
      <c r="K3058" s="136"/>
      <c r="L3058" s="136"/>
    </row>
    <row r="3059" ht="22.5" customHeight="1">
      <c r="A3059" s="136"/>
      <c r="B3059" s="136"/>
      <c r="C3059" s="136"/>
      <c r="D3059" s="136"/>
      <c r="F3059" s="136"/>
      <c r="G3059" s="136"/>
      <c r="H3059" s="136"/>
      <c r="I3059" s="136"/>
      <c r="J3059" s="136"/>
      <c r="K3059" s="136"/>
      <c r="L3059" s="136"/>
    </row>
    <row r="3060" ht="22.5" customHeight="1">
      <c r="A3060" s="136"/>
      <c r="B3060" s="136"/>
      <c r="C3060" s="136"/>
      <c r="D3060" s="136"/>
      <c r="F3060" s="136"/>
      <c r="G3060" s="136"/>
      <c r="H3060" s="136"/>
      <c r="I3060" s="136"/>
      <c r="J3060" s="136"/>
      <c r="K3060" s="136"/>
      <c r="L3060" s="136"/>
    </row>
    <row r="3061" ht="22.5" customHeight="1">
      <c r="A3061" s="136"/>
      <c r="B3061" s="136"/>
      <c r="C3061" s="136"/>
      <c r="D3061" s="136"/>
      <c r="F3061" s="136"/>
      <c r="G3061" s="136"/>
      <c r="H3061" s="136"/>
      <c r="I3061" s="136"/>
      <c r="J3061" s="136"/>
      <c r="K3061" s="136"/>
      <c r="L3061" s="136"/>
    </row>
    <row r="3062" ht="22.5" customHeight="1">
      <c r="A3062" s="136"/>
      <c r="B3062" s="136"/>
      <c r="C3062" s="136"/>
      <c r="D3062" s="136"/>
      <c r="F3062" s="136"/>
      <c r="G3062" s="136"/>
      <c r="H3062" s="136"/>
      <c r="I3062" s="136"/>
      <c r="J3062" s="136"/>
      <c r="K3062" s="136"/>
      <c r="L3062" s="136"/>
    </row>
    <row r="3063" ht="22.5" customHeight="1">
      <c r="A3063" s="136"/>
      <c r="B3063" s="136"/>
      <c r="C3063" s="136"/>
      <c r="D3063" s="136"/>
      <c r="F3063" s="136"/>
      <c r="G3063" s="136"/>
      <c r="H3063" s="136"/>
      <c r="I3063" s="136"/>
      <c r="J3063" s="136"/>
      <c r="K3063" s="136"/>
      <c r="L3063" s="136"/>
    </row>
    <row r="3064" ht="22.5" customHeight="1">
      <c r="A3064" s="136"/>
      <c r="B3064" s="136"/>
      <c r="C3064" s="136"/>
      <c r="D3064" s="136"/>
      <c r="F3064" s="136"/>
      <c r="G3064" s="136"/>
      <c r="H3064" s="136"/>
      <c r="I3064" s="136"/>
      <c r="J3064" s="136"/>
      <c r="K3064" s="136"/>
      <c r="L3064" s="136"/>
    </row>
    <row r="3065" ht="22.5" customHeight="1">
      <c r="A3065" s="136"/>
      <c r="B3065" s="136"/>
      <c r="C3065" s="136"/>
      <c r="D3065" s="136"/>
      <c r="F3065" s="136"/>
      <c r="G3065" s="136"/>
      <c r="H3065" s="136"/>
      <c r="I3065" s="136"/>
      <c r="J3065" s="136"/>
      <c r="K3065" s="136"/>
      <c r="L3065" s="136"/>
    </row>
    <row r="3066" ht="22.5" customHeight="1">
      <c r="A3066" s="136"/>
      <c r="B3066" s="136"/>
      <c r="C3066" s="136"/>
      <c r="D3066" s="136"/>
      <c r="F3066" s="136"/>
      <c r="G3066" s="136"/>
      <c r="H3066" s="136"/>
      <c r="I3066" s="136"/>
      <c r="J3066" s="136"/>
      <c r="K3066" s="136"/>
      <c r="L3066" s="136"/>
    </row>
    <row r="3067" ht="22.5" customHeight="1">
      <c r="A3067" s="136"/>
      <c r="B3067" s="136"/>
      <c r="C3067" s="136"/>
      <c r="D3067" s="136"/>
      <c r="F3067" s="136"/>
      <c r="G3067" s="136"/>
      <c r="H3067" s="136"/>
      <c r="I3067" s="136"/>
      <c r="J3067" s="136"/>
      <c r="K3067" s="136"/>
      <c r="L3067" s="136"/>
    </row>
    <row r="3068" ht="22.5" customHeight="1">
      <c r="A3068" s="136"/>
      <c r="B3068" s="136"/>
      <c r="C3068" s="136"/>
      <c r="D3068" s="136"/>
      <c r="F3068" s="136"/>
      <c r="G3068" s="136"/>
      <c r="H3068" s="136"/>
      <c r="I3068" s="136"/>
      <c r="J3068" s="136"/>
      <c r="K3068" s="136"/>
      <c r="L3068" s="136"/>
    </row>
    <row r="3069" ht="22.5" customHeight="1">
      <c r="A3069" s="136"/>
      <c r="B3069" s="136"/>
      <c r="C3069" s="136"/>
      <c r="D3069" s="136"/>
      <c r="F3069" s="136"/>
      <c r="G3069" s="136"/>
      <c r="H3069" s="136"/>
      <c r="I3069" s="136"/>
      <c r="J3069" s="136"/>
      <c r="K3069" s="136"/>
      <c r="L3069" s="136"/>
    </row>
    <row r="3070" ht="22.5" customHeight="1">
      <c r="A3070" s="136"/>
      <c r="B3070" s="136"/>
      <c r="C3070" s="136"/>
      <c r="D3070" s="136"/>
      <c r="F3070" s="136"/>
      <c r="G3070" s="136"/>
      <c r="H3070" s="136"/>
      <c r="I3070" s="136"/>
      <c r="J3070" s="136"/>
      <c r="K3070" s="136"/>
      <c r="L3070" s="136"/>
    </row>
    <row r="3071" ht="22.5" customHeight="1">
      <c r="A3071" s="136"/>
      <c r="B3071" s="136"/>
      <c r="C3071" s="136"/>
      <c r="D3071" s="136"/>
      <c r="F3071" s="136"/>
      <c r="G3071" s="136"/>
      <c r="H3071" s="136"/>
      <c r="I3071" s="136"/>
      <c r="J3071" s="136"/>
      <c r="K3071" s="136"/>
      <c r="L3071" s="136"/>
    </row>
    <row r="3072" ht="22.5" customHeight="1">
      <c r="A3072" s="136"/>
      <c r="B3072" s="136"/>
      <c r="C3072" s="136"/>
      <c r="D3072" s="136"/>
      <c r="F3072" s="136"/>
      <c r="G3072" s="136"/>
      <c r="H3072" s="136"/>
      <c r="I3072" s="136"/>
      <c r="J3072" s="136"/>
      <c r="K3072" s="136"/>
      <c r="L3072" s="136"/>
    </row>
    <row r="3073" ht="22.5" customHeight="1">
      <c r="A3073" s="136"/>
      <c r="B3073" s="136"/>
      <c r="C3073" s="136"/>
      <c r="D3073" s="136"/>
      <c r="F3073" s="136"/>
      <c r="G3073" s="136"/>
      <c r="H3073" s="136"/>
      <c r="I3073" s="136"/>
      <c r="J3073" s="136"/>
      <c r="K3073" s="136"/>
      <c r="L3073" s="136"/>
    </row>
    <row r="3074" ht="22.5" customHeight="1">
      <c r="A3074" s="136"/>
      <c r="B3074" s="136"/>
      <c r="C3074" s="136"/>
      <c r="D3074" s="136"/>
      <c r="F3074" s="136"/>
      <c r="G3074" s="136"/>
      <c r="H3074" s="136"/>
      <c r="I3074" s="136"/>
      <c r="J3074" s="136"/>
      <c r="K3074" s="136"/>
      <c r="L3074" s="136"/>
    </row>
    <row r="3075" ht="22.5" customHeight="1">
      <c r="A3075" s="136"/>
      <c r="B3075" s="136"/>
      <c r="C3075" s="136"/>
      <c r="D3075" s="136"/>
      <c r="F3075" s="136"/>
      <c r="G3075" s="136"/>
      <c r="H3075" s="136"/>
      <c r="I3075" s="136"/>
      <c r="J3075" s="136"/>
      <c r="K3075" s="136"/>
      <c r="L3075" s="136"/>
    </row>
    <row r="3076" ht="22.5" customHeight="1">
      <c r="A3076" s="136"/>
      <c r="B3076" s="136"/>
      <c r="C3076" s="136"/>
      <c r="D3076" s="136"/>
      <c r="F3076" s="136"/>
      <c r="G3076" s="136"/>
      <c r="H3076" s="136"/>
      <c r="I3076" s="136"/>
      <c r="J3076" s="136"/>
      <c r="K3076" s="136"/>
      <c r="L3076" s="136"/>
    </row>
    <row r="3077" ht="22.5" customHeight="1">
      <c r="A3077" s="136"/>
      <c r="B3077" s="136"/>
      <c r="C3077" s="136"/>
      <c r="D3077" s="136"/>
      <c r="F3077" s="136"/>
      <c r="G3077" s="136"/>
      <c r="H3077" s="136"/>
      <c r="I3077" s="136"/>
      <c r="J3077" s="136"/>
      <c r="K3077" s="136"/>
      <c r="L3077" s="136"/>
    </row>
    <row r="3078" ht="22.5" customHeight="1">
      <c r="A3078" s="136"/>
      <c r="B3078" s="136"/>
      <c r="C3078" s="136"/>
      <c r="D3078" s="136"/>
      <c r="F3078" s="136"/>
      <c r="G3078" s="136"/>
      <c r="H3078" s="136"/>
      <c r="I3078" s="136"/>
      <c r="J3078" s="136"/>
      <c r="K3078" s="136"/>
      <c r="L3078" s="136"/>
    </row>
    <row r="3079" ht="22.5" customHeight="1">
      <c r="A3079" s="136"/>
      <c r="B3079" s="136"/>
      <c r="C3079" s="136"/>
      <c r="D3079" s="136"/>
      <c r="F3079" s="136"/>
      <c r="G3079" s="136"/>
      <c r="H3079" s="136"/>
      <c r="I3079" s="136"/>
      <c r="J3079" s="136"/>
      <c r="K3079" s="136"/>
      <c r="L3079" s="136"/>
    </row>
    <row r="3080" ht="22.5" customHeight="1">
      <c r="A3080" s="136"/>
      <c r="B3080" s="136"/>
      <c r="C3080" s="136"/>
      <c r="D3080" s="136"/>
      <c r="F3080" s="136"/>
      <c r="G3080" s="136"/>
      <c r="H3080" s="136"/>
      <c r="I3080" s="136"/>
      <c r="J3080" s="136"/>
      <c r="K3080" s="136"/>
      <c r="L3080" s="136"/>
    </row>
    <row r="3081" ht="22.5" customHeight="1">
      <c r="A3081" s="136"/>
      <c r="B3081" s="136"/>
      <c r="C3081" s="136"/>
      <c r="D3081" s="136"/>
      <c r="F3081" s="136"/>
      <c r="G3081" s="136"/>
      <c r="H3081" s="136"/>
      <c r="I3081" s="136"/>
      <c r="J3081" s="136"/>
      <c r="K3081" s="136"/>
      <c r="L3081" s="136"/>
    </row>
    <row r="3082" ht="22.5" customHeight="1">
      <c r="A3082" s="136"/>
      <c r="B3082" s="136"/>
      <c r="C3082" s="136"/>
      <c r="D3082" s="136"/>
      <c r="F3082" s="136"/>
      <c r="G3082" s="136"/>
      <c r="H3082" s="136"/>
      <c r="I3082" s="136"/>
      <c r="J3082" s="136"/>
      <c r="K3082" s="136"/>
      <c r="L3082" s="136"/>
    </row>
    <row r="3083" ht="22.5" customHeight="1">
      <c r="A3083" s="136"/>
      <c r="B3083" s="136"/>
      <c r="C3083" s="136"/>
      <c r="D3083" s="136"/>
      <c r="F3083" s="136"/>
      <c r="G3083" s="136"/>
      <c r="H3083" s="136"/>
      <c r="I3083" s="136"/>
      <c r="J3083" s="136"/>
      <c r="K3083" s="136"/>
      <c r="L3083" s="136"/>
    </row>
    <row r="3084" ht="22.5" customHeight="1">
      <c r="A3084" s="136"/>
      <c r="B3084" s="136"/>
      <c r="C3084" s="136"/>
      <c r="D3084" s="136"/>
      <c r="F3084" s="136"/>
      <c r="G3084" s="136"/>
      <c r="H3084" s="136"/>
      <c r="I3084" s="136"/>
      <c r="J3084" s="136"/>
      <c r="K3084" s="136"/>
      <c r="L3084" s="136"/>
    </row>
    <row r="3085" ht="22.5" customHeight="1">
      <c r="A3085" s="136"/>
      <c r="B3085" s="136"/>
      <c r="C3085" s="136"/>
      <c r="D3085" s="136"/>
      <c r="F3085" s="136"/>
      <c r="G3085" s="136"/>
      <c r="H3085" s="136"/>
      <c r="I3085" s="136"/>
      <c r="J3085" s="136"/>
      <c r="K3085" s="136"/>
      <c r="L3085" s="136"/>
    </row>
    <row r="3086" ht="22.5" customHeight="1">
      <c r="A3086" s="136"/>
      <c r="B3086" s="136"/>
      <c r="C3086" s="136"/>
      <c r="D3086" s="136"/>
      <c r="F3086" s="136"/>
      <c r="G3086" s="136"/>
      <c r="H3086" s="136"/>
      <c r="I3086" s="136"/>
      <c r="J3086" s="136"/>
      <c r="K3086" s="136"/>
      <c r="L3086" s="136"/>
    </row>
    <row r="3087" ht="22.5" customHeight="1">
      <c r="A3087" s="136"/>
      <c r="B3087" s="136"/>
      <c r="C3087" s="136"/>
      <c r="D3087" s="136"/>
      <c r="F3087" s="136"/>
      <c r="G3087" s="136"/>
      <c r="H3087" s="136"/>
      <c r="I3087" s="136"/>
      <c r="J3087" s="136"/>
      <c r="K3087" s="136"/>
      <c r="L3087" s="136"/>
    </row>
    <row r="3088" ht="22.5" customHeight="1">
      <c r="A3088" s="136"/>
      <c r="B3088" s="136"/>
      <c r="C3088" s="136"/>
      <c r="D3088" s="136"/>
      <c r="F3088" s="136"/>
      <c r="G3088" s="136"/>
      <c r="H3088" s="136"/>
      <c r="I3088" s="136"/>
      <c r="J3088" s="136"/>
      <c r="K3088" s="136"/>
      <c r="L3088" s="136"/>
    </row>
    <row r="3089" ht="22.5" customHeight="1">
      <c r="A3089" s="136"/>
      <c r="B3089" s="136"/>
      <c r="C3089" s="136"/>
      <c r="D3089" s="136"/>
      <c r="F3089" s="136"/>
      <c r="G3089" s="136"/>
      <c r="H3089" s="136"/>
      <c r="I3089" s="136"/>
      <c r="J3089" s="136"/>
      <c r="K3089" s="136"/>
      <c r="L3089" s="136"/>
    </row>
    <row r="3090" ht="22.5" customHeight="1">
      <c r="A3090" s="136"/>
      <c r="B3090" s="136"/>
      <c r="C3090" s="136"/>
      <c r="D3090" s="136"/>
      <c r="F3090" s="136"/>
      <c r="G3090" s="136"/>
      <c r="H3090" s="136"/>
      <c r="I3090" s="136"/>
      <c r="J3090" s="136"/>
      <c r="K3090" s="136"/>
      <c r="L3090" s="136"/>
    </row>
    <row r="3091" ht="22.5" customHeight="1">
      <c r="A3091" s="136"/>
      <c r="B3091" s="136"/>
      <c r="C3091" s="136"/>
      <c r="D3091" s="136"/>
      <c r="F3091" s="136"/>
      <c r="G3091" s="136"/>
      <c r="H3091" s="136"/>
      <c r="I3091" s="136"/>
      <c r="J3091" s="136"/>
      <c r="K3091" s="136"/>
      <c r="L3091" s="136"/>
    </row>
    <row r="3092" ht="22.5" customHeight="1">
      <c r="A3092" s="136"/>
      <c r="B3092" s="136"/>
      <c r="C3092" s="136"/>
      <c r="D3092" s="136"/>
      <c r="F3092" s="136"/>
      <c r="G3092" s="136"/>
      <c r="H3092" s="136"/>
      <c r="I3092" s="136"/>
      <c r="J3092" s="136"/>
      <c r="K3092" s="136"/>
      <c r="L3092" s="136"/>
    </row>
    <row r="3093" ht="22.5" customHeight="1">
      <c r="A3093" s="136"/>
      <c r="B3093" s="136"/>
      <c r="C3093" s="136"/>
      <c r="D3093" s="136"/>
      <c r="F3093" s="136"/>
      <c r="G3093" s="136"/>
      <c r="H3093" s="136"/>
      <c r="I3093" s="136"/>
      <c r="J3093" s="136"/>
      <c r="K3093" s="136"/>
      <c r="L3093" s="136"/>
    </row>
    <row r="3094" ht="22.5" customHeight="1">
      <c r="A3094" s="136"/>
      <c r="B3094" s="136"/>
      <c r="C3094" s="136"/>
      <c r="D3094" s="136"/>
      <c r="F3094" s="136"/>
      <c r="G3094" s="136"/>
      <c r="H3094" s="136"/>
      <c r="I3094" s="136"/>
      <c r="J3094" s="136"/>
      <c r="K3094" s="136"/>
      <c r="L3094" s="136"/>
    </row>
    <row r="3095" ht="22.5" customHeight="1">
      <c r="A3095" s="136"/>
      <c r="B3095" s="136"/>
      <c r="C3095" s="136"/>
      <c r="D3095" s="136"/>
      <c r="F3095" s="136"/>
      <c r="G3095" s="136"/>
      <c r="H3095" s="136"/>
      <c r="I3095" s="136"/>
      <c r="J3095" s="136"/>
      <c r="K3095" s="136"/>
      <c r="L3095" s="136"/>
    </row>
    <row r="3096" ht="22.5" customHeight="1">
      <c r="A3096" s="136"/>
      <c r="B3096" s="136"/>
      <c r="C3096" s="136"/>
      <c r="D3096" s="136"/>
      <c r="F3096" s="136"/>
      <c r="G3096" s="136"/>
      <c r="H3096" s="136"/>
      <c r="I3096" s="136"/>
      <c r="J3096" s="136"/>
      <c r="K3096" s="136"/>
      <c r="L3096" s="136"/>
    </row>
    <row r="3097" ht="22.5" customHeight="1">
      <c r="A3097" s="136"/>
      <c r="B3097" s="136"/>
      <c r="C3097" s="136"/>
      <c r="D3097" s="136"/>
      <c r="F3097" s="136"/>
      <c r="G3097" s="136"/>
      <c r="H3097" s="136"/>
      <c r="I3097" s="136"/>
      <c r="J3097" s="136"/>
      <c r="K3097" s="136"/>
      <c r="L3097" s="136"/>
    </row>
    <row r="3098" ht="22.5" customHeight="1">
      <c r="A3098" s="136"/>
      <c r="B3098" s="136"/>
      <c r="C3098" s="136"/>
      <c r="D3098" s="136"/>
      <c r="F3098" s="136"/>
      <c r="G3098" s="136"/>
      <c r="H3098" s="136"/>
      <c r="I3098" s="136"/>
      <c r="J3098" s="136"/>
      <c r="K3098" s="136"/>
      <c r="L3098" s="136"/>
    </row>
    <row r="3099" ht="22.5" customHeight="1">
      <c r="A3099" s="136"/>
      <c r="B3099" s="136"/>
      <c r="C3099" s="136"/>
      <c r="D3099" s="136"/>
      <c r="F3099" s="136"/>
      <c r="G3099" s="136"/>
      <c r="H3099" s="136"/>
      <c r="I3099" s="136"/>
      <c r="J3099" s="136"/>
      <c r="K3099" s="136"/>
      <c r="L3099" s="136"/>
    </row>
    <row r="3100" ht="22.5" customHeight="1">
      <c r="A3100" s="136"/>
      <c r="B3100" s="136"/>
      <c r="C3100" s="136"/>
      <c r="D3100" s="136"/>
      <c r="F3100" s="136"/>
      <c r="G3100" s="136"/>
      <c r="H3100" s="136"/>
      <c r="I3100" s="136"/>
      <c r="J3100" s="136"/>
      <c r="K3100" s="136"/>
      <c r="L3100" s="136"/>
    </row>
    <row r="3101" ht="22.5" customHeight="1">
      <c r="A3101" s="136"/>
      <c r="B3101" s="136"/>
      <c r="C3101" s="136"/>
      <c r="D3101" s="136"/>
      <c r="F3101" s="136"/>
      <c r="G3101" s="136"/>
      <c r="H3101" s="136"/>
      <c r="I3101" s="136"/>
      <c r="J3101" s="136"/>
      <c r="K3101" s="136"/>
      <c r="L3101" s="136"/>
    </row>
    <row r="3102" ht="22.5" customHeight="1">
      <c r="A3102" s="136"/>
      <c r="B3102" s="136"/>
      <c r="C3102" s="136"/>
      <c r="D3102" s="136"/>
      <c r="F3102" s="136"/>
      <c r="G3102" s="136"/>
      <c r="H3102" s="136"/>
      <c r="I3102" s="136"/>
      <c r="J3102" s="136"/>
      <c r="K3102" s="136"/>
      <c r="L3102" s="136"/>
    </row>
    <row r="3103" ht="22.5" customHeight="1">
      <c r="A3103" s="136"/>
      <c r="B3103" s="136"/>
      <c r="C3103" s="136"/>
      <c r="D3103" s="136"/>
      <c r="F3103" s="136"/>
      <c r="G3103" s="136"/>
      <c r="H3103" s="136"/>
      <c r="I3103" s="136"/>
      <c r="J3103" s="136"/>
      <c r="K3103" s="136"/>
      <c r="L3103" s="136"/>
    </row>
    <row r="3104" ht="22.5" customHeight="1">
      <c r="A3104" s="136"/>
      <c r="B3104" s="136"/>
      <c r="C3104" s="136"/>
      <c r="D3104" s="136"/>
      <c r="F3104" s="136"/>
      <c r="G3104" s="136"/>
      <c r="H3104" s="136"/>
      <c r="I3104" s="136"/>
      <c r="J3104" s="136"/>
      <c r="K3104" s="136"/>
      <c r="L3104" s="136"/>
    </row>
    <row r="3105" ht="22.5" customHeight="1">
      <c r="A3105" s="136"/>
      <c r="B3105" s="136"/>
      <c r="C3105" s="136"/>
      <c r="D3105" s="136"/>
      <c r="F3105" s="136"/>
      <c r="G3105" s="136"/>
      <c r="H3105" s="136"/>
      <c r="I3105" s="136"/>
      <c r="J3105" s="136"/>
      <c r="K3105" s="136"/>
      <c r="L3105" s="136"/>
    </row>
    <row r="3106" ht="22.5" customHeight="1">
      <c r="A3106" s="136"/>
      <c r="B3106" s="136"/>
      <c r="C3106" s="136"/>
      <c r="D3106" s="136"/>
      <c r="F3106" s="136"/>
      <c r="G3106" s="136"/>
      <c r="H3106" s="136"/>
      <c r="I3106" s="136"/>
      <c r="J3106" s="136"/>
      <c r="K3106" s="136"/>
      <c r="L3106" s="136"/>
    </row>
    <row r="3107" ht="22.5" customHeight="1">
      <c r="A3107" s="136"/>
      <c r="B3107" s="136"/>
      <c r="C3107" s="136"/>
      <c r="D3107" s="136"/>
      <c r="F3107" s="136"/>
      <c r="G3107" s="136"/>
      <c r="H3107" s="136"/>
      <c r="I3107" s="136"/>
      <c r="J3107" s="136"/>
      <c r="K3107" s="136"/>
      <c r="L3107" s="136"/>
    </row>
    <row r="3108" ht="22.5" customHeight="1">
      <c r="A3108" s="136"/>
      <c r="B3108" s="136"/>
      <c r="C3108" s="136"/>
      <c r="D3108" s="136"/>
      <c r="F3108" s="136"/>
      <c r="G3108" s="136"/>
      <c r="H3108" s="136"/>
      <c r="I3108" s="136"/>
      <c r="J3108" s="136"/>
      <c r="K3108" s="136"/>
      <c r="L3108" s="136"/>
    </row>
    <row r="3109" ht="22.5" customHeight="1">
      <c r="A3109" s="136"/>
      <c r="B3109" s="136"/>
      <c r="C3109" s="136"/>
      <c r="D3109" s="136"/>
      <c r="F3109" s="136"/>
      <c r="G3109" s="136"/>
      <c r="H3109" s="136"/>
      <c r="I3109" s="136"/>
      <c r="J3109" s="136"/>
      <c r="K3109" s="136"/>
      <c r="L3109" s="136"/>
    </row>
    <row r="3110" ht="22.5" customHeight="1">
      <c r="A3110" s="136"/>
      <c r="B3110" s="136"/>
      <c r="C3110" s="136"/>
      <c r="D3110" s="136"/>
      <c r="F3110" s="136"/>
      <c r="G3110" s="136"/>
      <c r="H3110" s="136"/>
      <c r="I3110" s="136"/>
      <c r="J3110" s="136"/>
      <c r="K3110" s="136"/>
      <c r="L3110" s="136"/>
    </row>
    <row r="3111" ht="22.5" customHeight="1">
      <c r="A3111" s="136"/>
      <c r="B3111" s="136"/>
      <c r="C3111" s="136"/>
      <c r="D3111" s="136"/>
      <c r="F3111" s="136"/>
      <c r="G3111" s="136"/>
      <c r="H3111" s="136"/>
      <c r="I3111" s="136"/>
      <c r="J3111" s="136"/>
      <c r="K3111" s="136"/>
      <c r="L3111" s="136"/>
    </row>
    <row r="3112" ht="22.5" customHeight="1">
      <c r="A3112" s="136"/>
      <c r="B3112" s="136"/>
      <c r="C3112" s="136"/>
      <c r="D3112" s="136"/>
      <c r="F3112" s="136"/>
      <c r="G3112" s="136"/>
      <c r="H3112" s="136"/>
      <c r="I3112" s="136"/>
      <c r="J3112" s="136"/>
      <c r="K3112" s="136"/>
      <c r="L3112" s="136"/>
    </row>
    <row r="3113" ht="22.5" customHeight="1">
      <c r="A3113" s="136"/>
      <c r="B3113" s="136"/>
      <c r="C3113" s="136"/>
      <c r="D3113" s="136"/>
      <c r="F3113" s="136"/>
      <c r="G3113" s="136"/>
      <c r="H3113" s="136"/>
      <c r="I3113" s="136"/>
      <c r="J3113" s="136"/>
      <c r="K3113" s="136"/>
      <c r="L3113" s="136"/>
    </row>
    <row r="3114" ht="22.5" customHeight="1">
      <c r="A3114" s="136"/>
      <c r="B3114" s="136"/>
      <c r="C3114" s="136"/>
      <c r="D3114" s="136"/>
      <c r="F3114" s="136"/>
      <c r="G3114" s="136"/>
      <c r="H3114" s="136"/>
      <c r="I3114" s="136"/>
      <c r="J3114" s="136"/>
      <c r="K3114" s="136"/>
      <c r="L3114" s="136"/>
    </row>
    <row r="3115" ht="22.5" customHeight="1">
      <c r="A3115" s="136"/>
      <c r="B3115" s="136"/>
      <c r="C3115" s="136"/>
      <c r="D3115" s="136"/>
      <c r="F3115" s="136"/>
      <c r="G3115" s="136"/>
      <c r="H3115" s="136"/>
      <c r="I3115" s="136"/>
      <c r="J3115" s="136"/>
      <c r="K3115" s="136"/>
      <c r="L3115" s="136"/>
    </row>
    <row r="3116" ht="22.5" customHeight="1">
      <c r="A3116" s="136"/>
      <c r="B3116" s="136"/>
      <c r="C3116" s="136"/>
      <c r="D3116" s="136"/>
      <c r="F3116" s="136"/>
      <c r="G3116" s="136"/>
      <c r="H3116" s="136"/>
      <c r="I3116" s="136"/>
      <c r="J3116" s="136"/>
      <c r="K3116" s="136"/>
      <c r="L3116" s="136"/>
    </row>
    <row r="3117" ht="22.5" customHeight="1">
      <c r="A3117" s="136"/>
      <c r="B3117" s="136"/>
      <c r="C3117" s="136"/>
      <c r="D3117" s="136"/>
      <c r="F3117" s="136"/>
      <c r="G3117" s="136"/>
      <c r="H3117" s="136"/>
      <c r="I3117" s="136"/>
      <c r="J3117" s="136"/>
      <c r="K3117" s="136"/>
      <c r="L3117" s="136"/>
    </row>
    <row r="3118" ht="22.5" customHeight="1">
      <c r="A3118" s="136"/>
      <c r="B3118" s="136"/>
      <c r="C3118" s="136"/>
      <c r="D3118" s="136"/>
      <c r="F3118" s="136"/>
      <c r="G3118" s="136"/>
      <c r="H3118" s="136"/>
      <c r="I3118" s="136"/>
      <c r="J3118" s="136"/>
      <c r="K3118" s="136"/>
      <c r="L3118" s="136"/>
    </row>
    <row r="3119" ht="22.5" customHeight="1">
      <c r="A3119" s="136"/>
      <c r="B3119" s="136"/>
      <c r="C3119" s="136"/>
      <c r="D3119" s="136"/>
      <c r="F3119" s="136"/>
      <c r="G3119" s="136"/>
      <c r="H3119" s="136"/>
      <c r="I3119" s="136"/>
      <c r="J3119" s="136"/>
      <c r="K3119" s="136"/>
      <c r="L3119" s="136"/>
    </row>
    <row r="3120" ht="22.5" customHeight="1">
      <c r="A3120" s="136"/>
      <c r="B3120" s="136"/>
      <c r="C3120" s="136"/>
      <c r="D3120" s="136"/>
      <c r="F3120" s="136"/>
      <c r="G3120" s="136"/>
      <c r="H3120" s="136"/>
      <c r="I3120" s="136"/>
      <c r="J3120" s="136"/>
      <c r="K3120" s="136"/>
      <c r="L3120" s="136"/>
    </row>
    <row r="3121" ht="22.5" customHeight="1">
      <c r="A3121" s="136"/>
      <c r="B3121" s="136"/>
      <c r="C3121" s="136"/>
      <c r="D3121" s="136"/>
      <c r="F3121" s="136"/>
      <c r="G3121" s="136"/>
      <c r="H3121" s="136"/>
      <c r="I3121" s="136"/>
      <c r="J3121" s="136"/>
      <c r="K3121" s="136"/>
      <c r="L3121" s="136"/>
    </row>
    <row r="3122" ht="22.5" customHeight="1">
      <c r="A3122" s="136"/>
      <c r="B3122" s="136"/>
      <c r="C3122" s="136"/>
      <c r="D3122" s="136"/>
      <c r="F3122" s="136"/>
      <c r="G3122" s="136"/>
      <c r="H3122" s="136"/>
      <c r="I3122" s="136"/>
      <c r="J3122" s="136"/>
      <c r="K3122" s="136"/>
      <c r="L3122" s="136"/>
    </row>
    <row r="3123" ht="22.5" customHeight="1">
      <c r="A3123" s="136"/>
      <c r="B3123" s="136"/>
      <c r="C3123" s="136"/>
      <c r="D3123" s="136"/>
      <c r="F3123" s="136"/>
      <c r="G3123" s="136"/>
      <c r="H3123" s="136"/>
      <c r="I3123" s="136"/>
      <c r="J3123" s="136"/>
      <c r="K3123" s="136"/>
      <c r="L3123" s="136"/>
    </row>
    <row r="3124" ht="22.5" customHeight="1">
      <c r="A3124" s="136"/>
      <c r="B3124" s="136"/>
      <c r="C3124" s="136"/>
      <c r="D3124" s="136"/>
      <c r="F3124" s="136"/>
      <c r="G3124" s="136"/>
      <c r="H3124" s="136"/>
      <c r="I3124" s="136"/>
      <c r="J3124" s="136"/>
      <c r="K3124" s="136"/>
      <c r="L3124" s="136"/>
    </row>
    <row r="3125" ht="22.5" customHeight="1">
      <c r="A3125" s="136"/>
      <c r="B3125" s="136"/>
      <c r="C3125" s="136"/>
      <c r="D3125" s="136"/>
      <c r="F3125" s="136"/>
      <c r="G3125" s="136"/>
      <c r="H3125" s="136"/>
      <c r="I3125" s="136"/>
      <c r="J3125" s="136"/>
      <c r="K3125" s="136"/>
      <c r="L3125" s="136"/>
    </row>
    <row r="3126" ht="22.5" customHeight="1">
      <c r="A3126" s="136"/>
      <c r="B3126" s="136"/>
      <c r="C3126" s="136"/>
      <c r="D3126" s="136"/>
      <c r="F3126" s="136"/>
      <c r="G3126" s="136"/>
      <c r="H3126" s="136"/>
      <c r="I3126" s="136"/>
      <c r="J3126" s="136"/>
      <c r="K3126" s="136"/>
      <c r="L3126" s="136"/>
    </row>
    <row r="3127" ht="22.5" customHeight="1">
      <c r="A3127" s="136"/>
      <c r="B3127" s="136"/>
      <c r="C3127" s="136"/>
      <c r="D3127" s="136"/>
      <c r="F3127" s="136"/>
      <c r="G3127" s="136"/>
      <c r="H3127" s="136"/>
      <c r="I3127" s="136"/>
      <c r="J3127" s="136"/>
      <c r="K3127" s="136"/>
      <c r="L3127" s="136"/>
    </row>
    <row r="3128" ht="22.5" customHeight="1">
      <c r="A3128" s="136"/>
      <c r="B3128" s="136"/>
      <c r="C3128" s="136"/>
      <c r="D3128" s="136"/>
      <c r="F3128" s="136"/>
      <c r="G3128" s="136"/>
      <c r="H3128" s="136"/>
      <c r="I3128" s="136"/>
      <c r="J3128" s="136"/>
      <c r="K3128" s="136"/>
      <c r="L3128" s="136"/>
    </row>
    <row r="3129" ht="22.5" customHeight="1">
      <c r="A3129" s="136"/>
      <c r="B3129" s="136"/>
      <c r="C3129" s="136"/>
      <c r="D3129" s="136"/>
      <c r="F3129" s="136"/>
      <c r="G3129" s="136"/>
      <c r="H3129" s="136"/>
      <c r="I3129" s="136"/>
      <c r="J3129" s="136"/>
      <c r="K3129" s="136"/>
      <c r="L3129" s="136"/>
    </row>
    <row r="3130" ht="22.5" customHeight="1">
      <c r="A3130" s="136"/>
      <c r="B3130" s="136"/>
      <c r="C3130" s="136"/>
      <c r="D3130" s="136"/>
      <c r="F3130" s="136"/>
      <c r="G3130" s="136"/>
      <c r="H3130" s="136"/>
      <c r="I3130" s="136"/>
      <c r="J3130" s="136"/>
      <c r="K3130" s="136"/>
      <c r="L3130" s="136"/>
    </row>
    <row r="3131" ht="22.5" customHeight="1">
      <c r="A3131" s="136"/>
      <c r="B3131" s="136"/>
      <c r="C3131" s="136"/>
      <c r="D3131" s="136"/>
      <c r="F3131" s="136"/>
      <c r="G3131" s="136"/>
      <c r="H3131" s="136"/>
      <c r="I3131" s="136"/>
      <c r="J3131" s="136"/>
      <c r="K3131" s="136"/>
      <c r="L3131" s="136"/>
    </row>
    <row r="3132" ht="22.5" customHeight="1">
      <c r="A3132" s="136"/>
      <c r="B3132" s="136"/>
      <c r="C3132" s="136"/>
      <c r="D3132" s="136"/>
      <c r="F3132" s="136"/>
      <c r="G3132" s="136"/>
      <c r="H3132" s="136"/>
      <c r="I3132" s="136"/>
      <c r="J3132" s="136"/>
      <c r="K3132" s="136"/>
      <c r="L3132" s="136"/>
    </row>
    <row r="3133" ht="22.5" customHeight="1">
      <c r="A3133" s="136"/>
      <c r="B3133" s="136"/>
      <c r="C3133" s="136"/>
      <c r="D3133" s="136"/>
      <c r="F3133" s="136"/>
      <c r="G3133" s="136"/>
      <c r="H3133" s="136"/>
      <c r="I3133" s="136"/>
      <c r="J3133" s="136"/>
      <c r="K3133" s="136"/>
      <c r="L3133" s="136"/>
    </row>
    <row r="3134" ht="22.5" customHeight="1">
      <c r="A3134" s="136"/>
      <c r="B3134" s="136"/>
      <c r="C3134" s="136"/>
      <c r="D3134" s="136"/>
      <c r="F3134" s="136"/>
      <c r="G3134" s="136"/>
      <c r="H3134" s="136"/>
      <c r="I3134" s="136"/>
      <c r="J3134" s="136"/>
      <c r="K3134" s="136"/>
      <c r="L3134" s="136"/>
    </row>
    <row r="3135" ht="22.5" customHeight="1">
      <c r="A3135" s="136"/>
      <c r="B3135" s="136"/>
      <c r="C3135" s="136"/>
      <c r="D3135" s="136"/>
      <c r="F3135" s="136"/>
      <c r="G3135" s="136"/>
      <c r="H3135" s="136"/>
      <c r="I3135" s="136"/>
      <c r="J3135" s="136"/>
      <c r="K3135" s="136"/>
      <c r="L3135" s="136"/>
    </row>
    <row r="3136" ht="22.5" customHeight="1">
      <c r="A3136" s="136"/>
      <c r="B3136" s="136"/>
      <c r="C3136" s="136"/>
      <c r="D3136" s="136"/>
      <c r="F3136" s="136"/>
      <c r="G3136" s="136"/>
      <c r="H3136" s="136"/>
      <c r="I3136" s="136"/>
      <c r="J3136" s="136"/>
      <c r="K3136" s="136"/>
      <c r="L3136" s="136"/>
    </row>
    <row r="3137" ht="22.5" customHeight="1">
      <c r="A3137" s="136"/>
      <c r="B3137" s="136"/>
      <c r="C3137" s="136"/>
      <c r="D3137" s="136"/>
      <c r="F3137" s="136"/>
      <c r="G3137" s="136"/>
      <c r="H3137" s="136"/>
      <c r="I3137" s="136"/>
      <c r="J3137" s="136"/>
      <c r="K3137" s="136"/>
      <c r="L3137" s="136"/>
    </row>
    <row r="3138" ht="22.5" customHeight="1">
      <c r="A3138" s="136"/>
      <c r="B3138" s="136"/>
      <c r="C3138" s="136"/>
      <c r="D3138" s="136"/>
      <c r="F3138" s="136"/>
      <c r="G3138" s="136"/>
      <c r="H3138" s="136"/>
      <c r="I3138" s="136"/>
      <c r="J3138" s="136"/>
      <c r="K3138" s="136"/>
      <c r="L3138" s="136"/>
    </row>
    <row r="3139" ht="22.5" customHeight="1">
      <c r="A3139" s="136"/>
      <c r="B3139" s="136"/>
      <c r="C3139" s="136"/>
      <c r="D3139" s="136"/>
      <c r="F3139" s="136"/>
      <c r="G3139" s="136"/>
      <c r="H3139" s="136"/>
      <c r="I3139" s="136"/>
      <c r="J3139" s="136"/>
      <c r="K3139" s="136"/>
      <c r="L3139" s="136"/>
    </row>
    <row r="3140" ht="22.5" customHeight="1">
      <c r="A3140" s="136"/>
      <c r="B3140" s="136"/>
      <c r="C3140" s="136"/>
      <c r="D3140" s="136"/>
      <c r="F3140" s="136"/>
      <c r="G3140" s="136"/>
      <c r="H3140" s="136"/>
      <c r="I3140" s="136"/>
      <c r="J3140" s="136"/>
      <c r="K3140" s="136"/>
      <c r="L3140" s="136"/>
    </row>
    <row r="3141" ht="22.5" customHeight="1">
      <c r="A3141" s="136"/>
      <c r="B3141" s="136"/>
      <c r="C3141" s="136"/>
      <c r="D3141" s="136"/>
      <c r="F3141" s="136"/>
      <c r="G3141" s="136"/>
      <c r="H3141" s="136"/>
      <c r="I3141" s="136"/>
      <c r="J3141" s="136"/>
      <c r="K3141" s="136"/>
      <c r="L3141" s="136"/>
    </row>
    <row r="3142" ht="22.5" customHeight="1">
      <c r="A3142" s="136"/>
      <c r="B3142" s="136"/>
      <c r="C3142" s="136"/>
      <c r="D3142" s="136"/>
      <c r="F3142" s="136"/>
      <c r="G3142" s="136"/>
      <c r="H3142" s="136"/>
      <c r="I3142" s="136"/>
      <c r="J3142" s="136"/>
      <c r="K3142" s="136"/>
      <c r="L3142" s="136"/>
    </row>
    <row r="3143" ht="22.5" customHeight="1">
      <c r="A3143" s="136"/>
      <c r="B3143" s="136"/>
      <c r="C3143" s="136"/>
      <c r="D3143" s="136"/>
      <c r="F3143" s="136"/>
      <c r="G3143" s="136"/>
      <c r="H3143" s="136"/>
      <c r="I3143" s="136"/>
      <c r="J3143" s="136"/>
      <c r="K3143" s="136"/>
      <c r="L3143" s="136"/>
    </row>
    <row r="3144" ht="22.5" customHeight="1">
      <c r="A3144" s="136"/>
      <c r="B3144" s="136"/>
      <c r="C3144" s="136"/>
      <c r="D3144" s="136"/>
      <c r="F3144" s="136"/>
      <c r="G3144" s="136"/>
      <c r="H3144" s="136"/>
      <c r="I3144" s="136"/>
      <c r="J3144" s="136"/>
      <c r="K3144" s="136"/>
      <c r="L3144" s="136"/>
    </row>
    <row r="3145" ht="22.5" customHeight="1">
      <c r="A3145" s="136"/>
      <c r="B3145" s="136"/>
      <c r="C3145" s="136"/>
      <c r="D3145" s="136"/>
      <c r="F3145" s="136"/>
      <c r="G3145" s="136"/>
      <c r="H3145" s="136"/>
      <c r="I3145" s="136"/>
      <c r="J3145" s="136"/>
      <c r="K3145" s="136"/>
      <c r="L3145" s="136"/>
    </row>
    <row r="3146" ht="22.5" customHeight="1">
      <c r="A3146" s="136"/>
      <c r="B3146" s="136"/>
      <c r="C3146" s="136"/>
      <c r="D3146" s="136"/>
      <c r="F3146" s="136"/>
      <c r="G3146" s="136"/>
      <c r="H3146" s="136"/>
      <c r="I3146" s="136"/>
      <c r="J3146" s="136"/>
      <c r="K3146" s="136"/>
      <c r="L3146" s="136"/>
    </row>
    <row r="3147" ht="22.5" customHeight="1">
      <c r="A3147" s="136"/>
      <c r="B3147" s="136"/>
      <c r="C3147" s="136"/>
      <c r="D3147" s="136"/>
      <c r="F3147" s="136"/>
      <c r="G3147" s="136"/>
      <c r="H3147" s="136"/>
      <c r="I3147" s="136"/>
      <c r="J3147" s="136"/>
      <c r="K3147" s="136"/>
      <c r="L3147" s="136"/>
    </row>
    <row r="3148" ht="22.5" customHeight="1">
      <c r="A3148" s="136"/>
      <c r="B3148" s="136"/>
      <c r="C3148" s="136"/>
      <c r="D3148" s="136"/>
      <c r="F3148" s="136"/>
      <c r="G3148" s="136"/>
      <c r="H3148" s="136"/>
      <c r="I3148" s="136"/>
      <c r="J3148" s="136"/>
      <c r="K3148" s="136"/>
      <c r="L3148" s="136"/>
    </row>
    <row r="3149" ht="22.5" customHeight="1">
      <c r="A3149" s="136"/>
      <c r="B3149" s="136"/>
      <c r="C3149" s="136"/>
      <c r="D3149" s="136"/>
      <c r="F3149" s="136"/>
      <c r="G3149" s="136"/>
      <c r="H3149" s="136"/>
      <c r="I3149" s="136"/>
      <c r="J3149" s="136"/>
      <c r="K3149" s="136"/>
      <c r="L3149" s="136"/>
    </row>
    <row r="3150" ht="22.5" customHeight="1">
      <c r="A3150" s="136"/>
      <c r="B3150" s="136"/>
      <c r="C3150" s="136"/>
      <c r="D3150" s="136"/>
      <c r="F3150" s="136"/>
      <c r="G3150" s="136"/>
      <c r="H3150" s="136"/>
      <c r="I3150" s="136"/>
      <c r="J3150" s="136"/>
      <c r="K3150" s="136"/>
      <c r="L3150" s="136"/>
    </row>
    <row r="3151" ht="22.5" customHeight="1">
      <c r="A3151" s="136"/>
      <c r="B3151" s="136"/>
      <c r="C3151" s="136"/>
      <c r="D3151" s="136"/>
      <c r="F3151" s="136"/>
      <c r="G3151" s="136"/>
      <c r="H3151" s="136"/>
      <c r="I3151" s="136"/>
      <c r="J3151" s="136"/>
      <c r="K3151" s="136"/>
      <c r="L3151" s="136"/>
    </row>
    <row r="3152" ht="22.5" customHeight="1">
      <c r="A3152" s="136"/>
      <c r="B3152" s="136"/>
      <c r="C3152" s="136"/>
      <c r="D3152" s="136"/>
      <c r="F3152" s="136"/>
      <c r="G3152" s="136"/>
      <c r="H3152" s="136"/>
      <c r="I3152" s="136"/>
      <c r="J3152" s="136"/>
      <c r="K3152" s="136"/>
      <c r="L3152" s="136"/>
    </row>
    <row r="3153" ht="22.5" customHeight="1">
      <c r="A3153" s="136"/>
      <c r="B3153" s="136"/>
      <c r="C3153" s="136"/>
      <c r="D3153" s="136"/>
      <c r="F3153" s="136"/>
      <c r="G3153" s="136"/>
      <c r="H3153" s="136"/>
      <c r="I3153" s="136"/>
      <c r="J3153" s="136"/>
      <c r="K3153" s="136"/>
      <c r="L3153" s="136"/>
    </row>
    <row r="3154" ht="22.5" customHeight="1">
      <c r="A3154" s="136"/>
      <c r="B3154" s="136"/>
      <c r="C3154" s="136"/>
      <c r="D3154" s="136"/>
      <c r="F3154" s="136"/>
      <c r="G3154" s="136"/>
      <c r="H3154" s="136"/>
      <c r="I3154" s="136"/>
      <c r="J3154" s="136"/>
      <c r="K3154" s="136"/>
      <c r="L3154" s="136"/>
    </row>
    <row r="3155" ht="22.5" customHeight="1">
      <c r="A3155" s="136"/>
      <c r="B3155" s="136"/>
      <c r="C3155" s="136"/>
      <c r="D3155" s="136"/>
      <c r="F3155" s="136"/>
      <c r="G3155" s="136"/>
      <c r="H3155" s="136"/>
      <c r="I3155" s="136"/>
      <c r="J3155" s="136"/>
      <c r="K3155" s="136"/>
      <c r="L3155" s="136"/>
    </row>
    <row r="3156" ht="22.5" customHeight="1">
      <c r="A3156" s="136"/>
      <c r="B3156" s="136"/>
      <c r="C3156" s="136"/>
      <c r="D3156" s="136"/>
      <c r="F3156" s="136"/>
      <c r="G3156" s="136"/>
      <c r="H3156" s="136"/>
      <c r="I3156" s="136"/>
      <c r="J3156" s="136"/>
      <c r="K3156" s="136"/>
      <c r="L3156" s="136"/>
    </row>
    <row r="3157" ht="22.5" customHeight="1">
      <c r="A3157" s="136"/>
      <c r="B3157" s="136"/>
      <c r="C3157" s="136"/>
      <c r="D3157" s="136"/>
      <c r="F3157" s="136"/>
      <c r="G3157" s="136"/>
      <c r="H3157" s="136"/>
      <c r="I3157" s="136"/>
      <c r="J3157" s="136"/>
      <c r="K3157" s="136"/>
      <c r="L3157" s="136"/>
    </row>
    <row r="3158" ht="22.5" customHeight="1">
      <c r="A3158" s="136"/>
      <c r="B3158" s="136"/>
      <c r="C3158" s="136"/>
      <c r="D3158" s="136"/>
      <c r="F3158" s="136"/>
      <c r="G3158" s="136"/>
      <c r="H3158" s="136"/>
      <c r="I3158" s="136"/>
      <c r="J3158" s="136"/>
      <c r="K3158" s="136"/>
      <c r="L3158" s="136"/>
    </row>
    <row r="3159" ht="22.5" customHeight="1">
      <c r="A3159" s="136"/>
      <c r="B3159" s="136"/>
      <c r="C3159" s="136"/>
      <c r="D3159" s="136"/>
      <c r="F3159" s="136"/>
      <c r="G3159" s="136"/>
      <c r="H3159" s="136"/>
      <c r="I3159" s="136"/>
      <c r="J3159" s="136"/>
      <c r="K3159" s="136"/>
      <c r="L3159" s="136"/>
    </row>
    <row r="3160" ht="22.5" customHeight="1">
      <c r="A3160" s="136"/>
      <c r="B3160" s="136"/>
      <c r="C3160" s="136"/>
      <c r="D3160" s="136"/>
      <c r="F3160" s="136"/>
      <c r="G3160" s="136"/>
      <c r="H3160" s="136"/>
      <c r="I3160" s="136"/>
      <c r="J3160" s="136"/>
      <c r="K3160" s="136"/>
      <c r="L3160" s="136"/>
    </row>
    <row r="3161" ht="22.5" customHeight="1">
      <c r="A3161" s="136"/>
      <c r="B3161" s="136"/>
      <c r="C3161" s="136"/>
      <c r="D3161" s="136"/>
      <c r="F3161" s="136"/>
      <c r="G3161" s="136"/>
      <c r="H3161" s="136"/>
      <c r="I3161" s="136"/>
      <c r="J3161" s="136"/>
      <c r="K3161" s="136"/>
      <c r="L3161" s="136"/>
    </row>
    <row r="3162" ht="22.5" customHeight="1">
      <c r="A3162" s="136"/>
      <c r="B3162" s="136"/>
      <c r="C3162" s="136"/>
      <c r="D3162" s="136"/>
      <c r="F3162" s="136"/>
      <c r="G3162" s="136"/>
      <c r="H3162" s="136"/>
      <c r="I3162" s="136"/>
      <c r="J3162" s="136"/>
      <c r="K3162" s="136"/>
      <c r="L3162" s="136"/>
    </row>
    <row r="3163" ht="22.5" customHeight="1">
      <c r="A3163" s="136"/>
      <c r="B3163" s="136"/>
      <c r="C3163" s="136"/>
      <c r="D3163" s="136"/>
      <c r="F3163" s="136"/>
      <c r="G3163" s="136"/>
      <c r="H3163" s="136"/>
      <c r="I3163" s="136"/>
      <c r="J3163" s="136"/>
      <c r="K3163" s="136"/>
      <c r="L3163" s="136"/>
    </row>
    <row r="3164" ht="22.5" customHeight="1">
      <c r="A3164" s="136"/>
      <c r="B3164" s="136"/>
      <c r="C3164" s="136"/>
      <c r="D3164" s="136"/>
      <c r="F3164" s="136"/>
      <c r="G3164" s="136"/>
      <c r="H3164" s="136"/>
      <c r="I3164" s="136"/>
      <c r="J3164" s="136"/>
      <c r="K3164" s="136"/>
      <c r="L3164" s="136"/>
    </row>
    <row r="3165" ht="22.5" customHeight="1">
      <c r="A3165" s="136"/>
      <c r="B3165" s="136"/>
      <c r="C3165" s="136"/>
      <c r="D3165" s="136"/>
      <c r="F3165" s="136"/>
      <c r="G3165" s="136"/>
      <c r="H3165" s="136"/>
      <c r="I3165" s="136"/>
      <c r="J3165" s="136"/>
      <c r="K3165" s="136"/>
      <c r="L3165" s="136"/>
    </row>
    <row r="3166" ht="22.5" customHeight="1">
      <c r="A3166" s="136"/>
      <c r="B3166" s="136"/>
      <c r="C3166" s="136"/>
      <c r="D3166" s="136"/>
      <c r="F3166" s="136"/>
      <c r="G3166" s="136"/>
      <c r="H3166" s="136"/>
      <c r="I3166" s="136"/>
      <c r="J3166" s="136"/>
      <c r="K3166" s="136"/>
      <c r="L3166" s="136"/>
    </row>
    <row r="3167" ht="22.5" customHeight="1">
      <c r="A3167" s="136"/>
      <c r="B3167" s="136"/>
      <c r="C3167" s="136"/>
      <c r="D3167" s="136"/>
      <c r="F3167" s="136"/>
      <c r="G3167" s="136"/>
      <c r="H3167" s="136"/>
      <c r="I3167" s="136"/>
      <c r="J3167" s="136"/>
      <c r="K3167" s="136"/>
      <c r="L3167" s="136"/>
    </row>
    <row r="3168" ht="22.5" customHeight="1">
      <c r="A3168" s="136"/>
      <c r="B3168" s="136"/>
      <c r="C3168" s="136"/>
      <c r="D3168" s="136"/>
      <c r="F3168" s="136"/>
      <c r="G3168" s="136"/>
      <c r="H3168" s="136"/>
      <c r="I3168" s="136"/>
      <c r="J3168" s="136"/>
      <c r="K3168" s="136"/>
      <c r="L3168" s="136"/>
    </row>
    <row r="3169" ht="22.5" customHeight="1">
      <c r="A3169" s="136"/>
      <c r="B3169" s="136"/>
      <c r="C3169" s="136"/>
      <c r="D3169" s="136"/>
      <c r="F3169" s="136"/>
      <c r="G3169" s="136"/>
      <c r="H3169" s="136"/>
      <c r="I3169" s="136"/>
      <c r="J3169" s="136"/>
      <c r="K3169" s="136"/>
      <c r="L3169" s="136"/>
    </row>
    <row r="3170" ht="22.5" customHeight="1">
      <c r="A3170" s="136"/>
      <c r="B3170" s="136"/>
      <c r="C3170" s="136"/>
      <c r="D3170" s="136"/>
      <c r="F3170" s="136"/>
      <c r="G3170" s="136"/>
      <c r="H3170" s="136"/>
      <c r="I3170" s="136"/>
      <c r="J3170" s="136"/>
      <c r="K3170" s="136"/>
      <c r="L3170" s="136"/>
    </row>
    <row r="3171" ht="22.5" customHeight="1">
      <c r="A3171" s="136"/>
      <c r="B3171" s="136"/>
      <c r="C3171" s="136"/>
      <c r="D3171" s="136"/>
      <c r="F3171" s="136"/>
      <c r="G3171" s="136"/>
      <c r="H3171" s="136"/>
      <c r="I3171" s="136"/>
      <c r="J3171" s="136"/>
      <c r="K3171" s="136"/>
      <c r="L3171" s="136"/>
    </row>
    <row r="3172" ht="22.5" customHeight="1">
      <c r="A3172" s="136"/>
      <c r="B3172" s="136"/>
      <c r="C3172" s="136"/>
      <c r="D3172" s="136"/>
      <c r="F3172" s="136"/>
      <c r="G3172" s="136"/>
      <c r="H3172" s="136"/>
      <c r="I3172" s="136"/>
      <c r="J3172" s="136"/>
      <c r="K3172" s="136"/>
      <c r="L3172" s="136"/>
    </row>
    <row r="3173" ht="22.5" customHeight="1">
      <c r="A3173" s="136"/>
      <c r="B3173" s="136"/>
      <c r="C3173" s="136"/>
      <c r="D3173" s="136"/>
      <c r="F3173" s="136"/>
      <c r="G3173" s="136"/>
      <c r="H3173" s="136"/>
      <c r="I3173" s="136"/>
      <c r="J3173" s="136"/>
      <c r="K3173" s="136"/>
      <c r="L3173" s="136"/>
    </row>
    <row r="3174" ht="22.5" customHeight="1">
      <c r="A3174" s="136"/>
      <c r="B3174" s="136"/>
      <c r="C3174" s="136"/>
      <c r="D3174" s="136"/>
      <c r="F3174" s="136"/>
      <c r="G3174" s="136"/>
      <c r="H3174" s="136"/>
      <c r="I3174" s="136"/>
      <c r="J3174" s="136"/>
      <c r="K3174" s="136"/>
      <c r="L3174" s="136"/>
    </row>
    <row r="3175" ht="22.5" customHeight="1">
      <c r="A3175" s="136"/>
      <c r="B3175" s="136"/>
      <c r="C3175" s="136"/>
      <c r="D3175" s="136"/>
      <c r="F3175" s="136"/>
      <c r="G3175" s="136"/>
      <c r="H3175" s="136"/>
      <c r="I3175" s="136"/>
      <c r="J3175" s="136"/>
      <c r="K3175" s="136"/>
      <c r="L3175" s="136"/>
    </row>
    <row r="3176" ht="22.5" customHeight="1">
      <c r="A3176" s="136"/>
      <c r="B3176" s="136"/>
      <c r="C3176" s="136"/>
      <c r="D3176" s="136"/>
      <c r="F3176" s="136"/>
      <c r="G3176" s="136"/>
      <c r="H3176" s="136"/>
      <c r="I3176" s="136"/>
      <c r="J3176" s="136"/>
      <c r="K3176" s="136"/>
      <c r="L3176" s="136"/>
    </row>
    <row r="3177" ht="22.5" customHeight="1">
      <c r="A3177" s="136"/>
      <c r="B3177" s="136"/>
      <c r="C3177" s="136"/>
      <c r="D3177" s="136"/>
      <c r="F3177" s="136"/>
      <c r="G3177" s="136"/>
      <c r="H3177" s="136"/>
      <c r="I3177" s="136"/>
      <c r="J3177" s="136"/>
      <c r="K3177" s="136"/>
      <c r="L3177" s="136"/>
    </row>
    <row r="3178" ht="22.5" customHeight="1">
      <c r="A3178" s="136"/>
      <c r="B3178" s="136"/>
      <c r="C3178" s="136"/>
      <c r="D3178" s="136"/>
      <c r="F3178" s="136"/>
      <c r="G3178" s="136"/>
      <c r="H3178" s="136"/>
      <c r="I3178" s="136"/>
      <c r="J3178" s="136"/>
      <c r="K3178" s="136"/>
      <c r="L3178" s="136"/>
    </row>
    <row r="3179" ht="22.5" customHeight="1">
      <c r="A3179" s="136"/>
      <c r="B3179" s="136"/>
      <c r="C3179" s="136"/>
      <c r="D3179" s="136"/>
      <c r="F3179" s="136"/>
      <c r="G3179" s="136"/>
      <c r="H3179" s="136"/>
      <c r="I3179" s="136"/>
      <c r="J3179" s="136"/>
      <c r="K3179" s="136"/>
      <c r="L3179" s="136"/>
    </row>
    <row r="3180" ht="22.5" customHeight="1">
      <c r="A3180" s="136"/>
      <c r="B3180" s="136"/>
      <c r="C3180" s="136"/>
      <c r="D3180" s="136"/>
      <c r="F3180" s="136"/>
      <c r="G3180" s="136"/>
      <c r="H3180" s="136"/>
      <c r="I3180" s="136"/>
      <c r="J3180" s="136"/>
      <c r="K3180" s="136"/>
      <c r="L3180" s="136"/>
    </row>
    <row r="3181" ht="22.5" customHeight="1">
      <c r="A3181" s="136"/>
      <c r="B3181" s="136"/>
      <c r="C3181" s="136"/>
      <c r="D3181" s="136"/>
      <c r="F3181" s="136"/>
      <c r="G3181" s="136"/>
      <c r="H3181" s="136"/>
      <c r="I3181" s="136"/>
      <c r="J3181" s="136"/>
      <c r="K3181" s="136"/>
      <c r="L3181" s="136"/>
    </row>
    <row r="3182" ht="22.5" customHeight="1">
      <c r="A3182" s="136"/>
      <c r="B3182" s="136"/>
      <c r="C3182" s="136"/>
      <c r="D3182" s="136"/>
      <c r="F3182" s="136"/>
      <c r="G3182" s="136"/>
      <c r="H3182" s="136"/>
      <c r="I3182" s="136"/>
      <c r="J3182" s="136"/>
      <c r="K3182" s="136"/>
      <c r="L3182" s="136"/>
    </row>
    <row r="3183" ht="22.5" customHeight="1">
      <c r="A3183" s="136"/>
      <c r="B3183" s="136"/>
      <c r="C3183" s="136"/>
      <c r="D3183" s="136"/>
      <c r="F3183" s="136"/>
      <c r="G3183" s="136"/>
      <c r="H3183" s="136"/>
      <c r="I3183" s="136"/>
      <c r="J3183" s="136"/>
      <c r="K3183" s="136"/>
      <c r="L3183" s="136"/>
    </row>
    <row r="3184" ht="22.5" customHeight="1">
      <c r="A3184" s="136"/>
      <c r="B3184" s="136"/>
      <c r="C3184" s="136"/>
      <c r="D3184" s="136"/>
      <c r="F3184" s="136"/>
      <c r="G3184" s="136"/>
      <c r="H3184" s="136"/>
      <c r="I3184" s="136"/>
      <c r="J3184" s="136"/>
      <c r="K3184" s="136"/>
      <c r="L3184" s="136"/>
    </row>
    <row r="3185" ht="22.5" customHeight="1">
      <c r="A3185" s="136"/>
      <c r="B3185" s="136"/>
      <c r="C3185" s="136"/>
      <c r="D3185" s="136"/>
      <c r="F3185" s="136"/>
      <c r="G3185" s="136"/>
      <c r="H3185" s="136"/>
      <c r="I3185" s="136"/>
      <c r="J3185" s="136"/>
      <c r="K3185" s="136"/>
      <c r="L3185" s="136"/>
    </row>
    <row r="3186" ht="22.5" customHeight="1">
      <c r="A3186" s="136"/>
      <c r="B3186" s="136"/>
      <c r="C3186" s="136"/>
      <c r="D3186" s="136"/>
      <c r="F3186" s="136"/>
      <c r="G3186" s="136"/>
      <c r="H3186" s="136"/>
      <c r="I3186" s="136"/>
      <c r="J3186" s="136"/>
      <c r="K3186" s="136"/>
      <c r="L3186" s="136"/>
    </row>
    <row r="3187" ht="22.5" customHeight="1">
      <c r="A3187" s="136"/>
      <c r="B3187" s="136"/>
      <c r="C3187" s="136"/>
      <c r="D3187" s="136"/>
      <c r="F3187" s="136"/>
      <c r="G3187" s="136"/>
      <c r="H3187" s="136"/>
      <c r="I3187" s="136"/>
      <c r="J3187" s="136"/>
      <c r="K3187" s="136"/>
      <c r="L3187" s="136"/>
    </row>
    <row r="3188" ht="22.5" customHeight="1">
      <c r="A3188" s="136"/>
      <c r="B3188" s="136"/>
      <c r="C3188" s="136"/>
      <c r="D3188" s="136"/>
      <c r="F3188" s="136"/>
      <c r="G3188" s="136"/>
      <c r="H3188" s="136"/>
      <c r="I3188" s="136"/>
      <c r="J3188" s="136"/>
      <c r="K3188" s="136"/>
      <c r="L3188" s="136"/>
    </row>
    <row r="3189" ht="22.5" customHeight="1">
      <c r="A3189" s="136"/>
      <c r="B3189" s="136"/>
      <c r="C3189" s="136"/>
      <c r="D3189" s="136"/>
      <c r="F3189" s="136"/>
      <c r="G3189" s="136"/>
      <c r="H3189" s="136"/>
      <c r="I3189" s="136"/>
      <c r="J3189" s="136"/>
      <c r="K3189" s="136"/>
      <c r="L3189" s="136"/>
    </row>
    <row r="3190" ht="22.5" customHeight="1">
      <c r="A3190" s="136"/>
      <c r="B3190" s="136"/>
      <c r="C3190" s="136"/>
      <c r="D3190" s="136"/>
      <c r="F3190" s="136"/>
      <c r="G3190" s="136"/>
      <c r="H3190" s="136"/>
      <c r="I3190" s="136"/>
      <c r="J3190" s="136"/>
      <c r="K3190" s="136"/>
      <c r="L3190" s="136"/>
    </row>
    <row r="3191" ht="22.5" customHeight="1">
      <c r="A3191" s="136"/>
      <c r="B3191" s="136"/>
      <c r="C3191" s="136"/>
      <c r="D3191" s="136"/>
      <c r="F3191" s="136"/>
      <c r="G3191" s="136"/>
      <c r="H3191" s="136"/>
      <c r="I3191" s="136"/>
      <c r="J3191" s="136"/>
      <c r="K3191" s="136"/>
      <c r="L3191" s="136"/>
    </row>
    <row r="3192" ht="22.5" customHeight="1">
      <c r="A3192" s="136"/>
      <c r="B3192" s="136"/>
      <c r="C3192" s="136"/>
      <c r="D3192" s="136"/>
      <c r="F3192" s="136"/>
      <c r="G3192" s="136"/>
      <c r="H3192" s="136"/>
      <c r="I3192" s="136"/>
      <c r="J3192" s="136"/>
      <c r="K3192" s="136"/>
      <c r="L3192" s="136"/>
    </row>
    <row r="3193" ht="22.5" customHeight="1">
      <c r="A3193" s="136"/>
      <c r="B3193" s="136"/>
      <c r="C3193" s="136"/>
      <c r="D3193" s="136"/>
      <c r="F3193" s="136"/>
      <c r="G3193" s="136"/>
      <c r="H3193" s="136"/>
      <c r="I3193" s="136"/>
      <c r="J3193" s="136"/>
      <c r="K3193" s="136"/>
      <c r="L3193" s="136"/>
    </row>
    <row r="3194" ht="22.5" customHeight="1">
      <c r="A3194" s="136"/>
      <c r="B3194" s="136"/>
      <c r="C3194" s="136"/>
      <c r="D3194" s="136"/>
      <c r="F3194" s="136"/>
      <c r="G3194" s="136"/>
      <c r="H3194" s="136"/>
      <c r="I3194" s="136"/>
      <c r="J3194" s="136"/>
      <c r="K3194" s="136"/>
      <c r="L3194" s="136"/>
    </row>
    <row r="3195" ht="22.5" customHeight="1">
      <c r="A3195" s="136"/>
      <c r="B3195" s="136"/>
      <c r="C3195" s="136"/>
      <c r="D3195" s="136"/>
      <c r="F3195" s="136"/>
      <c r="G3195" s="136"/>
      <c r="H3195" s="136"/>
      <c r="I3195" s="136"/>
      <c r="J3195" s="136"/>
      <c r="K3195" s="136"/>
      <c r="L3195" s="136"/>
    </row>
    <row r="3196" ht="22.5" customHeight="1">
      <c r="A3196" s="136"/>
      <c r="B3196" s="136"/>
      <c r="C3196" s="136"/>
      <c r="D3196" s="136"/>
      <c r="F3196" s="136"/>
      <c r="G3196" s="136"/>
      <c r="H3196" s="136"/>
      <c r="I3196" s="136"/>
      <c r="J3196" s="136"/>
      <c r="K3196" s="136"/>
      <c r="L3196" s="136"/>
    </row>
    <row r="3197" ht="22.5" customHeight="1">
      <c r="A3197" s="136"/>
      <c r="B3197" s="136"/>
      <c r="C3197" s="136"/>
      <c r="D3197" s="136"/>
      <c r="F3197" s="136"/>
      <c r="G3197" s="136"/>
      <c r="H3197" s="136"/>
      <c r="I3197" s="136"/>
      <c r="J3197" s="136"/>
      <c r="K3197" s="136"/>
      <c r="L3197" s="136"/>
    </row>
    <row r="3198" ht="22.5" customHeight="1">
      <c r="A3198" s="136"/>
      <c r="B3198" s="136"/>
      <c r="C3198" s="136"/>
      <c r="D3198" s="136"/>
      <c r="F3198" s="136"/>
      <c r="G3198" s="136"/>
      <c r="H3198" s="136"/>
      <c r="I3198" s="136"/>
      <c r="J3198" s="136"/>
      <c r="K3198" s="136"/>
      <c r="L3198" s="136"/>
    </row>
    <row r="3199" ht="22.5" customHeight="1">
      <c r="A3199" s="136"/>
      <c r="B3199" s="136"/>
      <c r="C3199" s="136"/>
      <c r="D3199" s="136"/>
      <c r="F3199" s="136"/>
      <c r="G3199" s="136"/>
      <c r="H3199" s="136"/>
      <c r="I3199" s="136"/>
      <c r="J3199" s="136"/>
      <c r="K3199" s="136"/>
      <c r="L3199" s="136"/>
    </row>
    <row r="3200" ht="22.5" customHeight="1">
      <c r="A3200" s="136"/>
      <c r="B3200" s="136"/>
      <c r="C3200" s="136"/>
      <c r="D3200" s="136"/>
      <c r="F3200" s="136"/>
      <c r="G3200" s="136"/>
      <c r="H3200" s="136"/>
      <c r="I3200" s="136"/>
      <c r="J3200" s="136"/>
      <c r="K3200" s="136"/>
      <c r="L3200" s="136"/>
    </row>
    <row r="3201" ht="22.5" customHeight="1">
      <c r="A3201" s="136"/>
      <c r="B3201" s="136"/>
      <c r="C3201" s="136"/>
      <c r="D3201" s="136"/>
      <c r="F3201" s="136"/>
      <c r="G3201" s="136"/>
      <c r="H3201" s="136"/>
      <c r="I3201" s="136"/>
      <c r="J3201" s="136"/>
      <c r="K3201" s="136"/>
      <c r="L3201" s="136"/>
    </row>
    <row r="3202" ht="22.5" customHeight="1">
      <c r="A3202" s="136"/>
      <c r="B3202" s="136"/>
      <c r="C3202" s="136"/>
      <c r="D3202" s="136"/>
      <c r="F3202" s="136"/>
      <c r="G3202" s="136"/>
      <c r="H3202" s="136"/>
      <c r="I3202" s="136"/>
      <c r="J3202" s="136"/>
      <c r="K3202" s="136"/>
      <c r="L3202" s="136"/>
    </row>
    <row r="3203" ht="22.5" customHeight="1">
      <c r="A3203" s="136"/>
      <c r="B3203" s="136"/>
      <c r="C3203" s="136"/>
      <c r="D3203" s="136"/>
      <c r="F3203" s="136"/>
      <c r="G3203" s="136"/>
      <c r="H3203" s="136"/>
      <c r="I3203" s="136"/>
      <c r="J3203" s="136"/>
      <c r="K3203" s="136"/>
      <c r="L3203" s="136"/>
    </row>
    <row r="3204" ht="22.5" customHeight="1">
      <c r="A3204" s="136"/>
      <c r="B3204" s="136"/>
      <c r="C3204" s="136"/>
      <c r="D3204" s="136"/>
      <c r="F3204" s="136"/>
      <c r="G3204" s="136"/>
      <c r="H3204" s="136"/>
      <c r="I3204" s="136"/>
      <c r="J3204" s="136"/>
      <c r="K3204" s="136"/>
      <c r="L3204" s="136"/>
    </row>
    <row r="3205" ht="22.5" customHeight="1">
      <c r="A3205" s="136"/>
      <c r="B3205" s="136"/>
      <c r="C3205" s="136"/>
      <c r="D3205" s="136"/>
      <c r="F3205" s="136"/>
      <c r="G3205" s="136"/>
      <c r="H3205" s="136"/>
      <c r="I3205" s="136"/>
      <c r="J3205" s="136"/>
      <c r="K3205" s="136"/>
      <c r="L3205" s="136"/>
    </row>
    <row r="3206" ht="22.5" customHeight="1">
      <c r="A3206" s="136"/>
      <c r="B3206" s="136"/>
      <c r="C3206" s="136"/>
      <c r="D3206" s="136"/>
      <c r="F3206" s="136"/>
      <c r="G3206" s="136"/>
      <c r="H3206" s="136"/>
      <c r="I3206" s="136"/>
      <c r="J3206" s="136"/>
      <c r="K3206" s="136"/>
      <c r="L3206" s="136"/>
    </row>
    <row r="3207" ht="22.5" customHeight="1">
      <c r="A3207" s="136"/>
      <c r="B3207" s="136"/>
      <c r="C3207" s="136"/>
      <c r="D3207" s="136"/>
      <c r="F3207" s="136"/>
      <c r="G3207" s="136"/>
      <c r="H3207" s="136"/>
      <c r="I3207" s="136"/>
      <c r="J3207" s="136"/>
      <c r="K3207" s="136"/>
      <c r="L3207" s="136"/>
    </row>
    <row r="3208" ht="22.5" customHeight="1">
      <c r="A3208" s="136"/>
      <c r="B3208" s="136"/>
      <c r="C3208" s="136"/>
      <c r="D3208" s="136"/>
      <c r="F3208" s="136"/>
      <c r="G3208" s="136"/>
      <c r="H3208" s="136"/>
      <c r="I3208" s="136"/>
      <c r="J3208" s="136"/>
      <c r="K3208" s="136"/>
      <c r="L3208" s="136"/>
    </row>
    <row r="3209" ht="22.5" customHeight="1">
      <c r="A3209" s="136"/>
      <c r="B3209" s="136"/>
      <c r="C3209" s="136"/>
      <c r="D3209" s="136"/>
      <c r="F3209" s="136"/>
      <c r="G3209" s="136"/>
      <c r="H3209" s="136"/>
      <c r="I3209" s="136"/>
      <c r="J3209" s="136"/>
      <c r="K3209" s="136"/>
      <c r="L3209" s="136"/>
    </row>
    <row r="3210" ht="22.5" customHeight="1">
      <c r="A3210" s="136"/>
      <c r="B3210" s="136"/>
      <c r="C3210" s="136"/>
      <c r="D3210" s="136"/>
      <c r="F3210" s="136"/>
      <c r="G3210" s="136"/>
      <c r="H3210" s="136"/>
      <c r="I3210" s="136"/>
      <c r="J3210" s="136"/>
      <c r="K3210" s="136"/>
      <c r="L3210" s="136"/>
    </row>
    <row r="3211" ht="22.5" customHeight="1">
      <c r="A3211" s="136"/>
      <c r="B3211" s="136"/>
      <c r="C3211" s="136"/>
      <c r="D3211" s="136"/>
      <c r="F3211" s="136"/>
      <c r="G3211" s="136"/>
      <c r="H3211" s="136"/>
      <c r="I3211" s="136"/>
      <c r="J3211" s="136"/>
      <c r="K3211" s="136"/>
      <c r="L3211" s="136"/>
    </row>
    <row r="3212" ht="22.5" customHeight="1">
      <c r="A3212" s="136"/>
      <c r="B3212" s="136"/>
      <c r="C3212" s="136"/>
      <c r="D3212" s="136"/>
      <c r="F3212" s="136"/>
      <c r="G3212" s="136"/>
      <c r="H3212" s="136"/>
      <c r="I3212" s="136"/>
      <c r="J3212" s="136"/>
      <c r="K3212" s="136"/>
      <c r="L3212" s="136"/>
    </row>
    <row r="3213" ht="22.5" customHeight="1">
      <c r="A3213" s="136"/>
      <c r="B3213" s="136"/>
      <c r="C3213" s="136"/>
      <c r="D3213" s="136"/>
      <c r="F3213" s="136"/>
      <c r="G3213" s="136"/>
      <c r="H3213" s="136"/>
      <c r="I3213" s="136"/>
      <c r="J3213" s="136"/>
      <c r="K3213" s="136"/>
      <c r="L3213" s="136"/>
    </row>
    <row r="3214" ht="22.5" customHeight="1">
      <c r="A3214" s="136"/>
      <c r="B3214" s="136"/>
      <c r="C3214" s="136"/>
      <c r="D3214" s="136"/>
      <c r="F3214" s="136"/>
      <c r="G3214" s="136"/>
      <c r="H3214" s="136"/>
      <c r="I3214" s="136"/>
      <c r="J3214" s="136"/>
      <c r="K3214" s="136"/>
      <c r="L3214" s="136"/>
    </row>
    <row r="3215" ht="22.5" customHeight="1">
      <c r="A3215" s="136"/>
      <c r="B3215" s="136"/>
      <c r="C3215" s="136"/>
      <c r="D3215" s="136"/>
      <c r="F3215" s="136"/>
      <c r="G3215" s="136"/>
      <c r="H3215" s="136"/>
      <c r="I3215" s="136"/>
      <c r="J3215" s="136"/>
      <c r="K3215" s="136"/>
      <c r="L3215" s="136"/>
    </row>
    <row r="3216" ht="22.5" customHeight="1">
      <c r="A3216" s="136"/>
      <c r="B3216" s="136"/>
      <c r="C3216" s="136"/>
      <c r="D3216" s="136"/>
      <c r="F3216" s="136"/>
      <c r="G3216" s="136"/>
      <c r="H3216" s="136"/>
      <c r="I3216" s="136"/>
      <c r="J3216" s="136"/>
      <c r="K3216" s="136"/>
      <c r="L3216" s="136"/>
    </row>
    <row r="3217" ht="22.5" customHeight="1">
      <c r="A3217" s="136"/>
      <c r="B3217" s="136"/>
      <c r="C3217" s="136"/>
      <c r="D3217" s="136"/>
      <c r="F3217" s="136"/>
      <c r="G3217" s="136"/>
      <c r="H3217" s="136"/>
      <c r="I3217" s="136"/>
      <c r="J3217" s="136"/>
      <c r="K3217" s="136"/>
      <c r="L3217" s="136"/>
    </row>
    <row r="3218" ht="22.5" customHeight="1">
      <c r="A3218" s="136"/>
      <c r="B3218" s="136"/>
      <c r="C3218" s="136"/>
      <c r="D3218" s="136"/>
      <c r="F3218" s="136"/>
      <c r="G3218" s="136"/>
      <c r="H3218" s="136"/>
      <c r="I3218" s="136"/>
      <c r="J3218" s="136"/>
      <c r="K3218" s="136"/>
      <c r="L3218" s="136"/>
    </row>
    <row r="3219" ht="22.5" customHeight="1">
      <c r="A3219" s="136"/>
      <c r="B3219" s="136"/>
      <c r="C3219" s="136"/>
      <c r="D3219" s="136"/>
      <c r="F3219" s="136"/>
      <c r="G3219" s="136"/>
      <c r="H3219" s="136"/>
      <c r="I3219" s="136"/>
      <c r="J3219" s="136"/>
      <c r="K3219" s="136"/>
      <c r="L3219" s="136"/>
    </row>
    <row r="3220" ht="22.5" customHeight="1">
      <c r="A3220" s="136"/>
      <c r="B3220" s="136"/>
      <c r="C3220" s="136"/>
      <c r="D3220" s="136"/>
      <c r="F3220" s="136"/>
      <c r="G3220" s="136"/>
      <c r="H3220" s="136"/>
      <c r="I3220" s="136"/>
      <c r="J3220" s="136"/>
      <c r="K3220" s="136"/>
      <c r="L3220" s="136"/>
    </row>
    <row r="3221" ht="22.5" customHeight="1">
      <c r="A3221" s="136"/>
      <c r="B3221" s="136"/>
      <c r="C3221" s="136"/>
      <c r="D3221" s="136"/>
      <c r="F3221" s="136"/>
      <c r="G3221" s="136"/>
      <c r="H3221" s="136"/>
      <c r="I3221" s="136"/>
      <c r="J3221" s="136"/>
      <c r="K3221" s="136"/>
      <c r="L3221" s="136"/>
    </row>
    <row r="3222" ht="22.5" customHeight="1">
      <c r="A3222" s="136"/>
      <c r="B3222" s="136"/>
      <c r="C3222" s="136"/>
      <c r="D3222" s="136"/>
      <c r="F3222" s="136"/>
      <c r="G3222" s="136"/>
      <c r="H3222" s="136"/>
      <c r="I3222" s="136"/>
      <c r="J3222" s="136"/>
      <c r="K3222" s="136"/>
      <c r="L3222" s="136"/>
    </row>
    <row r="3223" ht="22.5" customHeight="1">
      <c r="A3223" s="136"/>
      <c r="B3223" s="136"/>
      <c r="C3223" s="136"/>
      <c r="D3223" s="136"/>
      <c r="F3223" s="136"/>
      <c r="G3223" s="136"/>
      <c r="H3223" s="136"/>
      <c r="I3223" s="136"/>
      <c r="J3223" s="136"/>
      <c r="K3223" s="136"/>
      <c r="L3223" s="136"/>
    </row>
    <row r="3224" ht="22.5" customHeight="1">
      <c r="A3224" s="136"/>
      <c r="B3224" s="136"/>
      <c r="C3224" s="136"/>
      <c r="D3224" s="136"/>
      <c r="F3224" s="136"/>
      <c r="G3224" s="136"/>
      <c r="H3224" s="136"/>
      <c r="I3224" s="136"/>
      <c r="J3224" s="136"/>
      <c r="K3224" s="136"/>
      <c r="L3224" s="136"/>
    </row>
    <row r="3225" ht="22.5" customHeight="1">
      <c r="A3225" s="136"/>
      <c r="B3225" s="136"/>
      <c r="C3225" s="136"/>
      <c r="D3225" s="136"/>
      <c r="F3225" s="136"/>
      <c r="G3225" s="136"/>
      <c r="H3225" s="136"/>
      <c r="I3225" s="136"/>
      <c r="J3225" s="136"/>
      <c r="K3225" s="136"/>
      <c r="L3225" s="136"/>
    </row>
    <row r="3226" ht="22.5" customHeight="1">
      <c r="A3226" s="136"/>
      <c r="B3226" s="136"/>
      <c r="C3226" s="136"/>
      <c r="D3226" s="136"/>
      <c r="F3226" s="136"/>
      <c r="G3226" s="136"/>
      <c r="H3226" s="136"/>
      <c r="I3226" s="136"/>
      <c r="J3226" s="136"/>
      <c r="K3226" s="136"/>
      <c r="L3226" s="136"/>
    </row>
    <row r="3227" ht="22.5" customHeight="1">
      <c r="A3227" s="136"/>
      <c r="B3227" s="136"/>
      <c r="C3227" s="136"/>
      <c r="D3227" s="136"/>
      <c r="F3227" s="136"/>
      <c r="G3227" s="136"/>
      <c r="H3227" s="136"/>
      <c r="I3227" s="136"/>
      <c r="J3227" s="136"/>
      <c r="K3227" s="136"/>
      <c r="L3227" s="136"/>
    </row>
    <row r="3228" ht="22.5" customHeight="1">
      <c r="A3228" s="136"/>
      <c r="B3228" s="136"/>
      <c r="C3228" s="136"/>
      <c r="D3228" s="136"/>
      <c r="F3228" s="136"/>
      <c r="G3228" s="136"/>
      <c r="H3228" s="136"/>
      <c r="I3228" s="136"/>
      <c r="J3228" s="136"/>
      <c r="K3228" s="136"/>
      <c r="L3228" s="136"/>
    </row>
    <row r="3229" ht="22.5" customHeight="1">
      <c r="A3229" s="136"/>
      <c r="B3229" s="136"/>
      <c r="C3229" s="136"/>
      <c r="D3229" s="136"/>
      <c r="F3229" s="136"/>
      <c r="G3229" s="136"/>
      <c r="H3229" s="136"/>
      <c r="I3229" s="136"/>
      <c r="J3229" s="136"/>
      <c r="K3229" s="136"/>
      <c r="L3229" s="136"/>
    </row>
    <row r="3230" ht="22.5" customHeight="1">
      <c r="A3230" s="136"/>
      <c r="B3230" s="136"/>
      <c r="C3230" s="136"/>
      <c r="D3230" s="136"/>
      <c r="F3230" s="136"/>
      <c r="G3230" s="136"/>
      <c r="H3230" s="136"/>
      <c r="I3230" s="136"/>
      <c r="J3230" s="136"/>
      <c r="K3230" s="136"/>
      <c r="L3230" s="136"/>
    </row>
    <row r="3231" ht="22.5" customHeight="1">
      <c r="A3231" s="136"/>
      <c r="B3231" s="136"/>
      <c r="C3231" s="136"/>
      <c r="D3231" s="136"/>
      <c r="F3231" s="136"/>
      <c r="G3231" s="136"/>
      <c r="H3231" s="136"/>
      <c r="I3231" s="136"/>
      <c r="J3231" s="136"/>
      <c r="K3231" s="136"/>
      <c r="L3231" s="136"/>
    </row>
    <row r="3232" ht="22.5" customHeight="1">
      <c r="A3232" s="136"/>
      <c r="B3232" s="136"/>
      <c r="C3232" s="136"/>
      <c r="D3232" s="136"/>
      <c r="F3232" s="136"/>
      <c r="G3232" s="136"/>
      <c r="H3232" s="136"/>
      <c r="I3232" s="136"/>
      <c r="J3232" s="136"/>
      <c r="K3232" s="136"/>
      <c r="L3232" s="136"/>
    </row>
    <row r="3233" ht="22.5" customHeight="1">
      <c r="A3233" s="136"/>
      <c r="B3233" s="136"/>
      <c r="C3233" s="136"/>
      <c r="D3233" s="136"/>
      <c r="F3233" s="136"/>
      <c r="G3233" s="136"/>
      <c r="H3233" s="136"/>
      <c r="I3233" s="136"/>
      <c r="J3233" s="136"/>
      <c r="K3233" s="136"/>
      <c r="L3233" s="136"/>
    </row>
    <row r="3234" ht="22.5" customHeight="1">
      <c r="A3234" s="136"/>
      <c r="B3234" s="136"/>
      <c r="C3234" s="136"/>
      <c r="D3234" s="136"/>
      <c r="F3234" s="136"/>
      <c r="G3234" s="136"/>
      <c r="H3234" s="136"/>
      <c r="I3234" s="136"/>
      <c r="J3234" s="136"/>
      <c r="K3234" s="136"/>
      <c r="L3234" s="136"/>
    </row>
    <row r="3235" ht="22.5" customHeight="1">
      <c r="A3235" s="136"/>
      <c r="B3235" s="136"/>
      <c r="C3235" s="136"/>
      <c r="D3235" s="136"/>
      <c r="F3235" s="136"/>
      <c r="G3235" s="136"/>
      <c r="H3235" s="136"/>
      <c r="I3235" s="136"/>
      <c r="J3235" s="136"/>
      <c r="K3235" s="136"/>
      <c r="L3235" s="136"/>
    </row>
    <row r="3236" ht="22.5" customHeight="1">
      <c r="A3236" s="136"/>
      <c r="B3236" s="136"/>
      <c r="C3236" s="136"/>
      <c r="D3236" s="136"/>
      <c r="F3236" s="136"/>
      <c r="G3236" s="136"/>
      <c r="H3236" s="136"/>
      <c r="I3236" s="136"/>
      <c r="J3236" s="136"/>
      <c r="K3236" s="136"/>
      <c r="L3236" s="136"/>
    </row>
    <row r="3237" ht="22.5" customHeight="1">
      <c r="A3237" s="136"/>
      <c r="B3237" s="136"/>
      <c r="C3237" s="136"/>
      <c r="D3237" s="136"/>
      <c r="F3237" s="136"/>
      <c r="G3237" s="136"/>
      <c r="H3237" s="136"/>
      <c r="I3237" s="136"/>
      <c r="J3237" s="136"/>
      <c r="K3237" s="136"/>
      <c r="L3237" s="136"/>
    </row>
    <row r="3238" ht="22.5" customHeight="1">
      <c r="A3238" s="136"/>
      <c r="B3238" s="136"/>
      <c r="C3238" s="136"/>
      <c r="D3238" s="136"/>
      <c r="F3238" s="136"/>
      <c r="G3238" s="136"/>
      <c r="H3238" s="136"/>
      <c r="I3238" s="136"/>
      <c r="J3238" s="136"/>
      <c r="K3238" s="136"/>
      <c r="L3238" s="136"/>
    </row>
    <row r="3239" ht="22.5" customHeight="1">
      <c r="A3239" s="136"/>
      <c r="B3239" s="136"/>
      <c r="C3239" s="136"/>
      <c r="D3239" s="136"/>
      <c r="F3239" s="136"/>
      <c r="G3239" s="136"/>
      <c r="H3239" s="136"/>
      <c r="I3239" s="136"/>
      <c r="J3239" s="136"/>
      <c r="K3239" s="136"/>
      <c r="L3239" s="136"/>
    </row>
    <row r="3240" ht="22.5" customHeight="1">
      <c r="A3240" s="136"/>
      <c r="B3240" s="136"/>
      <c r="C3240" s="136"/>
      <c r="D3240" s="136"/>
      <c r="F3240" s="136"/>
      <c r="G3240" s="136"/>
      <c r="H3240" s="136"/>
      <c r="I3240" s="136"/>
      <c r="J3240" s="136"/>
      <c r="K3240" s="136"/>
      <c r="L3240" s="136"/>
    </row>
    <row r="3241" ht="22.5" customHeight="1">
      <c r="A3241" s="136"/>
      <c r="B3241" s="136"/>
      <c r="C3241" s="136"/>
      <c r="D3241" s="136"/>
      <c r="F3241" s="136"/>
      <c r="G3241" s="136"/>
      <c r="H3241" s="136"/>
      <c r="I3241" s="136"/>
      <c r="J3241" s="136"/>
      <c r="K3241" s="136"/>
      <c r="L3241" s="136"/>
    </row>
    <row r="3242" ht="22.5" customHeight="1">
      <c r="A3242" s="136"/>
      <c r="B3242" s="136"/>
      <c r="C3242" s="136"/>
      <c r="D3242" s="136"/>
      <c r="F3242" s="136"/>
      <c r="G3242" s="136"/>
      <c r="H3242" s="136"/>
      <c r="I3242" s="136"/>
      <c r="J3242" s="136"/>
      <c r="K3242" s="136"/>
      <c r="L3242" s="136"/>
    </row>
    <row r="3243" ht="22.5" customHeight="1">
      <c r="A3243" s="136"/>
      <c r="B3243" s="136"/>
      <c r="C3243" s="136"/>
      <c r="D3243" s="136"/>
      <c r="F3243" s="136"/>
      <c r="G3243" s="136"/>
      <c r="H3243" s="136"/>
      <c r="I3243" s="136"/>
      <c r="J3243" s="136"/>
      <c r="K3243" s="136"/>
      <c r="L3243" s="136"/>
    </row>
    <row r="3244" ht="22.5" customHeight="1">
      <c r="A3244" s="136"/>
      <c r="B3244" s="136"/>
      <c r="C3244" s="136"/>
      <c r="D3244" s="136"/>
      <c r="F3244" s="136"/>
      <c r="G3244" s="136"/>
      <c r="H3244" s="136"/>
      <c r="I3244" s="136"/>
      <c r="J3244" s="136"/>
      <c r="K3244" s="136"/>
      <c r="L3244" s="136"/>
    </row>
    <row r="3245" ht="22.5" customHeight="1">
      <c r="A3245" s="136"/>
      <c r="B3245" s="136"/>
      <c r="C3245" s="136"/>
      <c r="D3245" s="136"/>
      <c r="F3245" s="136"/>
      <c r="G3245" s="136"/>
      <c r="H3245" s="136"/>
      <c r="I3245" s="136"/>
      <c r="J3245" s="136"/>
      <c r="K3245" s="136"/>
      <c r="L3245" s="136"/>
    </row>
    <row r="3246" ht="22.5" customHeight="1">
      <c r="A3246" s="136"/>
      <c r="B3246" s="136"/>
      <c r="C3246" s="136"/>
      <c r="D3246" s="136"/>
      <c r="F3246" s="136"/>
      <c r="G3246" s="136"/>
      <c r="H3246" s="136"/>
      <c r="I3246" s="136"/>
      <c r="J3246" s="136"/>
      <c r="K3246" s="136"/>
      <c r="L3246" s="136"/>
    </row>
    <row r="3247" ht="22.5" customHeight="1">
      <c r="A3247" s="136"/>
      <c r="B3247" s="136"/>
      <c r="C3247" s="136"/>
      <c r="D3247" s="136"/>
      <c r="F3247" s="136"/>
      <c r="G3247" s="136"/>
      <c r="H3247" s="136"/>
      <c r="I3247" s="136"/>
      <c r="J3247" s="136"/>
      <c r="K3247" s="136"/>
      <c r="L3247" s="136"/>
    </row>
    <row r="3248" ht="22.5" customHeight="1">
      <c r="A3248" s="136"/>
      <c r="B3248" s="136"/>
      <c r="C3248" s="136"/>
      <c r="D3248" s="136"/>
      <c r="F3248" s="136"/>
      <c r="G3248" s="136"/>
      <c r="H3248" s="136"/>
      <c r="I3248" s="136"/>
      <c r="J3248" s="136"/>
      <c r="K3248" s="136"/>
      <c r="L3248" s="136"/>
    </row>
    <row r="3249" ht="22.5" customHeight="1">
      <c r="A3249" s="136"/>
      <c r="B3249" s="136"/>
      <c r="C3249" s="136"/>
      <c r="D3249" s="136"/>
      <c r="F3249" s="136"/>
      <c r="G3249" s="136"/>
      <c r="H3249" s="136"/>
      <c r="I3249" s="136"/>
      <c r="J3249" s="136"/>
      <c r="K3249" s="136"/>
      <c r="L3249" s="136"/>
    </row>
    <row r="3250" ht="22.5" customHeight="1">
      <c r="A3250" s="136"/>
      <c r="B3250" s="136"/>
      <c r="C3250" s="136"/>
      <c r="D3250" s="136"/>
      <c r="F3250" s="136"/>
      <c r="G3250" s="136"/>
      <c r="H3250" s="136"/>
      <c r="I3250" s="136"/>
      <c r="J3250" s="136"/>
      <c r="K3250" s="136"/>
      <c r="L3250" s="136"/>
    </row>
    <row r="3251" ht="22.5" customHeight="1">
      <c r="A3251" s="136"/>
      <c r="B3251" s="136"/>
      <c r="C3251" s="136"/>
      <c r="D3251" s="136"/>
      <c r="F3251" s="136"/>
      <c r="G3251" s="136"/>
      <c r="H3251" s="136"/>
      <c r="I3251" s="136"/>
      <c r="J3251" s="136"/>
      <c r="K3251" s="136"/>
      <c r="L3251" s="136"/>
    </row>
    <row r="3252" ht="22.5" customHeight="1">
      <c r="A3252" s="136"/>
      <c r="B3252" s="136"/>
      <c r="C3252" s="136"/>
      <c r="D3252" s="136"/>
      <c r="F3252" s="136"/>
      <c r="G3252" s="136"/>
      <c r="H3252" s="136"/>
      <c r="I3252" s="136"/>
      <c r="J3252" s="136"/>
      <c r="K3252" s="136"/>
      <c r="L3252" s="136"/>
    </row>
    <row r="3253" ht="22.5" customHeight="1">
      <c r="A3253" s="136"/>
      <c r="B3253" s="136"/>
      <c r="C3253" s="136"/>
      <c r="D3253" s="136"/>
      <c r="F3253" s="136"/>
      <c r="G3253" s="136"/>
      <c r="H3253" s="136"/>
      <c r="I3253" s="136"/>
      <c r="J3253" s="136"/>
      <c r="K3253" s="136"/>
      <c r="L3253" s="136"/>
    </row>
    <row r="3254" ht="22.5" customHeight="1">
      <c r="A3254" s="136"/>
      <c r="B3254" s="136"/>
      <c r="C3254" s="136"/>
      <c r="D3254" s="136"/>
      <c r="F3254" s="136"/>
      <c r="G3254" s="136"/>
      <c r="H3254" s="136"/>
      <c r="I3254" s="136"/>
      <c r="J3254" s="136"/>
      <c r="K3254" s="136"/>
      <c r="L3254" s="136"/>
    </row>
    <row r="3255" ht="22.5" customHeight="1">
      <c r="A3255" s="136"/>
      <c r="B3255" s="136"/>
      <c r="C3255" s="136"/>
      <c r="D3255" s="136"/>
      <c r="F3255" s="136"/>
      <c r="G3255" s="136"/>
      <c r="H3255" s="136"/>
      <c r="I3255" s="136"/>
      <c r="J3255" s="136"/>
      <c r="K3255" s="136"/>
      <c r="L3255" s="136"/>
    </row>
    <row r="3256" ht="22.5" customHeight="1">
      <c r="A3256" s="136"/>
      <c r="B3256" s="136"/>
      <c r="C3256" s="136"/>
      <c r="D3256" s="136"/>
      <c r="F3256" s="136"/>
      <c r="G3256" s="136"/>
      <c r="H3256" s="136"/>
      <c r="I3256" s="136"/>
      <c r="J3256" s="136"/>
      <c r="K3256" s="136"/>
      <c r="L3256" s="136"/>
    </row>
    <row r="3257" ht="22.5" customHeight="1">
      <c r="A3257" s="136"/>
      <c r="B3257" s="136"/>
      <c r="C3257" s="136"/>
      <c r="D3257" s="136"/>
      <c r="F3257" s="136"/>
      <c r="G3257" s="136"/>
      <c r="H3257" s="136"/>
      <c r="I3257" s="136"/>
      <c r="J3257" s="136"/>
      <c r="K3257" s="136"/>
      <c r="L3257" s="136"/>
    </row>
    <row r="3258" ht="22.5" customHeight="1">
      <c r="A3258" s="136"/>
      <c r="B3258" s="136"/>
      <c r="C3258" s="136"/>
      <c r="D3258" s="136"/>
      <c r="F3258" s="136"/>
      <c r="G3258" s="136"/>
      <c r="H3258" s="136"/>
      <c r="I3258" s="136"/>
      <c r="J3258" s="136"/>
      <c r="K3258" s="136"/>
      <c r="L3258" s="136"/>
    </row>
    <row r="3259" ht="22.5" customHeight="1">
      <c r="A3259" s="136"/>
      <c r="B3259" s="136"/>
      <c r="C3259" s="136"/>
      <c r="D3259" s="136"/>
      <c r="F3259" s="136"/>
      <c r="G3259" s="136"/>
      <c r="H3259" s="136"/>
      <c r="I3259" s="136"/>
      <c r="J3259" s="136"/>
      <c r="K3259" s="136"/>
      <c r="L3259" s="136"/>
    </row>
    <row r="3260" ht="22.5" customHeight="1">
      <c r="A3260" s="136"/>
      <c r="B3260" s="136"/>
      <c r="C3260" s="136"/>
      <c r="D3260" s="136"/>
      <c r="F3260" s="136"/>
      <c r="G3260" s="136"/>
      <c r="H3260" s="136"/>
      <c r="I3260" s="136"/>
      <c r="J3260" s="136"/>
      <c r="K3260" s="136"/>
      <c r="L3260" s="136"/>
    </row>
    <row r="3261" ht="22.5" customHeight="1">
      <c r="A3261" s="136"/>
      <c r="B3261" s="136"/>
      <c r="C3261" s="136"/>
      <c r="D3261" s="136"/>
      <c r="F3261" s="136"/>
      <c r="G3261" s="136"/>
      <c r="H3261" s="136"/>
      <c r="I3261" s="136"/>
      <c r="J3261" s="136"/>
      <c r="K3261" s="136"/>
      <c r="L3261" s="136"/>
    </row>
    <row r="3262" ht="22.5" customHeight="1">
      <c r="A3262" s="136"/>
      <c r="B3262" s="136"/>
      <c r="C3262" s="136"/>
      <c r="D3262" s="136"/>
      <c r="F3262" s="136"/>
      <c r="G3262" s="136"/>
      <c r="H3262" s="136"/>
      <c r="I3262" s="136"/>
      <c r="J3262" s="136"/>
      <c r="K3262" s="136"/>
      <c r="L3262" s="136"/>
    </row>
    <row r="3263" ht="22.5" customHeight="1">
      <c r="A3263" s="136"/>
      <c r="B3263" s="136"/>
      <c r="C3263" s="136"/>
      <c r="D3263" s="136"/>
      <c r="F3263" s="136"/>
      <c r="G3263" s="136"/>
      <c r="H3263" s="136"/>
      <c r="I3263" s="136"/>
      <c r="J3263" s="136"/>
      <c r="K3263" s="136"/>
      <c r="L3263" s="136"/>
    </row>
    <row r="3264" ht="22.5" customHeight="1">
      <c r="A3264" s="136"/>
      <c r="B3264" s="136"/>
      <c r="C3264" s="136"/>
      <c r="D3264" s="136"/>
      <c r="F3264" s="136"/>
      <c r="G3264" s="136"/>
      <c r="H3264" s="136"/>
      <c r="I3264" s="136"/>
      <c r="J3264" s="136"/>
      <c r="K3264" s="136"/>
      <c r="L3264" s="136"/>
    </row>
    <row r="3265" ht="22.5" customHeight="1">
      <c r="A3265" s="136"/>
      <c r="B3265" s="136"/>
      <c r="C3265" s="136"/>
      <c r="D3265" s="136"/>
      <c r="F3265" s="136"/>
      <c r="G3265" s="136"/>
      <c r="H3265" s="136"/>
      <c r="I3265" s="136"/>
      <c r="J3265" s="136"/>
      <c r="K3265" s="136"/>
      <c r="L3265" s="136"/>
    </row>
    <row r="3266" ht="22.5" customHeight="1">
      <c r="A3266" s="136"/>
      <c r="B3266" s="136"/>
      <c r="C3266" s="136"/>
      <c r="D3266" s="136"/>
      <c r="F3266" s="136"/>
      <c r="G3266" s="136"/>
      <c r="H3266" s="136"/>
      <c r="I3266" s="136"/>
      <c r="J3266" s="136"/>
      <c r="K3266" s="136"/>
      <c r="L3266" s="136"/>
    </row>
    <row r="3267" ht="22.5" customHeight="1">
      <c r="A3267" s="136"/>
      <c r="B3267" s="136"/>
      <c r="C3267" s="136"/>
      <c r="D3267" s="136"/>
      <c r="F3267" s="136"/>
      <c r="G3267" s="136"/>
      <c r="H3267" s="136"/>
      <c r="I3267" s="136"/>
      <c r="J3267" s="136"/>
      <c r="K3267" s="136"/>
      <c r="L3267" s="136"/>
    </row>
    <row r="3268" ht="22.5" customHeight="1">
      <c r="A3268" s="136"/>
      <c r="B3268" s="136"/>
      <c r="C3268" s="136"/>
      <c r="D3268" s="136"/>
      <c r="F3268" s="136"/>
      <c r="G3268" s="136"/>
      <c r="H3268" s="136"/>
      <c r="I3268" s="136"/>
      <c r="J3268" s="136"/>
      <c r="K3268" s="136"/>
      <c r="L3268" s="136"/>
    </row>
    <row r="3269" ht="22.5" customHeight="1">
      <c r="A3269" s="136"/>
      <c r="B3269" s="136"/>
      <c r="C3269" s="136"/>
      <c r="D3269" s="136"/>
      <c r="F3269" s="136"/>
      <c r="G3269" s="136"/>
      <c r="H3269" s="136"/>
      <c r="I3269" s="136"/>
      <c r="J3269" s="136"/>
      <c r="K3269" s="136"/>
      <c r="L3269" s="136"/>
    </row>
    <row r="3270" ht="22.5" customHeight="1">
      <c r="A3270" s="136"/>
      <c r="B3270" s="136"/>
      <c r="C3270" s="136"/>
      <c r="D3270" s="136"/>
      <c r="F3270" s="136"/>
      <c r="G3270" s="136"/>
      <c r="H3270" s="136"/>
      <c r="I3270" s="136"/>
      <c r="J3270" s="136"/>
      <c r="K3270" s="136"/>
      <c r="L3270" s="136"/>
    </row>
    <row r="3271" ht="22.5" customHeight="1">
      <c r="A3271" s="136"/>
      <c r="B3271" s="136"/>
      <c r="C3271" s="136"/>
      <c r="D3271" s="136"/>
      <c r="F3271" s="136"/>
      <c r="G3271" s="136"/>
      <c r="H3271" s="136"/>
      <c r="I3271" s="136"/>
      <c r="J3271" s="136"/>
      <c r="K3271" s="136"/>
      <c r="L3271" s="136"/>
    </row>
    <row r="3272" ht="22.5" customHeight="1">
      <c r="A3272" s="136"/>
      <c r="B3272" s="136"/>
      <c r="C3272" s="136"/>
      <c r="D3272" s="136"/>
      <c r="F3272" s="136"/>
      <c r="G3272" s="136"/>
      <c r="H3272" s="136"/>
      <c r="I3272" s="136"/>
      <c r="J3272" s="136"/>
      <c r="K3272" s="136"/>
      <c r="L3272" s="136"/>
    </row>
    <row r="3273" ht="22.5" customHeight="1">
      <c r="A3273" s="136"/>
      <c r="B3273" s="136"/>
      <c r="C3273" s="136"/>
      <c r="D3273" s="136"/>
      <c r="F3273" s="136"/>
      <c r="G3273" s="136"/>
      <c r="H3273" s="136"/>
      <c r="I3273" s="136"/>
      <c r="J3273" s="136"/>
      <c r="K3273" s="136"/>
      <c r="L3273" s="136"/>
    </row>
    <row r="3274" ht="22.5" customHeight="1">
      <c r="A3274" s="136"/>
      <c r="B3274" s="136"/>
      <c r="C3274" s="136"/>
      <c r="D3274" s="136"/>
      <c r="F3274" s="136"/>
      <c r="G3274" s="136"/>
      <c r="H3274" s="136"/>
      <c r="I3274" s="136"/>
      <c r="J3274" s="136"/>
      <c r="K3274" s="136"/>
      <c r="L3274" s="136"/>
    </row>
    <row r="3275" ht="22.5" customHeight="1">
      <c r="A3275" s="136"/>
      <c r="B3275" s="136"/>
      <c r="C3275" s="136"/>
      <c r="D3275" s="136"/>
      <c r="F3275" s="136"/>
      <c r="G3275" s="136"/>
      <c r="H3275" s="136"/>
      <c r="I3275" s="136"/>
      <c r="J3275" s="136"/>
      <c r="K3275" s="136"/>
      <c r="L3275" s="136"/>
    </row>
    <row r="3276" ht="22.5" customHeight="1">
      <c r="A3276" s="136"/>
      <c r="B3276" s="136"/>
      <c r="C3276" s="136"/>
      <c r="D3276" s="136"/>
      <c r="F3276" s="136"/>
      <c r="G3276" s="136"/>
      <c r="H3276" s="136"/>
      <c r="I3276" s="136"/>
      <c r="J3276" s="136"/>
      <c r="K3276" s="136"/>
      <c r="L3276" s="136"/>
    </row>
    <row r="3277" ht="22.5" customHeight="1">
      <c r="A3277" s="136"/>
      <c r="B3277" s="136"/>
      <c r="C3277" s="136"/>
      <c r="D3277" s="136"/>
      <c r="F3277" s="136"/>
      <c r="G3277" s="136"/>
      <c r="H3277" s="136"/>
      <c r="I3277" s="136"/>
      <c r="J3277" s="136"/>
      <c r="K3277" s="136"/>
      <c r="L3277" s="136"/>
    </row>
    <row r="3278" ht="22.5" customHeight="1">
      <c r="A3278" s="136"/>
      <c r="B3278" s="136"/>
      <c r="C3278" s="136"/>
      <c r="D3278" s="136"/>
      <c r="F3278" s="136"/>
      <c r="G3278" s="136"/>
      <c r="H3278" s="136"/>
      <c r="I3278" s="136"/>
      <c r="J3278" s="136"/>
      <c r="K3278" s="136"/>
      <c r="L3278" s="136"/>
    </row>
    <row r="3279" ht="22.5" customHeight="1">
      <c r="A3279" s="136"/>
      <c r="B3279" s="136"/>
      <c r="C3279" s="136"/>
      <c r="D3279" s="136"/>
      <c r="F3279" s="136"/>
      <c r="G3279" s="136"/>
      <c r="H3279" s="136"/>
      <c r="I3279" s="136"/>
      <c r="J3279" s="136"/>
      <c r="K3279" s="136"/>
      <c r="L3279" s="136"/>
    </row>
    <row r="3280" ht="22.5" customHeight="1">
      <c r="A3280" s="136"/>
      <c r="B3280" s="136"/>
      <c r="C3280" s="136"/>
      <c r="D3280" s="136"/>
      <c r="F3280" s="136"/>
      <c r="G3280" s="136"/>
      <c r="H3280" s="136"/>
      <c r="I3280" s="136"/>
      <c r="J3280" s="136"/>
      <c r="K3280" s="136"/>
      <c r="L3280" s="136"/>
    </row>
    <row r="3281" ht="22.5" customHeight="1">
      <c r="A3281" s="136"/>
      <c r="B3281" s="136"/>
      <c r="C3281" s="136"/>
      <c r="D3281" s="136"/>
      <c r="F3281" s="136"/>
      <c r="G3281" s="136"/>
      <c r="H3281" s="136"/>
      <c r="I3281" s="136"/>
      <c r="J3281" s="136"/>
      <c r="K3281" s="136"/>
      <c r="L3281" s="136"/>
    </row>
    <row r="3282" ht="22.5" customHeight="1">
      <c r="A3282" s="136"/>
      <c r="B3282" s="136"/>
      <c r="C3282" s="136"/>
      <c r="D3282" s="136"/>
      <c r="F3282" s="136"/>
      <c r="G3282" s="136"/>
      <c r="H3282" s="136"/>
      <c r="I3282" s="136"/>
      <c r="J3282" s="136"/>
      <c r="K3282" s="136"/>
      <c r="L3282" s="136"/>
    </row>
    <row r="3283" ht="22.5" customHeight="1">
      <c r="A3283" s="136"/>
      <c r="B3283" s="136"/>
      <c r="C3283" s="136"/>
      <c r="D3283" s="136"/>
      <c r="F3283" s="136"/>
      <c r="G3283" s="136"/>
      <c r="H3283" s="136"/>
      <c r="I3283" s="136"/>
      <c r="J3283" s="136"/>
      <c r="K3283" s="136"/>
      <c r="L3283" s="136"/>
    </row>
    <row r="3284" ht="22.5" customHeight="1">
      <c r="A3284" s="136"/>
      <c r="B3284" s="136"/>
      <c r="C3284" s="136"/>
      <c r="D3284" s="136"/>
      <c r="F3284" s="136"/>
      <c r="G3284" s="136"/>
      <c r="H3284" s="136"/>
      <c r="I3284" s="136"/>
      <c r="J3284" s="136"/>
      <c r="K3284" s="136"/>
      <c r="L3284" s="136"/>
    </row>
    <row r="3285" ht="22.5" customHeight="1">
      <c r="A3285" s="136"/>
      <c r="B3285" s="136"/>
      <c r="C3285" s="136"/>
      <c r="D3285" s="136"/>
      <c r="F3285" s="136"/>
      <c r="G3285" s="136"/>
      <c r="H3285" s="136"/>
      <c r="I3285" s="136"/>
      <c r="J3285" s="136"/>
      <c r="K3285" s="136"/>
      <c r="L3285" s="136"/>
    </row>
    <row r="3286" ht="22.5" customHeight="1">
      <c r="A3286" s="136"/>
      <c r="B3286" s="136"/>
      <c r="C3286" s="136"/>
      <c r="D3286" s="136"/>
      <c r="F3286" s="136"/>
      <c r="G3286" s="136"/>
      <c r="H3286" s="136"/>
      <c r="I3286" s="136"/>
      <c r="J3286" s="136"/>
      <c r="K3286" s="136"/>
      <c r="L3286" s="136"/>
    </row>
    <row r="3287" ht="22.5" customHeight="1">
      <c r="A3287" s="136"/>
      <c r="B3287" s="136"/>
      <c r="C3287" s="136"/>
      <c r="D3287" s="136"/>
      <c r="F3287" s="136"/>
      <c r="G3287" s="136"/>
      <c r="H3287" s="136"/>
      <c r="I3287" s="136"/>
      <c r="J3287" s="136"/>
      <c r="K3287" s="136"/>
      <c r="L3287" s="136"/>
    </row>
    <row r="3288" ht="22.5" customHeight="1">
      <c r="A3288" s="136"/>
      <c r="B3288" s="136"/>
      <c r="C3288" s="136"/>
      <c r="D3288" s="136"/>
      <c r="F3288" s="136"/>
      <c r="G3288" s="136"/>
      <c r="H3288" s="136"/>
      <c r="I3288" s="136"/>
      <c r="J3288" s="136"/>
      <c r="K3288" s="136"/>
      <c r="L3288" s="136"/>
    </row>
    <row r="3289" ht="22.5" customHeight="1">
      <c r="A3289" s="136"/>
      <c r="B3289" s="136"/>
      <c r="C3289" s="136"/>
      <c r="D3289" s="136"/>
      <c r="F3289" s="136"/>
      <c r="G3289" s="136"/>
      <c r="H3289" s="136"/>
      <c r="I3289" s="136"/>
      <c r="J3289" s="136"/>
      <c r="K3289" s="136"/>
      <c r="L3289" s="136"/>
    </row>
    <row r="3290" ht="22.5" customHeight="1">
      <c r="A3290" s="136"/>
      <c r="B3290" s="136"/>
      <c r="C3290" s="136"/>
      <c r="D3290" s="136"/>
      <c r="F3290" s="136"/>
      <c r="G3290" s="136"/>
      <c r="H3290" s="136"/>
      <c r="I3290" s="136"/>
      <c r="J3290" s="136"/>
      <c r="K3290" s="136"/>
      <c r="L3290" s="136"/>
    </row>
    <row r="3291" ht="22.5" customHeight="1">
      <c r="A3291" s="136"/>
      <c r="B3291" s="136"/>
      <c r="C3291" s="136"/>
      <c r="D3291" s="136"/>
      <c r="F3291" s="136"/>
      <c r="G3291" s="136"/>
      <c r="H3291" s="136"/>
      <c r="I3291" s="136"/>
      <c r="J3291" s="136"/>
      <c r="K3291" s="136"/>
      <c r="L3291" s="136"/>
    </row>
    <row r="3292" ht="22.5" customHeight="1">
      <c r="A3292" s="136"/>
      <c r="B3292" s="136"/>
      <c r="C3292" s="136"/>
      <c r="D3292" s="136"/>
      <c r="F3292" s="136"/>
      <c r="G3292" s="136"/>
      <c r="H3292" s="136"/>
      <c r="I3292" s="136"/>
      <c r="J3292" s="136"/>
      <c r="K3292" s="136"/>
      <c r="L3292" s="136"/>
    </row>
    <row r="3293" ht="22.5" customHeight="1">
      <c r="A3293" s="136"/>
      <c r="B3293" s="136"/>
      <c r="C3293" s="136"/>
      <c r="D3293" s="136"/>
      <c r="F3293" s="136"/>
      <c r="G3293" s="136"/>
      <c r="H3293" s="136"/>
      <c r="I3293" s="136"/>
      <c r="J3293" s="136"/>
      <c r="K3293" s="136"/>
      <c r="L3293" s="136"/>
    </row>
    <row r="3294" ht="22.5" customHeight="1">
      <c r="A3294" s="136"/>
      <c r="B3294" s="136"/>
      <c r="C3294" s="136"/>
      <c r="D3294" s="136"/>
      <c r="F3294" s="136"/>
      <c r="G3294" s="136"/>
      <c r="H3294" s="136"/>
      <c r="I3294" s="136"/>
      <c r="J3294" s="136"/>
      <c r="K3294" s="136"/>
      <c r="L3294" s="136"/>
    </row>
    <row r="3295" ht="22.5" customHeight="1">
      <c r="A3295" s="136"/>
      <c r="B3295" s="136"/>
      <c r="C3295" s="136"/>
      <c r="D3295" s="136"/>
      <c r="F3295" s="136"/>
      <c r="G3295" s="136"/>
      <c r="H3295" s="136"/>
      <c r="I3295" s="136"/>
      <c r="J3295" s="136"/>
      <c r="K3295" s="136"/>
      <c r="L3295" s="136"/>
    </row>
    <row r="3296" ht="22.5" customHeight="1">
      <c r="A3296" s="136"/>
      <c r="B3296" s="136"/>
      <c r="C3296" s="136"/>
      <c r="D3296" s="136"/>
      <c r="F3296" s="136"/>
      <c r="G3296" s="136"/>
      <c r="H3296" s="136"/>
      <c r="I3296" s="136"/>
      <c r="J3296" s="136"/>
      <c r="K3296" s="136"/>
      <c r="L3296" s="136"/>
    </row>
    <row r="3297" ht="22.5" customHeight="1">
      <c r="A3297" s="136"/>
      <c r="B3297" s="136"/>
      <c r="C3297" s="136"/>
      <c r="D3297" s="136"/>
      <c r="F3297" s="136"/>
      <c r="G3297" s="136"/>
      <c r="H3297" s="136"/>
      <c r="I3297" s="136"/>
      <c r="J3297" s="136"/>
      <c r="K3297" s="136"/>
      <c r="L3297" s="136"/>
    </row>
    <row r="3298" ht="22.5" customHeight="1">
      <c r="A3298" s="136"/>
      <c r="B3298" s="136"/>
      <c r="C3298" s="136"/>
      <c r="D3298" s="136"/>
      <c r="F3298" s="136"/>
      <c r="G3298" s="136"/>
      <c r="H3298" s="136"/>
      <c r="I3298" s="136"/>
      <c r="J3298" s="136"/>
      <c r="K3298" s="136"/>
      <c r="L3298" s="136"/>
    </row>
    <row r="3299" ht="22.5" customHeight="1">
      <c r="A3299" s="136"/>
      <c r="B3299" s="136"/>
      <c r="C3299" s="136"/>
      <c r="D3299" s="136"/>
      <c r="F3299" s="136"/>
      <c r="G3299" s="136"/>
      <c r="H3299" s="136"/>
      <c r="I3299" s="136"/>
      <c r="J3299" s="136"/>
      <c r="K3299" s="136"/>
      <c r="L3299" s="136"/>
    </row>
    <row r="3300" ht="22.5" customHeight="1">
      <c r="A3300" s="136"/>
      <c r="B3300" s="136"/>
      <c r="C3300" s="136"/>
      <c r="D3300" s="136"/>
      <c r="F3300" s="136"/>
      <c r="G3300" s="136"/>
      <c r="H3300" s="136"/>
      <c r="I3300" s="136"/>
      <c r="J3300" s="136"/>
      <c r="K3300" s="136"/>
      <c r="L3300" s="136"/>
    </row>
    <row r="3301" ht="22.5" customHeight="1">
      <c r="A3301" s="136"/>
      <c r="B3301" s="136"/>
      <c r="C3301" s="136"/>
      <c r="D3301" s="136"/>
      <c r="F3301" s="136"/>
      <c r="G3301" s="136"/>
      <c r="H3301" s="136"/>
      <c r="I3301" s="136"/>
      <c r="J3301" s="136"/>
      <c r="K3301" s="136"/>
      <c r="L3301" s="136"/>
    </row>
    <row r="3302" ht="22.5" customHeight="1">
      <c r="A3302" s="136"/>
      <c r="B3302" s="136"/>
      <c r="C3302" s="136"/>
      <c r="D3302" s="136"/>
      <c r="F3302" s="136"/>
      <c r="G3302" s="136"/>
      <c r="H3302" s="136"/>
      <c r="I3302" s="136"/>
      <c r="J3302" s="136"/>
      <c r="K3302" s="136"/>
      <c r="L3302" s="136"/>
    </row>
    <row r="3303" ht="22.5" customHeight="1">
      <c r="A3303" s="136"/>
      <c r="B3303" s="136"/>
      <c r="C3303" s="136"/>
      <c r="D3303" s="136"/>
      <c r="F3303" s="136"/>
      <c r="G3303" s="136"/>
      <c r="H3303" s="136"/>
      <c r="I3303" s="136"/>
      <c r="J3303" s="136"/>
      <c r="K3303" s="136"/>
      <c r="L3303" s="136"/>
    </row>
    <row r="3304" ht="22.5" customHeight="1">
      <c r="A3304" s="136"/>
      <c r="B3304" s="136"/>
      <c r="C3304" s="136"/>
      <c r="D3304" s="136"/>
      <c r="F3304" s="136"/>
      <c r="G3304" s="136"/>
      <c r="H3304" s="136"/>
      <c r="I3304" s="136"/>
      <c r="J3304" s="136"/>
      <c r="K3304" s="136"/>
      <c r="L3304" s="136"/>
    </row>
    <row r="3305" ht="22.5" customHeight="1">
      <c r="A3305" s="136"/>
      <c r="B3305" s="136"/>
      <c r="C3305" s="136"/>
      <c r="D3305" s="136"/>
      <c r="F3305" s="136"/>
      <c r="G3305" s="136"/>
      <c r="H3305" s="136"/>
      <c r="I3305" s="136"/>
      <c r="J3305" s="136"/>
      <c r="K3305" s="136"/>
      <c r="L3305" s="136"/>
    </row>
    <row r="3306" ht="22.5" customHeight="1">
      <c r="A3306" s="136"/>
      <c r="B3306" s="136"/>
      <c r="C3306" s="136"/>
      <c r="D3306" s="136"/>
      <c r="F3306" s="136"/>
      <c r="G3306" s="136"/>
      <c r="H3306" s="136"/>
      <c r="I3306" s="136"/>
      <c r="J3306" s="136"/>
      <c r="K3306" s="136"/>
      <c r="L3306" s="136"/>
    </row>
    <row r="3307" ht="22.5" customHeight="1">
      <c r="A3307" s="136"/>
      <c r="B3307" s="136"/>
      <c r="C3307" s="136"/>
      <c r="D3307" s="136"/>
      <c r="F3307" s="136"/>
      <c r="G3307" s="136"/>
      <c r="H3307" s="136"/>
      <c r="I3307" s="136"/>
      <c r="J3307" s="136"/>
      <c r="K3307" s="136"/>
      <c r="L3307" s="136"/>
    </row>
    <row r="3308" ht="22.5" customHeight="1">
      <c r="A3308" s="136"/>
      <c r="B3308" s="136"/>
      <c r="C3308" s="136"/>
      <c r="D3308" s="136"/>
      <c r="F3308" s="136"/>
      <c r="G3308" s="136"/>
      <c r="H3308" s="136"/>
      <c r="I3308" s="136"/>
      <c r="J3308" s="136"/>
      <c r="K3308" s="136"/>
      <c r="L3308" s="136"/>
    </row>
    <row r="3309" ht="22.5" customHeight="1">
      <c r="A3309" s="136"/>
      <c r="B3309" s="136"/>
      <c r="C3309" s="136"/>
      <c r="D3309" s="136"/>
      <c r="F3309" s="136"/>
      <c r="G3309" s="136"/>
      <c r="H3309" s="136"/>
      <c r="I3309" s="136"/>
      <c r="J3309" s="136"/>
      <c r="K3309" s="136"/>
      <c r="L3309" s="136"/>
    </row>
    <row r="3310" ht="22.5" customHeight="1">
      <c r="A3310" s="136"/>
      <c r="B3310" s="136"/>
      <c r="C3310" s="136"/>
      <c r="D3310" s="136"/>
      <c r="F3310" s="136"/>
      <c r="G3310" s="136"/>
      <c r="H3310" s="136"/>
      <c r="I3310" s="136"/>
      <c r="J3310" s="136"/>
      <c r="K3310" s="136"/>
      <c r="L3310" s="136"/>
    </row>
    <row r="3311" ht="22.5" customHeight="1">
      <c r="A3311" s="136"/>
      <c r="B3311" s="136"/>
      <c r="C3311" s="136"/>
      <c r="D3311" s="136"/>
      <c r="F3311" s="136"/>
      <c r="G3311" s="136"/>
      <c r="H3311" s="136"/>
      <c r="I3311" s="136"/>
      <c r="J3311" s="136"/>
      <c r="K3311" s="136"/>
      <c r="L3311" s="136"/>
    </row>
    <row r="3312" ht="22.5" customHeight="1">
      <c r="A3312" s="136"/>
      <c r="B3312" s="136"/>
      <c r="C3312" s="136"/>
      <c r="D3312" s="136"/>
      <c r="F3312" s="136"/>
      <c r="G3312" s="136"/>
      <c r="H3312" s="136"/>
      <c r="I3312" s="136"/>
      <c r="J3312" s="136"/>
      <c r="K3312" s="136"/>
      <c r="L3312" s="136"/>
    </row>
    <row r="3313" ht="22.5" customHeight="1">
      <c r="A3313" s="136"/>
      <c r="B3313" s="136"/>
      <c r="C3313" s="136"/>
      <c r="D3313" s="136"/>
      <c r="F3313" s="136"/>
      <c r="G3313" s="136"/>
      <c r="H3313" s="136"/>
      <c r="I3313" s="136"/>
      <c r="J3313" s="136"/>
      <c r="K3313" s="136"/>
      <c r="L3313" s="136"/>
    </row>
    <row r="3314" ht="22.5" customHeight="1">
      <c r="A3314" s="136"/>
      <c r="B3314" s="136"/>
      <c r="C3314" s="136"/>
      <c r="D3314" s="136"/>
      <c r="F3314" s="136"/>
      <c r="G3314" s="136"/>
      <c r="H3314" s="136"/>
      <c r="I3314" s="136"/>
      <c r="J3314" s="136"/>
      <c r="K3314" s="136"/>
      <c r="L3314" s="136"/>
    </row>
    <row r="3315" ht="22.5" customHeight="1">
      <c r="A3315" s="136"/>
      <c r="B3315" s="136"/>
      <c r="C3315" s="136"/>
      <c r="D3315" s="136"/>
      <c r="F3315" s="136"/>
      <c r="G3315" s="136"/>
      <c r="H3315" s="136"/>
      <c r="I3315" s="136"/>
      <c r="J3315" s="136"/>
      <c r="K3315" s="136"/>
      <c r="L3315" s="136"/>
    </row>
    <row r="3316" ht="22.5" customHeight="1">
      <c r="A3316" s="136"/>
      <c r="B3316" s="136"/>
      <c r="C3316" s="136"/>
      <c r="D3316" s="136"/>
      <c r="F3316" s="136"/>
      <c r="G3316" s="136"/>
      <c r="H3316" s="136"/>
      <c r="I3316" s="136"/>
      <c r="J3316" s="136"/>
      <c r="K3316" s="136"/>
      <c r="L3316" s="136"/>
    </row>
    <row r="3317" ht="22.5" customHeight="1">
      <c r="A3317" s="136"/>
      <c r="B3317" s="136"/>
      <c r="C3317" s="136"/>
      <c r="D3317" s="136"/>
      <c r="F3317" s="136"/>
      <c r="G3317" s="136"/>
      <c r="H3317" s="136"/>
      <c r="I3317" s="136"/>
      <c r="J3317" s="136"/>
      <c r="K3317" s="136"/>
      <c r="L3317" s="136"/>
    </row>
    <row r="3318" ht="22.5" customHeight="1">
      <c r="A3318" s="136"/>
      <c r="B3318" s="136"/>
      <c r="C3318" s="136"/>
      <c r="D3318" s="136"/>
      <c r="F3318" s="136"/>
      <c r="G3318" s="136"/>
      <c r="H3318" s="136"/>
      <c r="I3318" s="136"/>
      <c r="J3318" s="136"/>
      <c r="K3318" s="136"/>
      <c r="L3318" s="136"/>
    </row>
    <row r="3319" ht="22.5" customHeight="1">
      <c r="A3319" s="136"/>
      <c r="B3319" s="136"/>
      <c r="C3319" s="136"/>
      <c r="D3319" s="136"/>
      <c r="F3319" s="136"/>
      <c r="G3319" s="136"/>
      <c r="H3319" s="136"/>
      <c r="I3319" s="136"/>
      <c r="J3319" s="136"/>
      <c r="K3319" s="136"/>
      <c r="L3319" s="136"/>
    </row>
    <row r="3320" ht="22.5" customHeight="1">
      <c r="A3320" s="136"/>
      <c r="B3320" s="136"/>
      <c r="C3320" s="136"/>
      <c r="D3320" s="136"/>
      <c r="F3320" s="136"/>
      <c r="G3320" s="136"/>
      <c r="H3320" s="136"/>
      <c r="I3320" s="136"/>
      <c r="J3320" s="136"/>
      <c r="K3320" s="136"/>
      <c r="L3320" s="136"/>
    </row>
    <row r="3321" ht="22.5" customHeight="1">
      <c r="A3321" s="136"/>
      <c r="B3321" s="136"/>
      <c r="C3321" s="136"/>
      <c r="D3321" s="136"/>
      <c r="F3321" s="136"/>
      <c r="G3321" s="136"/>
      <c r="H3321" s="136"/>
      <c r="I3321" s="136"/>
      <c r="J3321" s="136"/>
      <c r="K3321" s="136"/>
      <c r="L3321" s="136"/>
    </row>
    <row r="3322" ht="22.5" customHeight="1">
      <c r="A3322" s="136"/>
      <c r="B3322" s="136"/>
      <c r="C3322" s="136"/>
      <c r="D3322" s="136"/>
      <c r="F3322" s="136"/>
      <c r="G3322" s="136"/>
      <c r="H3322" s="136"/>
      <c r="I3322" s="136"/>
      <c r="J3322" s="136"/>
      <c r="K3322" s="136"/>
      <c r="L3322" s="136"/>
    </row>
    <row r="3323" ht="22.5" customHeight="1">
      <c r="A3323" s="136"/>
      <c r="B3323" s="136"/>
      <c r="C3323" s="136"/>
      <c r="D3323" s="136"/>
      <c r="F3323" s="136"/>
      <c r="G3323" s="136"/>
      <c r="H3323" s="136"/>
      <c r="I3323" s="136"/>
      <c r="J3323" s="136"/>
      <c r="K3323" s="136"/>
      <c r="L3323" s="136"/>
    </row>
    <row r="3324" ht="22.5" customHeight="1">
      <c r="A3324" s="136"/>
      <c r="B3324" s="136"/>
      <c r="C3324" s="136"/>
      <c r="D3324" s="136"/>
      <c r="F3324" s="136"/>
      <c r="G3324" s="136"/>
      <c r="H3324" s="136"/>
      <c r="I3324" s="136"/>
      <c r="J3324" s="136"/>
      <c r="K3324" s="136"/>
      <c r="L3324" s="136"/>
    </row>
    <row r="3325" ht="22.5" customHeight="1">
      <c r="A3325" s="136"/>
      <c r="B3325" s="136"/>
      <c r="C3325" s="136"/>
      <c r="D3325" s="136"/>
      <c r="F3325" s="136"/>
      <c r="G3325" s="136"/>
      <c r="H3325" s="136"/>
      <c r="I3325" s="136"/>
      <c r="J3325" s="136"/>
      <c r="K3325" s="136"/>
      <c r="L3325" s="136"/>
    </row>
    <row r="3326" ht="22.5" customHeight="1">
      <c r="A3326" s="136"/>
      <c r="B3326" s="136"/>
      <c r="C3326" s="136"/>
      <c r="D3326" s="136"/>
      <c r="F3326" s="136"/>
      <c r="G3326" s="136"/>
      <c r="H3326" s="136"/>
      <c r="I3326" s="136"/>
      <c r="J3326" s="136"/>
      <c r="K3326" s="136"/>
      <c r="L3326" s="136"/>
    </row>
    <row r="3327" ht="22.5" customHeight="1">
      <c r="A3327" s="136"/>
      <c r="B3327" s="136"/>
      <c r="C3327" s="136"/>
      <c r="D3327" s="136"/>
      <c r="F3327" s="136"/>
      <c r="G3327" s="136"/>
      <c r="H3327" s="136"/>
      <c r="I3327" s="136"/>
      <c r="J3327" s="136"/>
      <c r="K3327" s="136"/>
      <c r="L3327" s="136"/>
    </row>
    <row r="3328" ht="22.5" customHeight="1">
      <c r="A3328" s="136"/>
      <c r="B3328" s="136"/>
      <c r="C3328" s="136"/>
      <c r="D3328" s="136"/>
      <c r="F3328" s="136"/>
      <c r="G3328" s="136"/>
      <c r="H3328" s="136"/>
      <c r="I3328" s="136"/>
      <c r="J3328" s="136"/>
      <c r="K3328" s="136"/>
      <c r="L3328" s="136"/>
    </row>
    <row r="3329" ht="22.5" customHeight="1">
      <c r="A3329" s="136"/>
      <c r="B3329" s="136"/>
      <c r="C3329" s="136"/>
      <c r="D3329" s="136"/>
      <c r="F3329" s="136"/>
      <c r="G3329" s="136"/>
      <c r="H3329" s="136"/>
      <c r="I3329" s="136"/>
      <c r="J3329" s="136"/>
      <c r="K3329" s="136"/>
      <c r="L3329" s="136"/>
    </row>
    <row r="3330" ht="22.5" customHeight="1">
      <c r="A3330" s="136"/>
      <c r="B3330" s="136"/>
      <c r="C3330" s="136"/>
      <c r="D3330" s="136"/>
      <c r="F3330" s="136"/>
      <c r="G3330" s="136"/>
      <c r="H3330" s="136"/>
      <c r="I3330" s="136"/>
      <c r="J3330" s="136"/>
      <c r="K3330" s="136"/>
      <c r="L3330" s="136"/>
    </row>
    <row r="3331" ht="22.5" customHeight="1">
      <c r="A3331" s="136"/>
      <c r="B3331" s="136"/>
      <c r="C3331" s="136"/>
      <c r="D3331" s="136"/>
      <c r="F3331" s="136"/>
      <c r="G3331" s="136"/>
      <c r="H3331" s="136"/>
      <c r="I3331" s="136"/>
      <c r="J3331" s="136"/>
      <c r="K3331" s="136"/>
      <c r="L3331" s="136"/>
    </row>
    <row r="3332" ht="22.5" customHeight="1">
      <c r="A3332" s="136"/>
      <c r="B3332" s="136"/>
      <c r="C3332" s="136"/>
      <c r="D3332" s="136"/>
      <c r="F3332" s="136"/>
      <c r="G3332" s="136"/>
      <c r="H3332" s="136"/>
      <c r="I3332" s="136"/>
      <c r="J3332" s="136"/>
      <c r="K3332" s="136"/>
      <c r="L3332" s="136"/>
    </row>
    <row r="3333" ht="22.5" customHeight="1">
      <c r="A3333" s="136"/>
      <c r="B3333" s="136"/>
      <c r="C3333" s="136"/>
      <c r="D3333" s="136"/>
      <c r="F3333" s="136"/>
      <c r="G3333" s="136"/>
      <c r="H3333" s="136"/>
      <c r="I3333" s="136"/>
      <c r="J3333" s="136"/>
      <c r="K3333" s="136"/>
      <c r="L3333" s="136"/>
    </row>
    <row r="3334" ht="22.5" customHeight="1">
      <c r="A3334" s="136"/>
      <c r="B3334" s="136"/>
      <c r="C3334" s="136"/>
      <c r="D3334" s="136"/>
      <c r="F3334" s="136"/>
      <c r="G3334" s="136"/>
      <c r="H3334" s="136"/>
      <c r="I3334" s="136"/>
      <c r="J3334" s="136"/>
      <c r="K3334" s="136"/>
      <c r="L3334" s="136"/>
    </row>
    <row r="3335" ht="22.5" customHeight="1">
      <c r="A3335" s="136"/>
      <c r="B3335" s="136"/>
      <c r="C3335" s="136"/>
      <c r="D3335" s="136"/>
      <c r="F3335" s="136"/>
      <c r="G3335" s="136"/>
      <c r="H3335" s="136"/>
      <c r="I3335" s="136"/>
      <c r="J3335" s="136"/>
      <c r="K3335" s="136"/>
      <c r="L3335" s="136"/>
    </row>
    <row r="3336" ht="22.5" customHeight="1">
      <c r="A3336" s="136"/>
      <c r="B3336" s="136"/>
      <c r="C3336" s="136"/>
      <c r="D3336" s="136"/>
      <c r="F3336" s="136"/>
      <c r="G3336" s="136"/>
      <c r="H3336" s="136"/>
      <c r="I3336" s="136"/>
      <c r="J3336" s="136"/>
      <c r="K3336" s="136"/>
      <c r="L3336" s="136"/>
    </row>
    <row r="3337" ht="22.5" customHeight="1">
      <c r="A3337" s="136"/>
      <c r="B3337" s="136"/>
      <c r="C3337" s="136"/>
      <c r="D3337" s="136"/>
      <c r="F3337" s="136"/>
      <c r="G3337" s="136"/>
      <c r="H3337" s="136"/>
      <c r="I3337" s="136"/>
      <c r="J3337" s="136"/>
      <c r="K3337" s="136"/>
      <c r="L3337" s="136"/>
    </row>
    <row r="3338" ht="22.5" customHeight="1">
      <c r="A3338" s="136"/>
      <c r="B3338" s="136"/>
      <c r="C3338" s="136"/>
      <c r="D3338" s="136"/>
      <c r="F3338" s="136"/>
      <c r="G3338" s="136"/>
      <c r="H3338" s="136"/>
      <c r="I3338" s="136"/>
      <c r="J3338" s="136"/>
      <c r="K3338" s="136"/>
      <c r="L3338" s="136"/>
    </row>
    <row r="3339" ht="22.5" customHeight="1">
      <c r="A3339" s="136"/>
      <c r="B3339" s="136"/>
      <c r="C3339" s="136"/>
      <c r="D3339" s="136"/>
      <c r="F3339" s="136"/>
      <c r="G3339" s="136"/>
      <c r="H3339" s="136"/>
      <c r="I3339" s="136"/>
      <c r="J3339" s="136"/>
      <c r="K3339" s="136"/>
      <c r="L3339" s="136"/>
    </row>
    <row r="3340" ht="22.5" customHeight="1">
      <c r="A3340" s="136"/>
      <c r="B3340" s="136"/>
      <c r="C3340" s="136"/>
      <c r="D3340" s="136"/>
      <c r="F3340" s="136"/>
      <c r="G3340" s="136"/>
      <c r="H3340" s="136"/>
      <c r="I3340" s="136"/>
      <c r="J3340" s="136"/>
      <c r="K3340" s="136"/>
      <c r="L3340" s="136"/>
    </row>
    <row r="3341" ht="22.5" customHeight="1">
      <c r="A3341" s="136"/>
      <c r="B3341" s="136"/>
      <c r="C3341" s="136"/>
      <c r="D3341" s="136"/>
      <c r="F3341" s="136"/>
      <c r="G3341" s="136"/>
      <c r="H3341" s="136"/>
      <c r="I3341" s="136"/>
      <c r="J3341" s="136"/>
      <c r="K3341" s="136"/>
      <c r="L3341" s="136"/>
    </row>
    <row r="3342" ht="22.5" customHeight="1">
      <c r="A3342" s="136"/>
      <c r="B3342" s="136"/>
      <c r="C3342" s="136"/>
      <c r="D3342" s="136"/>
      <c r="F3342" s="136"/>
      <c r="G3342" s="136"/>
      <c r="H3342" s="136"/>
      <c r="I3342" s="136"/>
      <c r="J3342" s="136"/>
      <c r="K3342" s="136"/>
      <c r="L3342" s="136"/>
    </row>
    <row r="3343" ht="22.5" customHeight="1">
      <c r="A3343" s="136"/>
      <c r="B3343" s="136"/>
      <c r="C3343" s="136"/>
      <c r="D3343" s="136"/>
      <c r="F3343" s="136"/>
      <c r="G3343" s="136"/>
      <c r="H3343" s="136"/>
      <c r="I3343" s="136"/>
      <c r="J3343" s="136"/>
      <c r="K3343" s="136"/>
      <c r="L3343" s="136"/>
    </row>
    <row r="3344" ht="22.5" customHeight="1">
      <c r="A3344" s="136"/>
      <c r="B3344" s="136"/>
      <c r="C3344" s="136"/>
      <c r="D3344" s="136"/>
      <c r="F3344" s="136"/>
      <c r="G3344" s="136"/>
      <c r="H3344" s="136"/>
      <c r="I3344" s="136"/>
      <c r="J3344" s="136"/>
      <c r="K3344" s="136"/>
      <c r="L3344" s="136"/>
    </row>
    <row r="3345" ht="22.5" customHeight="1">
      <c r="A3345" s="136"/>
      <c r="B3345" s="136"/>
      <c r="C3345" s="136"/>
      <c r="D3345" s="136"/>
      <c r="F3345" s="136"/>
      <c r="G3345" s="136"/>
      <c r="H3345" s="136"/>
      <c r="I3345" s="136"/>
      <c r="J3345" s="136"/>
      <c r="K3345" s="136"/>
      <c r="L3345" s="136"/>
    </row>
    <row r="3346" ht="22.5" customHeight="1">
      <c r="A3346" s="136"/>
      <c r="B3346" s="136"/>
      <c r="C3346" s="136"/>
      <c r="D3346" s="136"/>
      <c r="F3346" s="136"/>
      <c r="G3346" s="136"/>
      <c r="H3346" s="136"/>
      <c r="I3346" s="136"/>
      <c r="J3346" s="136"/>
      <c r="K3346" s="136"/>
      <c r="L3346" s="136"/>
    </row>
    <row r="3347" ht="22.5" customHeight="1">
      <c r="A3347" s="136"/>
      <c r="B3347" s="136"/>
      <c r="C3347" s="136"/>
      <c r="D3347" s="136"/>
      <c r="F3347" s="136"/>
      <c r="G3347" s="136"/>
      <c r="H3347" s="136"/>
      <c r="I3347" s="136"/>
      <c r="J3347" s="136"/>
      <c r="K3347" s="136"/>
      <c r="L3347" s="136"/>
    </row>
    <row r="3348" ht="22.5" customHeight="1">
      <c r="A3348" s="136"/>
      <c r="B3348" s="136"/>
      <c r="C3348" s="136"/>
      <c r="D3348" s="136"/>
      <c r="F3348" s="136"/>
      <c r="G3348" s="136"/>
      <c r="H3348" s="136"/>
      <c r="I3348" s="136"/>
      <c r="J3348" s="136"/>
      <c r="K3348" s="136"/>
      <c r="L3348" s="136"/>
    </row>
    <row r="3349" ht="22.5" customHeight="1">
      <c r="A3349" s="136"/>
      <c r="B3349" s="136"/>
      <c r="C3349" s="136"/>
      <c r="D3349" s="136"/>
      <c r="F3349" s="136"/>
      <c r="G3349" s="136"/>
      <c r="H3349" s="136"/>
      <c r="I3349" s="136"/>
      <c r="J3349" s="136"/>
      <c r="K3349" s="136"/>
      <c r="L3349" s="136"/>
    </row>
    <row r="3350" ht="22.5" customHeight="1">
      <c r="A3350" s="136"/>
      <c r="B3350" s="136"/>
      <c r="C3350" s="136"/>
      <c r="D3350" s="136"/>
      <c r="F3350" s="136"/>
      <c r="G3350" s="136"/>
      <c r="H3350" s="136"/>
      <c r="I3350" s="136"/>
      <c r="J3350" s="136"/>
      <c r="K3350" s="136"/>
      <c r="L3350" s="136"/>
    </row>
    <row r="3351" ht="22.5" customHeight="1">
      <c r="A3351" s="136"/>
      <c r="B3351" s="136"/>
      <c r="C3351" s="136"/>
      <c r="D3351" s="136"/>
      <c r="F3351" s="136"/>
      <c r="G3351" s="136"/>
      <c r="H3351" s="136"/>
      <c r="I3351" s="136"/>
      <c r="J3351" s="136"/>
      <c r="K3351" s="136"/>
      <c r="L3351" s="136"/>
    </row>
    <row r="3352" ht="22.5" customHeight="1">
      <c r="A3352" s="136"/>
      <c r="B3352" s="136"/>
      <c r="C3352" s="136"/>
      <c r="D3352" s="136"/>
      <c r="F3352" s="136"/>
      <c r="G3352" s="136"/>
      <c r="H3352" s="136"/>
      <c r="I3352" s="136"/>
      <c r="J3352" s="136"/>
      <c r="K3352" s="136"/>
      <c r="L3352" s="136"/>
    </row>
    <row r="3353" ht="22.5" customHeight="1">
      <c r="A3353" s="136"/>
      <c r="B3353" s="136"/>
      <c r="C3353" s="136"/>
      <c r="D3353" s="136"/>
      <c r="F3353" s="136"/>
      <c r="G3353" s="136"/>
      <c r="H3353" s="136"/>
      <c r="I3353" s="136"/>
      <c r="J3353" s="136"/>
      <c r="K3353" s="136"/>
      <c r="L3353" s="136"/>
    </row>
    <row r="3354" ht="22.5" customHeight="1">
      <c r="A3354" s="136"/>
      <c r="B3354" s="136"/>
      <c r="C3354" s="136"/>
      <c r="D3354" s="136"/>
      <c r="F3354" s="136"/>
      <c r="G3354" s="136"/>
      <c r="H3354" s="136"/>
      <c r="I3354" s="136"/>
      <c r="J3354" s="136"/>
      <c r="K3354" s="136"/>
      <c r="L3354" s="136"/>
    </row>
    <row r="3355" ht="22.5" customHeight="1">
      <c r="A3355" s="136"/>
      <c r="B3355" s="136"/>
      <c r="C3355" s="136"/>
      <c r="D3355" s="136"/>
      <c r="F3355" s="136"/>
      <c r="G3355" s="136"/>
      <c r="H3355" s="136"/>
      <c r="I3355" s="136"/>
      <c r="J3355" s="136"/>
      <c r="K3355" s="136"/>
      <c r="L3355" s="136"/>
    </row>
    <row r="3356" ht="22.5" customHeight="1">
      <c r="A3356" s="136"/>
      <c r="B3356" s="136"/>
      <c r="C3356" s="136"/>
      <c r="D3356" s="136"/>
      <c r="F3356" s="136"/>
      <c r="G3356" s="136"/>
      <c r="H3356" s="136"/>
      <c r="I3356" s="136"/>
      <c r="J3356" s="136"/>
      <c r="K3356" s="136"/>
      <c r="L3356" s="136"/>
    </row>
    <row r="3357" ht="22.5" customHeight="1">
      <c r="A3357" s="136"/>
      <c r="B3357" s="136"/>
      <c r="C3357" s="136"/>
      <c r="D3357" s="136"/>
      <c r="F3357" s="136"/>
      <c r="G3357" s="136"/>
      <c r="H3357" s="136"/>
      <c r="I3357" s="136"/>
      <c r="J3357" s="136"/>
      <c r="K3357" s="136"/>
      <c r="L3357" s="136"/>
    </row>
    <row r="3358" ht="22.5" customHeight="1">
      <c r="A3358" s="136"/>
      <c r="B3358" s="136"/>
      <c r="C3358" s="136"/>
      <c r="D3358" s="136"/>
      <c r="F3358" s="136"/>
      <c r="G3358" s="136"/>
      <c r="H3358" s="136"/>
      <c r="I3358" s="136"/>
      <c r="J3358" s="136"/>
      <c r="K3358" s="136"/>
      <c r="L3358" s="136"/>
    </row>
    <row r="3359" ht="22.5" customHeight="1">
      <c r="A3359" s="136"/>
      <c r="B3359" s="136"/>
      <c r="C3359" s="136"/>
      <c r="D3359" s="136"/>
      <c r="F3359" s="136"/>
      <c r="G3359" s="136"/>
      <c r="H3359" s="136"/>
      <c r="I3359" s="136"/>
      <c r="J3359" s="136"/>
      <c r="K3359" s="136"/>
      <c r="L3359" s="136"/>
    </row>
    <row r="3360" ht="22.5" customHeight="1">
      <c r="A3360" s="136"/>
      <c r="B3360" s="136"/>
      <c r="C3360" s="136"/>
      <c r="D3360" s="136"/>
      <c r="F3360" s="136"/>
      <c r="G3360" s="136"/>
      <c r="H3360" s="136"/>
      <c r="I3360" s="136"/>
      <c r="J3360" s="136"/>
      <c r="K3360" s="136"/>
      <c r="L3360" s="136"/>
    </row>
    <row r="3361" ht="22.5" customHeight="1">
      <c r="A3361" s="136"/>
      <c r="B3361" s="136"/>
      <c r="C3361" s="136"/>
      <c r="D3361" s="136"/>
      <c r="F3361" s="136"/>
      <c r="G3361" s="136"/>
      <c r="H3361" s="136"/>
      <c r="I3361" s="136"/>
      <c r="J3361" s="136"/>
      <c r="K3361" s="136"/>
      <c r="L3361" s="136"/>
    </row>
    <row r="3362" ht="22.5" customHeight="1">
      <c r="A3362" s="136"/>
      <c r="B3362" s="136"/>
      <c r="C3362" s="136"/>
      <c r="D3362" s="136"/>
      <c r="F3362" s="136"/>
      <c r="G3362" s="136"/>
      <c r="H3362" s="136"/>
      <c r="I3362" s="136"/>
      <c r="J3362" s="136"/>
      <c r="K3362" s="136"/>
      <c r="L3362" s="136"/>
    </row>
    <row r="3363" ht="22.5" customHeight="1">
      <c r="A3363" s="136"/>
      <c r="B3363" s="136"/>
      <c r="C3363" s="136"/>
      <c r="D3363" s="136"/>
      <c r="F3363" s="136"/>
      <c r="G3363" s="136"/>
      <c r="H3363" s="136"/>
      <c r="I3363" s="136"/>
      <c r="J3363" s="136"/>
      <c r="K3363" s="136"/>
      <c r="L3363" s="136"/>
    </row>
    <row r="3364" ht="22.5" customHeight="1">
      <c r="A3364" s="136"/>
      <c r="B3364" s="136"/>
      <c r="C3364" s="136"/>
      <c r="D3364" s="136"/>
      <c r="F3364" s="136"/>
      <c r="G3364" s="136"/>
      <c r="H3364" s="136"/>
      <c r="I3364" s="136"/>
      <c r="J3364" s="136"/>
      <c r="K3364" s="136"/>
      <c r="L3364" s="136"/>
    </row>
    <row r="3365" ht="22.5" customHeight="1">
      <c r="A3365" s="136"/>
      <c r="B3365" s="136"/>
      <c r="C3365" s="136"/>
      <c r="D3365" s="136"/>
      <c r="F3365" s="136"/>
      <c r="G3365" s="136"/>
      <c r="H3365" s="136"/>
      <c r="I3365" s="136"/>
      <c r="J3365" s="136"/>
      <c r="K3365" s="136"/>
      <c r="L3365" s="136"/>
    </row>
    <row r="3366" ht="22.5" customHeight="1">
      <c r="A3366" s="136"/>
      <c r="B3366" s="136"/>
      <c r="C3366" s="136"/>
      <c r="D3366" s="136"/>
      <c r="F3366" s="136"/>
      <c r="G3366" s="136"/>
      <c r="H3366" s="136"/>
      <c r="I3366" s="136"/>
      <c r="J3366" s="136"/>
      <c r="K3366" s="136"/>
      <c r="L3366" s="136"/>
    </row>
    <row r="3367" ht="22.5" customHeight="1">
      <c r="A3367" s="136"/>
      <c r="B3367" s="136"/>
      <c r="C3367" s="136"/>
      <c r="D3367" s="136"/>
      <c r="F3367" s="136"/>
      <c r="G3367" s="136"/>
      <c r="H3367" s="136"/>
      <c r="I3367" s="136"/>
      <c r="J3367" s="136"/>
      <c r="K3367" s="136"/>
      <c r="L3367" s="136"/>
    </row>
    <row r="3368" ht="22.5" customHeight="1">
      <c r="A3368" s="136"/>
      <c r="B3368" s="136"/>
      <c r="C3368" s="136"/>
      <c r="D3368" s="136"/>
      <c r="F3368" s="136"/>
      <c r="G3368" s="136"/>
      <c r="H3368" s="136"/>
      <c r="I3368" s="136"/>
      <c r="J3368" s="136"/>
      <c r="K3368" s="136"/>
      <c r="L3368" s="136"/>
    </row>
    <row r="3369" ht="22.5" customHeight="1">
      <c r="A3369" s="136"/>
      <c r="B3369" s="136"/>
      <c r="C3369" s="136"/>
      <c r="D3369" s="136"/>
      <c r="F3369" s="136"/>
      <c r="G3369" s="136"/>
      <c r="H3369" s="136"/>
      <c r="I3369" s="136"/>
      <c r="J3369" s="136"/>
      <c r="K3369" s="136"/>
      <c r="L3369" s="136"/>
    </row>
    <row r="3370" ht="22.5" customHeight="1">
      <c r="A3370" s="136"/>
      <c r="B3370" s="136"/>
      <c r="C3370" s="136"/>
      <c r="D3370" s="136"/>
      <c r="F3370" s="136"/>
      <c r="G3370" s="136"/>
      <c r="H3370" s="136"/>
      <c r="I3370" s="136"/>
      <c r="J3370" s="136"/>
      <c r="K3370" s="136"/>
      <c r="L3370" s="136"/>
    </row>
    <row r="3371" ht="22.5" customHeight="1">
      <c r="A3371" s="136"/>
      <c r="B3371" s="136"/>
      <c r="C3371" s="136"/>
      <c r="D3371" s="136"/>
      <c r="F3371" s="136"/>
      <c r="G3371" s="136"/>
      <c r="H3371" s="136"/>
      <c r="I3371" s="136"/>
      <c r="J3371" s="136"/>
      <c r="K3371" s="136"/>
      <c r="L3371" s="136"/>
    </row>
    <row r="3372" ht="22.5" customHeight="1">
      <c r="A3372" s="136"/>
      <c r="B3372" s="136"/>
      <c r="C3372" s="136"/>
      <c r="D3372" s="136"/>
      <c r="F3372" s="136"/>
      <c r="G3372" s="136"/>
      <c r="H3372" s="136"/>
      <c r="I3372" s="136"/>
      <c r="J3372" s="136"/>
      <c r="K3372" s="136"/>
      <c r="L3372" s="136"/>
    </row>
    <row r="3373" ht="22.5" customHeight="1">
      <c r="A3373" s="136"/>
      <c r="B3373" s="136"/>
      <c r="C3373" s="136"/>
      <c r="D3373" s="136"/>
      <c r="F3373" s="136"/>
      <c r="G3373" s="136"/>
      <c r="H3373" s="136"/>
      <c r="I3373" s="136"/>
      <c r="J3373" s="136"/>
      <c r="K3373" s="136"/>
      <c r="L3373" s="136"/>
    </row>
    <row r="3374" ht="22.5" customHeight="1">
      <c r="A3374" s="136"/>
      <c r="B3374" s="136"/>
      <c r="C3374" s="136"/>
      <c r="D3374" s="136"/>
      <c r="F3374" s="136"/>
      <c r="G3374" s="136"/>
      <c r="H3374" s="136"/>
      <c r="I3374" s="136"/>
      <c r="J3374" s="136"/>
      <c r="K3374" s="136"/>
      <c r="L3374" s="136"/>
    </row>
    <row r="3375" ht="22.5" customHeight="1">
      <c r="A3375" s="136"/>
      <c r="B3375" s="136"/>
      <c r="C3375" s="136"/>
      <c r="D3375" s="136"/>
      <c r="F3375" s="136"/>
      <c r="G3375" s="136"/>
      <c r="H3375" s="136"/>
      <c r="I3375" s="136"/>
      <c r="J3375" s="136"/>
      <c r="K3375" s="136"/>
      <c r="L3375" s="136"/>
    </row>
    <row r="3376" ht="22.5" customHeight="1">
      <c r="A3376" s="136"/>
      <c r="B3376" s="136"/>
      <c r="C3376" s="136"/>
      <c r="D3376" s="136"/>
      <c r="F3376" s="136"/>
      <c r="G3376" s="136"/>
      <c r="H3376" s="136"/>
      <c r="I3376" s="136"/>
      <c r="J3376" s="136"/>
      <c r="K3376" s="136"/>
      <c r="L3376" s="136"/>
    </row>
    <row r="3377" ht="22.5" customHeight="1">
      <c r="A3377" s="136"/>
      <c r="B3377" s="136"/>
      <c r="C3377" s="136"/>
      <c r="D3377" s="136"/>
      <c r="F3377" s="136"/>
      <c r="G3377" s="136"/>
      <c r="H3377" s="136"/>
      <c r="I3377" s="136"/>
      <c r="J3377" s="136"/>
      <c r="K3377" s="136"/>
      <c r="L3377" s="136"/>
    </row>
    <row r="3378" ht="22.5" customHeight="1">
      <c r="A3378" s="136"/>
      <c r="B3378" s="136"/>
      <c r="C3378" s="136"/>
      <c r="D3378" s="136"/>
      <c r="F3378" s="136"/>
      <c r="G3378" s="136"/>
      <c r="H3378" s="136"/>
      <c r="I3378" s="136"/>
      <c r="J3378" s="136"/>
      <c r="K3378" s="136"/>
      <c r="L3378" s="136"/>
    </row>
    <row r="3379" ht="22.5" customHeight="1">
      <c r="A3379" s="136"/>
      <c r="B3379" s="136"/>
      <c r="C3379" s="136"/>
      <c r="D3379" s="136"/>
      <c r="F3379" s="136"/>
      <c r="G3379" s="136"/>
      <c r="H3379" s="136"/>
      <c r="I3379" s="136"/>
      <c r="J3379" s="136"/>
      <c r="K3379" s="136"/>
      <c r="L3379" s="136"/>
    </row>
    <row r="3380" ht="22.5" customHeight="1">
      <c r="A3380" s="136"/>
      <c r="B3380" s="136"/>
      <c r="C3380" s="136"/>
      <c r="D3380" s="136"/>
      <c r="F3380" s="136"/>
      <c r="G3380" s="136"/>
      <c r="H3380" s="136"/>
      <c r="I3380" s="136"/>
      <c r="J3380" s="136"/>
      <c r="K3380" s="136"/>
      <c r="L3380" s="136"/>
    </row>
    <row r="3381" ht="22.5" customHeight="1">
      <c r="A3381" s="136"/>
      <c r="B3381" s="136"/>
      <c r="C3381" s="136"/>
      <c r="D3381" s="136"/>
      <c r="F3381" s="136"/>
      <c r="G3381" s="136"/>
      <c r="H3381" s="136"/>
      <c r="I3381" s="136"/>
      <c r="J3381" s="136"/>
      <c r="K3381" s="136"/>
      <c r="L3381" s="136"/>
    </row>
    <row r="3382" ht="22.5" customHeight="1">
      <c r="A3382" s="136"/>
      <c r="B3382" s="136"/>
      <c r="C3382" s="136"/>
      <c r="D3382" s="136"/>
      <c r="F3382" s="136"/>
      <c r="G3382" s="136"/>
      <c r="H3382" s="136"/>
      <c r="I3382" s="136"/>
      <c r="J3382" s="136"/>
      <c r="K3382" s="136"/>
      <c r="L3382" s="136"/>
    </row>
    <row r="3383" ht="22.5" customHeight="1">
      <c r="A3383" s="136"/>
      <c r="B3383" s="136"/>
      <c r="C3383" s="136"/>
      <c r="D3383" s="136"/>
      <c r="F3383" s="136"/>
      <c r="G3383" s="136"/>
      <c r="H3383" s="136"/>
      <c r="I3383" s="136"/>
      <c r="J3383" s="136"/>
      <c r="K3383" s="136"/>
      <c r="L3383" s="136"/>
    </row>
    <row r="3384" ht="22.5" customHeight="1">
      <c r="A3384" s="136"/>
      <c r="B3384" s="136"/>
      <c r="C3384" s="136"/>
      <c r="D3384" s="136"/>
      <c r="F3384" s="136"/>
      <c r="G3384" s="136"/>
      <c r="H3384" s="136"/>
      <c r="I3384" s="136"/>
      <c r="J3384" s="136"/>
      <c r="K3384" s="136"/>
      <c r="L3384" s="136"/>
    </row>
    <row r="3385" ht="22.5" customHeight="1">
      <c r="A3385" s="136"/>
      <c r="B3385" s="136"/>
      <c r="C3385" s="136"/>
      <c r="D3385" s="136"/>
      <c r="F3385" s="136"/>
      <c r="G3385" s="136"/>
      <c r="H3385" s="136"/>
      <c r="I3385" s="136"/>
      <c r="J3385" s="136"/>
      <c r="K3385" s="136"/>
      <c r="L3385" s="136"/>
    </row>
    <row r="3386" ht="22.5" customHeight="1">
      <c r="A3386" s="136"/>
      <c r="B3386" s="136"/>
      <c r="C3386" s="136"/>
      <c r="D3386" s="136"/>
      <c r="F3386" s="136"/>
      <c r="G3386" s="136"/>
      <c r="H3386" s="136"/>
      <c r="I3386" s="136"/>
      <c r="J3386" s="136"/>
      <c r="K3386" s="136"/>
      <c r="L3386" s="136"/>
    </row>
    <row r="3387" ht="22.5" customHeight="1">
      <c r="A3387" s="136"/>
      <c r="B3387" s="136"/>
      <c r="C3387" s="136"/>
      <c r="D3387" s="136"/>
      <c r="F3387" s="136"/>
      <c r="G3387" s="136"/>
      <c r="H3387" s="136"/>
      <c r="I3387" s="136"/>
      <c r="J3387" s="136"/>
      <c r="K3387" s="136"/>
      <c r="L3387" s="136"/>
    </row>
    <row r="3388" ht="22.5" customHeight="1">
      <c r="A3388" s="136"/>
      <c r="B3388" s="136"/>
      <c r="C3388" s="136"/>
      <c r="D3388" s="136"/>
      <c r="F3388" s="136"/>
      <c r="G3388" s="136"/>
      <c r="H3388" s="136"/>
      <c r="I3388" s="136"/>
      <c r="J3388" s="136"/>
      <c r="K3388" s="136"/>
      <c r="L3388" s="136"/>
    </row>
    <row r="3389" ht="22.5" customHeight="1">
      <c r="A3389" s="136"/>
      <c r="B3389" s="136"/>
      <c r="C3389" s="136"/>
      <c r="D3389" s="136"/>
      <c r="F3389" s="136"/>
      <c r="G3389" s="136"/>
      <c r="H3389" s="136"/>
      <c r="I3389" s="136"/>
      <c r="J3389" s="136"/>
      <c r="K3389" s="136"/>
      <c r="L3389" s="136"/>
    </row>
    <row r="3390" ht="22.5" customHeight="1">
      <c r="A3390" s="136"/>
      <c r="B3390" s="136"/>
      <c r="C3390" s="136"/>
      <c r="D3390" s="136"/>
      <c r="F3390" s="136"/>
      <c r="G3390" s="136"/>
      <c r="H3390" s="136"/>
      <c r="I3390" s="136"/>
      <c r="J3390" s="136"/>
      <c r="K3390" s="136"/>
      <c r="L3390" s="136"/>
    </row>
    <row r="3391" ht="22.5" customHeight="1">
      <c r="A3391" s="136"/>
      <c r="B3391" s="136"/>
      <c r="C3391" s="136"/>
      <c r="D3391" s="136"/>
      <c r="F3391" s="136"/>
      <c r="G3391" s="136"/>
      <c r="H3391" s="136"/>
      <c r="I3391" s="136"/>
      <c r="J3391" s="136"/>
      <c r="K3391" s="136"/>
      <c r="L3391" s="136"/>
    </row>
    <row r="3392" ht="22.5" customHeight="1">
      <c r="A3392" s="136"/>
      <c r="B3392" s="136"/>
      <c r="C3392" s="136"/>
      <c r="D3392" s="136"/>
      <c r="F3392" s="136"/>
      <c r="G3392" s="136"/>
      <c r="H3392" s="136"/>
      <c r="I3392" s="136"/>
      <c r="J3392" s="136"/>
      <c r="K3392" s="136"/>
      <c r="L3392" s="136"/>
    </row>
    <row r="3393" ht="22.5" customHeight="1">
      <c r="A3393" s="136"/>
      <c r="B3393" s="136"/>
      <c r="C3393" s="136"/>
      <c r="D3393" s="136"/>
      <c r="F3393" s="136"/>
      <c r="G3393" s="136"/>
      <c r="H3393" s="136"/>
      <c r="I3393" s="136"/>
      <c r="J3393" s="136"/>
      <c r="K3393" s="136"/>
      <c r="L3393" s="136"/>
    </row>
    <row r="3394" ht="22.5" customHeight="1">
      <c r="A3394" s="136"/>
      <c r="B3394" s="136"/>
      <c r="C3394" s="136"/>
      <c r="D3394" s="136"/>
      <c r="F3394" s="136"/>
      <c r="G3394" s="136"/>
      <c r="H3394" s="136"/>
      <c r="I3394" s="136"/>
      <c r="J3394" s="136"/>
      <c r="K3394" s="136"/>
      <c r="L3394" s="136"/>
    </row>
    <row r="3395" ht="22.5" customHeight="1">
      <c r="A3395" s="136"/>
      <c r="B3395" s="136"/>
      <c r="C3395" s="136"/>
      <c r="D3395" s="136"/>
      <c r="F3395" s="136"/>
      <c r="G3395" s="136"/>
      <c r="H3395" s="136"/>
      <c r="I3395" s="136"/>
      <c r="J3395" s="136"/>
      <c r="K3395" s="136"/>
      <c r="L3395" s="136"/>
    </row>
    <row r="3396" ht="22.5" customHeight="1">
      <c r="A3396" s="136"/>
      <c r="B3396" s="136"/>
      <c r="C3396" s="136"/>
      <c r="D3396" s="136"/>
      <c r="F3396" s="136"/>
      <c r="G3396" s="136"/>
      <c r="H3396" s="136"/>
      <c r="I3396" s="136"/>
      <c r="J3396" s="136"/>
      <c r="K3396" s="136"/>
      <c r="L3396" s="136"/>
    </row>
    <row r="3397" ht="22.5" customHeight="1">
      <c r="A3397" s="136"/>
      <c r="B3397" s="136"/>
      <c r="C3397" s="136"/>
      <c r="D3397" s="136"/>
      <c r="F3397" s="136"/>
      <c r="G3397" s="136"/>
      <c r="H3397" s="136"/>
      <c r="I3397" s="136"/>
      <c r="J3397" s="136"/>
      <c r="K3397" s="136"/>
      <c r="L3397" s="136"/>
    </row>
    <row r="3398" ht="22.5" customHeight="1">
      <c r="A3398" s="136"/>
      <c r="B3398" s="136"/>
      <c r="C3398" s="136"/>
      <c r="D3398" s="136"/>
      <c r="F3398" s="136"/>
      <c r="G3398" s="136"/>
      <c r="H3398" s="136"/>
      <c r="I3398" s="136"/>
      <c r="J3398" s="136"/>
      <c r="K3398" s="136"/>
      <c r="L3398" s="136"/>
    </row>
    <row r="3399" ht="22.5" customHeight="1">
      <c r="A3399" s="136"/>
      <c r="B3399" s="136"/>
      <c r="C3399" s="136"/>
      <c r="D3399" s="136"/>
      <c r="F3399" s="136"/>
      <c r="G3399" s="136"/>
      <c r="H3399" s="136"/>
      <c r="I3399" s="136"/>
      <c r="J3399" s="136"/>
      <c r="K3399" s="136"/>
      <c r="L3399" s="136"/>
    </row>
    <row r="3400" ht="22.5" customHeight="1">
      <c r="A3400" s="136"/>
      <c r="B3400" s="136"/>
      <c r="C3400" s="136"/>
      <c r="D3400" s="136"/>
      <c r="F3400" s="136"/>
      <c r="G3400" s="136"/>
      <c r="H3400" s="136"/>
      <c r="I3400" s="136"/>
      <c r="J3400" s="136"/>
      <c r="K3400" s="136"/>
      <c r="L3400" s="136"/>
    </row>
    <row r="3401" ht="22.5" customHeight="1">
      <c r="A3401" s="136"/>
      <c r="B3401" s="136"/>
      <c r="C3401" s="136"/>
      <c r="D3401" s="136"/>
      <c r="F3401" s="136"/>
      <c r="G3401" s="136"/>
      <c r="H3401" s="136"/>
      <c r="I3401" s="136"/>
      <c r="J3401" s="136"/>
      <c r="K3401" s="136"/>
      <c r="L3401" s="136"/>
    </row>
    <row r="3402" ht="22.5" customHeight="1">
      <c r="A3402" s="136"/>
      <c r="B3402" s="136"/>
      <c r="C3402" s="136"/>
      <c r="D3402" s="136"/>
      <c r="F3402" s="136"/>
      <c r="G3402" s="136"/>
      <c r="H3402" s="136"/>
      <c r="I3402" s="136"/>
      <c r="J3402" s="136"/>
      <c r="K3402" s="136"/>
      <c r="L3402" s="136"/>
    </row>
    <row r="3403" ht="22.5" customHeight="1">
      <c r="A3403" s="136"/>
      <c r="B3403" s="136"/>
      <c r="C3403" s="136"/>
      <c r="D3403" s="136"/>
      <c r="F3403" s="136"/>
      <c r="G3403" s="136"/>
      <c r="H3403" s="136"/>
      <c r="I3403" s="136"/>
      <c r="J3403" s="136"/>
      <c r="K3403" s="136"/>
      <c r="L3403" s="136"/>
    </row>
    <row r="3404" ht="22.5" customHeight="1">
      <c r="A3404" s="136"/>
      <c r="B3404" s="136"/>
      <c r="C3404" s="136"/>
      <c r="D3404" s="136"/>
      <c r="F3404" s="136"/>
      <c r="G3404" s="136"/>
      <c r="H3404" s="136"/>
      <c r="I3404" s="136"/>
      <c r="J3404" s="136"/>
      <c r="K3404" s="136"/>
      <c r="L3404" s="136"/>
    </row>
    <row r="3405" ht="22.5" customHeight="1">
      <c r="A3405" s="136"/>
      <c r="B3405" s="136"/>
      <c r="C3405" s="136"/>
      <c r="D3405" s="136"/>
      <c r="F3405" s="136"/>
      <c r="G3405" s="136"/>
      <c r="H3405" s="136"/>
      <c r="I3405" s="136"/>
      <c r="J3405" s="136"/>
      <c r="K3405" s="136"/>
      <c r="L3405" s="136"/>
    </row>
    <row r="3406" ht="22.5" customHeight="1">
      <c r="A3406" s="136"/>
      <c r="B3406" s="136"/>
      <c r="C3406" s="136"/>
      <c r="D3406" s="136"/>
      <c r="F3406" s="136"/>
      <c r="G3406" s="136"/>
      <c r="H3406" s="136"/>
      <c r="I3406" s="136"/>
      <c r="J3406" s="136"/>
      <c r="K3406" s="136"/>
      <c r="L3406" s="136"/>
    </row>
    <row r="3407" ht="22.5" customHeight="1">
      <c r="A3407" s="136"/>
      <c r="B3407" s="136"/>
      <c r="C3407" s="136"/>
      <c r="D3407" s="136"/>
      <c r="F3407" s="136"/>
      <c r="G3407" s="136"/>
      <c r="H3407" s="136"/>
      <c r="I3407" s="136"/>
      <c r="J3407" s="136"/>
      <c r="K3407" s="136"/>
      <c r="L3407" s="136"/>
    </row>
    <row r="3408" ht="22.5" customHeight="1">
      <c r="A3408" s="136"/>
      <c r="B3408" s="136"/>
      <c r="C3408" s="136"/>
      <c r="D3408" s="136"/>
      <c r="F3408" s="136"/>
      <c r="G3408" s="136"/>
      <c r="H3408" s="136"/>
      <c r="I3408" s="136"/>
      <c r="J3408" s="136"/>
      <c r="K3408" s="136"/>
      <c r="L3408" s="136"/>
    </row>
    <row r="3409" ht="22.5" customHeight="1">
      <c r="A3409" s="136"/>
      <c r="B3409" s="136"/>
      <c r="C3409" s="136"/>
      <c r="D3409" s="136"/>
      <c r="F3409" s="136"/>
      <c r="G3409" s="136"/>
      <c r="H3409" s="136"/>
      <c r="I3409" s="136"/>
      <c r="J3409" s="136"/>
      <c r="K3409" s="136"/>
      <c r="L3409" s="136"/>
    </row>
    <row r="3410" ht="22.5" customHeight="1">
      <c r="A3410" s="136"/>
      <c r="B3410" s="136"/>
      <c r="C3410" s="136"/>
      <c r="D3410" s="136"/>
      <c r="F3410" s="136"/>
      <c r="G3410" s="136"/>
      <c r="H3410" s="136"/>
      <c r="I3410" s="136"/>
      <c r="J3410" s="136"/>
      <c r="K3410" s="136"/>
      <c r="L3410" s="136"/>
    </row>
    <row r="3411" ht="22.5" customHeight="1">
      <c r="A3411" s="136"/>
      <c r="B3411" s="136"/>
      <c r="C3411" s="136"/>
      <c r="D3411" s="136"/>
      <c r="F3411" s="136"/>
      <c r="G3411" s="136"/>
      <c r="H3411" s="136"/>
      <c r="I3411" s="136"/>
      <c r="J3411" s="136"/>
      <c r="K3411" s="136"/>
      <c r="L3411" s="136"/>
    </row>
    <row r="3412" ht="22.5" customHeight="1">
      <c r="A3412" s="136"/>
      <c r="B3412" s="136"/>
      <c r="C3412" s="136"/>
      <c r="D3412" s="136"/>
      <c r="F3412" s="136"/>
      <c r="G3412" s="136"/>
      <c r="H3412" s="136"/>
      <c r="I3412" s="136"/>
      <c r="J3412" s="136"/>
      <c r="K3412" s="136"/>
      <c r="L3412" s="136"/>
    </row>
    <row r="3413" ht="22.5" customHeight="1">
      <c r="A3413" s="136"/>
      <c r="B3413" s="136"/>
      <c r="C3413" s="136"/>
      <c r="D3413" s="136"/>
      <c r="F3413" s="136"/>
      <c r="G3413" s="136"/>
      <c r="H3413" s="136"/>
      <c r="I3413" s="136"/>
      <c r="J3413" s="136"/>
      <c r="K3413" s="136"/>
      <c r="L3413" s="136"/>
    </row>
    <row r="3414" ht="22.5" customHeight="1">
      <c r="A3414" s="136"/>
      <c r="B3414" s="136"/>
      <c r="C3414" s="136"/>
      <c r="D3414" s="136"/>
      <c r="F3414" s="136"/>
      <c r="G3414" s="136"/>
      <c r="H3414" s="136"/>
      <c r="I3414" s="136"/>
      <c r="J3414" s="136"/>
      <c r="K3414" s="136"/>
      <c r="L3414" s="136"/>
    </row>
    <row r="3415" ht="22.5" customHeight="1">
      <c r="A3415" s="136"/>
      <c r="B3415" s="136"/>
      <c r="C3415" s="136"/>
      <c r="D3415" s="136"/>
      <c r="F3415" s="136"/>
      <c r="G3415" s="136"/>
      <c r="H3415" s="136"/>
      <c r="I3415" s="136"/>
      <c r="J3415" s="136"/>
      <c r="K3415" s="136"/>
      <c r="L3415" s="136"/>
    </row>
    <row r="3416" ht="22.5" customHeight="1">
      <c r="A3416" s="136"/>
      <c r="B3416" s="136"/>
      <c r="C3416" s="136"/>
      <c r="D3416" s="136"/>
      <c r="F3416" s="136"/>
      <c r="G3416" s="136"/>
      <c r="H3416" s="136"/>
      <c r="I3416" s="136"/>
      <c r="J3416" s="136"/>
      <c r="K3416" s="136"/>
      <c r="L3416" s="136"/>
    </row>
    <row r="3417" ht="22.5" customHeight="1">
      <c r="A3417" s="136"/>
      <c r="B3417" s="136"/>
      <c r="C3417" s="136"/>
      <c r="D3417" s="136"/>
      <c r="F3417" s="136"/>
      <c r="G3417" s="136"/>
      <c r="H3417" s="136"/>
      <c r="I3417" s="136"/>
      <c r="J3417" s="136"/>
      <c r="K3417" s="136"/>
      <c r="L3417" s="136"/>
    </row>
    <row r="3418" ht="22.5" customHeight="1">
      <c r="A3418" s="136"/>
      <c r="B3418" s="136"/>
      <c r="C3418" s="136"/>
      <c r="D3418" s="136"/>
      <c r="F3418" s="136"/>
      <c r="G3418" s="136"/>
      <c r="H3418" s="136"/>
      <c r="I3418" s="136"/>
      <c r="J3418" s="136"/>
      <c r="K3418" s="136"/>
      <c r="L3418" s="136"/>
    </row>
    <row r="3419" ht="22.5" customHeight="1">
      <c r="A3419" s="136"/>
      <c r="B3419" s="136"/>
      <c r="C3419" s="136"/>
      <c r="D3419" s="136"/>
      <c r="F3419" s="136"/>
      <c r="G3419" s="136"/>
      <c r="H3419" s="136"/>
      <c r="I3419" s="136"/>
      <c r="J3419" s="136"/>
      <c r="K3419" s="136"/>
      <c r="L3419" s="136"/>
    </row>
    <row r="3420" ht="22.5" customHeight="1">
      <c r="A3420" s="136"/>
      <c r="B3420" s="136"/>
      <c r="C3420" s="136"/>
      <c r="D3420" s="136"/>
      <c r="F3420" s="136"/>
      <c r="G3420" s="136"/>
      <c r="H3420" s="136"/>
      <c r="I3420" s="136"/>
      <c r="J3420" s="136"/>
      <c r="K3420" s="136"/>
      <c r="L3420" s="136"/>
    </row>
    <row r="3421" ht="22.5" customHeight="1">
      <c r="A3421" s="136"/>
      <c r="B3421" s="136"/>
      <c r="C3421" s="136"/>
      <c r="D3421" s="136"/>
      <c r="F3421" s="136"/>
      <c r="G3421" s="136"/>
      <c r="H3421" s="136"/>
      <c r="I3421" s="136"/>
      <c r="J3421" s="136"/>
      <c r="K3421" s="136"/>
      <c r="L3421" s="136"/>
    </row>
    <row r="3422" ht="22.5" customHeight="1">
      <c r="A3422" s="136"/>
      <c r="B3422" s="136"/>
      <c r="C3422" s="136"/>
      <c r="D3422" s="136"/>
      <c r="F3422" s="136"/>
      <c r="G3422" s="136"/>
      <c r="H3422" s="136"/>
      <c r="I3422" s="136"/>
      <c r="J3422" s="136"/>
      <c r="K3422" s="136"/>
      <c r="L3422" s="136"/>
    </row>
    <row r="3423" ht="22.5" customHeight="1">
      <c r="A3423" s="136"/>
      <c r="B3423" s="136"/>
      <c r="C3423" s="136"/>
      <c r="D3423" s="136"/>
      <c r="F3423" s="136"/>
      <c r="G3423" s="136"/>
      <c r="H3423" s="136"/>
      <c r="I3423" s="136"/>
      <c r="J3423" s="136"/>
      <c r="K3423" s="136"/>
      <c r="L3423" s="136"/>
    </row>
    <row r="3424" ht="22.5" customHeight="1">
      <c r="A3424" s="136"/>
      <c r="B3424" s="136"/>
      <c r="C3424" s="136"/>
      <c r="D3424" s="136"/>
      <c r="F3424" s="136"/>
      <c r="G3424" s="136"/>
      <c r="H3424" s="136"/>
      <c r="I3424" s="136"/>
      <c r="J3424" s="136"/>
      <c r="K3424" s="136"/>
      <c r="L3424" s="136"/>
    </row>
    <row r="3425" ht="22.5" customHeight="1">
      <c r="A3425" s="136"/>
      <c r="B3425" s="136"/>
      <c r="C3425" s="136"/>
      <c r="D3425" s="136"/>
      <c r="F3425" s="136"/>
      <c r="G3425" s="136"/>
      <c r="H3425" s="136"/>
      <c r="I3425" s="136"/>
      <c r="J3425" s="136"/>
      <c r="K3425" s="136"/>
      <c r="L3425" s="136"/>
    </row>
    <row r="3426" ht="22.5" customHeight="1">
      <c r="A3426" s="136"/>
      <c r="B3426" s="136"/>
      <c r="C3426" s="136"/>
      <c r="D3426" s="136"/>
      <c r="F3426" s="136"/>
      <c r="G3426" s="136"/>
      <c r="H3426" s="136"/>
      <c r="I3426" s="136"/>
      <c r="J3426" s="136"/>
      <c r="K3426" s="136"/>
      <c r="L3426" s="136"/>
    </row>
    <row r="3427" ht="22.5" customHeight="1">
      <c r="A3427" s="136"/>
      <c r="B3427" s="136"/>
      <c r="C3427" s="136"/>
      <c r="D3427" s="136"/>
      <c r="F3427" s="136"/>
      <c r="G3427" s="136"/>
      <c r="H3427" s="136"/>
      <c r="I3427" s="136"/>
      <c r="J3427" s="136"/>
      <c r="K3427" s="136"/>
      <c r="L3427" s="136"/>
    </row>
    <row r="3428" ht="22.5" customHeight="1">
      <c r="A3428" s="136"/>
      <c r="B3428" s="136"/>
      <c r="C3428" s="136"/>
      <c r="D3428" s="136"/>
      <c r="F3428" s="136"/>
      <c r="G3428" s="136"/>
      <c r="H3428" s="136"/>
      <c r="I3428" s="136"/>
      <c r="J3428" s="136"/>
      <c r="K3428" s="136"/>
      <c r="L3428" s="136"/>
    </row>
    <row r="3429" ht="22.5" customHeight="1">
      <c r="A3429" s="136"/>
      <c r="B3429" s="136"/>
      <c r="C3429" s="136"/>
      <c r="D3429" s="136"/>
      <c r="F3429" s="136"/>
      <c r="G3429" s="136"/>
      <c r="H3429" s="136"/>
      <c r="I3429" s="136"/>
      <c r="J3429" s="136"/>
      <c r="K3429" s="136"/>
      <c r="L3429" s="136"/>
    </row>
    <row r="3430" ht="22.5" customHeight="1">
      <c r="A3430" s="136"/>
      <c r="B3430" s="136"/>
      <c r="C3430" s="136"/>
      <c r="D3430" s="136"/>
      <c r="F3430" s="136"/>
      <c r="G3430" s="136"/>
      <c r="H3430" s="136"/>
      <c r="I3430" s="136"/>
      <c r="J3430" s="136"/>
      <c r="K3430" s="136"/>
      <c r="L3430" s="136"/>
    </row>
    <row r="3431" ht="22.5" customHeight="1">
      <c r="A3431" s="136"/>
      <c r="B3431" s="136"/>
      <c r="C3431" s="136"/>
      <c r="D3431" s="136"/>
      <c r="F3431" s="136"/>
      <c r="G3431" s="136"/>
      <c r="H3431" s="136"/>
      <c r="I3431" s="136"/>
      <c r="J3431" s="136"/>
      <c r="K3431" s="136"/>
      <c r="L3431" s="136"/>
    </row>
    <row r="3432" ht="22.5" customHeight="1">
      <c r="A3432" s="136"/>
      <c r="B3432" s="136"/>
      <c r="C3432" s="136"/>
      <c r="D3432" s="136"/>
      <c r="F3432" s="136"/>
      <c r="G3432" s="136"/>
      <c r="H3432" s="136"/>
      <c r="I3432" s="136"/>
      <c r="J3432" s="136"/>
      <c r="K3432" s="136"/>
      <c r="L3432" s="136"/>
    </row>
    <row r="3433" ht="22.5" customHeight="1">
      <c r="A3433" s="136"/>
      <c r="B3433" s="136"/>
      <c r="C3433" s="136"/>
      <c r="D3433" s="136"/>
      <c r="F3433" s="136"/>
      <c r="G3433" s="136"/>
      <c r="H3433" s="136"/>
      <c r="I3433" s="136"/>
      <c r="J3433" s="136"/>
      <c r="K3433" s="136"/>
      <c r="L3433" s="136"/>
    </row>
    <row r="3434" ht="22.5" customHeight="1">
      <c r="A3434" s="136"/>
      <c r="B3434" s="136"/>
      <c r="C3434" s="136"/>
      <c r="D3434" s="136"/>
      <c r="F3434" s="136"/>
      <c r="G3434" s="136"/>
      <c r="H3434" s="136"/>
      <c r="I3434" s="136"/>
      <c r="J3434" s="136"/>
      <c r="K3434" s="136"/>
      <c r="L3434" s="136"/>
    </row>
    <row r="3435" ht="22.5" customHeight="1">
      <c r="A3435" s="136"/>
      <c r="B3435" s="136"/>
      <c r="C3435" s="136"/>
      <c r="D3435" s="136"/>
      <c r="F3435" s="136"/>
      <c r="G3435" s="136"/>
      <c r="H3435" s="136"/>
      <c r="I3435" s="136"/>
      <c r="J3435" s="136"/>
      <c r="K3435" s="136"/>
      <c r="L3435" s="136"/>
    </row>
    <row r="3436" ht="22.5" customHeight="1">
      <c r="A3436" s="136"/>
      <c r="B3436" s="136"/>
      <c r="C3436" s="136"/>
      <c r="D3436" s="136"/>
      <c r="F3436" s="136"/>
      <c r="G3436" s="136"/>
      <c r="H3436" s="136"/>
      <c r="I3436" s="136"/>
      <c r="J3436" s="136"/>
      <c r="K3436" s="136"/>
      <c r="L3436" s="136"/>
    </row>
    <row r="3437" ht="22.5" customHeight="1">
      <c r="A3437" s="136"/>
      <c r="B3437" s="136"/>
      <c r="C3437" s="136"/>
      <c r="D3437" s="136"/>
      <c r="F3437" s="136"/>
      <c r="G3437" s="136"/>
      <c r="H3437" s="136"/>
      <c r="I3437" s="136"/>
      <c r="J3437" s="136"/>
      <c r="K3437" s="136"/>
      <c r="L3437" s="136"/>
    </row>
    <row r="3438" ht="22.5" customHeight="1">
      <c r="A3438" s="136"/>
      <c r="B3438" s="136"/>
      <c r="C3438" s="136"/>
      <c r="D3438" s="136"/>
      <c r="F3438" s="136"/>
      <c r="G3438" s="136"/>
      <c r="H3438" s="136"/>
      <c r="I3438" s="136"/>
      <c r="J3438" s="136"/>
      <c r="K3438" s="136"/>
      <c r="L3438" s="136"/>
    </row>
    <row r="3439" ht="22.5" customHeight="1">
      <c r="A3439" s="136"/>
      <c r="B3439" s="136"/>
      <c r="C3439" s="136"/>
      <c r="D3439" s="136"/>
      <c r="F3439" s="136"/>
      <c r="G3439" s="136"/>
      <c r="H3439" s="136"/>
      <c r="I3439" s="136"/>
      <c r="J3439" s="136"/>
      <c r="K3439" s="136"/>
      <c r="L3439" s="136"/>
    </row>
    <row r="3440" ht="22.5" customHeight="1">
      <c r="A3440" s="136"/>
      <c r="B3440" s="136"/>
      <c r="C3440" s="136"/>
      <c r="D3440" s="136"/>
      <c r="F3440" s="136"/>
      <c r="G3440" s="136"/>
      <c r="H3440" s="136"/>
      <c r="I3440" s="136"/>
      <c r="J3440" s="136"/>
      <c r="K3440" s="136"/>
      <c r="L3440" s="136"/>
    </row>
    <row r="3441" ht="22.5" customHeight="1">
      <c r="A3441" s="136"/>
      <c r="B3441" s="136"/>
      <c r="C3441" s="136"/>
      <c r="D3441" s="136"/>
      <c r="F3441" s="136"/>
      <c r="G3441" s="136"/>
      <c r="H3441" s="136"/>
      <c r="I3441" s="136"/>
      <c r="J3441" s="136"/>
      <c r="K3441" s="136"/>
      <c r="L3441" s="136"/>
    </row>
    <row r="3442" ht="22.5" customHeight="1">
      <c r="A3442" s="136"/>
      <c r="B3442" s="136"/>
      <c r="C3442" s="136"/>
      <c r="D3442" s="136"/>
      <c r="F3442" s="136"/>
      <c r="G3442" s="136"/>
      <c r="H3442" s="136"/>
      <c r="I3442" s="136"/>
      <c r="J3442" s="136"/>
      <c r="K3442" s="136"/>
      <c r="L3442" s="136"/>
    </row>
    <row r="3443" ht="22.5" customHeight="1">
      <c r="A3443" s="136"/>
      <c r="B3443" s="136"/>
      <c r="C3443" s="136"/>
      <c r="D3443" s="136"/>
      <c r="F3443" s="136"/>
      <c r="G3443" s="136"/>
      <c r="H3443" s="136"/>
      <c r="I3443" s="136"/>
      <c r="J3443" s="136"/>
      <c r="K3443" s="136"/>
      <c r="L3443" s="136"/>
    </row>
    <row r="3444" ht="22.5" customHeight="1">
      <c r="A3444" s="136"/>
      <c r="B3444" s="136"/>
      <c r="C3444" s="136"/>
      <c r="D3444" s="136"/>
      <c r="F3444" s="136"/>
      <c r="G3444" s="136"/>
      <c r="H3444" s="136"/>
      <c r="I3444" s="136"/>
      <c r="J3444" s="136"/>
      <c r="K3444" s="136"/>
      <c r="L3444" s="136"/>
    </row>
    <row r="3445" ht="22.5" customHeight="1">
      <c r="A3445" s="136"/>
      <c r="B3445" s="136"/>
      <c r="C3445" s="136"/>
      <c r="D3445" s="136"/>
      <c r="F3445" s="136"/>
      <c r="G3445" s="136"/>
      <c r="H3445" s="136"/>
      <c r="I3445" s="136"/>
      <c r="J3445" s="136"/>
      <c r="K3445" s="136"/>
      <c r="L3445" s="136"/>
    </row>
    <row r="3446" ht="22.5" customHeight="1">
      <c r="A3446" s="136"/>
      <c r="B3446" s="136"/>
      <c r="C3446" s="136"/>
      <c r="D3446" s="136"/>
      <c r="F3446" s="136"/>
      <c r="G3446" s="136"/>
      <c r="H3446" s="136"/>
      <c r="I3446" s="136"/>
      <c r="J3446" s="136"/>
      <c r="K3446" s="136"/>
      <c r="L3446" s="136"/>
    </row>
    <row r="3447" ht="22.5" customHeight="1">
      <c r="A3447" s="136"/>
      <c r="B3447" s="136"/>
      <c r="C3447" s="136"/>
      <c r="D3447" s="136"/>
      <c r="F3447" s="136"/>
      <c r="G3447" s="136"/>
      <c r="H3447" s="136"/>
      <c r="I3447" s="136"/>
      <c r="J3447" s="136"/>
      <c r="K3447" s="136"/>
      <c r="L3447" s="136"/>
    </row>
    <row r="3448" ht="22.5" customHeight="1">
      <c r="A3448" s="136"/>
      <c r="B3448" s="136"/>
      <c r="C3448" s="136"/>
      <c r="D3448" s="136"/>
      <c r="F3448" s="136"/>
      <c r="G3448" s="136"/>
      <c r="H3448" s="136"/>
      <c r="I3448" s="136"/>
      <c r="J3448" s="136"/>
      <c r="K3448" s="136"/>
      <c r="L3448" s="136"/>
    </row>
    <row r="3449" ht="22.5" customHeight="1">
      <c r="A3449" s="136"/>
      <c r="B3449" s="136"/>
      <c r="C3449" s="136"/>
      <c r="D3449" s="136"/>
      <c r="F3449" s="136"/>
      <c r="G3449" s="136"/>
      <c r="H3449" s="136"/>
      <c r="I3449" s="136"/>
      <c r="J3449" s="136"/>
      <c r="K3449" s="136"/>
      <c r="L3449" s="136"/>
    </row>
    <row r="3450" ht="22.5" customHeight="1">
      <c r="A3450" s="136"/>
      <c r="B3450" s="136"/>
      <c r="C3450" s="136"/>
      <c r="D3450" s="136"/>
      <c r="F3450" s="136"/>
      <c r="G3450" s="136"/>
      <c r="H3450" s="136"/>
      <c r="I3450" s="136"/>
      <c r="J3450" s="136"/>
      <c r="K3450" s="136"/>
      <c r="L3450" s="136"/>
    </row>
    <row r="3451" ht="22.5" customHeight="1">
      <c r="A3451" s="136"/>
      <c r="B3451" s="136"/>
      <c r="C3451" s="136"/>
      <c r="D3451" s="136"/>
      <c r="F3451" s="136"/>
      <c r="G3451" s="136"/>
      <c r="H3451" s="136"/>
      <c r="I3451" s="136"/>
      <c r="J3451" s="136"/>
      <c r="K3451" s="136"/>
      <c r="L3451" s="136"/>
    </row>
    <row r="3452" ht="22.5" customHeight="1">
      <c r="A3452" s="136"/>
      <c r="B3452" s="136"/>
      <c r="C3452" s="136"/>
      <c r="D3452" s="136"/>
      <c r="F3452" s="136"/>
      <c r="G3452" s="136"/>
      <c r="H3452" s="136"/>
      <c r="I3452" s="136"/>
      <c r="J3452" s="136"/>
      <c r="K3452" s="136"/>
      <c r="L3452" s="136"/>
    </row>
    <row r="3453" ht="22.5" customHeight="1">
      <c r="A3453" s="136"/>
      <c r="B3453" s="136"/>
      <c r="C3453" s="136"/>
      <c r="D3453" s="136"/>
      <c r="F3453" s="136"/>
      <c r="G3453" s="136"/>
      <c r="H3453" s="136"/>
      <c r="I3453" s="136"/>
      <c r="J3453" s="136"/>
      <c r="K3453" s="136"/>
      <c r="L3453" s="136"/>
    </row>
    <row r="3454" ht="22.5" customHeight="1">
      <c r="A3454" s="136"/>
      <c r="B3454" s="136"/>
      <c r="C3454" s="136"/>
      <c r="D3454" s="136"/>
      <c r="F3454" s="136"/>
      <c r="G3454" s="136"/>
      <c r="H3454" s="136"/>
      <c r="I3454" s="136"/>
      <c r="J3454" s="136"/>
      <c r="K3454" s="136"/>
      <c r="L3454" s="136"/>
    </row>
    <row r="3455" ht="22.5" customHeight="1">
      <c r="A3455" s="136"/>
      <c r="B3455" s="136"/>
      <c r="C3455" s="136"/>
      <c r="D3455" s="136"/>
      <c r="F3455" s="136"/>
      <c r="G3455" s="136"/>
      <c r="H3455" s="136"/>
      <c r="I3455" s="136"/>
      <c r="J3455" s="136"/>
      <c r="K3455" s="136"/>
      <c r="L3455" s="136"/>
    </row>
    <row r="3456" ht="22.5" customHeight="1">
      <c r="A3456" s="136"/>
      <c r="B3456" s="136"/>
      <c r="C3456" s="136"/>
      <c r="D3456" s="136"/>
      <c r="F3456" s="136"/>
      <c r="G3456" s="136"/>
      <c r="H3456" s="136"/>
      <c r="I3456" s="136"/>
      <c r="J3456" s="136"/>
      <c r="K3456" s="136"/>
      <c r="L3456" s="136"/>
    </row>
    <row r="3457" ht="22.5" customHeight="1">
      <c r="A3457" s="136"/>
      <c r="B3457" s="136"/>
      <c r="C3457" s="136"/>
      <c r="D3457" s="136"/>
      <c r="F3457" s="136"/>
      <c r="G3457" s="136"/>
      <c r="H3457" s="136"/>
      <c r="I3457" s="136"/>
      <c r="J3457" s="136"/>
      <c r="K3457" s="136"/>
      <c r="L3457" s="136"/>
    </row>
    <row r="3458" ht="22.5" customHeight="1">
      <c r="A3458" s="136"/>
      <c r="B3458" s="136"/>
      <c r="C3458" s="136"/>
      <c r="D3458" s="136"/>
      <c r="F3458" s="136"/>
      <c r="G3458" s="136"/>
      <c r="H3458" s="136"/>
      <c r="I3458" s="136"/>
      <c r="J3458" s="136"/>
      <c r="K3458" s="136"/>
      <c r="L3458" s="136"/>
    </row>
    <row r="3459" ht="22.5" customHeight="1">
      <c r="A3459" s="136"/>
      <c r="B3459" s="136"/>
      <c r="C3459" s="136"/>
      <c r="D3459" s="136"/>
      <c r="F3459" s="136"/>
      <c r="G3459" s="136"/>
      <c r="H3459" s="136"/>
      <c r="I3459" s="136"/>
      <c r="J3459" s="136"/>
      <c r="K3459" s="136"/>
      <c r="L3459" s="136"/>
    </row>
    <row r="3460" ht="22.5" customHeight="1">
      <c r="A3460" s="136"/>
      <c r="B3460" s="136"/>
      <c r="C3460" s="136"/>
      <c r="D3460" s="136"/>
      <c r="F3460" s="136"/>
      <c r="G3460" s="136"/>
      <c r="H3460" s="136"/>
      <c r="I3460" s="136"/>
      <c r="J3460" s="136"/>
      <c r="K3460" s="136"/>
      <c r="L3460" s="136"/>
    </row>
    <row r="3461" ht="22.5" customHeight="1">
      <c r="A3461" s="136"/>
      <c r="B3461" s="136"/>
      <c r="C3461" s="136"/>
      <c r="D3461" s="136"/>
      <c r="F3461" s="136"/>
      <c r="G3461" s="136"/>
      <c r="H3461" s="136"/>
      <c r="I3461" s="136"/>
      <c r="J3461" s="136"/>
      <c r="K3461" s="136"/>
      <c r="L3461" s="136"/>
    </row>
    <row r="3462" ht="22.5" customHeight="1">
      <c r="A3462" s="136"/>
      <c r="B3462" s="136"/>
      <c r="C3462" s="136"/>
      <c r="D3462" s="136"/>
      <c r="F3462" s="136"/>
      <c r="G3462" s="136"/>
      <c r="H3462" s="136"/>
      <c r="I3462" s="136"/>
      <c r="J3462" s="136"/>
      <c r="K3462" s="136"/>
      <c r="L3462" s="136"/>
    </row>
    <row r="3463" ht="22.5" customHeight="1">
      <c r="A3463" s="136"/>
      <c r="B3463" s="136"/>
      <c r="C3463" s="136"/>
      <c r="D3463" s="136"/>
      <c r="F3463" s="136"/>
      <c r="G3463" s="136"/>
      <c r="H3463" s="136"/>
      <c r="I3463" s="136"/>
      <c r="J3463" s="136"/>
      <c r="K3463" s="136"/>
      <c r="L3463" s="136"/>
    </row>
    <row r="3464" ht="22.5" customHeight="1">
      <c r="A3464" s="136"/>
      <c r="B3464" s="136"/>
      <c r="C3464" s="136"/>
      <c r="D3464" s="136"/>
      <c r="F3464" s="136"/>
      <c r="G3464" s="136"/>
      <c r="H3464" s="136"/>
      <c r="I3464" s="136"/>
      <c r="J3464" s="136"/>
      <c r="K3464" s="136"/>
      <c r="L3464" s="136"/>
    </row>
    <row r="3465" ht="22.5" customHeight="1">
      <c r="A3465" s="136"/>
      <c r="B3465" s="136"/>
      <c r="C3465" s="136"/>
      <c r="D3465" s="136"/>
      <c r="F3465" s="136"/>
      <c r="G3465" s="136"/>
      <c r="H3465" s="136"/>
      <c r="I3465" s="136"/>
      <c r="J3465" s="136"/>
      <c r="K3465" s="136"/>
      <c r="L3465" s="136"/>
    </row>
    <row r="3466" ht="22.5" customHeight="1">
      <c r="A3466" s="136"/>
      <c r="B3466" s="136"/>
      <c r="C3466" s="136"/>
      <c r="D3466" s="136"/>
      <c r="F3466" s="136"/>
      <c r="G3466" s="136"/>
      <c r="H3466" s="136"/>
      <c r="I3466" s="136"/>
      <c r="J3466" s="136"/>
      <c r="K3466" s="136"/>
      <c r="L3466" s="136"/>
    </row>
    <row r="3467" ht="22.5" customHeight="1">
      <c r="A3467" s="136"/>
      <c r="B3467" s="136"/>
      <c r="C3467" s="136"/>
      <c r="D3467" s="136"/>
      <c r="F3467" s="136"/>
      <c r="G3467" s="136"/>
      <c r="H3467" s="136"/>
      <c r="I3467" s="136"/>
      <c r="J3467" s="136"/>
      <c r="K3467" s="136"/>
      <c r="L3467" s="136"/>
    </row>
    <row r="3468" ht="22.5" customHeight="1">
      <c r="A3468" s="136"/>
      <c r="B3468" s="136"/>
      <c r="C3468" s="136"/>
      <c r="D3468" s="136"/>
      <c r="F3468" s="136"/>
      <c r="G3468" s="136"/>
      <c r="H3468" s="136"/>
      <c r="I3468" s="136"/>
      <c r="J3468" s="136"/>
      <c r="K3468" s="136"/>
      <c r="L3468" s="136"/>
    </row>
    <row r="3469" ht="22.5" customHeight="1">
      <c r="A3469" s="136"/>
      <c r="B3469" s="136"/>
      <c r="C3469" s="136"/>
      <c r="D3469" s="136"/>
      <c r="F3469" s="136"/>
      <c r="G3469" s="136"/>
      <c r="H3469" s="136"/>
      <c r="I3469" s="136"/>
      <c r="J3469" s="136"/>
      <c r="K3469" s="136"/>
      <c r="L3469" s="136"/>
    </row>
    <row r="3470" ht="22.5" customHeight="1">
      <c r="A3470" s="136"/>
      <c r="B3470" s="136"/>
      <c r="C3470" s="136"/>
      <c r="D3470" s="136"/>
      <c r="F3470" s="136"/>
      <c r="G3470" s="136"/>
      <c r="H3470" s="136"/>
      <c r="I3470" s="136"/>
      <c r="J3470" s="136"/>
      <c r="K3470" s="136"/>
      <c r="L3470" s="136"/>
    </row>
    <row r="3471" ht="22.5" customHeight="1">
      <c r="A3471" s="136"/>
      <c r="B3471" s="136"/>
      <c r="C3471" s="136"/>
      <c r="D3471" s="136"/>
      <c r="F3471" s="136"/>
      <c r="G3471" s="136"/>
      <c r="H3471" s="136"/>
      <c r="I3471" s="136"/>
      <c r="J3471" s="136"/>
      <c r="K3471" s="136"/>
      <c r="L3471" s="136"/>
    </row>
    <row r="3472" ht="22.5" customHeight="1">
      <c r="A3472" s="136"/>
      <c r="B3472" s="136"/>
      <c r="C3472" s="136"/>
      <c r="D3472" s="136"/>
      <c r="F3472" s="136"/>
      <c r="G3472" s="136"/>
      <c r="H3472" s="136"/>
      <c r="I3472" s="136"/>
      <c r="J3472" s="136"/>
      <c r="K3472" s="136"/>
      <c r="L3472" s="136"/>
    </row>
    <row r="3473" ht="22.5" customHeight="1">
      <c r="A3473" s="136"/>
      <c r="B3473" s="136"/>
      <c r="C3473" s="136"/>
      <c r="D3473" s="136"/>
      <c r="F3473" s="136"/>
      <c r="G3473" s="136"/>
      <c r="H3473" s="136"/>
      <c r="I3473" s="136"/>
      <c r="J3473" s="136"/>
      <c r="K3473" s="136"/>
      <c r="L3473" s="136"/>
    </row>
    <row r="3474" ht="22.5" customHeight="1">
      <c r="A3474" s="136"/>
      <c r="B3474" s="136"/>
      <c r="C3474" s="136"/>
      <c r="D3474" s="136"/>
      <c r="F3474" s="136"/>
      <c r="G3474" s="136"/>
      <c r="H3474" s="136"/>
      <c r="I3474" s="136"/>
      <c r="J3474" s="136"/>
      <c r="K3474" s="136"/>
      <c r="L3474" s="136"/>
    </row>
    <row r="3475" ht="22.5" customHeight="1">
      <c r="A3475" s="136"/>
      <c r="B3475" s="136"/>
      <c r="C3475" s="136"/>
      <c r="D3475" s="136"/>
      <c r="F3475" s="136"/>
      <c r="G3475" s="136"/>
      <c r="H3475" s="136"/>
      <c r="I3475" s="136"/>
      <c r="J3475" s="136"/>
      <c r="K3475" s="136"/>
      <c r="L3475" s="136"/>
    </row>
    <row r="3476" ht="22.5" customHeight="1">
      <c r="A3476" s="136"/>
      <c r="B3476" s="136"/>
      <c r="C3476" s="136"/>
      <c r="D3476" s="136"/>
      <c r="F3476" s="136"/>
      <c r="G3476" s="136"/>
      <c r="H3476" s="136"/>
      <c r="I3476" s="136"/>
      <c r="J3476" s="136"/>
      <c r="K3476" s="136"/>
      <c r="L3476" s="136"/>
    </row>
    <row r="3477" ht="22.5" customHeight="1">
      <c r="A3477" s="136"/>
      <c r="B3477" s="136"/>
      <c r="C3477" s="136"/>
      <c r="D3477" s="136"/>
      <c r="F3477" s="136"/>
      <c r="G3477" s="136"/>
      <c r="H3477" s="136"/>
      <c r="I3477" s="136"/>
      <c r="J3477" s="136"/>
      <c r="K3477" s="136"/>
      <c r="L3477" s="136"/>
    </row>
    <row r="3478" ht="22.5" customHeight="1">
      <c r="A3478" s="136"/>
      <c r="B3478" s="136"/>
      <c r="C3478" s="136"/>
      <c r="D3478" s="136"/>
      <c r="F3478" s="136"/>
      <c r="G3478" s="136"/>
      <c r="H3478" s="136"/>
      <c r="I3478" s="136"/>
      <c r="J3478" s="136"/>
      <c r="K3478" s="136"/>
      <c r="L3478" s="136"/>
    </row>
    <row r="3479" ht="22.5" customHeight="1">
      <c r="A3479" s="136"/>
      <c r="B3479" s="136"/>
      <c r="C3479" s="136"/>
      <c r="D3479" s="136"/>
      <c r="F3479" s="136"/>
      <c r="G3479" s="136"/>
      <c r="H3479" s="136"/>
      <c r="I3479" s="136"/>
      <c r="J3479" s="136"/>
      <c r="K3479" s="136"/>
      <c r="L3479" s="136"/>
    </row>
    <row r="3480" ht="22.5" customHeight="1">
      <c r="A3480" s="136"/>
      <c r="B3480" s="136"/>
      <c r="C3480" s="136"/>
      <c r="D3480" s="136"/>
      <c r="F3480" s="136"/>
      <c r="G3480" s="136"/>
      <c r="H3480" s="136"/>
      <c r="I3480" s="136"/>
      <c r="J3480" s="136"/>
      <c r="K3480" s="136"/>
      <c r="L3480" s="136"/>
    </row>
    <row r="3481" ht="22.5" customHeight="1">
      <c r="A3481" s="136"/>
      <c r="B3481" s="136"/>
      <c r="C3481" s="136"/>
      <c r="D3481" s="136"/>
      <c r="F3481" s="136"/>
      <c r="G3481" s="136"/>
      <c r="H3481" s="136"/>
      <c r="I3481" s="136"/>
      <c r="J3481" s="136"/>
      <c r="K3481" s="136"/>
      <c r="L3481" s="136"/>
    </row>
    <row r="3482" ht="22.5" customHeight="1">
      <c r="A3482" s="136"/>
      <c r="B3482" s="136"/>
      <c r="C3482" s="136"/>
      <c r="D3482" s="136"/>
      <c r="F3482" s="136"/>
      <c r="G3482" s="136"/>
      <c r="H3482" s="136"/>
      <c r="I3482" s="136"/>
      <c r="J3482" s="136"/>
      <c r="K3482" s="136"/>
      <c r="L3482" s="136"/>
    </row>
    <row r="3483" ht="22.5" customHeight="1">
      <c r="A3483" s="136"/>
      <c r="B3483" s="136"/>
      <c r="C3483" s="136"/>
      <c r="D3483" s="136"/>
      <c r="F3483" s="136"/>
      <c r="G3483" s="136"/>
      <c r="H3483" s="136"/>
      <c r="I3483" s="136"/>
      <c r="J3483" s="136"/>
      <c r="K3483" s="136"/>
      <c r="L3483" s="136"/>
    </row>
    <row r="3484" ht="22.5" customHeight="1">
      <c r="A3484" s="136"/>
      <c r="B3484" s="136"/>
      <c r="C3484" s="136"/>
      <c r="D3484" s="136"/>
      <c r="F3484" s="136"/>
      <c r="G3484" s="136"/>
      <c r="H3484" s="136"/>
      <c r="I3484" s="136"/>
      <c r="J3484" s="136"/>
      <c r="K3484" s="136"/>
      <c r="L3484" s="136"/>
    </row>
    <row r="3485" ht="22.5" customHeight="1">
      <c r="A3485" s="136"/>
      <c r="B3485" s="136"/>
      <c r="C3485" s="136"/>
      <c r="D3485" s="136"/>
      <c r="F3485" s="136"/>
      <c r="G3485" s="136"/>
      <c r="H3485" s="136"/>
      <c r="I3485" s="136"/>
      <c r="J3485" s="136"/>
      <c r="K3485" s="136"/>
      <c r="L3485" s="136"/>
    </row>
    <row r="3486" ht="22.5" customHeight="1">
      <c r="A3486" s="136"/>
      <c r="B3486" s="136"/>
      <c r="C3486" s="136"/>
      <c r="D3486" s="136"/>
      <c r="F3486" s="136"/>
      <c r="G3486" s="136"/>
      <c r="H3486" s="136"/>
      <c r="I3486" s="136"/>
      <c r="J3486" s="136"/>
      <c r="K3486" s="136"/>
      <c r="L3486" s="136"/>
    </row>
    <row r="3487" ht="22.5" customHeight="1">
      <c r="A3487" s="136"/>
      <c r="B3487" s="136"/>
      <c r="C3487" s="136"/>
      <c r="D3487" s="136"/>
      <c r="F3487" s="136"/>
      <c r="G3487" s="136"/>
      <c r="H3487" s="136"/>
      <c r="I3487" s="136"/>
      <c r="J3487" s="136"/>
      <c r="K3487" s="136"/>
      <c r="L3487" s="136"/>
    </row>
    <row r="3488" ht="22.5" customHeight="1">
      <c r="A3488" s="136"/>
      <c r="B3488" s="136"/>
      <c r="C3488" s="136"/>
      <c r="D3488" s="136"/>
      <c r="F3488" s="136"/>
      <c r="G3488" s="136"/>
      <c r="H3488" s="136"/>
      <c r="I3488" s="136"/>
      <c r="J3488" s="136"/>
      <c r="K3488" s="136"/>
      <c r="L3488" s="136"/>
    </row>
    <row r="3489" ht="22.5" customHeight="1">
      <c r="A3489" s="136"/>
      <c r="B3489" s="136"/>
      <c r="C3489" s="136"/>
      <c r="D3489" s="136"/>
      <c r="F3489" s="136"/>
      <c r="G3489" s="136"/>
      <c r="H3489" s="136"/>
      <c r="I3489" s="136"/>
      <c r="J3489" s="136"/>
      <c r="K3489" s="136"/>
      <c r="L3489" s="136"/>
    </row>
    <row r="3490" ht="22.5" customHeight="1">
      <c r="A3490" s="136"/>
      <c r="B3490" s="136"/>
      <c r="C3490" s="136"/>
      <c r="D3490" s="136"/>
      <c r="F3490" s="136"/>
      <c r="G3490" s="136"/>
      <c r="H3490" s="136"/>
      <c r="I3490" s="136"/>
      <c r="J3490" s="136"/>
      <c r="K3490" s="136"/>
      <c r="L3490" s="136"/>
    </row>
    <row r="3491" ht="22.5" customHeight="1">
      <c r="A3491" s="136"/>
      <c r="B3491" s="136"/>
      <c r="C3491" s="136"/>
      <c r="D3491" s="136"/>
      <c r="F3491" s="136"/>
      <c r="G3491" s="136"/>
      <c r="H3491" s="136"/>
      <c r="I3491" s="136"/>
      <c r="J3491" s="136"/>
      <c r="K3491" s="136"/>
      <c r="L3491" s="136"/>
    </row>
    <row r="3492" ht="22.5" customHeight="1">
      <c r="A3492" s="136"/>
      <c r="B3492" s="136"/>
      <c r="C3492" s="136"/>
      <c r="D3492" s="136"/>
      <c r="F3492" s="136"/>
      <c r="G3492" s="136"/>
      <c r="H3492" s="136"/>
      <c r="I3492" s="136"/>
      <c r="J3492" s="136"/>
      <c r="K3492" s="136"/>
      <c r="L3492" s="136"/>
    </row>
    <row r="3493" ht="22.5" customHeight="1">
      <c r="A3493" s="136"/>
      <c r="B3493" s="136"/>
      <c r="C3493" s="136"/>
      <c r="D3493" s="136"/>
      <c r="F3493" s="136"/>
      <c r="G3493" s="136"/>
      <c r="H3493" s="136"/>
      <c r="I3493" s="136"/>
      <c r="J3493" s="136"/>
      <c r="K3493" s="136"/>
      <c r="L3493" s="136"/>
    </row>
    <row r="3494" ht="22.5" customHeight="1">
      <c r="A3494" s="136"/>
      <c r="B3494" s="136"/>
      <c r="C3494" s="136"/>
      <c r="D3494" s="136"/>
      <c r="F3494" s="136"/>
      <c r="G3494" s="136"/>
      <c r="H3494" s="136"/>
      <c r="I3494" s="136"/>
      <c r="J3494" s="136"/>
      <c r="K3494" s="136"/>
      <c r="L3494" s="136"/>
    </row>
    <row r="3495" ht="22.5" customHeight="1">
      <c r="A3495" s="136"/>
      <c r="B3495" s="136"/>
      <c r="C3495" s="136"/>
      <c r="D3495" s="136"/>
      <c r="F3495" s="136"/>
      <c r="G3495" s="136"/>
      <c r="H3495" s="136"/>
      <c r="I3495" s="136"/>
      <c r="J3495" s="136"/>
      <c r="K3495" s="136"/>
      <c r="L3495" s="136"/>
    </row>
    <row r="3496" ht="22.5" customHeight="1">
      <c r="A3496" s="136"/>
      <c r="B3496" s="136"/>
      <c r="C3496" s="136"/>
      <c r="D3496" s="136"/>
      <c r="F3496" s="136"/>
      <c r="G3496" s="136"/>
      <c r="H3496" s="136"/>
      <c r="I3496" s="136"/>
      <c r="J3496" s="136"/>
      <c r="K3496" s="136"/>
      <c r="L3496" s="136"/>
    </row>
    <row r="3497" ht="22.5" customHeight="1">
      <c r="A3497" s="136"/>
      <c r="B3497" s="136"/>
      <c r="C3497" s="136"/>
      <c r="D3497" s="136"/>
      <c r="F3497" s="136"/>
      <c r="G3497" s="136"/>
      <c r="H3497" s="136"/>
      <c r="I3497" s="136"/>
      <c r="J3497" s="136"/>
      <c r="K3497" s="136"/>
      <c r="L3497" s="136"/>
    </row>
    <row r="3498" ht="22.5" customHeight="1">
      <c r="A3498" s="136"/>
      <c r="B3498" s="136"/>
      <c r="C3498" s="136"/>
      <c r="D3498" s="136"/>
      <c r="F3498" s="136"/>
      <c r="G3498" s="136"/>
      <c r="H3498" s="136"/>
      <c r="I3498" s="136"/>
      <c r="J3498" s="136"/>
      <c r="K3498" s="136"/>
      <c r="L3498" s="136"/>
    </row>
    <row r="3499" ht="22.5" customHeight="1">
      <c r="A3499" s="136"/>
      <c r="B3499" s="136"/>
      <c r="C3499" s="136"/>
      <c r="D3499" s="136"/>
      <c r="F3499" s="136"/>
      <c r="G3499" s="136"/>
      <c r="H3499" s="136"/>
      <c r="I3499" s="136"/>
      <c r="J3499" s="136"/>
      <c r="K3499" s="136"/>
      <c r="L3499" s="136"/>
    </row>
    <row r="3500" ht="22.5" customHeight="1">
      <c r="A3500" s="136"/>
      <c r="B3500" s="136"/>
      <c r="C3500" s="136"/>
      <c r="D3500" s="136"/>
      <c r="F3500" s="136"/>
      <c r="G3500" s="136"/>
      <c r="H3500" s="136"/>
      <c r="I3500" s="136"/>
      <c r="J3500" s="136"/>
      <c r="K3500" s="136"/>
      <c r="L3500" s="136"/>
    </row>
    <row r="3501" ht="22.5" customHeight="1">
      <c r="A3501" s="136"/>
      <c r="B3501" s="136"/>
      <c r="C3501" s="136"/>
      <c r="D3501" s="136"/>
      <c r="F3501" s="136"/>
      <c r="G3501" s="136"/>
      <c r="H3501" s="136"/>
      <c r="I3501" s="136"/>
      <c r="J3501" s="136"/>
      <c r="K3501" s="136"/>
      <c r="L3501" s="136"/>
    </row>
    <row r="3502" ht="22.5" customHeight="1">
      <c r="A3502" s="136"/>
      <c r="B3502" s="136"/>
      <c r="C3502" s="136"/>
      <c r="D3502" s="136"/>
      <c r="F3502" s="136"/>
      <c r="G3502" s="136"/>
      <c r="H3502" s="136"/>
      <c r="I3502" s="136"/>
      <c r="J3502" s="136"/>
      <c r="K3502" s="136"/>
      <c r="L3502" s="136"/>
    </row>
    <row r="3503" ht="22.5" customHeight="1">
      <c r="A3503" s="136"/>
      <c r="B3503" s="136"/>
      <c r="C3503" s="136"/>
      <c r="D3503" s="136"/>
      <c r="F3503" s="136"/>
      <c r="G3503" s="136"/>
      <c r="H3503" s="136"/>
      <c r="I3503" s="136"/>
      <c r="J3503" s="136"/>
      <c r="K3503" s="136"/>
      <c r="L3503" s="136"/>
    </row>
    <row r="3504" ht="22.5" customHeight="1">
      <c r="A3504" s="136"/>
      <c r="B3504" s="136"/>
      <c r="C3504" s="136"/>
      <c r="D3504" s="136"/>
      <c r="F3504" s="136"/>
      <c r="G3504" s="136"/>
      <c r="H3504" s="136"/>
      <c r="I3504" s="136"/>
      <c r="J3504" s="136"/>
      <c r="K3504" s="136"/>
      <c r="L3504" s="136"/>
    </row>
    <row r="3505" ht="22.5" customHeight="1">
      <c r="A3505" s="136"/>
      <c r="B3505" s="136"/>
      <c r="C3505" s="136"/>
      <c r="D3505" s="136"/>
      <c r="F3505" s="136"/>
      <c r="G3505" s="136"/>
      <c r="H3505" s="136"/>
      <c r="I3505" s="136"/>
      <c r="J3505" s="136"/>
      <c r="K3505" s="136"/>
      <c r="L3505" s="136"/>
    </row>
    <row r="3506" ht="22.5" customHeight="1">
      <c r="A3506" s="136"/>
      <c r="B3506" s="136"/>
      <c r="C3506" s="136"/>
      <c r="D3506" s="136"/>
      <c r="F3506" s="136"/>
      <c r="G3506" s="136"/>
      <c r="H3506" s="136"/>
      <c r="I3506" s="136"/>
      <c r="J3506" s="136"/>
      <c r="K3506" s="136"/>
      <c r="L3506" s="136"/>
    </row>
    <row r="3507" ht="22.5" customHeight="1">
      <c r="A3507" s="136"/>
      <c r="B3507" s="136"/>
      <c r="C3507" s="136"/>
      <c r="D3507" s="136"/>
      <c r="F3507" s="136"/>
      <c r="G3507" s="136"/>
      <c r="H3507" s="136"/>
      <c r="I3507" s="136"/>
      <c r="J3507" s="136"/>
      <c r="K3507" s="136"/>
      <c r="L3507" s="136"/>
    </row>
    <row r="3508" ht="22.5" customHeight="1">
      <c r="A3508" s="136"/>
      <c r="B3508" s="136"/>
      <c r="C3508" s="136"/>
      <c r="D3508" s="136"/>
      <c r="F3508" s="136"/>
      <c r="G3508" s="136"/>
      <c r="H3508" s="136"/>
      <c r="I3508" s="136"/>
      <c r="J3508" s="136"/>
      <c r="K3508" s="136"/>
      <c r="L3508" s="136"/>
    </row>
    <row r="3509" ht="22.5" customHeight="1">
      <c r="A3509" s="136"/>
      <c r="B3509" s="136"/>
      <c r="C3509" s="136"/>
      <c r="D3509" s="136"/>
      <c r="F3509" s="136"/>
      <c r="G3509" s="136"/>
      <c r="H3509" s="136"/>
      <c r="I3509" s="136"/>
      <c r="J3509" s="136"/>
      <c r="K3509" s="136"/>
      <c r="L3509" s="136"/>
    </row>
    <row r="3510" ht="22.5" customHeight="1">
      <c r="A3510" s="136"/>
      <c r="B3510" s="136"/>
      <c r="C3510" s="136"/>
      <c r="D3510" s="136"/>
      <c r="F3510" s="136"/>
      <c r="G3510" s="136"/>
      <c r="H3510" s="136"/>
      <c r="I3510" s="136"/>
      <c r="J3510" s="136"/>
      <c r="K3510" s="136"/>
      <c r="L3510" s="136"/>
    </row>
    <row r="3511" ht="22.5" customHeight="1">
      <c r="A3511" s="136"/>
      <c r="B3511" s="136"/>
      <c r="C3511" s="136"/>
      <c r="D3511" s="136"/>
      <c r="F3511" s="136"/>
      <c r="G3511" s="136"/>
      <c r="H3511" s="136"/>
      <c r="I3511" s="136"/>
      <c r="J3511" s="136"/>
      <c r="K3511" s="136"/>
      <c r="L3511" s="136"/>
    </row>
    <row r="3512" ht="22.5" customHeight="1">
      <c r="A3512" s="136"/>
      <c r="B3512" s="136"/>
      <c r="C3512" s="136"/>
      <c r="D3512" s="136"/>
      <c r="F3512" s="136"/>
      <c r="G3512" s="136"/>
      <c r="H3512" s="136"/>
      <c r="I3512" s="136"/>
      <c r="J3512" s="136"/>
      <c r="K3512" s="136"/>
      <c r="L3512" s="136"/>
    </row>
    <row r="3513" ht="22.5" customHeight="1">
      <c r="A3513" s="136"/>
      <c r="B3513" s="136"/>
      <c r="C3513" s="136"/>
      <c r="D3513" s="136"/>
      <c r="F3513" s="136"/>
      <c r="G3513" s="136"/>
      <c r="H3513" s="136"/>
      <c r="I3513" s="136"/>
      <c r="J3513" s="136"/>
      <c r="K3513" s="136"/>
      <c r="L3513" s="136"/>
    </row>
    <row r="3514" ht="22.5" customHeight="1">
      <c r="A3514" s="136"/>
      <c r="B3514" s="136"/>
      <c r="C3514" s="136"/>
      <c r="D3514" s="136"/>
      <c r="F3514" s="136"/>
      <c r="G3514" s="136"/>
      <c r="H3514" s="136"/>
      <c r="I3514" s="136"/>
      <c r="J3514" s="136"/>
      <c r="K3514" s="136"/>
      <c r="L3514" s="136"/>
    </row>
    <row r="3515" ht="22.5" customHeight="1">
      <c r="A3515" s="136"/>
      <c r="B3515" s="136"/>
      <c r="C3515" s="136"/>
      <c r="D3515" s="136"/>
      <c r="F3515" s="136"/>
      <c r="G3515" s="136"/>
      <c r="H3515" s="136"/>
      <c r="I3515" s="136"/>
      <c r="J3515" s="136"/>
      <c r="K3515" s="136"/>
      <c r="L3515" s="136"/>
    </row>
    <row r="3516" ht="22.5" customHeight="1">
      <c r="A3516" s="136"/>
      <c r="B3516" s="136"/>
      <c r="C3516" s="136"/>
      <c r="D3516" s="136"/>
      <c r="F3516" s="136"/>
      <c r="G3516" s="136"/>
      <c r="H3516" s="136"/>
      <c r="I3516" s="136"/>
      <c r="J3516" s="136"/>
      <c r="K3516" s="136"/>
      <c r="L3516" s="136"/>
    </row>
    <row r="3517" ht="22.5" customHeight="1">
      <c r="A3517" s="136"/>
      <c r="B3517" s="136"/>
      <c r="C3517" s="136"/>
      <c r="D3517" s="136"/>
      <c r="F3517" s="136"/>
      <c r="G3517" s="136"/>
      <c r="H3517" s="136"/>
      <c r="I3517" s="136"/>
      <c r="J3517" s="136"/>
      <c r="K3517" s="136"/>
      <c r="L3517" s="136"/>
    </row>
    <row r="3518" ht="22.5" customHeight="1">
      <c r="A3518" s="136"/>
      <c r="B3518" s="136"/>
      <c r="C3518" s="136"/>
      <c r="D3518" s="136"/>
      <c r="F3518" s="136"/>
      <c r="G3518" s="136"/>
      <c r="H3518" s="136"/>
      <c r="I3518" s="136"/>
      <c r="J3518" s="136"/>
      <c r="K3518" s="136"/>
      <c r="L3518" s="136"/>
    </row>
    <row r="3519" ht="22.5" customHeight="1">
      <c r="A3519" s="136"/>
      <c r="B3519" s="136"/>
      <c r="C3519" s="136"/>
      <c r="D3519" s="136"/>
      <c r="F3519" s="136"/>
      <c r="G3519" s="136"/>
      <c r="H3519" s="136"/>
      <c r="I3519" s="136"/>
      <c r="J3519" s="136"/>
      <c r="K3519" s="136"/>
      <c r="L3519" s="136"/>
    </row>
    <row r="3520" ht="22.5" customHeight="1">
      <c r="A3520" s="136"/>
      <c r="B3520" s="136"/>
      <c r="C3520" s="136"/>
      <c r="D3520" s="136"/>
      <c r="F3520" s="136"/>
      <c r="G3520" s="136"/>
      <c r="H3520" s="136"/>
      <c r="I3520" s="136"/>
      <c r="J3520" s="136"/>
      <c r="K3520" s="136"/>
      <c r="L3520" s="136"/>
    </row>
    <row r="3521" ht="22.5" customHeight="1">
      <c r="A3521" s="136"/>
      <c r="B3521" s="136"/>
      <c r="C3521" s="136"/>
      <c r="D3521" s="136"/>
      <c r="F3521" s="136"/>
      <c r="G3521" s="136"/>
      <c r="H3521" s="136"/>
      <c r="I3521" s="136"/>
      <c r="J3521" s="136"/>
      <c r="K3521" s="136"/>
      <c r="L3521" s="136"/>
    </row>
    <row r="3522" ht="22.5" customHeight="1">
      <c r="A3522" s="136"/>
      <c r="B3522" s="136"/>
      <c r="C3522" s="136"/>
      <c r="D3522" s="136"/>
      <c r="F3522" s="136"/>
      <c r="G3522" s="136"/>
      <c r="H3522" s="136"/>
      <c r="I3522" s="136"/>
      <c r="J3522" s="136"/>
      <c r="K3522" s="136"/>
      <c r="L3522" s="136"/>
    </row>
    <row r="3523" ht="22.5" customHeight="1">
      <c r="A3523" s="136"/>
      <c r="B3523" s="136"/>
      <c r="C3523" s="136"/>
      <c r="D3523" s="136"/>
      <c r="F3523" s="136"/>
      <c r="G3523" s="136"/>
      <c r="H3523" s="136"/>
      <c r="I3523" s="136"/>
      <c r="J3523" s="136"/>
      <c r="K3523" s="136"/>
      <c r="L3523" s="136"/>
    </row>
    <row r="3524" ht="22.5" customHeight="1">
      <c r="A3524" s="136"/>
      <c r="B3524" s="136"/>
      <c r="C3524" s="136"/>
      <c r="D3524" s="136"/>
      <c r="F3524" s="136"/>
      <c r="G3524" s="136"/>
      <c r="H3524" s="136"/>
      <c r="I3524" s="136"/>
      <c r="J3524" s="136"/>
      <c r="K3524" s="136"/>
      <c r="L3524" s="136"/>
    </row>
    <row r="3525" ht="22.5" customHeight="1">
      <c r="A3525" s="136"/>
      <c r="B3525" s="136"/>
      <c r="C3525" s="136"/>
      <c r="D3525" s="136"/>
      <c r="F3525" s="136"/>
      <c r="G3525" s="136"/>
      <c r="H3525" s="136"/>
      <c r="I3525" s="136"/>
      <c r="J3525" s="136"/>
      <c r="K3525" s="136"/>
      <c r="L3525" s="136"/>
    </row>
    <row r="3526" ht="22.5" customHeight="1">
      <c r="A3526" s="136"/>
      <c r="B3526" s="136"/>
      <c r="C3526" s="136"/>
      <c r="D3526" s="136"/>
      <c r="F3526" s="136"/>
      <c r="G3526" s="136"/>
      <c r="H3526" s="136"/>
      <c r="I3526" s="136"/>
      <c r="J3526" s="136"/>
      <c r="K3526" s="136"/>
      <c r="L3526" s="136"/>
    </row>
    <row r="3527" ht="22.5" customHeight="1">
      <c r="A3527" s="136"/>
      <c r="B3527" s="136"/>
      <c r="C3527" s="136"/>
      <c r="D3527" s="136"/>
      <c r="F3527" s="136"/>
      <c r="G3527" s="136"/>
      <c r="H3527" s="136"/>
      <c r="I3527" s="136"/>
      <c r="J3527" s="136"/>
      <c r="K3527" s="136"/>
      <c r="L3527" s="136"/>
    </row>
    <row r="3528" ht="22.5" customHeight="1">
      <c r="A3528" s="136"/>
      <c r="B3528" s="136"/>
      <c r="C3528" s="136"/>
      <c r="D3528" s="136"/>
      <c r="F3528" s="136"/>
      <c r="G3528" s="136"/>
      <c r="H3528" s="136"/>
      <c r="I3528" s="136"/>
      <c r="J3528" s="136"/>
      <c r="K3528" s="136"/>
      <c r="L3528" s="136"/>
    </row>
    <row r="3529" ht="22.5" customHeight="1">
      <c r="A3529" s="136"/>
      <c r="B3529" s="136"/>
      <c r="C3529" s="136"/>
      <c r="D3529" s="136"/>
      <c r="F3529" s="136"/>
      <c r="G3529" s="136"/>
      <c r="H3529" s="136"/>
      <c r="I3529" s="136"/>
      <c r="J3529" s="136"/>
      <c r="K3529" s="136"/>
      <c r="L3529" s="136"/>
    </row>
    <row r="3530" ht="22.5" customHeight="1">
      <c r="A3530" s="136"/>
      <c r="B3530" s="136"/>
      <c r="C3530" s="136"/>
      <c r="D3530" s="136"/>
      <c r="F3530" s="136"/>
      <c r="G3530" s="136"/>
      <c r="H3530" s="136"/>
      <c r="I3530" s="136"/>
      <c r="J3530" s="136"/>
      <c r="K3530" s="136"/>
      <c r="L3530" s="136"/>
    </row>
    <row r="3531" ht="22.5" customHeight="1">
      <c r="A3531" s="136"/>
      <c r="B3531" s="136"/>
      <c r="C3531" s="136"/>
      <c r="D3531" s="136"/>
      <c r="F3531" s="136"/>
      <c r="G3531" s="136"/>
      <c r="H3531" s="136"/>
      <c r="I3531" s="136"/>
      <c r="J3531" s="136"/>
      <c r="K3531" s="136"/>
      <c r="L3531" s="136"/>
    </row>
    <row r="3532" ht="22.5" customHeight="1">
      <c r="A3532" s="136"/>
      <c r="B3532" s="136"/>
      <c r="C3532" s="136"/>
      <c r="D3532" s="136"/>
      <c r="F3532" s="136"/>
      <c r="G3532" s="136"/>
      <c r="H3532" s="136"/>
      <c r="I3532" s="136"/>
      <c r="J3532" s="136"/>
      <c r="K3532" s="136"/>
      <c r="L3532" s="136"/>
    </row>
    <row r="3533" ht="22.5" customHeight="1">
      <c r="A3533" s="136"/>
      <c r="B3533" s="136"/>
      <c r="C3533" s="136"/>
      <c r="D3533" s="136"/>
      <c r="F3533" s="136"/>
      <c r="G3533" s="136"/>
      <c r="H3533" s="136"/>
      <c r="I3533" s="136"/>
      <c r="J3533" s="136"/>
      <c r="K3533" s="136"/>
      <c r="L3533" s="136"/>
    </row>
    <row r="3534" ht="22.5" customHeight="1">
      <c r="A3534" s="136"/>
      <c r="B3534" s="136"/>
      <c r="C3534" s="136"/>
      <c r="D3534" s="136"/>
      <c r="F3534" s="136"/>
      <c r="G3534" s="136"/>
      <c r="H3534" s="136"/>
      <c r="I3534" s="136"/>
      <c r="J3534" s="136"/>
      <c r="K3534" s="136"/>
      <c r="L3534" s="136"/>
    </row>
    <row r="3535" ht="22.5" customHeight="1">
      <c r="A3535" s="136"/>
      <c r="B3535" s="136"/>
      <c r="C3535" s="136"/>
      <c r="D3535" s="136"/>
      <c r="F3535" s="136"/>
      <c r="G3535" s="136"/>
      <c r="H3535" s="136"/>
      <c r="I3535" s="136"/>
      <c r="J3535" s="136"/>
      <c r="K3535" s="136"/>
      <c r="L3535" s="136"/>
    </row>
    <row r="3536" ht="22.5" customHeight="1">
      <c r="A3536" s="136"/>
      <c r="B3536" s="136"/>
      <c r="C3536" s="136"/>
      <c r="D3536" s="136"/>
      <c r="F3536" s="136"/>
      <c r="G3536" s="136"/>
      <c r="H3536" s="136"/>
      <c r="I3536" s="136"/>
      <c r="J3536" s="136"/>
      <c r="K3536" s="136"/>
      <c r="L3536" s="136"/>
    </row>
    <row r="3537" ht="22.5" customHeight="1">
      <c r="A3537" s="136"/>
      <c r="B3537" s="136"/>
      <c r="C3537" s="136"/>
      <c r="D3537" s="136"/>
      <c r="F3537" s="136"/>
      <c r="G3537" s="136"/>
      <c r="H3537" s="136"/>
      <c r="I3537" s="136"/>
      <c r="J3537" s="136"/>
      <c r="K3537" s="136"/>
      <c r="L3537" s="136"/>
    </row>
    <row r="3538" ht="22.5" customHeight="1">
      <c r="A3538" s="136"/>
      <c r="B3538" s="136"/>
      <c r="C3538" s="136"/>
      <c r="D3538" s="136"/>
      <c r="F3538" s="136"/>
      <c r="G3538" s="136"/>
      <c r="H3538" s="136"/>
      <c r="I3538" s="136"/>
      <c r="J3538" s="136"/>
      <c r="K3538" s="136"/>
      <c r="L3538" s="136"/>
    </row>
    <row r="3539" ht="22.5" customHeight="1">
      <c r="A3539" s="136"/>
      <c r="B3539" s="136"/>
      <c r="C3539" s="136"/>
      <c r="D3539" s="136"/>
      <c r="F3539" s="136"/>
      <c r="G3539" s="136"/>
      <c r="H3539" s="136"/>
      <c r="I3539" s="136"/>
      <c r="J3539" s="136"/>
      <c r="K3539" s="136"/>
      <c r="L3539" s="136"/>
    </row>
    <row r="3540" ht="22.5" customHeight="1">
      <c r="A3540" s="136"/>
      <c r="B3540" s="136"/>
      <c r="C3540" s="136"/>
      <c r="D3540" s="136"/>
      <c r="F3540" s="136"/>
      <c r="G3540" s="136"/>
      <c r="H3540" s="136"/>
      <c r="I3540" s="136"/>
      <c r="J3540" s="136"/>
      <c r="K3540" s="136"/>
      <c r="L3540" s="136"/>
    </row>
    <row r="3541" ht="22.5" customHeight="1">
      <c r="A3541" s="136"/>
      <c r="B3541" s="136"/>
      <c r="C3541" s="136"/>
      <c r="D3541" s="136"/>
      <c r="F3541" s="136"/>
      <c r="G3541" s="136"/>
      <c r="H3541" s="136"/>
      <c r="I3541" s="136"/>
      <c r="J3541" s="136"/>
      <c r="K3541" s="136"/>
      <c r="L3541" s="136"/>
    </row>
    <row r="3542" ht="22.5" customHeight="1">
      <c r="A3542" s="136"/>
      <c r="B3542" s="136"/>
      <c r="C3542" s="136"/>
      <c r="D3542" s="136"/>
      <c r="F3542" s="136"/>
      <c r="G3542" s="136"/>
      <c r="H3542" s="136"/>
      <c r="I3542" s="136"/>
      <c r="J3542" s="136"/>
      <c r="K3542" s="136"/>
      <c r="L3542" s="136"/>
    </row>
    <row r="3543" ht="22.5" customHeight="1">
      <c r="A3543" s="136"/>
      <c r="B3543" s="136"/>
      <c r="C3543" s="136"/>
      <c r="D3543" s="136"/>
      <c r="F3543" s="136"/>
      <c r="G3543" s="136"/>
      <c r="H3543" s="136"/>
      <c r="I3543" s="136"/>
      <c r="J3543" s="136"/>
      <c r="K3543" s="136"/>
      <c r="L3543" s="136"/>
    </row>
    <row r="3544" ht="22.5" customHeight="1">
      <c r="A3544" s="136"/>
      <c r="B3544" s="136"/>
      <c r="C3544" s="136"/>
      <c r="D3544" s="136"/>
      <c r="F3544" s="136"/>
      <c r="G3544" s="136"/>
      <c r="H3544" s="136"/>
      <c r="I3544" s="136"/>
      <c r="J3544" s="136"/>
      <c r="K3544" s="136"/>
      <c r="L3544" s="136"/>
    </row>
    <row r="3545" ht="22.5" customHeight="1">
      <c r="A3545" s="136"/>
      <c r="B3545" s="136"/>
      <c r="C3545" s="136"/>
      <c r="D3545" s="136"/>
      <c r="F3545" s="136"/>
      <c r="G3545" s="136"/>
      <c r="H3545" s="136"/>
      <c r="I3545" s="136"/>
      <c r="J3545" s="136"/>
      <c r="K3545" s="136"/>
      <c r="L3545" s="136"/>
    </row>
    <row r="3546" ht="22.5" customHeight="1">
      <c r="A3546" s="136"/>
      <c r="B3546" s="136"/>
      <c r="C3546" s="136"/>
      <c r="D3546" s="136"/>
      <c r="F3546" s="136"/>
      <c r="G3546" s="136"/>
      <c r="H3546" s="136"/>
      <c r="I3546" s="136"/>
      <c r="J3546" s="136"/>
      <c r="K3546" s="136"/>
      <c r="L3546" s="136"/>
    </row>
    <row r="3547" ht="22.5" customHeight="1">
      <c r="A3547" s="136"/>
      <c r="B3547" s="136"/>
      <c r="C3547" s="136"/>
      <c r="D3547" s="136"/>
      <c r="F3547" s="136"/>
      <c r="G3547" s="136"/>
      <c r="H3547" s="136"/>
      <c r="I3547" s="136"/>
      <c r="J3547" s="136"/>
      <c r="K3547" s="136"/>
      <c r="L3547" s="136"/>
    </row>
    <row r="3548" ht="22.5" customHeight="1">
      <c r="A3548" s="136"/>
      <c r="B3548" s="136"/>
      <c r="C3548" s="136"/>
      <c r="D3548" s="136"/>
      <c r="F3548" s="136"/>
      <c r="G3548" s="136"/>
      <c r="H3548" s="136"/>
      <c r="I3548" s="136"/>
      <c r="J3548" s="136"/>
      <c r="K3548" s="136"/>
      <c r="L3548" s="136"/>
    </row>
    <row r="3549" ht="22.5" customHeight="1">
      <c r="A3549" s="136"/>
      <c r="B3549" s="136"/>
      <c r="C3549" s="136"/>
      <c r="D3549" s="136"/>
      <c r="F3549" s="136"/>
      <c r="G3549" s="136"/>
      <c r="H3549" s="136"/>
      <c r="I3549" s="136"/>
      <c r="J3549" s="136"/>
      <c r="K3549" s="136"/>
      <c r="L3549" s="136"/>
    </row>
    <row r="3550" ht="22.5" customHeight="1">
      <c r="A3550" s="136"/>
      <c r="B3550" s="136"/>
      <c r="C3550" s="136"/>
      <c r="D3550" s="136"/>
      <c r="F3550" s="136"/>
      <c r="G3550" s="136"/>
      <c r="H3550" s="136"/>
      <c r="I3550" s="136"/>
      <c r="J3550" s="136"/>
      <c r="K3550" s="136"/>
      <c r="L3550" s="136"/>
    </row>
    <row r="3551" ht="22.5" customHeight="1">
      <c r="A3551" s="136"/>
      <c r="B3551" s="136"/>
      <c r="C3551" s="136"/>
      <c r="D3551" s="136"/>
      <c r="F3551" s="136"/>
      <c r="G3551" s="136"/>
      <c r="H3551" s="136"/>
      <c r="I3551" s="136"/>
      <c r="J3551" s="136"/>
      <c r="K3551" s="136"/>
      <c r="L3551" s="136"/>
    </row>
    <row r="3552" ht="22.5" customHeight="1">
      <c r="A3552" s="136"/>
      <c r="B3552" s="136"/>
      <c r="C3552" s="136"/>
      <c r="D3552" s="136"/>
      <c r="F3552" s="136"/>
      <c r="G3552" s="136"/>
      <c r="H3552" s="136"/>
      <c r="I3552" s="136"/>
      <c r="J3552" s="136"/>
      <c r="K3552" s="136"/>
      <c r="L3552" s="136"/>
    </row>
    <row r="3553" ht="22.5" customHeight="1">
      <c r="A3553" s="136"/>
      <c r="B3553" s="136"/>
      <c r="C3553" s="136"/>
      <c r="D3553" s="136"/>
      <c r="F3553" s="136"/>
      <c r="G3553" s="136"/>
      <c r="H3553" s="136"/>
      <c r="I3553" s="136"/>
      <c r="J3553" s="136"/>
      <c r="K3553" s="136"/>
      <c r="L3553" s="136"/>
    </row>
    <row r="3554" ht="22.5" customHeight="1">
      <c r="A3554" s="136"/>
      <c r="B3554" s="136"/>
      <c r="C3554" s="136"/>
      <c r="D3554" s="136"/>
      <c r="F3554" s="136"/>
      <c r="G3554" s="136"/>
      <c r="H3554" s="136"/>
      <c r="I3554" s="136"/>
      <c r="J3554" s="136"/>
      <c r="K3554" s="136"/>
      <c r="L3554" s="136"/>
    </row>
    <row r="3555" ht="22.5" customHeight="1">
      <c r="A3555" s="136"/>
      <c r="B3555" s="136"/>
      <c r="C3555" s="136"/>
      <c r="D3555" s="136"/>
      <c r="F3555" s="136"/>
      <c r="G3555" s="136"/>
      <c r="H3555" s="136"/>
      <c r="I3555" s="136"/>
      <c r="J3555" s="136"/>
      <c r="K3555" s="136"/>
      <c r="L3555" s="136"/>
    </row>
    <row r="3556" ht="22.5" customHeight="1">
      <c r="A3556" s="136"/>
      <c r="B3556" s="136"/>
      <c r="C3556" s="136"/>
      <c r="D3556" s="136"/>
      <c r="F3556" s="136"/>
      <c r="G3556" s="136"/>
      <c r="H3556" s="136"/>
      <c r="I3556" s="136"/>
      <c r="J3556" s="136"/>
      <c r="K3556" s="136"/>
      <c r="L3556" s="136"/>
    </row>
    <row r="3557" ht="22.5" customHeight="1">
      <c r="A3557" s="136"/>
      <c r="B3557" s="136"/>
      <c r="C3557" s="136"/>
      <c r="D3557" s="136"/>
      <c r="F3557" s="136"/>
      <c r="G3557" s="136"/>
      <c r="H3557" s="136"/>
      <c r="I3557" s="136"/>
      <c r="J3557" s="136"/>
      <c r="K3557" s="136"/>
      <c r="L3557" s="136"/>
    </row>
    <row r="3558" ht="22.5" customHeight="1">
      <c r="A3558" s="136"/>
      <c r="B3558" s="136"/>
      <c r="C3558" s="136"/>
      <c r="D3558" s="136"/>
      <c r="F3558" s="136"/>
      <c r="G3558" s="136"/>
      <c r="H3558" s="136"/>
      <c r="I3558" s="136"/>
      <c r="J3558" s="136"/>
      <c r="K3558" s="136"/>
      <c r="L3558" s="136"/>
    </row>
    <row r="3559" ht="22.5" customHeight="1">
      <c r="A3559" s="136"/>
      <c r="B3559" s="136"/>
      <c r="C3559" s="136"/>
      <c r="D3559" s="136"/>
      <c r="F3559" s="136"/>
      <c r="G3559" s="136"/>
      <c r="H3559" s="136"/>
      <c r="I3559" s="136"/>
      <c r="J3559" s="136"/>
      <c r="K3559" s="136"/>
      <c r="L3559" s="136"/>
    </row>
    <row r="3560" ht="22.5" customHeight="1">
      <c r="A3560" s="136"/>
      <c r="B3560" s="136"/>
      <c r="C3560" s="136"/>
      <c r="D3560" s="136"/>
      <c r="F3560" s="136"/>
      <c r="G3560" s="136"/>
      <c r="H3560" s="136"/>
      <c r="I3560" s="136"/>
      <c r="J3560" s="136"/>
      <c r="K3560" s="136"/>
      <c r="L3560" s="136"/>
    </row>
    <row r="3561" ht="22.5" customHeight="1">
      <c r="A3561" s="136"/>
      <c r="B3561" s="136"/>
      <c r="C3561" s="136"/>
      <c r="D3561" s="136"/>
      <c r="F3561" s="136"/>
      <c r="G3561" s="136"/>
      <c r="H3561" s="136"/>
      <c r="I3561" s="136"/>
      <c r="J3561" s="136"/>
      <c r="K3561" s="136"/>
      <c r="L3561" s="136"/>
    </row>
    <row r="3562" ht="22.5" customHeight="1">
      <c r="A3562" s="136"/>
      <c r="B3562" s="136"/>
      <c r="C3562" s="136"/>
      <c r="D3562" s="136"/>
      <c r="F3562" s="136"/>
      <c r="G3562" s="136"/>
      <c r="H3562" s="136"/>
      <c r="I3562" s="136"/>
      <c r="J3562" s="136"/>
      <c r="K3562" s="136"/>
      <c r="L3562" s="136"/>
    </row>
    <row r="3563" ht="22.5" customHeight="1">
      <c r="A3563" s="136"/>
      <c r="B3563" s="136"/>
      <c r="C3563" s="136"/>
      <c r="D3563" s="136"/>
      <c r="F3563" s="136"/>
      <c r="G3563" s="136"/>
      <c r="H3563" s="136"/>
      <c r="I3563" s="136"/>
      <c r="J3563" s="136"/>
      <c r="K3563" s="136"/>
      <c r="L3563" s="136"/>
    </row>
    <row r="3564" ht="22.5" customHeight="1">
      <c r="A3564" s="136"/>
      <c r="B3564" s="136"/>
      <c r="C3564" s="136"/>
      <c r="D3564" s="136"/>
      <c r="F3564" s="136"/>
      <c r="G3564" s="136"/>
      <c r="H3564" s="136"/>
      <c r="I3564" s="136"/>
      <c r="J3564" s="136"/>
      <c r="K3564" s="136"/>
      <c r="L3564" s="136"/>
    </row>
    <row r="3565" ht="22.5" customHeight="1">
      <c r="A3565" s="136"/>
      <c r="B3565" s="136"/>
      <c r="C3565" s="136"/>
      <c r="D3565" s="136"/>
      <c r="F3565" s="136"/>
      <c r="G3565" s="136"/>
      <c r="H3565" s="136"/>
      <c r="I3565" s="136"/>
      <c r="J3565" s="136"/>
      <c r="K3565" s="136"/>
      <c r="L3565" s="136"/>
    </row>
    <row r="3566" ht="22.5" customHeight="1">
      <c r="A3566" s="136"/>
      <c r="B3566" s="136"/>
      <c r="C3566" s="136"/>
      <c r="D3566" s="136"/>
      <c r="F3566" s="136"/>
      <c r="G3566" s="136"/>
      <c r="H3566" s="136"/>
      <c r="I3566" s="136"/>
      <c r="J3566" s="136"/>
      <c r="K3566" s="136"/>
      <c r="L3566" s="136"/>
    </row>
    <row r="3567" ht="22.5" customHeight="1">
      <c r="A3567" s="136"/>
      <c r="B3567" s="136"/>
      <c r="C3567" s="136"/>
      <c r="D3567" s="136"/>
      <c r="F3567" s="136"/>
      <c r="G3567" s="136"/>
      <c r="H3567" s="136"/>
      <c r="I3567" s="136"/>
      <c r="J3567" s="136"/>
      <c r="K3567" s="136"/>
      <c r="L3567" s="136"/>
    </row>
    <row r="3568" ht="22.5" customHeight="1">
      <c r="A3568" s="136"/>
      <c r="B3568" s="136"/>
      <c r="C3568" s="136"/>
      <c r="D3568" s="136"/>
      <c r="F3568" s="136"/>
      <c r="G3568" s="136"/>
      <c r="H3568" s="136"/>
      <c r="I3568" s="136"/>
      <c r="J3568" s="136"/>
      <c r="K3568" s="136"/>
      <c r="L3568" s="136"/>
    </row>
    <row r="3569" ht="22.5" customHeight="1">
      <c r="A3569" s="136"/>
      <c r="B3569" s="136"/>
      <c r="C3569" s="136"/>
      <c r="D3569" s="136"/>
      <c r="F3569" s="136"/>
      <c r="G3569" s="136"/>
      <c r="H3569" s="136"/>
      <c r="I3569" s="136"/>
      <c r="J3569" s="136"/>
      <c r="K3569" s="136"/>
      <c r="L3569" s="136"/>
    </row>
    <row r="3570" ht="22.5" customHeight="1">
      <c r="A3570" s="136"/>
      <c r="B3570" s="136"/>
      <c r="C3570" s="136"/>
      <c r="D3570" s="136"/>
      <c r="F3570" s="136"/>
      <c r="G3570" s="136"/>
      <c r="H3570" s="136"/>
      <c r="I3570" s="136"/>
      <c r="J3570" s="136"/>
      <c r="K3570" s="136"/>
      <c r="L3570" s="136"/>
    </row>
    <row r="3571" ht="22.5" customHeight="1">
      <c r="A3571" s="136"/>
      <c r="B3571" s="136"/>
      <c r="C3571" s="136"/>
      <c r="D3571" s="136"/>
      <c r="F3571" s="136"/>
      <c r="G3571" s="136"/>
      <c r="H3571" s="136"/>
      <c r="I3571" s="136"/>
      <c r="J3571" s="136"/>
      <c r="K3571" s="136"/>
      <c r="L3571" s="136"/>
    </row>
    <row r="3572" ht="22.5" customHeight="1">
      <c r="A3572" s="136"/>
      <c r="B3572" s="136"/>
      <c r="C3572" s="136"/>
      <c r="D3572" s="136"/>
      <c r="F3572" s="136"/>
      <c r="G3572" s="136"/>
      <c r="H3572" s="136"/>
      <c r="I3572" s="136"/>
      <c r="J3572" s="136"/>
      <c r="K3572" s="136"/>
      <c r="L3572" s="136"/>
    </row>
    <row r="3573" ht="22.5" customHeight="1">
      <c r="A3573" s="136"/>
      <c r="B3573" s="136"/>
      <c r="C3573" s="136"/>
      <c r="D3573" s="136"/>
      <c r="F3573" s="136"/>
      <c r="G3573" s="136"/>
      <c r="H3573" s="136"/>
      <c r="I3573" s="136"/>
      <c r="J3573" s="136"/>
      <c r="K3573" s="136"/>
      <c r="L3573" s="136"/>
    </row>
    <row r="3574" ht="22.5" customHeight="1">
      <c r="A3574" s="136"/>
      <c r="B3574" s="136"/>
      <c r="C3574" s="136"/>
      <c r="D3574" s="136"/>
      <c r="F3574" s="136"/>
      <c r="G3574" s="136"/>
      <c r="H3574" s="136"/>
      <c r="I3574" s="136"/>
      <c r="J3574" s="136"/>
      <c r="K3574" s="136"/>
      <c r="L3574" s="136"/>
    </row>
    <row r="3575" ht="22.5" customHeight="1">
      <c r="A3575" s="136"/>
      <c r="B3575" s="136"/>
      <c r="C3575" s="136"/>
      <c r="D3575" s="136"/>
      <c r="F3575" s="136"/>
      <c r="G3575" s="136"/>
      <c r="H3575" s="136"/>
      <c r="I3575" s="136"/>
      <c r="J3575" s="136"/>
      <c r="K3575" s="136"/>
      <c r="L3575" s="136"/>
    </row>
    <row r="3576" ht="22.5" customHeight="1">
      <c r="A3576" s="136"/>
      <c r="B3576" s="136"/>
      <c r="C3576" s="136"/>
      <c r="D3576" s="136"/>
      <c r="F3576" s="136"/>
      <c r="G3576" s="136"/>
      <c r="H3576" s="136"/>
      <c r="I3576" s="136"/>
      <c r="J3576" s="136"/>
      <c r="K3576" s="136"/>
      <c r="L3576" s="136"/>
    </row>
    <row r="3577" ht="22.5" customHeight="1">
      <c r="A3577" s="136"/>
      <c r="B3577" s="136"/>
      <c r="C3577" s="136"/>
      <c r="D3577" s="136"/>
      <c r="F3577" s="136"/>
      <c r="G3577" s="136"/>
      <c r="H3577" s="136"/>
      <c r="I3577" s="136"/>
      <c r="J3577" s="136"/>
      <c r="K3577" s="136"/>
      <c r="L3577" s="136"/>
    </row>
    <row r="3578" ht="22.5" customHeight="1">
      <c r="A3578" s="136"/>
      <c r="B3578" s="136"/>
      <c r="C3578" s="136"/>
      <c r="D3578" s="136"/>
      <c r="F3578" s="136"/>
      <c r="G3578" s="136"/>
      <c r="H3578" s="136"/>
      <c r="I3578" s="136"/>
      <c r="J3578" s="136"/>
      <c r="K3578" s="136"/>
      <c r="L3578" s="136"/>
    </row>
    <row r="3579" ht="22.5" customHeight="1">
      <c r="A3579" s="136"/>
      <c r="B3579" s="136"/>
      <c r="C3579" s="136"/>
      <c r="D3579" s="136"/>
      <c r="F3579" s="136"/>
      <c r="G3579" s="136"/>
      <c r="H3579" s="136"/>
      <c r="I3579" s="136"/>
      <c r="J3579" s="136"/>
      <c r="K3579" s="136"/>
      <c r="L3579" s="136"/>
    </row>
    <row r="3580" ht="22.5" customHeight="1">
      <c r="A3580" s="136"/>
      <c r="B3580" s="136"/>
      <c r="C3580" s="136"/>
      <c r="D3580" s="136"/>
      <c r="F3580" s="136"/>
      <c r="G3580" s="136"/>
      <c r="H3580" s="136"/>
      <c r="I3580" s="136"/>
      <c r="J3580" s="136"/>
      <c r="K3580" s="136"/>
      <c r="L3580" s="136"/>
    </row>
    <row r="3581" ht="22.5" customHeight="1">
      <c r="A3581" s="136"/>
      <c r="B3581" s="136"/>
      <c r="C3581" s="136"/>
      <c r="D3581" s="136"/>
      <c r="F3581" s="136"/>
      <c r="G3581" s="136"/>
      <c r="H3581" s="136"/>
      <c r="I3581" s="136"/>
      <c r="J3581" s="136"/>
      <c r="K3581" s="136"/>
      <c r="L3581" s="136"/>
    </row>
    <row r="3582" ht="22.5" customHeight="1">
      <c r="A3582" s="136"/>
      <c r="B3582" s="136"/>
      <c r="C3582" s="136"/>
      <c r="D3582" s="136"/>
      <c r="F3582" s="136"/>
      <c r="G3582" s="136"/>
      <c r="H3582" s="136"/>
      <c r="I3582" s="136"/>
      <c r="J3582" s="136"/>
      <c r="K3582" s="136"/>
      <c r="L3582" s="136"/>
    </row>
    <row r="3583" ht="22.5" customHeight="1">
      <c r="A3583" s="136"/>
      <c r="B3583" s="136"/>
      <c r="C3583" s="136"/>
      <c r="D3583" s="136"/>
      <c r="F3583" s="136"/>
      <c r="G3583" s="136"/>
      <c r="H3583" s="136"/>
      <c r="I3583" s="136"/>
      <c r="J3583" s="136"/>
      <c r="K3583" s="136"/>
      <c r="L3583" s="136"/>
    </row>
    <row r="3584" ht="22.5" customHeight="1">
      <c r="A3584" s="136"/>
      <c r="B3584" s="136"/>
      <c r="C3584" s="136"/>
      <c r="D3584" s="136"/>
      <c r="F3584" s="136"/>
      <c r="G3584" s="136"/>
      <c r="H3584" s="136"/>
      <c r="I3584" s="136"/>
      <c r="J3584" s="136"/>
      <c r="K3584" s="136"/>
      <c r="L3584" s="136"/>
    </row>
    <row r="3585" ht="22.5" customHeight="1">
      <c r="A3585" s="136"/>
      <c r="B3585" s="136"/>
      <c r="C3585" s="136"/>
      <c r="D3585" s="136"/>
      <c r="F3585" s="136"/>
      <c r="G3585" s="136"/>
      <c r="H3585" s="136"/>
      <c r="I3585" s="136"/>
      <c r="J3585" s="136"/>
      <c r="K3585" s="136"/>
      <c r="L3585" s="136"/>
    </row>
    <row r="3586" ht="22.5" customHeight="1">
      <c r="A3586" s="136"/>
      <c r="B3586" s="136"/>
      <c r="C3586" s="136"/>
      <c r="D3586" s="136"/>
      <c r="F3586" s="136"/>
      <c r="G3586" s="136"/>
      <c r="H3586" s="136"/>
      <c r="I3586" s="136"/>
      <c r="J3586" s="136"/>
      <c r="K3586" s="136"/>
      <c r="L3586" s="136"/>
    </row>
    <row r="3587" ht="22.5" customHeight="1">
      <c r="A3587" s="136"/>
      <c r="B3587" s="136"/>
      <c r="C3587" s="136"/>
      <c r="D3587" s="136"/>
      <c r="F3587" s="136"/>
      <c r="G3587" s="136"/>
      <c r="H3587" s="136"/>
      <c r="I3587" s="136"/>
      <c r="J3587" s="136"/>
      <c r="K3587" s="136"/>
      <c r="L3587" s="136"/>
    </row>
    <row r="3588" ht="22.5" customHeight="1">
      <c r="A3588" s="136"/>
      <c r="B3588" s="136"/>
      <c r="C3588" s="136"/>
      <c r="D3588" s="136"/>
      <c r="F3588" s="136"/>
      <c r="G3588" s="136"/>
      <c r="H3588" s="136"/>
      <c r="I3588" s="136"/>
      <c r="J3588" s="136"/>
      <c r="K3588" s="136"/>
      <c r="L3588" s="136"/>
    </row>
    <row r="3589" ht="22.5" customHeight="1">
      <c r="A3589" s="136"/>
      <c r="B3589" s="136"/>
      <c r="C3589" s="136"/>
      <c r="D3589" s="136"/>
      <c r="F3589" s="136"/>
      <c r="G3589" s="136"/>
      <c r="H3589" s="136"/>
      <c r="I3589" s="136"/>
      <c r="J3589" s="136"/>
      <c r="K3589" s="136"/>
      <c r="L3589" s="136"/>
    </row>
    <row r="3590" ht="22.5" customHeight="1">
      <c r="A3590" s="136"/>
      <c r="B3590" s="136"/>
      <c r="C3590" s="136"/>
      <c r="D3590" s="136"/>
      <c r="F3590" s="136"/>
      <c r="G3590" s="136"/>
      <c r="H3590" s="136"/>
      <c r="I3590" s="136"/>
      <c r="J3590" s="136"/>
      <c r="K3590" s="136"/>
      <c r="L3590" s="136"/>
    </row>
    <row r="3591" ht="22.5" customHeight="1">
      <c r="A3591" s="136"/>
      <c r="B3591" s="136"/>
      <c r="C3591" s="136"/>
      <c r="D3591" s="136"/>
      <c r="F3591" s="136"/>
      <c r="G3591" s="136"/>
      <c r="H3591" s="136"/>
      <c r="I3591" s="136"/>
      <c r="J3591" s="136"/>
      <c r="K3591" s="136"/>
      <c r="L3591" s="136"/>
    </row>
    <row r="3592" ht="22.5" customHeight="1">
      <c r="A3592" s="136"/>
      <c r="B3592" s="136"/>
      <c r="C3592" s="136"/>
      <c r="D3592" s="136"/>
      <c r="F3592" s="136"/>
      <c r="G3592" s="136"/>
      <c r="H3592" s="136"/>
      <c r="I3592" s="136"/>
      <c r="J3592" s="136"/>
      <c r="K3592" s="136"/>
      <c r="L3592" s="136"/>
    </row>
    <row r="3593" ht="22.5" customHeight="1">
      <c r="A3593" s="136"/>
      <c r="B3593" s="136"/>
      <c r="C3593" s="136"/>
      <c r="D3593" s="136"/>
      <c r="F3593" s="136"/>
      <c r="G3593" s="136"/>
      <c r="H3593" s="136"/>
      <c r="I3593" s="136"/>
      <c r="J3593" s="136"/>
      <c r="K3593" s="136"/>
      <c r="L3593" s="136"/>
    </row>
    <row r="3594" ht="22.5" customHeight="1">
      <c r="A3594" s="136"/>
      <c r="B3594" s="136"/>
      <c r="C3594" s="136"/>
      <c r="D3594" s="136"/>
      <c r="F3594" s="136"/>
      <c r="G3594" s="136"/>
      <c r="H3594" s="136"/>
      <c r="I3594" s="136"/>
      <c r="J3594" s="136"/>
      <c r="K3594" s="136"/>
      <c r="L3594" s="136"/>
    </row>
    <row r="3595" ht="22.5" customHeight="1">
      <c r="A3595" s="136"/>
      <c r="B3595" s="136"/>
      <c r="C3595" s="136"/>
      <c r="D3595" s="136"/>
      <c r="F3595" s="136"/>
      <c r="G3595" s="136"/>
      <c r="H3595" s="136"/>
      <c r="I3595" s="136"/>
      <c r="J3595" s="136"/>
      <c r="K3595" s="136"/>
      <c r="L3595" s="136"/>
    </row>
    <row r="3596" ht="22.5" customHeight="1">
      <c r="A3596" s="136"/>
      <c r="B3596" s="136"/>
      <c r="C3596" s="136"/>
      <c r="D3596" s="136"/>
      <c r="F3596" s="136"/>
      <c r="G3596" s="136"/>
      <c r="H3596" s="136"/>
      <c r="I3596" s="136"/>
      <c r="J3596" s="136"/>
      <c r="K3596" s="136"/>
      <c r="L3596" s="136"/>
    </row>
    <row r="3597" ht="22.5" customHeight="1">
      <c r="A3597" s="136"/>
      <c r="B3597" s="136"/>
      <c r="C3597" s="136"/>
      <c r="D3597" s="136"/>
      <c r="F3597" s="136"/>
      <c r="G3597" s="136"/>
      <c r="H3597" s="136"/>
      <c r="I3597" s="136"/>
      <c r="J3597" s="136"/>
      <c r="K3597" s="136"/>
      <c r="L3597" s="136"/>
    </row>
    <row r="3598" ht="22.5" customHeight="1">
      <c r="A3598" s="136"/>
      <c r="B3598" s="136"/>
      <c r="C3598" s="136"/>
      <c r="D3598" s="136"/>
      <c r="F3598" s="136"/>
      <c r="G3598" s="136"/>
      <c r="H3598" s="136"/>
      <c r="I3598" s="136"/>
      <c r="J3598" s="136"/>
      <c r="K3598" s="136"/>
      <c r="L3598" s="136"/>
    </row>
    <row r="3599" ht="22.5" customHeight="1">
      <c r="A3599" s="136"/>
      <c r="B3599" s="136"/>
      <c r="C3599" s="136"/>
      <c r="D3599" s="136"/>
      <c r="F3599" s="136"/>
      <c r="G3599" s="136"/>
      <c r="H3599" s="136"/>
      <c r="I3599" s="136"/>
      <c r="J3599" s="136"/>
      <c r="K3599" s="136"/>
      <c r="L3599" s="136"/>
    </row>
    <row r="3600" ht="22.5" customHeight="1">
      <c r="A3600" s="136"/>
      <c r="B3600" s="136"/>
      <c r="C3600" s="136"/>
      <c r="D3600" s="136"/>
      <c r="F3600" s="136"/>
      <c r="G3600" s="136"/>
      <c r="H3600" s="136"/>
      <c r="I3600" s="136"/>
      <c r="J3600" s="136"/>
      <c r="K3600" s="136"/>
      <c r="L3600" s="136"/>
    </row>
    <row r="3601" ht="22.5" customHeight="1">
      <c r="A3601" s="136"/>
      <c r="B3601" s="136"/>
      <c r="C3601" s="136"/>
      <c r="D3601" s="136"/>
      <c r="F3601" s="136"/>
      <c r="G3601" s="136"/>
      <c r="H3601" s="136"/>
      <c r="I3601" s="136"/>
      <c r="J3601" s="136"/>
      <c r="K3601" s="136"/>
      <c r="L3601" s="136"/>
    </row>
    <row r="3602" ht="22.5" customHeight="1">
      <c r="A3602" s="136"/>
      <c r="B3602" s="136"/>
      <c r="C3602" s="136"/>
      <c r="D3602" s="136"/>
      <c r="F3602" s="136"/>
      <c r="G3602" s="136"/>
      <c r="H3602" s="136"/>
      <c r="I3602" s="136"/>
      <c r="J3602" s="136"/>
      <c r="K3602" s="136"/>
      <c r="L3602" s="136"/>
    </row>
    <row r="3603" ht="22.5" customHeight="1">
      <c r="A3603" s="136"/>
      <c r="B3603" s="136"/>
      <c r="C3603" s="136"/>
      <c r="D3603" s="136"/>
      <c r="F3603" s="136"/>
      <c r="G3603" s="136"/>
      <c r="H3603" s="136"/>
      <c r="I3603" s="136"/>
      <c r="J3603" s="136"/>
      <c r="K3603" s="136"/>
      <c r="L3603" s="136"/>
    </row>
    <row r="3604" ht="22.5" customHeight="1">
      <c r="A3604" s="136"/>
      <c r="B3604" s="136"/>
      <c r="C3604" s="136"/>
      <c r="D3604" s="136"/>
      <c r="F3604" s="136"/>
      <c r="G3604" s="136"/>
      <c r="H3604" s="136"/>
      <c r="I3604" s="136"/>
      <c r="J3604" s="136"/>
      <c r="K3604" s="136"/>
      <c r="L3604" s="136"/>
    </row>
    <row r="3605" ht="22.5" customHeight="1">
      <c r="A3605" s="136"/>
      <c r="B3605" s="136"/>
      <c r="C3605" s="136"/>
      <c r="D3605" s="136"/>
      <c r="F3605" s="136"/>
      <c r="G3605" s="136"/>
      <c r="H3605" s="136"/>
      <c r="I3605" s="136"/>
      <c r="J3605" s="136"/>
      <c r="K3605" s="136"/>
      <c r="L3605" s="136"/>
    </row>
    <row r="3606" ht="22.5" customHeight="1">
      <c r="A3606" s="136"/>
      <c r="B3606" s="136"/>
      <c r="C3606" s="136"/>
      <c r="D3606" s="136"/>
      <c r="F3606" s="136"/>
      <c r="G3606" s="136"/>
      <c r="H3606" s="136"/>
      <c r="I3606" s="136"/>
      <c r="J3606" s="136"/>
      <c r="K3606" s="136"/>
      <c r="L3606" s="136"/>
    </row>
    <row r="3607" ht="22.5" customHeight="1">
      <c r="A3607" s="136"/>
      <c r="B3607" s="136"/>
      <c r="C3607" s="136"/>
      <c r="D3607" s="136"/>
      <c r="F3607" s="136"/>
      <c r="G3607" s="136"/>
      <c r="H3607" s="136"/>
      <c r="I3607" s="136"/>
      <c r="J3607" s="136"/>
      <c r="K3607" s="136"/>
      <c r="L3607" s="136"/>
    </row>
    <row r="3608" ht="22.5" customHeight="1">
      <c r="A3608" s="136"/>
      <c r="B3608" s="136"/>
      <c r="C3608" s="136"/>
      <c r="D3608" s="136"/>
      <c r="F3608" s="136"/>
      <c r="G3608" s="136"/>
      <c r="H3608" s="136"/>
      <c r="I3608" s="136"/>
      <c r="J3608" s="136"/>
      <c r="K3608" s="136"/>
      <c r="L3608" s="136"/>
    </row>
    <row r="3609" ht="22.5" customHeight="1">
      <c r="A3609" s="136"/>
      <c r="B3609" s="136"/>
      <c r="C3609" s="136"/>
      <c r="D3609" s="136"/>
      <c r="F3609" s="136"/>
      <c r="G3609" s="136"/>
      <c r="H3609" s="136"/>
      <c r="I3609" s="136"/>
      <c r="J3609" s="136"/>
      <c r="K3609" s="136"/>
      <c r="L3609" s="136"/>
    </row>
    <row r="3610" ht="22.5" customHeight="1">
      <c r="A3610" s="136"/>
      <c r="B3610" s="136"/>
      <c r="C3610" s="136"/>
      <c r="D3610" s="136"/>
      <c r="F3610" s="136"/>
      <c r="G3610" s="136"/>
      <c r="H3610" s="136"/>
      <c r="I3610" s="136"/>
      <c r="J3610" s="136"/>
      <c r="K3610" s="136"/>
      <c r="L3610" s="136"/>
    </row>
    <row r="3611" ht="22.5" customHeight="1">
      <c r="A3611" s="136"/>
      <c r="B3611" s="136"/>
      <c r="C3611" s="136"/>
      <c r="D3611" s="136"/>
      <c r="F3611" s="136"/>
      <c r="G3611" s="136"/>
      <c r="H3611" s="136"/>
      <c r="I3611" s="136"/>
      <c r="J3611" s="136"/>
      <c r="K3611" s="136"/>
      <c r="L3611" s="136"/>
    </row>
    <row r="3612" ht="22.5" customHeight="1">
      <c r="A3612" s="136"/>
      <c r="B3612" s="136"/>
      <c r="C3612" s="136"/>
      <c r="D3612" s="136"/>
      <c r="F3612" s="136"/>
      <c r="G3612" s="136"/>
      <c r="H3612" s="136"/>
      <c r="I3612" s="136"/>
      <c r="J3612" s="136"/>
      <c r="K3612" s="136"/>
      <c r="L3612" s="136"/>
    </row>
    <row r="3613" ht="22.5" customHeight="1">
      <c r="A3613" s="136"/>
      <c r="B3613" s="136"/>
      <c r="C3613" s="136"/>
      <c r="D3613" s="136"/>
      <c r="F3613" s="136"/>
      <c r="G3613" s="136"/>
      <c r="H3613" s="136"/>
      <c r="I3613" s="136"/>
      <c r="J3613" s="136"/>
      <c r="K3613" s="136"/>
      <c r="L3613" s="136"/>
    </row>
    <row r="3614" ht="22.5" customHeight="1">
      <c r="A3614" s="136"/>
      <c r="B3614" s="136"/>
      <c r="C3614" s="136"/>
      <c r="D3614" s="136"/>
      <c r="F3614" s="136"/>
      <c r="G3614" s="136"/>
      <c r="H3614" s="136"/>
      <c r="I3614" s="136"/>
      <c r="J3614" s="136"/>
      <c r="K3614" s="136"/>
      <c r="L3614" s="136"/>
    </row>
    <row r="3615" ht="22.5" customHeight="1">
      <c r="A3615" s="136"/>
      <c r="B3615" s="136"/>
      <c r="C3615" s="136"/>
      <c r="D3615" s="136"/>
      <c r="F3615" s="136"/>
      <c r="G3615" s="136"/>
      <c r="H3615" s="136"/>
      <c r="I3615" s="136"/>
      <c r="J3615" s="136"/>
      <c r="K3615" s="136"/>
      <c r="L3615" s="136"/>
    </row>
    <row r="3616" ht="22.5" customHeight="1">
      <c r="A3616" s="136"/>
      <c r="B3616" s="136"/>
      <c r="C3616" s="136"/>
      <c r="D3616" s="136"/>
      <c r="F3616" s="136"/>
      <c r="G3616" s="136"/>
      <c r="H3616" s="136"/>
      <c r="I3616" s="136"/>
      <c r="J3616" s="136"/>
      <c r="K3616" s="136"/>
      <c r="L3616" s="136"/>
    </row>
    <row r="3617" ht="22.5" customHeight="1">
      <c r="A3617" s="136"/>
      <c r="B3617" s="136"/>
      <c r="C3617" s="136"/>
      <c r="D3617" s="136"/>
      <c r="F3617" s="136"/>
      <c r="G3617" s="136"/>
      <c r="H3617" s="136"/>
      <c r="I3617" s="136"/>
      <c r="J3617" s="136"/>
      <c r="K3617" s="136"/>
      <c r="L3617" s="136"/>
    </row>
    <row r="3618" ht="22.5" customHeight="1">
      <c r="A3618" s="136"/>
      <c r="B3618" s="136"/>
      <c r="C3618" s="136"/>
      <c r="D3618" s="136"/>
      <c r="F3618" s="136"/>
      <c r="G3618" s="136"/>
      <c r="H3618" s="136"/>
      <c r="I3618" s="136"/>
      <c r="J3618" s="136"/>
      <c r="K3618" s="136"/>
      <c r="L3618" s="136"/>
    </row>
    <row r="3619" ht="22.5" customHeight="1">
      <c r="A3619" s="136"/>
      <c r="B3619" s="136"/>
      <c r="C3619" s="136"/>
      <c r="D3619" s="136"/>
      <c r="F3619" s="136"/>
      <c r="G3619" s="136"/>
      <c r="H3619" s="136"/>
      <c r="I3619" s="136"/>
      <c r="J3619" s="136"/>
      <c r="K3619" s="136"/>
      <c r="L3619" s="136"/>
    </row>
    <row r="3620" ht="22.5" customHeight="1">
      <c r="A3620" s="136"/>
      <c r="B3620" s="136"/>
      <c r="C3620" s="136"/>
      <c r="D3620" s="136"/>
      <c r="F3620" s="136"/>
      <c r="G3620" s="136"/>
      <c r="H3620" s="136"/>
      <c r="I3620" s="136"/>
      <c r="J3620" s="136"/>
      <c r="K3620" s="136"/>
      <c r="L3620" s="136"/>
    </row>
    <row r="3621" ht="22.5" customHeight="1">
      <c r="A3621" s="136"/>
      <c r="B3621" s="136"/>
      <c r="C3621" s="136"/>
      <c r="D3621" s="136"/>
      <c r="F3621" s="136"/>
      <c r="G3621" s="136"/>
      <c r="H3621" s="136"/>
      <c r="I3621" s="136"/>
      <c r="J3621" s="136"/>
      <c r="K3621" s="136"/>
      <c r="L3621" s="136"/>
    </row>
    <row r="3622" ht="22.5" customHeight="1">
      <c r="A3622" s="136"/>
      <c r="B3622" s="136"/>
      <c r="C3622" s="136"/>
      <c r="D3622" s="136"/>
      <c r="F3622" s="136"/>
      <c r="G3622" s="136"/>
      <c r="H3622" s="136"/>
      <c r="I3622" s="136"/>
      <c r="J3622" s="136"/>
      <c r="K3622" s="136"/>
      <c r="L3622" s="136"/>
    </row>
    <row r="3623" ht="22.5" customHeight="1">
      <c r="A3623" s="136"/>
      <c r="B3623" s="136"/>
      <c r="C3623" s="136"/>
      <c r="D3623" s="136"/>
      <c r="F3623" s="136"/>
      <c r="G3623" s="136"/>
      <c r="H3623" s="136"/>
      <c r="I3623" s="136"/>
      <c r="J3623" s="136"/>
      <c r="K3623" s="136"/>
      <c r="L3623" s="136"/>
    </row>
    <row r="3624" ht="22.5" customHeight="1">
      <c r="A3624" s="136"/>
      <c r="B3624" s="136"/>
      <c r="C3624" s="136"/>
      <c r="D3624" s="136"/>
      <c r="F3624" s="136"/>
      <c r="G3624" s="136"/>
      <c r="H3624" s="136"/>
      <c r="I3624" s="136"/>
      <c r="J3624" s="136"/>
      <c r="K3624" s="136"/>
      <c r="L3624" s="136"/>
    </row>
    <row r="3625" ht="22.5" customHeight="1">
      <c r="A3625" s="136"/>
      <c r="B3625" s="136"/>
      <c r="C3625" s="136"/>
      <c r="D3625" s="136"/>
      <c r="F3625" s="136"/>
      <c r="G3625" s="136"/>
      <c r="H3625" s="136"/>
      <c r="I3625" s="136"/>
      <c r="J3625" s="136"/>
      <c r="K3625" s="136"/>
      <c r="L3625" s="136"/>
    </row>
    <row r="3626" ht="22.5" customHeight="1">
      <c r="A3626" s="136"/>
      <c r="B3626" s="136"/>
      <c r="C3626" s="136"/>
      <c r="D3626" s="136"/>
      <c r="F3626" s="136"/>
      <c r="G3626" s="136"/>
      <c r="H3626" s="136"/>
      <c r="I3626" s="136"/>
      <c r="J3626" s="136"/>
      <c r="K3626" s="136"/>
      <c r="L3626" s="136"/>
    </row>
    <row r="3627" ht="22.5" customHeight="1">
      <c r="A3627" s="136"/>
      <c r="B3627" s="136"/>
      <c r="C3627" s="136"/>
      <c r="D3627" s="136"/>
      <c r="F3627" s="136"/>
      <c r="G3627" s="136"/>
      <c r="H3627" s="136"/>
      <c r="I3627" s="136"/>
      <c r="J3627" s="136"/>
      <c r="K3627" s="136"/>
      <c r="L3627" s="136"/>
    </row>
    <row r="3628" ht="22.5" customHeight="1">
      <c r="A3628" s="136"/>
      <c r="B3628" s="136"/>
      <c r="C3628" s="136"/>
      <c r="D3628" s="136"/>
      <c r="F3628" s="136"/>
      <c r="G3628" s="136"/>
      <c r="H3628" s="136"/>
      <c r="I3628" s="136"/>
      <c r="J3628" s="136"/>
      <c r="K3628" s="136"/>
      <c r="L3628" s="136"/>
    </row>
    <row r="3629" ht="22.5" customHeight="1">
      <c r="A3629" s="136"/>
      <c r="B3629" s="136"/>
      <c r="C3629" s="136"/>
      <c r="D3629" s="136"/>
      <c r="F3629" s="136"/>
      <c r="G3629" s="136"/>
      <c r="H3629" s="136"/>
      <c r="I3629" s="136"/>
      <c r="J3629" s="136"/>
      <c r="K3629" s="136"/>
      <c r="L3629" s="136"/>
    </row>
    <row r="3630" ht="22.5" customHeight="1">
      <c r="A3630" s="136"/>
      <c r="B3630" s="136"/>
      <c r="C3630" s="136"/>
      <c r="D3630" s="136"/>
      <c r="F3630" s="136"/>
      <c r="G3630" s="136"/>
      <c r="H3630" s="136"/>
      <c r="I3630" s="136"/>
      <c r="J3630" s="136"/>
      <c r="K3630" s="136"/>
      <c r="L3630" s="136"/>
    </row>
    <row r="3631" ht="22.5" customHeight="1">
      <c r="A3631" s="136"/>
      <c r="B3631" s="136"/>
      <c r="C3631" s="136"/>
      <c r="D3631" s="136"/>
      <c r="F3631" s="136"/>
      <c r="G3631" s="136"/>
      <c r="H3631" s="136"/>
      <c r="I3631" s="136"/>
      <c r="J3631" s="136"/>
      <c r="K3631" s="136"/>
      <c r="L3631" s="136"/>
    </row>
    <row r="3632" ht="22.5" customHeight="1">
      <c r="A3632" s="136"/>
      <c r="B3632" s="136"/>
      <c r="C3632" s="136"/>
      <c r="D3632" s="136"/>
      <c r="F3632" s="136"/>
      <c r="G3632" s="136"/>
      <c r="H3632" s="136"/>
      <c r="I3632" s="136"/>
      <c r="J3632" s="136"/>
      <c r="K3632" s="136"/>
      <c r="L3632" s="136"/>
    </row>
    <row r="3633" ht="22.5" customHeight="1">
      <c r="A3633" s="136"/>
      <c r="B3633" s="136"/>
      <c r="C3633" s="136"/>
      <c r="D3633" s="136"/>
      <c r="F3633" s="136"/>
      <c r="G3633" s="136"/>
      <c r="H3633" s="136"/>
      <c r="I3633" s="136"/>
      <c r="J3633" s="136"/>
      <c r="K3633" s="136"/>
      <c r="L3633" s="136"/>
    </row>
    <row r="3634" ht="22.5" customHeight="1">
      <c r="A3634" s="136"/>
      <c r="B3634" s="136"/>
      <c r="C3634" s="136"/>
      <c r="D3634" s="136"/>
      <c r="F3634" s="136"/>
      <c r="G3634" s="136"/>
      <c r="H3634" s="136"/>
      <c r="I3634" s="136"/>
      <c r="J3634" s="136"/>
      <c r="K3634" s="136"/>
      <c r="L3634" s="136"/>
    </row>
    <row r="3635" ht="22.5" customHeight="1">
      <c r="A3635" s="136"/>
      <c r="B3635" s="136"/>
      <c r="C3635" s="136"/>
      <c r="D3635" s="136"/>
      <c r="F3635" s="136"/>
      <c r="G3635" s="136"/>
      <c r="H3635" s="136"/>
      <c r="I3635" s="136"/>
      <c r="J3635" s="136"/>
      <c r="K3635" s="136"/>
      <c r="L3635" s="136"/>
    </row>
    <row r="3636" ht="22.5" customHeight="1">
      <c r="A3636" s="136"/>
      <c r="B3636" s="136"/>
      <c r="C3636" s="136"/>
      <c r="D3636" s="136"/>
      <c r="F3636" s="136"/>
      <c r="G3636" s="136"/>
      <c r="H3636" s="136"/>
      <c r="I3636" s="136"/>
      <c r="J3636" s="136"/>
      <c r="K3636" s="136"/>
      <c r="L3636" s="136"/>
    </row>
    <row r="3637" ht="22.5" customHeight="1">
      <c r="A3637" s="136"/>
      <c r="B3637" s="136"/>
      <c r="C3637" s="136"/>
      <c r="D3637" s="136"/>
      <c r="F3637" s="136"/>
      <c r="G3637" s="136"/>
      <c r="H3637" s="136"/>
      <c r="I3637" s="136"/>
      <c r="J3637" s="136"/>
      <c r="K3637" s="136"/>
      <c r="L3637" s="136"/>
    </row>
    <row r="3638" ht="22.5" customHeight="1">
      <c r="A3638" s="136"/>
      <c r="B3638" s="136"/>
      <c r="C3638" s="136"/>
      <c r="D3638" s="136"/>
      <c r="F3638" s="136"/>
      <c r="G3638" s="136"/>
      <c r="H3638" s="136"/>
      <c r="I3638" s="136"/>
      <c r="J3638" s="136"/>
      <c r="K3638" s="136"/>
      <c r="L3638" s="136"/>
    </row>
    <row r="3639" ht="22.5" customHeight="1">
      <c r="A3639" s="136"/>
      <c r="B3639" s="136"/>
      <c r="C3639" s="136"/>
      <c r="D3639" s="136"/>
      <c r="F3639" s="136"/>
      <c r="G3639" s="136"/>
      <c r="H3639" s="136"/>
      <c r="I3639" s="136"/>
      <c r="J3639" s="136"/>
      <c r="K3639" s="136"/>
      <c r="L3639" s="136"/>
    </row>
    <row r="3640" ht="22.5" customHeight="1">
      <c r="A3640" s="136"/>
      <c r="B3640" s="136"/>
      <c r="C3640" s="136"/>
      <c r="D3640" s="136"/>
      <c r="F3640" s="136"/>
      <c r="G3640" s="136"/>
      <c r="H3640" s="136"/>
      <c r="I3640" s="136"/>
      <c r="J3640" s="136"/>
      <c r="K3640" s="136"/>
      <c r="L3640" s="136"/>
    </row>
    <row r="3641" ht="22.5" customHeight="1">
      <c r="A3641" s="136"/>
      <c r="B3641" s="136"/>
      <c r="C3641" s="136"/>
      <c r="D3641" s="136"/>
      <c r="F3641" s="136"/>
      <c r="G3641" s="136"/>
      <c r="H3641" s="136"/>
      <c r="I3641" s="136"/>
      <c r="J3641" s="136"/>
      <c r="K3641" s="136"/>
      <c r="L3641" s="136"/>
    </row>
    <row r="3642" ht="22.5" customHeight="1">
      <c r="A3642" s="136"/>
      <c r="B3642" s="136"/>
      <c r="C3642" s="136"/>
      <c r="D3642" s="136"/>
      <c r="F3642" s="136"/>
      <c r="G3642" s="136"/>
      <c r="H3642" s="136"/>
      <c r="I3642" s="136"/>
      <c r="J3642" s="136"/>
      <c r="K3642" s="136"/>
      <c r="L3642" s="136"/>
    </row>
    <row r="3643" ht="22.5" customHeight="1">
      <c r="A3643" s="136"/>
      <c r="B3643" s="136"/>
      <c r="C3643" s="136"/>
      <c r="D3643" s="136"/>
      <c r="F3643" s="136"/>
      <c r="G3643" s="136"/>
      <c r="H3643" s="136"/>
      <c r="I3643" s="136"/>
      <c r="J3643" s="136"/>
      <c r="K3643" s="136"/>
      <c r="L3643" s="136"/>
    </row>
    <row r="3644" ht="22.5" customHeight="1">
      <c r="A3644" s="136"/>
      <c r="B3644" s="136"/>
      <c r="C3644" s="136"/>
      <c r="D3644" s="136"/>
      <c r="F3644" s="136"/>
      <c r="G3644" s="136"/>
      <c r="H3644" s="136"/>
      <c r="I3644" s="136"/>
      <c r="J3644" s="136"/>
      <c r="K3644" s="136"/>
      <c r="L3644" s="136"/>
    </row>
    <row r="3645" ht="22.5" customHeight="1">
      <c r="A3645" s="136"/>
      <c r="B3645" s="136"/>
      <c r="C3645" s="136"/>
      <c r="D3645" s="136"/>
      <c r="F3645" s="136"/>
      <c r="G3645" s="136"/>
      <c r="H3645" s="136"/>
      <c r="I3645" s="136"/>
      <c r="J3645" s="136"/>
      <c r="K3645" s="136"/>
      <c r="L3645" s="136"/>
    </row>
    <row r="3646" ht="22.5" customHeight="1">
      <c r="A3646" s="136"/>
      <c r="B3646" s="136"/>
      <c r="C3646" s="136"/>
      <c r="D3646" s="136"/>
      <c r="F3646" s="136"/>
      <c r="G3646" s="136"/>
      <c r="H3646" s="136"/>
      <c r="I3646" s="136"/>
      <c r="J3646" s="136"/>
      <c r="K3646" s="136"/>
      <c r="L3646" s="136"/>
    </row>
    <row r="3647" ht="22.5" customHeight="1">
      <c r="A3647" s="136"/>
      <c r="B3647" s="136"/>
      <c r="C3647" s="136"/>
      <c r="D3647" s="136"/>
      <c r="F3647" s="136"/>
      <c r="G3647" s="136"/>
      <c r="H3647" s="136"/>
      <c r="I3647" s="136"/>
      <c r="J3647" s="136"/>
      <c r="K3647" s="136"/>
      <c r="L3647" s="136"/>
    </row>
    <row r="3648" ht="22.5" customHeight="1">
      <c r="A3648" s="136"/>
      <c r="B3648" s="136"/>
      <c r="C3648" s="136"/>
      <c r="D3648" s="136"/>
      <c r="F3648" s="136"/>
      <c r="G3648" s="136"/>
      <c r="H3648" s="136"/>
      <c r="I3648" s="136"/>
      <c r="J3648" s="136"/>
      <c r="K3648" s="136"/>
      <c r="L3648" s="136"/>
    </row>
    <row r="3649" ht="22.5" customHeight="1">
      <c r="A3649" s="136"/>
      <c r="B3649" s="136"/>
      <c r="C3649" s="136"/>
      <c r="D3649" s="136"/>
      <c r="F3649" s="136"/>
      <c r="G3649" s="136"/>
      <c r="H3649" s="136"/>
      <c r="I3649" s="136"/>
      <c r="J3649" s="136"/>
      <c r="K3649" s="136"/>
      <c r="L3649" s="136"/>
    </row>
    <row r="3650" ht="22.5" customHeight="1">
      <c r="A3650" s="136"/>
      <c r="B3650" s="136"/>
      <c r="C3650" s="136"/>
      <c r="D3650" s="136"/>
      <c r="F3650" s="136"/>
      <c r="G3650" s="136"/>
      <c r="H3650" s="136"/>
      <c r="I3650" s="136"/>
      <c r="J3650" s="136"/>
      <c r="K3650" s="136"/>
      <c r="L3650" s="136"/>
    </row>
    <row r="3651" ht="22.5" customHeight="1">
      <c r="A3651" s="136"/>
      <c r="B3651" s="136"/>
      <c r="C3651" s="136"/>
      <c r="D3651" s="136"/>
      <c r="F3651" s="136"/>
      <c r="G3651" s="136"/>
      <c r="H3651" s="136"/>
      <c r="I3651" s="136"/>
      <c r="J3651" s="136"/>
      <c r="K3651" s="136"/>
      <c r="L3651" s="136"/>
    </row>
    <row r="3652" ht="22.5" customHeight="1">
      <c r="A3652" s="136"/>
      <c r="B3652" s="136"/>
      <c r="C3652" s="136"/>
      <c r="D3652" s="136"/>
      <c r="F3652" s="136"/>
      <c r="G3652" s="136"/>
      <c r="H3652" s="136"/>
      <c r="I3652" s="136"/>
      <c r="J3652" s="136"/>
      <c r="K3652" s="136"/>
      <c r="L3652" s="136"/>
    </row>
    <row r="3653" ht="22.5" customHeight="1">
      <c r="A3653" s="136"/>
      <c r="B3653" s="136"/>
      <c r="C3653" s="136"/>
      <c r="D3653" s="136"/>
      <c r="F3653" s="136"/>
      <c r="G3653" s="136"/>
      <c r="H3653" s="136"/>
      <c r="I3653" s="136"/>
      <c r="J3653" s="136"/>
      <c r="K3653" s="136"/>
      <c r="L3653" s="136"/>
    </row>
    <row r="3654" ht="22.5" customHeight="1">
      <c r="A3654" s="136"/>
      <c r="B3654" s="136"/>
      <c r="C3654" s="136"/>
      <c r="D3654" s="136"/>
      <c r="F3654" s="136"/>
      <c r="G3654" s="136"/>
      <c r="H3654" s="136"/>
      <c r="I3654" s="136"/>
      <c r="J3654" s="136"/>
      <c r="K3654" s="136"/>
      <c r="L3654" s="136"/>
    </row>
    <row r="3655" ht="22.5" customHeight="1">
      <c r="A3655" s="136"/>
      <c r="B3655" s="136"/>
      <c r="C3655" s="136"/>
      <c r="D3655" s="136"/>
      <c r="F3655" s="136"/>
      <c r="G3655" s="136"/>
      <c r="H3655" s="136"/>
      <c r="I3655" s="136"/>
      <c r="J3655" s="136"/>
      <c r="K3655" s="136"/>
      <c r="L3655" s="136"/>
    </row>
    <row r="3656" ht="22.5" customHeight="1">
      <c r="A3656" s="136"/>
      <c r="B3656" s="136"/>
      <c r="C3656" s="136"/>
      <c r="D3656" s="136"/>
      <c r="F3656" s="136"/>
      <c r="G3656" s="136"/>
      <c r="H3656" s="136"/>
      <c r="I3656" s="136"/>
      <c r="J3656" s="136"/>
      <c r="K3656" s="136"/>
      <c r="L3656" s="136"/>
    </row>
    <row r="3657" ht="22.5" customHeight="1">
      <c r="A3657" s="136"/>
      <c r="B3657" s="136"/>
      <c r="C3657" s="136"/>
      <c r="D3657" s="136"/>
      <c r="F3657" s="136"/>
      <c r="G3657" s="136"/>
      <c r="H3657" s="136"/>
      <c r="I3657" s="136"/>
      <c r="J3657" s="136"/>
      <c r="K3657" s="136"/>
      <c r="L3657" s="136"/>
    </row>
    <row r="3658" ht="22.5" customHeight="1">
      <c r="A3658" s="136"/>
      <c r="B3658" s="136"/>
      <c r="C3658" s="136"/>
      <c r="D3658" s="136"/>
      <c r="F3658" s="136"/>
      <c r="G3658" s="136"/>
      <c r="H3658" s="136"/>
      <c r="I3658" s="136"/>
      <c r="J3658" s="136"/>
      <c r="K3658" s="136"/>
      <c r="L3658" s="136"/>
    </row>
    <row r="3659" ht="22.5" customHeight="1">
      <c r="A3659" s="136"/>
      <c r="B3659" s="136"/>
      <c r="C3659" s="136"/>
      <c r="D3659" s="136"/>
      <c r="F3659" s="136"/>
      <c r="G3659" s="136"/>
      <c r="H3659" s="136"/>
      <c r="I3659" s="136"/>
      <c r="J3659" s="136"/>
      <c r="K3659" s="136"/>
      <c r="L3659" s="136"/>
    </row>
    <row r="3660" ht="22.5" customHeight="1">
      <c r="A3660" s="136"/>
      <c r="B3660" s="136"/>
      <c r="C3660" s="136"/>
      <c r="D3660" s="136"/>
      <c r="F3660" s="136"/>
      <c r="G3660" s="136"/>
      <c r="H3660" s="136"/>
      <c r="I3660" s="136"/>
      <c r="J3660" s="136"/>
      <c r="K3660" s="136"/>
      <c r="L3660" s="136"/>
    </row>
    <row r="3661" ht="22.5" customHeight="1">
      <c r="A3661" s="136"/>
      <c r="B3661" s="136"/>
      <c r="C3661" s="136"/>
      <c r="D3661" s="136"/>
      <c r="F3661" s="136"/>
      <c r="G3661" s="136"/>
      <c r="H3661" s="136"/>
      <c r="I3661" s="136"/>
      <c r="J3661" s="136"/>
      <c r="K3661" s="136"/>
      <c r="L3661" s="136"/>
    </row>
    <row r="3662" ht="22.5" customHeight="1">
      <c r="A3662" s="136"/>
      <c r="B3662" s="136"/>
      <c r="C3662" s="136"/>
      <c r="D3662" s="136"/>
      <c r="F3662" s="136"/>
      <c r="G3662" s="136"/>
      <c r="H3662" s="136"/>
      <c r="I3662" s="136"/>
      <c r="J3662" s="136"/>
      <c r="K3662" s="136"/>
      <c r="L3662" s="136"/>
    </row>
    <row r="3663" ht="22.5" customHeight="1">
      <c r="A3663" s="136"/>
      <c r="B3663" s="136"/>
      <c r="C3663" s="136"/>
      <c r="D3663" s="136"/>
      <c r="F3663" s="136"/>
      <c r="G3663" s="136"/>
      <c r="H3663" s="136"/>
      <c r="I3663" s="136"/>
      <c r="J3663" s="136"/>
      <c r="K3663" s="136"/>
      <c r="L3663" s="136"/>
    </row>
    <row r="3664" ht="22.5" customHeight="1">
      <c r="A3664" s="136"/>
      <c r="B3664" s="136"/>
      <c r="C3664" s="136"/>
      <c r="D3664" s="136"/>
      <c r="F3664" s="136"/>
      <c r="G3664" s="136"/>
      <c r="H3664" s="136"/>
      <c r="I3664" s="136"/>
      <c r="J3664" s="136"/>
      <c r="K3664" s="136"/>
      <c r="L3664" s="136"/>
    </row>
    <row r="3665" ht="22.5" customHeight="1">
      <c r="A3665" s="136"/>
      <c r="B3665" s="136"/>
      <c r="C3665" s="136"/>
      <c r="D3665" s="136"/>
      <c r="F3665" s="136"/>
      <c r="G3665" s="136"/>
      <c r="H3665" s="136"/>
      <c r="I3665" s="136"/>
      <c r="J3665" s="136"/>
      <c r="K3665" s="136"/>
      <c r="L3665" s="136"/>
    </row>
    <row r="3666" ht="22.5" customHeight="1">
      <c r="A3666" s="136"/>
      <c r="B3666" s="136"/>
      <c r="C3666" s="136"/>
      <c r="D3666" s="136"/>
      <c r="F3666" s="136"/>
      <c r="G3666" s="136"/>
      <c r="H3666" s="136"/>
      <c r="I3666" s="136"/>
      <c r="J3666" s="136"/>
      <c r="K3666" s="136"/>
      <c r="L3666" s="136"/>
    </row>
    <row r="3667" ht="22.5" customHeight="1">
      <c r="A3667" s="136"/>
      <c r="B3667" s="136"/>
      <c r="C3667" s="136"/>
      <c r="D3667" s="136"/>
      <c r="F3667" s="136"/>
      <c r="G3667" s="136"/>
      <c r="H3667" s="136"/>
      <c r="I3667" s="136"/>
      <c r="J3667" s="136"/>
      <c r="K3667" s="136"/>
      <c r="L3667" s="136"/>
    </row>
    <row r="3668" ht="22.5" customHeight="1">
      <c r="A3668" s="136"/>
      <c r="B3668" s="136"/>
      <c r="C3668" s="136"/>
      <c r="D3668" s="136"/>
      <c r="F3668" s="136"/>
      <c r="G3668" s="136"/>
      <c r="H3668" s="136"/>
      <c r="I3668" s="136"/>
      <c r="J3668" s="136"/>
      <c r="K3668" s="136"/>
      <c r="L3668" s="136"/>
    </row>
    <row r="3669" ht="22.5" customHeight="1">
      <c r="A3669" s="136"/>
      <c r="B3669" s="136"/>
      <c r="C3669" s="136"/>
      <c r="D3669" s="136"/>
      <c r="F3669" s="136"/>
      <c r="G3669" s="136"/>
      <c r="H3669" s="136"/>
      <c r="I3669" s="136"/>
      <c r="J3669" s="136"/>
      <c r="K3669" s="136"/>
      <c r="L3669" s="136"/>
    </row>
    <row r="3670" ht="22.5" customHeight="1">
      <c r="A3670" s="136"/>
      <c r="B3670" s="136"/>
      <c r="C3670" s="136"/>
      <c r="D3670" s="136"/>
      <c r="F3670" s="136"/>
      <c r="G3670" s="136"/>
      <c r="H3670" s="136"/>
      <c r="I3670" s="136"/>
      <c r="J3670" s="136"/>
      <c r="K3670" s="136"/>
      <c r="L3670" s="136"/>
    </row>
    <row r="3671" ht="22.5" customHeight="1">
      <c r="A3671" s="136"/>
      <c r="B3671" s="136"/>
      <c r="C3671" s="136"/>
      <c r="D3671" s="136"/>
      <c r="F3671" s="136"/>
      <c r="G3671" s="136"/>
      <c r="H3671" s="136"/>
      <c r="I3671" s="136"/>
      <c r="J3671" s="136"/>
      <c r="K3671" s="136"/>
      <c r="L3671" s="136"/>
    </row>
    <row r="3672" ht="22.5" customHeight="1">
      <c r="A3672" s="136"/>
      <c r="B3672" s="136"/>
      <c r="C3672" s="136"/>
      <c r="D3672" s="136"/>
      <c r="F3672" s="136"/>
      <c r="G3672" s="136"/>
      <c r="H3672" s="136"/>
      <c r="I3672" s="136"/>
      <c r="J3672" s="136"/>
      <c r="K3672" s="136"/>
      <c r="L3672" s="136"/>
    </row>
    <row r="3673" ht="22.5" customHeight="1">
      <c r="A3673" s="136"/>
      <c r="B3673" s="136"/>
      <c r="C3673" s="136"/>
      <c r="D3673" s="136"/>
      <c r="F3673" s="136"/>
      <c r="G3673" s="136"/>
      <c r="H3673" s="136"/>
      <c r="I3673" s="136"/>
      <c r="J3673" s="136"/>
      <c r="K3673" s="136"/>
      <c r="L3673" s="136"/>
    </row>
    <row r="3674" ht="22.5" customHeight="1">
      <c r="A3674" s="136"/>
      <c r="B3674" s="136"/>
      <c r="C3674" s="136"/>
      <c r="D3674" s="136"/>
      <c r="F3674" s="136"/>
      <c r="G3674" s="136"/>
      <c r="H3674" s="136"/>
      <c r="I3674" s="136"/>
      <c r="J3674" s="136"/>
      <c r="K3674" s="136"/>
      <c r="L3674" s="136"/>
    </row>
    <row r="3675" ht="22.5" customHeight="1">
      <c r="A3675" s="136"/>
      <c r="B3675" s="136"/>
      <c r="C3675" s="136"/>
      <c r="D3675" s="136"/>
      <c r="F3675" s="136"/>
      <c r="G3675" s="136"/>
      <c r="H3675" s="136"/>
      <c r="I3675" s="136"/>
      <c r="J3675" s="136"/>
      <c r="K3675" s="136"/>
      <c r="L3675" s="136"/>
    </row>
    <row r="3676" ht="22.5" customHeight="1">
      <c r="A3676" s="136"/>
      <c r="B3676" s="136"/>
      <c r="C3676" s="136"/>
      <c r="D3676" s="136"/>
      <c r="F3676" s="136"/>
      <c r="G3676" s="136"/>
      <c r="H3676" s="136"/>
      <c r="I3676" s="136"/>
      <c r="J3676" s="136"/>
      <c r="K3676" s="136"/>
      <c r="L3676" s="136"/>
    </row>
    <row r="3677" ht="22.5" customHeight="1">
      <c r="A3677" s="136"/>
      <c r="B3677" s="136"/>
      <c r="C3677" s="136"/>
      <c r="D3677" s="136"/>
      <c r="F3677" s="136"/>
      <c r="G3677" s="136"/>
      <c r="H3677" s="136"/>
      <c r="I3677" s="136"/>
      <c r="J3677" s="136"/>
      <c r="K3677" s="136"/>
      <c r="L3677" s="136"/>
    </row>
    <row r="3678" ht="22.5" customHeight="1">
      <c r="A3678" s="136"/>
      <c r="B3678" s="136"/>
      <c r="C3678" s="136"/>
      <c r="D3678" s="136"/>
      <c r="F3678" s="136"/>
      <c r="G3678" s="136"/>
      <c r="H3678" s="136"/>
      <c r="I3678" s="136"/>
      <c r="J3678" s="136"/>
      <c r="K3678" s="136"/>
      <c r="L3678" s="136"/>
    </row>
    <row r="3679" ht="22.5" customHeight="1">
      <c r="A3679" s="136"/>
      <c r="B3679" s="136"/>
      <c r="C3679" s="136"/>
      <c r="D3679" s="136"/>
      <c r="F3679" s="136"/>
      <c r="G3679" s="136"/>
      <c r="H3679" s="136"/>
      <c r="I3679" s="136"/>
      <c r="J3679" s="136"/>
      <c r="K3679" s="136"/>
      <c r="L3679" s="136"/>
    </row>
    <row r="3680" ht="22.5" customHeight="1">
      <c r="A3680" s="136"/>
      <c r="B3680" s="136"/>
      <c r="C3680" s="136"/>
      <c r="D3680" s="136"/>
      <c r="F3680" s="136"/>
      <c r="G3680" s="136"/>
      <c r="H3680" s="136"/>
      <c r="I3680" s="136"/>
      <c r="J3680" s="136"/>
      <c r="K3680" s="136"/>
      <c r="L3680" s="136"/>
    </row>
    <row r="3681" ht="22.5" customHeight="1">
      <c r="A3681" s="136"/>
      <c r="B3681" s="136"/>
      <c r="C3681" s="136"/>
      <c r="D3681" s="136"/>
      <c r="F3681" s="136"/>
      <c r="G3681" s="136"/>
      <c r="H3681" s="136"/>
      <c r="I3681" s="136"/>
      <c r="J3681" s="136"/>
      <c r="K3681" s="136"/>
      <c r="L3681" s="136"/>
    </row>
    <row r="3682" ht="22.5" customHeight="1">
      <c r="A3682" s="136"/>
      <c r="B3682" s="136"/>
      <c r="C3682" s="136"/>
      <c r="D3682" s="136"/>
      <c r="F3682" s="136"/>
      <c r="G3682" s="136"/>
      <c r="H3682" s="136"/>
      <c r="I3682" s="136"/>
      <c r="J3682" s="136"/>
      <c r="K3682" s="136"/>
      <c r="L3682" s="136"/>
    </row>
    <row r="3683" ht="22.5" customHeight="1">
      <c r="A3683" s="136"/>
      <c r="B3683" s="136"/>
      <c r="C3683" s="136"/>
      <c r="D3683" s="136"/>
      <c r="F3683" s="136"/>
      <c r="G3683" s="136"/>
      <c r="H3683" s="136"/>
      <c r="I3683" s="136"/>
      <c r="J3683" s="136"/>
      <c r="K3683" s="136"/>
      <c r="L3683" s="136"/>
    </row>
    <row r="3684" ht="22.5" customHeight="1">
      <c r="A3684" s="136"/>
      <c r="B3684" s="136"/>
      <c r="C3684" s="136"/>
      <c r="D3684" s="136"/>
      <c r="F3684" s="136"/>
      <c r="G3684" s="136"/>
      <c r="H3684" s="136"/>
      <c r="I3684" s="136"/>
      <c r="J3684" s="136"/>
      <c r="K3684" s="136"/>
      <c r="L3684" s="136"/>
    </row>
    <row r="3685" ht="22.5" customHeight="1">
      <c r="A3685" s="136"/>
      <c r="B3685" s="136"/>
      <c r="C3685" s="136"/>
      <c r="D3685" s="136"/>
      <c r="F3685" s="136"/>
      <c r="G3685" s="136"/>
      <c r="H3685" s="136"/>
      <c r="I3685" s="136"/>
      <c r="J3685" s="136"/>
      <c r="K3685" s="136"/>
      <c r="L3685" s="136"/>
    </row>
    <row r="3686" ht="22.5" customHeight="1">
      <c r="A3686" s="136"/>
      <c r="B3686" s="136"/>
      <c r="C3686" s="136"/>
      <c r="D3686" s="136"/>
      <c r="F3686" s="136"/>
      <c r="G3686" s="136"/>
      <c r="H3686" s="136"/>
      <c r="I3686" s="136"/>
      <c r="J3686" s="136"/>
      <c r="K3686" s="136"/>
      <c r="L3686" s="136"/>
    </row>
    <row r="3687" ht="22.5" customHeight="1">
      <c r="A3687" s="136"/>
      <c r="B3687" s="136"/>
      <c r="C3687" s="136"/>
      <c r="D3687" s="136"/>
      <c r="F3687" s="136"/>
      <c r="G3687" s="136"/>
      <c r="H3687" s="136"/>
      <c r="I3687" s="136"/>
      <c r="J3687" s="136"/>
      <c r="K3687" s="136"/>
      <c r="L3687" s="136"/>
    </row>
    <row r="3688" ht="22.5" customHeight="1">
      <c r="A3688" s="136"/>
      <c r="B3688" s="136"/>
      <c r="C3688" s="136"/>
      <c r="D3688" s="136"/>
      <c r="F3688" s="136"/>
      <c r="G3688" s="136"/>
      <c r="H3688" s="136"/>
      <c r="I3688" s="136"/>
      <c r="J3688" s="136"/>
      <c r="K3688" s="136"/>
      <c r="L3688" s="136"/>
    </row>
    <row r="3689" ht="22.5" customHeight="1">
      <c r="A3689" s="136"/>
      <c r="B3689" s="136"/>
      <c r="C3689" s="136"/>
      <c r="D3689" s="136"/>
      <c r="F3689" s="136"/>
      <c r="G3689" s="136"/>
      <c r="H3689" s="136"/>
      <c r="I3689" s="136"/>
      <c r="J3689" s="136"/>
      <c r="K3689" s="136"/>
      <c r="L3689" s="136"/>
    </row>
    <row r="3690" ht="22.5" customHeight="1">
      <c r="A3690" s="136"/>
      <c r="B3690" s="136"/>
      <c r="C3690" s="136"/>
      <c r="D3690" s="136"/>
      <c r="F3690" s="136"/>
      <c r="G3690" s="136"/>
      <c r="H3690" s="136"/>
      <c r="I3690" s="136"/>
      <c r="J3690" s="136"/>
      <c r="K3690" s="136"/>
      <c r="L3690" s="136"/>
    </row>
    <row r="3691" ht="22.5" customHeight="1">
      <c r="A3691" s="136"/>
      <c r="B3691" s="136"/>
      <c r="C3691" s="136"/>
      <c r="D3691" s="136"/>
      <c r="F3691" s="136"/>
      <c r="G3691" s="136"/>
      <c r="H3691" s="136"/>
      <c r="I3691" s="136"/>
      <c r="J3691" s="136"/>
      <c r="K3691" s="136"/>
      <c r="L3691" s="136"/>
    </row>
    <row r="3692" ht="22.5" customHeight="1">
      <c r="A3692" s="136"/>
      <c r="B3692" s="136"/>
      <c r="C3692" s="136"/>
      <c r="D3692" s="136"/>
      <c r="F3692" s="136"/>
      <c r="G3692" s="136"/>
      <c r="H3692" s="136"/>
      <c r="I3692" s="136"/>
      <c r="J3692" s="136"/>
      <c r="K3692" s="136"/>
      <c r="L3692" s="136"/>
    </row>
    <row r="3693" ht="22.5" customHeight="1">
      <c r="A3693" s="136"/>
      <c r="B3693" s="136"/>
      <c r="C3693" s="136"/>
      <c r="D3693" s="136"/>
      <c r="F3693" s="136"/>
      <c r="G3693" s="136"/>
      <c r="H3693" s="136"/>
      <c r="I3693" s="136"/>
      <c r="J3693" s="136"/>
      <c r="K3693" s="136"/>
      <c r="L3693" s="136"/>
    </row>
    <row r="3694" ht="22.5" customHeight="1">
      <c r="A3694" s="136"/>
      <c r="B3694" s="136"/>
      <c r="C3694" s="136"/>
      <c r="D3694" s="136"/>
      <c r="F3694" s="136"/>
      <c r="G3694" s="136"/>
      <c r="H3694" s="136"/>
      <c r="I3694" s="136"/>
      <c r="J3694" s="136"/>
      <c r="K3694" s="136"/>
      <c r="L3694" s="136"/>
    </row>
    <row r="3695" ht="22.5" customHeight="1">
      <c r="A3695" s="136"/>
      <c r="B3695" s="136"/>
      <c r="C3695" s="136"/>
      <c r="D3695" s="136"/>
      <c r="F3695" s="136"/>
      <c r="G3695" s="136"/>
      <c r="H3695" s="136"/>
      <c r="I3695" s="136"/>
      <c r="J3695" s="136"/>
      <c r="K3695" s="136"/>
      <c r="L3695" s="136"/>
    </row>
    <row r="3696" ht="22.5" customHeight="1">
      <c r="A3696" s="136"/>
      <c r="B3696" s="136"/>
      <c r="C3696" s="136"/>
      <c r="D3696" s="136"/>
      <c r="F3696" s="136"/>
      <c r="G3696" s="136"/>
      <c r="H3696" s="136"/>
      <c r="I3696" s="136"/>
      <c r="J3696" s="136"/>
      <c r="K3696" s="136"/>
      <c r="L3696" s="136"/>
    </row>
    <row r="3697" ht="22.5" customHeight="1">
      <c r="A3697" s="136"/>
      <c r="B3697" s="136"/>
      <c r="C3697" s="136"/>
      <c r="D3697" s="136"/>
      <c r="F3697" s="136"/>
      <c r="G3697" s="136"/>
      <c r="H3697" s="136"/>
      <c r="I3697" s="136"/>
      <c r="J3697" s="136"/>
      <c r="K3697" s="136"/>
      <c r="L3697" s="136"/>
    </row>
    <row r="3698" ht="22.5" customHeight="1">
      <c r="A3698" s="136"/>
      <c r="B3698" s="136"/>
      <c r="C3698" s="136"/>
      <c r="D3698" s="136"/>
      <c r="F3698" s="136"/>
      <c r="G3698" s="136"/>
      <c r="H3698" s="136"/>
      <c r="I3698" s="136"/>
      <c r="J3698" s="136"/>
      <c r="K3698" s="136"/>
      <c r="L3698" s="136"/>
    </row>
    <row r="3699" ht="22.5" customHeight="1">
      <c r="A3699" s="136"/>
      <c r="B3699" s="136"/>
      <c r="C3699" s="136"/>
      <c r="D3699" s="136"/>
      <c r="F3699" s="136"/>
      <c r="G3699" s="136"/>
      <c r="H3699" s="136"/>
      <c r="I3699" s="136"/>
      <c r="J3699" s="136"/>
      <c r="K3699" s="136"/>
      <c r="L3699" s="136"/>
    </row>
    <row r="3700" ht="22.5" customHeight="1">
      <c r="A3700" s="136"/>
      <c r="B3700" s="136"/>
      <c r="C3700" s="136"/>
      <c r="D3700" s="136"/>
      <c r="F3700" s="136"/>
      <c r="G3700" s="136"/>
      <c r="H3700" s="136"/>
      <c r="I3700" s="136"/>
      <c r="J3700" s="136"/>
      <c r="K3700" s="136"/>
      <c r="L3700" s="136"/>
    </row>
    <row r="3701" ht="22.5" customHeight="1">
      <c r="A3701" s="136"/>
      <c r="B3701" s="136"/>
      <c r="C3701" s="136"/>
      <c r="D3701" s="136"/>
      <c r="F3701" s="136"/>
      <c r="G3701" s="136"/>
      <c r="H3701" s="136"/>
      <c r="I3701" s="136"/>
      <c r="J3701" s="136"/>
      <c r="K3701" s="136"/>
      <c r="L3701" s="136"/>
    </row>
    <row r="3702" ht="22.5" customHeight="1">
      <c r="A3702" s="136"/>
      <c r="B3702" s="136"/>
      <c r="C3702" s="136"/>
      <c r="D3702" s="136"/>
      <c r="F3702" s="136"/>
      <c r="G3702" s="136"/>
      <c r="H3702" s="136"/>
      <c r="I3702" s="136"/>
      <c r="J3702" s="136"/>
      <c r="K3702" s="136"/>
      <c r="L3702" s="136"/>
    </row>
    <row r="3703" ht="22.5" customHeight="1">
      <c r="A3703" s="136"/>
      <c r="B3703" s="136"/>
      <c r="C3703" s="136"/>
      <c r="D3703" s="136"/>
      <c r="F3703" s="136"/>
      <c r="G3703" s="136"/>
      <c r="H3703" s="136"/>
      <c r="I3703" s="136"/>
      <c r="J3703" s="136"/>
      <c r="K3703" s="136"/>
      <c r="L3703" s="136"/>
    </row>
    <row r="3704" ht="22.5" customHeight="1">
      <c r="A3704" s="136"/>
      <c r="B3704" s="136"/>
      <c r="C3704" s="136"/>
      <c r="D3704" s="136"/>
      <c r="F3704" s="136"/>
      <c r="G3704" s="136"/>
      <c r="H3704" s="136"/>
      <c r="I3704" s="136"/>
      <c r="J3704" s="136"/>
      <c r="K3704" s="136"/>
      <c r="L3704" s="136"/>
    </row>
    <row r="3705" ht="22.5" customHeight="1">
      <c r="A3705" s="136"/>
      <c r="B3705" s="136"/>
      <c r="C3705" s="136"/>
      <c r="D3705" s="136"/>
      <c r="F3705" s="136"/>
      <c r="G3705" s="136"/>
      <c r="H3705" s="136"/>
      <c r="I3705" s="136"/>
      <c r="J3705" s="136"/>
      <c r="K3705" s="136"/>
      <c r="L3705" s="136"/>
    </row>
    <row r="3706" ht="22.5" customHeight="1">
      <c r="A3706" s="136"/>
      <c r="B3706" s="136"/>
      <c r="C3706" s="136"/>
      <c r="D3706" s="136"/>
      <c r="F3706" s="136"/>
      <c r="G3706" s="136"/>
      <c r="H3706" s="136"/>
      <c r="I3706" s="136"/>
      <c r="J3706" s="136"/>
      <c r="K3706" s="136"/>
      <c r="L3706" s="136"/>
    </row>
    <row r="3707" ht="22.5" customHeight="1">
      <c r="A3707" s="136"/>
      <c r="B3707" s="136"/>
      <c r="C3707" s="136"/>
      <c r="D3707" s="136"/>
      <c r="F3707" s="136"/>
      <c r="G3707" s="136"/>
      <c r="H3707" s="136"/>
      <c r="I3707" s="136"/>
      <c r="J3707" s="136"/>
      <c r="K3707" s="136"/>
      <c r="L3707" s="136"/>
    </row>
    <row r="3708" ht="22.5" customHeight="1">
      <c r="A3708" s="136"/>
      <c r="B3708" s="136"/>
      <c r="C3708" s="136"/>
      <c r="D3708" s="136"/>
      <c r="F3708" s="136"/>
      <c r="G3708" s="136"/>
      <c r="H3708" s="136"/>
      <c r="I3708" s="136"/>
      <c r="J3708" s="136"/>
      <c r="K3708" s="136"/>
      <c r="L3708" s="136"/>
    </row>
    <row r="3709" ht="22.5" customHeight="1">
      <c r="A3709" s="136"/>
      <c r="B3709" s="136"/>
      <c r="C3709" s="136"/>
      <c r="D3709" s="136"/>
      <c r="F3709" s="136"/>
      <c r="G3709" s="136"/>
      <c r="H3709" s="136"/>
      <c r="I3709" s="136"/>
      <c r="J3709" s="136"/>
      <c r="K3709" s="136"/>
      <c r="L3709" s="136"/>
    </row>
    <row r="3710" ht="22.5" customHeight="1">
      <c r="A3710" s="136"/>
      <c r="B3710" s="136"/>
      <c r="C3710" s="136"/>
      <c r="D3710" s="136"/>
      <c r="F3710" s="136"/>
      <c r="G3710" s="136"/>
      <c r="H3710" s="136"/>
      <c r="I3710" s="136"/>
      <c r="J3710" s="136"/>
      <c r="K3710" s="136"/>
      <c r="L3710" s="136"/>
    </row>
    <row r="3711" ht="22.5" customHeight="1">
      <c r="A3711" s="136"/>
      <c r="B3711" s="136"/>
      <c r="C3711" s="136"/>
      <c r="D3711" s="136"/>
      <c r="F3711" s="136"/>
      <c r="G3711" s="136"/>
      <c r="H3711" s="136"/>
      <c r="I3711" s="136"/>
      <c r="J3711" s="136"/>
      <c r="K3711" s="136"/>
      <c r="L3711" s="136"/>
    </row>
    <row r="3712" ht="22.5" customHeight="1">
      <c r="A3712" s="136"/>
      <c r="B3712" s="136"/>
      <c r="C3712" s="136"/>
      <c r="D3712" s="136"/>
      <c r="F3712" s="136"/>
      <c r="G3712" s="136"/>
      <c r="H3712" s="136"/>
      <c r="I3712" s="136"/>
      <c r="J3712" s="136"/>
      <c r="K3712" s="136"/>
      <c r="L3712" s="136"/>
    </row>
    <row r="3713" ht="22.5" customHeight="1">
      <c r="A3713" s="136"/>
      <c r="B3713" s="136"/>
      <c r="C3713" s="136"/>
      <c r="D3713" s="136"/>
      <c r="F3713" s="136"/>
      <c r="G3713" s="136"/>
      <c r="H3713" s="136"/>
      <c r="I3713" s="136"/>
      <c r="J3713" s="136"/>
      <c r="K3713" s="136"/>
      <c r="L3713" s="136"/>
    </row>
    <row r="3714" ht="22.5" customHeight="1">
      <c r="A3714" s="136"/>
      <c r="B3714" s="136"/>
      <c r="C3714" s="136"/>
      <c r="D3714" s="136"/>
      <c r="F3714" s="136"/>
      <c r="G3714" s="136"/>
      <c r="H3714" s="136"/>
      <c r="I3714" s="136"/>
      <c r="J3714" s="136"/>
      <c r="K3714" s="136"/>
      <c r="L3714" s="136"/>
    </row>
    <row r="3715" ht="22.5" customHeight="1">
      <c r="A3715" s="136"/>
      <c r="B3715" s="136"/>
      <c r="C3715" s="136"/>
      <c r="D3715" s="136"/>
      <c r="F3715" s="136"/>
      <c r="G3715" s="136"/>
      <c r="H3715" s="136"/>
      <c r="I3715" s="136"/>
      <c r="J3715" s="136"/>
      <c r="K3715" s="136"/>
      <c r="L3715" s="136"/>
    </row>
    <row r="3716" ht="22.5" customHeight="1">
      <c r="A3716" s="136"/>
      <c r="B3716" s="136"/>
      <c r="C3716" s="136"/>
      <c r="D3716" s="136"/>
      <c r="F3716" s="136"/>
      <c r="G3716" s="136"/>
      <c r="H3716" s="136"/>
      <c r="I3716" s="136"/>
      <c r="J3716" s="136"/>
      <c r="K3716" s="136"/>
      <c r="L3716" s="136"/>
    </row>
    <row r="3717" ht="22.5" customHeight="1">
      <c r="A3717" s="136"/>
      <c r="B3717" s="136"/>
      <c r="C3717" s="136"/>
      <c r="D3717" s="136"/>
      <c r="F3717" s="136"/>
      <c r="G3717" s="136"/>
      <c r="H3717" s="136"/>
      <c r="I3717" s="136"/>
      <c r="J3717" s="136"/>
      <c r="K3717" s="136"/>
      <c r="L3717" s="136"/>
    </row>
    <row r="3718" ht="22.5" customHeight="1">
      <c r="A3718" s="136"/>
      <c r="B3718" s="136"/>
      <c r="C3718" s="136"/>
      <c r="D3718" s="136"/>
      <c r="F3718" s="136"/>
      <c r="G3718" s="136"/>
      <c r="H3718" s="136"/>
      <c r="I3718" s="136"/>
      <c r="J3718" s="136"/>
      <c r="K3718" s="136"/>
      <c r="L3718" s="136"/>
    </row>
    <row r="3719" ht="22.5" customHeight="1">
      <c r="A3719" s="136"/>
      <c r="B3719" s="136"/>
      <c r="C3719" s="136"/>
      <c r="D3719" s="136"/>
      <c r="F3719" s="136"/>
      <c r="G3719" s="136"/>
      <c r="H3719" s="136"/>
      <c r="I3719" s="136"/>
      <c r="J3719" s="136"/>
      <c r="K3719" s="136"/>
      <c r="L3719" s="136"/>
    </row>
    <row r="3720" ht="22.5" customHeight="1">
      <c r="A3720" s="136"/>
      <c r="B3720" s="136"/>
      <c r="C3720" s="136"/>
      <c r="D3720" s="136"/>
      <c r="F3720" s="136"/>
      <c r="G3720" s="136"/>
      <c r="H3720" s="136"/>
      <c r="I3720" s="136"/>
      <c r="J3720" s="136"/>
      <c r="K3720" s="136"/>
      <c r="L3720" s="136"/>
    </row>
    <row r="3721" ht="22.5" customHeight="1">
      <c r="A3721" s="136"/>
      <c r="B3721" s="136"/>
      <c r="C3721" s="136"/>
      <c r="D3721" s="136"/>
      <c r="F3721" s="136"/>
      <c r="G3721" s="136"/>
      <c r="H3721" s="136"/>
      <c r="I3721" s="136"/>
      <c r="J3721" s="136"/>
      <c r="K3721" s="136"/>
      <c r="L3721" s="136"/>
    </row>
    <row r="3722" ht="22.5" customHeight="1">
      <c r="A3722" s="136"/>
      <c r="B3722" s="136"/>
      <c r="C3722" s="136"/>
      <c r="D3722" s="136"/>
      <c r="F3722" s="136"/>
      <c r="G3722" s="136"/>
      <c r="H3722" s="136"/>
      <c r="I3722" s="136"/>
      <c r="J3722" s="136"/>
      <c r="K3722" s="136"/>
      <c r="L3722" s="136"/>
    </row>
    <row r="3723" ht="22.5" customHeight="1">
      <c r="A3723" s="136"/>
      <c r="B3723" s="136"/>
      <c r="C3723" s="136"/>
      <c r="D3723" s="136"/>
      <c r="F3723" s="136"/>
      <c r="G3723" s="136"/>
      <c r="H3723" s="136"/>
      <c r="I3723" s="136"/>
      <c r="J3723" s="136"/>
      <c r="K3723" s="136"/>
      <c r="L3723" s="136"/>
    </row>
    <row r="3724" ht="22.5" customHeight="1">
      <c r="A3724" s="136"/>
      <c r="B3724" s="136"/>
      <c r="C3724" s="136"/>
      <c r="D3724" s="136"/>
      <c r="F3724" s="136"/>
      <c r="G3724" s="136"/>
      <c r="H3724" s="136"/>
      <c r="I3724" s="136"/>
      <c r="J3724" s="136"/>
      <c r="K3724" s="136"/>
      <c r="L3724" s="136"/>
    </row>
    <row r="3725" ht="22.5" customHeight="1">
      <c r="A3725" s="136"/>
      <c r="B3725" s="136"/>
      <c r="C3725" s="136"/>
      <c r="D3725" s="136"/>
      <c r="F3725" s="136"/>
      <c r="G3725" s="136"/>
      <c r="H3725" s="136"/>
      <c r="I3725" s="136"/>
      <c r="J3725" s="136"/>
      <c r="K3725" s="136"/>
      <c r="L3725" s="136"/>
    </row>
    <row r="3726" ht="22.5" customHeight="1">
      <c r="A3726" s="136"/>
      <c r="B3726" s="136"/>
      <c r="C3726" s="136"/>
      <c r="D3726" s="136"/>
      <c r="F3726" s="136"/>
      <c r="G3726" s="136"/>
      <c r="H3726" s="136"/>
      <c r="I3726" s="136"/>
      <c r="J3726" s="136"/>
      <c r="K3726" s="136"/>
      <c r="L3726" s="136"/>
    </row>
    <row r="3727" ht="22.5" customHeight="1">
      <c r="A3727" s="136"/>
      <c r="B3727" s="136"/>
      <c r="C3727" s="136"/>
      <c r="D3727" s="136"/>
      <c r="F3727" s="136"/>
      <c r="G3727" s="136"/>
      <c r="H3727" s="136"/>
      <c r="I3727" s="136"/>
      <c r="J3727" s="136"/>
      <c r="K3727" s="136"/>
      <c r="L3727" s="136"/>
    </row>
    <row r="3728" ht="22.5" customHeight="1">
      <c r="A3728" s="136"/>
      <c r="B3728" s="136"/>
      <c r="C3728" s="136"/>
      <c r="D3728" s="136"/>
      <c r="F3728" s="136"/>
      <c r="G3728" s="136"/>
      <c r="H3728" s="136"/>
      <c r="I3728" s="136"/>
      <c r="J3728" s="136"/>
      <c r="K3728" s="136"/>
      <c r="L3728" s="136"/>
    </row>
    <row r="3729" ht="22.5" customHeight="1">
      <c r="A3729" s="136"/>
      <c r="B3729" s="136"/>
      <c r="C3729" s="136"/>
      <c r="D3729" s="136"/>
      <c r="F3729" s="136"/>
      <c r="G3729" s="136"/>
      <c r="H3729" s="136"/>
      <c r="I3729" s="136"/>
      <c r="J3729" s="136"/>
      <c r="K3729" s="136"/>
      <c r="L3729" s="136"/>
    </row>
    <row r="3730" ht="22.5" customHeight="1">
      <c r="A3730" s="136"/>
      <c r="B3730" s="136"/>
      <c r="C3730" s="136"/>
      <c r="D3730" s="136"/>
      <c r="F3730" s="136"/>
      <c r="G3730" s="136"/>
      <c r="H3730" s="136"/>
      <c r="I3730" s="136"/>
      <c r="J3730" s="136"/>
      <c r="K3730" s="136"/>
      <c r="L3730" s="136"/>
    </row>
    <row r="3731" ht="22.5" customHeight="1">
      <c r="A3731" s="136"/>
      <c r="B3731" s="136"/>
      <c r="C3731" s="136"/>
      <c r="D3731" s="136"/>
      <c r="F3731" s="136"/>
      <c r="G3731" s="136"/>
      <c r="H3731" s="136"/>
      <c r="I3731" s="136"/>
      <c r="J3731" s="136"/>
      <c r="K3731" s="136"/>
      <c r="L3731" s="136"/>
    </row>
    <row r="3732" ht="22.5" customHeight="1">
      <c r="A3732" s="136"/>
      <c r="B3732" s="136"/>
      <c r="C3732" s="136"/>
      <c r="D3732" s="136"/>
      <c r="F3732" s="136"/>
      <c r="G3732" s="136"/>
      <c r="H3732" s="136"/>
      <c r="I3732" s="136"/>
      <c r="J3732" s="136"/>
      <c r="K3732" s="136"/>
      <c r="L3732" s="136"/>
    </row>
    <row r="3733" ht="22.5" customHeight="1">
      <c r="A3733" s="136"/>
      <c r="B3733" s="136"/>
      <c r="C3733" s="136"/>
      <c r="D3733" s="136"/>
      <c r="F3733" s="136"/>
      <c r="G3733" s="136"/>
      <c r="H3733" s="136"/>
      <c r="I3733" s="136"/>
      <c r="J3733" s="136"/>
      <c r="K3733" s="136"/>
      <c r="L3733" s="136"/>
    </row>
    <row r="3734" ht="22.5" customHeight="1">
      <c r="A3734" s="136"/>
      <c r="B3734" s="136"/>
      <c r="C3734" s="136"/>
      <c r="D3734" s="136"/>
      <c r="F3734" s="136"/>
      <c r="G3734" s="136"/>
      <c r="H3734" s="136"/>
      <c r="I3734" s="136"/>
      <c r="J3734" s="136"/>
      <c r="K3734" s="136"/>
      <c r="L3734" s="136"/>
    </row>
    <row r="3735" ht="22.5" customHeight="1">
      <c r="A3735" s="136"/>
      <c r="B3735" s="136"/>
      <c r="C3735" s="136"/>
      <c r="D3735" s="136"/>
      <c r="F3735" s="136"/>
      <c r="G3735" s="136"/>
      <c r="H3735" s="136"/>
      <c r="I3735" s="136"/>
      <c r="J3735" s="136"/>
      <c r="K3735" s="136"/>
      <c r="L3735" s="136"/>
    </row>
    <row r="3736" ht="22.5" customHeight="1">
      <c r="A3736" s="136"/>
      <c r="B3736" s="136"/>
      <c r="C3736" s="136"/>
      <c r="D3736" s="136"/>
      <c r="F3736" s="136"/>
      <c r="G3736" s="136"/>
      <c r="H3736" s="136"/>
      <c r="I3736" s="136"/>
      <c r="J3736" s="136"/>
      <c r="K3736" s="136"/>
      <c r="L3736" s="136"/>
    </row>
    <row r="3737" ht="22.5" customHeight="1">
      <c r="A3737" s="136"/>
      <c r="B3737" s="136"/>
      <c r="C3737" s="136"/>
      <c r="D3737" s="136"/>
      <c r="F3737" s="136"/>
      <c r="G3737" s="136"/>
      <c r="H3737" s="136"/>
      <c r="I3737" s="136"/>
      <c r="J3737" s="136"/>
      <c r="K3737" s="136"/>
      <c r="L3737" s="136"/>
    </row>
    <row r="3738" ht="22.5" customHeight="1">
      <c r="A3738" s="136"/>
      <c r="B3738" s="136"/>
      <c r="C3738" s="136"/>
      <c r="D3738" s="136"/>
      <c r="F3738" s="136"/>
      <c r="G3738" s="136"/>
      <c r="H3738" s="136"/>
      <c r="I3738" s="136"/>
      <c r="J3738" s="136"/>
      <c r="K3738" s="136"/>
      <c r="L3738" s="136"/>
    </row>
    <row r="3739" ht="22.5" customHeight="1">
      <c r="A3739" s="136"/>
      <c r="B3739" s="136"/>
      <c r="C3739" s="136"/>
      <c r="D3739" s="136"/>
      <c r="F3739" s="136"/>
      <c r="G3739" s="136"/>
      <c r="H3739" s="136"/>
      <c r="I3739" s="136"/>
      <c r="J3739" s="136"/>
      <c r="K3739" s="136"/>
      <c r="L3739" s="136"/>
    </row>
    <row r="3740" ht="22.5" customHeight="1">
      <c r="A3740" s="136"/>
      <c r="B3740" s="136"/>
      <c r="C3740" s="136"/>
      <c r="D3740" s="136"/>
      <c r="F3740" s="136"/>
      <c r="G3740" s="136"/>
      <c r="H3740" s="136"/>
      <c r="I3740" s="136"/>
      <c r="J3740" s="136"/>
      <c r="K3740" s="136"/>
      <c r="L3740" s="136"/>
    </row>
    <row r="3741" ht="22.5" customHeight="1">
      <c r="A3741" s="136"/>
      <c r="B3741" s="136"/>
      <c r="C3741" s="136"/>
      <c r="D3741" s="136"/>
      <c r="F3741" s="136"/>
      <c r="G3741" s="136"/>
      <c r="H3741" s="136"/>
      <c r="I3741" s="136"/>
      <c r="J3741" s="136"/>
      <c r="K3741" s="136"/>
      <c r="L3741" s="136"/>
    </row>
    <row r="3742" ht="22.5" customHeight="1">
      <c r="A3742" s="136"/>
      <c r="B3742" s="136"/>
      <c r="C3742" s="136"/>
      <c r="D3742" s="136"/>
      <c r="F3742" s="136"/>
      <c r="G3742" s="136"/>
      <c r="H3742" s="136"/>
      <c r="I3742" s="136"/>
      <c r="J3742" s="136"/>
      <c r="K3742" s="136"/>
      <c r="L3742" s="136"/>
    </row>
    <row r="3743" ht="22.5" customHeight="1">
      <c r="A3743" s="136"/>
      <c r="B3743" s="136"/>
      <c r="C3743" s="136"/>
      <c r="D3743" s="136"/>
      <c r="F3743" s="136"/>
      <c r="G3743" s="136"/>
      <c r="H3743" s="136"/>
      <c r="I3743" s="136"/>
      <c r="J3743" s="136"/>
      <c r="K3743" s="136"/>
      <c r="L3743" s="136"/>
    </row>
    <row r="3744" ht="22.5" customHeight="1">
      <c r="A3744" s="136"/>
      <c r="B3744" s="136"/>
      <c r="C3744" s="136"/>
      <c r="D3744" s="136"/>
      <c r="F3744" s="136"/>
      <c r="G3744" s="136"/>
      <c r="H3744" s="136"/>
      <c r="I3744" s="136"/>
      <c r="J3744" s="136"/>
      <c r="K3744" s="136"/>
      <c r="L3744" s="136"/>
    </row>
    <row r="3745" ht="22.5" customHeight="1">
      <c r="A3745" s="136"/>
      <c r="B3745" s="136"/>
      <c r="C3745" s="136"/>
      <c r="D3745" s="136"/>
      <c r="F3745" s="136"/>
      <c r="G3745" s="136"/>
      <c r="H3745" s="136"/>
      <c r="I3745" s="136"/>
      <c r="J3745" s="136"/>
      <c r="K3745" s="136"/>
      <c r="L3745" s="136"/>
    </row>
    <row r="3746" ht="22.5" customHeight="1">
      <c r="A3746" s="136"/>
      <c r="B3746" s="136"/>
      <c r="C3746" s="136"/>
      <c r="D3746" s="136"/>
      <c r="F3746" s="136"/>
      <c r="G3746" s="136"/>
      <c r="H3746" s="136"/>
      <c r="I3746" s="136"/>
      <c r="J3746" s="136"/>
      <c r="K3746" s="136"/>
      <c r="L3746" s="136"/>
    </row>
    <row r="3747" ht="22.5" customHeight="1">
      <c r="A3747" s="136"/>
      <c r="B3747" s="136"/>
      <c r="C3747" s="136"/>
      <c r="D3747" s="136"/>
      <c r="F3747" s="136"/>
      <c r="G3747" s="136"/>
      <c r="H3747" s="136"/>
      <c r="I3747" s="136"/>
      <c r="J3747" s="136"/>
      <c r="K3747" s="136"/>
      <c r="L3747" s="136"/>
    </row>
    <row r="3748" ht="22.5" customHeight="1">
      <c r="A3748" s="136"/>
      <c r="B3748" s="136"/>
      <c r="C3748" s="136"/>
      <c r="D3748" s="136"/>
      <c r="F3748" s="136"/>
      <c r="G3748" s="136"/>
      <c r="H3748" s="136"/>
      <c r="I3748" s="136"/>
      <c r="J3748" s="136"/>
      <c r="K3748" s="136"/>
      <c r="L3748" s="136"/>
    </row>
    <row r="3749" ht="22.5" customHeight="1">
      <c r="A3749" s="136"/>
      <c r="B3749" s="136"/>
      <c r="C3749" s="136"/>
      <c r="D3749" s="136"/>
      <c r="F3749" s="136"/>
      <c r="G3749" s="136"/>
      <c r="H3749" s="136"/>
      <c r="I3749" s="136"/>
      <c r="J3749" s="136"/>
      <c r="K3749" s="136"/>
      <c r="L3749" s="136"/>
    </row>
    <row r="3750" ht="22.5" customHeight="1">
      <c r="A3750" s="136"/>
      <c r="B3750" s="136"/>
      <c r="C3750" s="136"/>
      <c r="D3750" s="136"/>
      <c r="F3750" s="136"/>
      <c r="G3750" s="136"/>
      <c r="H3750" s="136"/>
      <c r="I3750" s="136"/>
      <c r="J3750" s="136"/>
      <c r="K3750" s="136"/>
      <c r="L3750" s="136"/>
    </row>
    <row r="3751" ht="22.5" customHeight="1">
      <c r="A3751" s="136"/>
      <c r="B3751" s="136"/>
      <c r="C3751" s="136"/>
      <c r="D3751" s="136"/>
      <c r="F3751" s="136"/>
      <c r="G3751" s="136"/>
      <c r="H3751" s="136"/>
      <c r="I3751" s="136"/>
      <c r="J3751" s="136"/>
      <c r="K3751" s="136"/>
      <c r="L3751" s="136"/>
    </row>
    <row r="3752" ht="22.5" customHeight="1">
      <c r="A3752" s="136"/>
      <c r="B3752" s="136"/>
      <c r="C3752" s="136"/>
      <c r="D3752" s="136"/>
      <c r="F3752" s="136"/>
      <c r="G3752" s="136"/>
      <c r="H3752" s="136"/>
      <c r="I3752" s="136"/>
      <c r="J3752" s="136"/>
      <c r="K3752" s="136"/>
      <c r="L3752" s="136"/>
    </row>
    <row r="3753" ht="22.5" customHeight="1">
      <c r="A3753" s="136"/>
      <c r="B3753" s="136"/>
      <c r="C3753" s="136"/>
      <c r="D3753" s="136"/>
      <c r="F3753" s="136"/>
      <c r="G3753" s="136"/>
      <c r="H3753" s="136"/>
      <c r="I3753" s="136"/>
      <c r="J3753" s="136"/>
      <c r="K3753" s="136"/>
      <c r="L3753" s="136"/>
    </row>
    <row r="3754" ht="22.5" customHeight="1">
      <c r="A3754" s="136"/>
      <c r="B3754" s="136"/>
      <c r="C3754" s="136"/>
      <c r="D3754" s="136"/>
      <c r="F3754" s="136"/>
      <c r="G3754" s="136"/>
      <c r="H3754" s="136"/>
      <c r="I3754" s="136"/>
      <c r="J3754" s="136"/>
      <c r="K3754" s="136"/>
      <c r="L3754" s="136"/>
    </row>
    <row r="3755" ht="22.5" customHeight="1">
      <c r="A3755" s="136"/>
      <c r="B3755" s="136"/>
      <c r="C3755" s="136"/>
      <c r="D3755" s="136"/>
      <c r="F3755" s="136"/>
      <c r="G3755" s="136"/>
      <c r="H3755" s="136"/>
      <c r="I3755" s="136"/>
      <c r="J3755" s="136"/>
      <c r="K3755" s="136"/>
      <c r="L3755" s="136"/>
    </row>
    <row r="3756" ht="22.5" customHeight="1">
      <c r="A3756" s="136"/>
      <c r="B3756" s="136"/>
      <c r="C3756" s="136"/>
      <c r="D3756" s="136"/>
      <c r="F3756" s="136"/>
      <c r="G3756" s="136"/>
      <c r="H3756" s="136"/>
      <c r="I3756" s="136"/>
      <c r="J3756" s="136"/>
      <c r="K3756" s="136"/>
      <c r="L3756" s="136"/>
    </row>
    <row r="3757" ht="22.5" customHeight="1">
      <c r="A3757" s="136"/>
      <c r="B3757" s="136"/>
      <c r="C3757" s="136"/>
      <c r="D3757" s="136"/>
      <c r="F3757" s="136"/>
      <c r="G3757" s="136"/>
      <c r="H3757" s="136"/>
      <c r="I3757" s="136"/>
      <c r="J3757" s="136"/>
      <c r="K3757" s="136"/>
      <c r="L3757" s="136"/>
    </row>
    <row r="3758" ht="22.5" customHeight="1">
      <c r="A3758" s="136"/>
      <c r="B3758" s="136"/>
      <c r="C3758" s="136"/>
      <c r="D3758" s="136"/>
      <c r="F3758" s="136"/>
      <c r="G3758" s="136"/>
      <c r="H3758" s="136"/>
      <c r="I3758" s="136"/>
      <c r="J3758" s="136"/>
      <c r="K3758" s="136"/>
      <c r="L3758" s="136"/>
    </row>
    <row r="3759" ht="22.5" customHeight="1">
      <c r="A3759" s="136"/>
      <c r="B3759" s="136"/>
      <c r="C3759" s="136"/>
      <c r="D3759" s="136"/>
      <c r="F3759" s="136"/>
      <c r="G3759" s="136"/>
      <c r="H3759" s="136"/>
      <c r="I3759" s="136"/>
      <c r="J3759" s="136"/>
      <c r="K3759" s="136"/>
      <c r="L3759" s="136"/>
    </row>
    <row r="3760" ht="22.5" customHeight="1">
      <c r="A3760" s="136"/>
      <c r="B3760" s="136"/>
      <c r="C3760" s="136"/>
      <c r="D3760" s="136"/>
      <c r="F3760" s="136"/>
      <c r="G3760" s="136"/>
      <c r="H3760" s="136"/>
      <c r="I3760" s="136"/>
      <c r="J3760" s="136"/>
      <c r="K3760" s="136"/>
      <c r="L3760" s="136"/>
    </row>
    <row r="3761" ht="22.5" customHeight="1">
      <c r="A3761" s="136"/>
      <c r="B3761" s="136"/>
      <c r="C3761" s="136"/>
      <c r="D3761" s="136"/>
      <c r="F3761" s="136"/>
      <c r="G3761" s="136"/>
      <c r="H3761" s="136"/>
      <c r="I3761" s="136"/>
      <c r="J3761" s="136"/>
      <c r="K3761" s="136"/>
      <c r="L3761" s="136"/>
    </row>
    <row r="3762" ht="22.5" customHeight="1">
      <c r="A3762" s="136"/>
      <c r="B3762" s="136"/>
      <c r="C3762" s="136"/>
      <c r="D3762" s="136"/>
      <c r="F3762" s="136"/>
      <c r="G3762" s="136"/>
      <c r="H3762" s="136"/>
      <c r="I3762" s="136"/>
      <c r="J3762" s="136"/>
      <c r="K3762" s="136"/>
      <c r="L3762" s="136"/>
    </row>
    <row r="3763" ht="22.5" customHeight="1">
      <c r="A3763" s="136"/>
      <c r="B3763" s="136"/>
      <c r="C3763" s="136"/>
      <c r="D3763" s="136"/>
      <c r="F3763" s="136"/>
      <c r="G3763" s="136"/>
      <c r="H3763" s="136"/>
      <c r="I3763" s="136"/>
      <c r="J3763" s="136"/>
      <c r="K3763" s="136"/>
      <c r="L3763" s="136"/>
    </row>
    <row r="3764" ht="22.5" customHeight="1">
      <c r="A3764" s="136"/>
      <c r="B3764" s="136"/>
      <c r="C3764" s="136"/>
      <c r="D3764" s="136"/>
      <c r="F3764" s="136"/>
      <c r="G3764" s="136"/>
      <c r="H3764" s="136"/>
      <c r="I3764" s="136"/>
      <c r="J3764" s="136"/>
      <c r="K3764" s="136"/>
      <c r="L3764" s="136"/>
    </row>
    <row r="3765" ht="22.5" customHeight="1">
      <c r="A3765" s="136"/>
      <c r="B3765" s="136"/>
      <c r="C3765" s="136"/>
      <c r="D3765" s="136"/>
      <c r="F3765" s="136"/>
      <c r="G3765" s="136"/>
      <c r="H3765" s="136"/>
      <c r="I3765" s="136"/>
      <c r="J3765" s="136"/>
      <c r="K3765" s="136"/>
      <c r="L3765" s="136"/>
    </row>
    <row r="3766" ht="22.5" customHeight="1">
      <c r="A3766" s="136"/>
      <c r="B3766" s="136"/>
      <c r="C3766" s="136"/>
      <c r="D3766" s="136"/>
      <c r="F3766" s="136"/>
      <c r="G3766" s="136"/>
      <c r="H3766" s="136"/>
      <c r="I3766" s="136"/>
      <c r="J3766" s="136"/>
      <c r="K3766" s="136"/>
      <c r="L3766" s="136"/>
    </row>
    <row r="3767" ht="22.5" customHeight="1">
      <c r="A3767" s="136"/>
      <c r="B3767" s="136"/>
      <c r="C3767" s="136"/>
      <c r="D3767" s="136"/>
      <c r="F3767" s="136"/>
      <c r="G3767" s="136"/>
      <c r="H3767" s="136"/>
      <c r="I3767" s="136"/>
      <c r="J3767" s="136"/>
      <c r="K3767" s="136"/>
      <c r="L3767" s="136"/>
    </row>
    <row r="3768" ht="22.5" customHeight="1">
      <c r="A3768" s="136"/>
      <c r="B3768" s="136"/>
      <c r="C3768" s="136"/>
      <c r="D3768" s="136"/>
      <c r="F3768" s="136"/>
      <c r="G3768" s="136"/>
      <c r="H3768" s="136"/>
      <c r="I3768" s="136"/>
      <c r="J3768" s="136"/>
      <c r="K3768" s="136"/>
      <c r="L3768" s="136"/>
    </row>
    <row r="3769" ht="22.5" customHeight="1">
      <c r="A3769" s="136"/>
      <c r="B3769" s="136"/>
      <c r="C3769" s="136"/>
      <c r="D3769" s="136"/>
      <c r="F3769" s="136"/>
      <c r="G3769" s="136"/>
      <c r="H3769" s="136"/>
      <c r="I3769" s="136"/>
      <c r="J3769" s="136"/>
      <c r="K3769" s="136"/>
      <c r="L3769" s="136"/>
    </row>
    <row r="3770" ht="22.5" customHeight="1">
      <c r="A3770" s="136"/>
      <c r="B3770" s="136"/>
      <c r="C3770" s="136"/>
      <c r="D3770" s="136"/>
      <c r="F3770" s="136"/>
      <c r="G3770" s="136"/>
      <c r="H3770" s="136"/>
      <c r="I3770" s="136"/>
      <c r="J3770" s="136"/>
      <c r="K3770" s="136"/>
      <c r="L3770" s="136"/>
    </row>
    <row r="3771" ht="22.5" customHeight="1">
      <c r="A3771" s="136"/>
      <c r="B3771" s="136"/>
      <c r="C3771" s="136"/>
      <c r="D3771" s="136"/>
      <c r="F3771" s="136"/>
      <c r="G3771" s="136"/>
      <c r="H3771" s="136"/>
      <c r="I3771" s="136"/>
      <c r="J3771" s="136"/>
      <c r="K3771" s="136"/>
      <c r="L3771" s="136"/>
    </row>
    <row r="3772" ht="22.5" customHeight="1">
      <c r="A3772" s="136"/>
      <c r="B3772" s="136"/>
      <c r="C3772" s="136"/>
      <c r="D3772" s="136"/>
      <c r="F3772" s="136"/>
      <c r="G3772" s="136"/>
      <c r="H3772" s="136"/>
      <c r="I3772" s="136"/>
      <c r="J3772" s="136"/>
      <c r="K3772" s="136"/>
      <c r="L3772" s="136"/>
    </row>
    <row r="3773" ht="22.5" customHeight="1">
      <c r="A3773" s="136"/>
      <c r="B3773" s="136"/>
      <c r="C3773" s="136"/>
      <c r="D3773" s="136"/>
      <c r="F3773" s="136"/>
      <c r="G3773" s="136"/>
      <c r="H3773" s="136"/>
      <c r="I3773" s="136"/>
      <c r="J3773" s="136"/>
      <c r="K3773" s="136"/>
      <c r="L3773" s="136"/>
    </row>
    <row r="3774" ht="22.5" customHeight="1">
      <c r="A3774" s="136"/>
      <c r="B3774" s="136"/>
      <c r="C3774" s="136"/>
      <c r="D3774" s="136"/>
      <c r="F3774" s="136"/>
      <c r="G3774" s="136"/>
      <c r="H3774" s="136"/>
      <c r="I3774" s="136"/>
      <c r="J3774" s="136"/>
      <c r="K3774" s="136"/>
      <c r="L3774" s="136"/>
    </row>
    <row r="3775" ht="22.5" customHeight="1">
      <c r="A3775" s="136"/>
      <c r="B3775" s="136"/>
      <c r="C3775" s="136"/>
      <c r="D3775" s="136"/>
      <c r="F3775" s="136"/>
      <c r="G3775" s="136"/>
      <c r="H3775" s="136"/>
      <c r="I3775" s="136"/>
      <c r="J3775" s="136"/>
      <c r="K3775" s="136"/>
      <c r="L3775" s="136"/>
    </row>
    <row r="3776" ht="22.5" customHeight="1">
      <c r="A3776" s="136"/>
      <c r="B3776" s="136"/>
      <c r="C3776" s="136"/>
      <c r="D3776" s="136"/>
      <c r="F3776" s="136"/>
      <c r="G3776" s="136"/>
      <c r="H3776" s="136"/>
      <c r="I3776" s="136"/>
      <c r="J3776" s="136"/>
      <c r="K3776" s="136"/>
      <c r="L3776" s="136"/>
    </row>
    <row r="3777" ht="22.5" customHeight="1">
      <c r="A3777" s="136"/>
      <c r="B3777" s="136"/>
      <c r="C3777" s="136"/>
      <c r="D3777" s="136"/>
      <c r="F3777" s="136"/>
      <c r="G3777" s="136"/>
      <c r="H3777" s="136"/>
      <c r="I3777" s="136"/>
      <c r="J3777" s="136"/>
      <c r="K3777" s="136"/>
      <c r="L3777" s="136"/>
    </row>
    <row r="3778" ht="22.5" customHeight="1">
      <c r="A3778" s="136"/>
      <c r="B3778" s="136"/>
      <c r="C3778" s="136"/>
      <c r="D3778" s="136"/>
      <c r="F3778" s="136"/>
      <c r="G3778" s="136"/>
      <c r="H3778" s="136"/>
      <c r="I3778" s="136"/>
      <c r="J3778" s="136"/>
      <c r="K3778" s="136"/>
      <c r="L3778" s="136"/>
    </row>
    <row r="3779" ht="22.5" customHeight="1">
      <c r="A3779" s="136"/>
      <c r="B3779" s="136"/>
      <c r="C3779" s="136"/>
      <c r="D3779" s="136"/>
      <c r="F3779" s="136"/>
      <c r="G3779" s="136"/>
      <c r="H3779" s="136"/>
      <c r="I3779" s="136"/>
      <c r="J3779" s="136"/>
      <c r="K3779" s="136"/>
      <c r="L3779" s="136"/>
    </row>
    <row r="3780" ht="22.5" customHeight="1">
      <c r="A3780" s="136"/>
      <c r="B3780" s="136"/>
      <c r="C3780" s="136"/>
      <c r="D3780" s="136"/>
      <c r="F3780" s="136"/>
      <c r="G3780" s="136"/>
      <c r="H3780" s="136"/>
      <c r="I3780" s="136"/>
      <c r="J3780" s="136"/>
      <c r="K3780" s="136"/>
      <c r="L3780" s="136"/>
    </row>
    <row r="3781" ht="22.5" customHeight="1">
      <c r="A3781" s="136"/>
      <c r="B3781" s="136"/>
      <c r="C3781" s="136"/>
      <c r="D3781" s="136"/>
      <c r="F3781" s="136"/>
      <c r="G3781" s="136"/>
      <c r="H3781" s="136"/>
      <c r="I3781" s="136"/>
      <c r="J3781" s="136"/>
      <c r="K3781" s="136"/>
      <c r="L3781" s="136"/>
    </row>
    <row r="3782" ht="22.5" customHeight="1">
      <c r="A3782" s="136"/>
      <c r="B3782" s="136"/>
      <c r="C3782" s="136"/>
      <c r="D3782" s="136"/>
      <c r="F3782" s="136"/>
      <c r="G3782" s="136"/>
      <c r="H3782" s="136"/>
      <c r="I3782" s="136"/>
      <c r="J3782" s="136"/>
      <c r="K3782" s="136"/>
      <c r="L3782" s="136"/>
    </row>
    <row r="3783" ht="22.5" customHeight="1">
      <c r="A3783" s="136"/>
      <c r="B3783" s="136"/>
      <c r="C3783" s="136"/>
      <c r="D3783" s="136"/>
      <c r="F3783" s="136"/>
      <c r="G3783" s="136"/>
      <c r="H3783" s="136"/>
      <c r="I3783" s="136"/>
      <c r="J3783" s="136"/>
      <c r="K3783" s="136"/>
      <c r="L3783" s="136"/>
    </row>
    <row r="3784" ht="22.5" customHeight="1">
      <c r="A3784" s="136"/>
      <c r="B3784" s="136"/>
      <c r="C3784" s="136"/>
      <c r="D3784" s="136"/>
      <c r="F3784" s="136"/>
      <c r="G3784" s="136"/>
      <c r="H3784" s="136"/>
      <c r="I3784" s="136"/>
      <c r="J3784" s="136"/>
      <c r="K3784" s="136"/>
      <c r="L3784" s="136"/>
    </row>
    <row r="3785" ht="22.5" customHeight="1">
      <c r="A3785" s="136"/>
      <c r="B3785" s="136"/>
      <c r="C3785" s="136"/>
      <c r="D3785" s="136"/>
      <c r="F3785" s="136"/>
      <c r="G3785" s="136"/>
      <c r="H3785" s="136"/>
      <c r="I3785" s="136"/>
      <c r="J3785" s="136"/>
      <c r="K3785" s="136"/>
      <c r="L3785" s="136"/>
    </row>
    <row r="3786" ht="22.5" customHeight="1">
      <c r="A3786" s="136"/>
      <c r="B3786" s="136"/>
      <c r="C3786" s="136"/>
      <c r="D3786" s="136"/>
      <c r="F3786" s="136"/>
      <c r="G3786" s="136"/>
      <c r="H3786" s="136"/>
      <c r="I3786" s="136"/>
      <c r="J3786" s="136"/>
      <c r="K3786" s="136"/>
      <c r="L3786" s="136"/>
    </row>
    <row r="3787" ht="22.5" customHeight="1">
      <c r="A3787" s="136"/>
      <c r="B3787" s="136"/>
      <c r="C3787" s="136"/>
      <c r="D3787" s="136"/>
      <c r="F3787" s="136"/>
      <c r="G3787" s="136"/>
      <c r="H3787" s="136"/>
      <c r="I3787" s="136"/>
      <c r="J3787" s="136"/>
      <c r="K3787" s="136"/>
      <c r="L3787" s="136"/>
    </row>
    <row r="3788" ht="22.5" customHeight="1">
      <c r="A3788" s="136"/>
      <c r="B3788" s="136"/>
      <c r="C3788" s="136"/>
      <c r="D3788" s="136"/>
      <c r="F3788" s="136"/>
      <c r="G3788" s="136"/>
      <c r="H3788" s="136"/>
      <c r="I3788" s="136"/>
      <c r="J3788" s="136"/>
      <c r="K3788" s="136"/>
      <c r="L3788" s="136"/>
    </row>
    <row r="3789" ht="22.5" customHeight="1">
      <c r="A3789" s="136"/>
      <c r="B3789" s="136"/>
      <c r="C3789" s="136"/>
      <c r="D3789" s="136"/>
      <c r="F3789" s="136"/>
      <c r="G3789" s="136"/>
      <c r="H3789" s="136"/>
      <c r="I3789" s="136"/>
      <c r="J3789" s="136"/>
      <c r="K3789" s="136"/>
      <c r="L3789" s="136"/>
    </row>
    <row r="3790" ht="22.5" customHeight="1">
      <c r="A3790" s="136"/>
      <c r="B3790" s="136"/>
      <c r="C3790" s="136"/>
      <c r="D3790" s="136"/>
      <c r="F3790" s="136"/>
      <c r="G3790" s="136"/>
      <c r="H3790" s="136"/>
      <c r="I3790" s="136"/>
      <c r="J3790" s="136"/>
      <c r="K3790" s="136"/>
      <c r="L3790" s="136"/>
    </row>
    <row r="3791" ht="22.5" customHeight="1">
      <c r="A3791" s="136"/>
      <c r="B3791" s="136"/>
      <c r="C3791" s="136"/>
      <c r="D3791" s="136"/>
      <c r="F3791" s="136"/>
      <c r="G3791" s="136"/>
      <c r="H3791" s="136"/>
      <c r="I3791" s="136"/>
      <c r="J3791" s="136"/>
      <c r="K3791" s="136"/>
      <c r="L3791" s="136"/>
    </row>
    <row r="3792" ht="22.5" customHeight="1">
      <c r="A3792" s="136"/>
      <c r="B3792" s="136"/>
      <c r="C3792" s="136"/>
      <c r="D3792" s="136"/>
      <c r="F3792" s="136"/>
      <c r="G3792" s="136"/>
      <c r="H3792" s="136"/>
      <c r="I3792" s="136"/>
      <c r="J3792" s="136"/>
      <c r="K3792" s="136"/>
      <c r="L3792" s="136"/>
    </row>
    <row r="3793" ht="22.5" customHeight="1">
      <c r="A3793" s="136"/>
      <c r="B3793" s="136"/>
      <c r="C3793" s="136"/>
      <c r="D3793" s="136"/>
      <c r="F3793" s="136"/>
      <c r="G3793" s="136"/>
      <c r="H3793" s="136"/>
      <c r="I3793" s="136"/>
      <c r="J3793" s="136"/>
      <c r="K3793" s="136"/>
      <c r="L3793" s="136"/>
    </row>
    <row r="3794" ht="22.5" customHeight="1">
      <c r="A3794" s="136"/>
      <c r="B3794" s="136"/>
      <c r="C3794" s="136"/>
      <c r="D3794" s="136"/>
      <c r="F3794" s="136"/>
      <c r="G3794" s="136"/>
      <c r="H3794" s="136"/>
      <c r="I3794" s="136"/>
      <c r="J3794" s="136"/>
      <c r="K3794" s="136"/>
      <c r="L3794" s="136"/>
    </row>
    <row r="3795" ht="22.5" customHeight="1">
      <c r="A3795" s="136"/>
      <c r="B3795" s="136"/>
      <c r="C3795" s="136"/>
      <c r="D3795" s="136"/>
      <c r="F3795" s="136"/>
      <c r="G3795" s="136"/>
      <c r="H3795" s="136"/>
      <c r="I3795" s="136"/>
      <c r="J3795" s="136"/>
      <c r="K3795" s="136"/>
      <c r="L3795" s="136"/>
    </row>
    <row r="3796" ht="22.5" customHeight="1">
      <c r="A3796" s="136"/>
      <c r="B3796" s="136"/>
      <c r="C3796" s="136"/>
      <c r="D3796" s="136"/>
      <c r="F3796" s="136"/>
      <c r="G3796" s="136"/>
      <c r="H3796" s="136"/>
      <c r="I3796" s="136"/>
      <c r="J3796" s="136"/>
      <c r="K3796" s="136"/>
      <c r="L3796" s="136"/>
    </row>
    <row r="3797" ht="22.5" customHeight="1">
      <c r="A3797" s="136"/>
      <c r="B3797" s="136"/>
      <c r="C3797" s="136"/>
      <c r="D3797" s="136"/>
      <c r="F3797" s="136"/>
      <c r="G3797" s="136"/>
      <c r="H3797" s="136"/>
      <c r="I3797" s="136"/>
      <c r="J3797" s="136"/>
      <c r="K3797" s="136"/>
      <c r="L3797" s="136"/>
    </row>
    <row r="3798" ht="22.5" customHeight="1">
      <c r="A3798" s="136"/>
      <c r="B3798" s="136"/>
      <c r="C3798" s="136"/>
      <c r="D3798" s="136"/>
      <c r="F3798" s="136"/>
      <c r="G3798" s="136"/>
      <c r="H3798" s="136"/>
      <c r="I3798" s="136"/>
      <c r="J3798" s="136"/>
      <c r="K3798" s="136"/>
      <c r="L3798" s="136"/>
    </row>
    <row r="3799" ht="22.5" customHeight="1">
      <c r="A3799" s="136"/>
      <c r="B3799" s="136"/>
      <c r="C3799" s="136"/>
      <c r="D3799" s="136"/>
      <c r="F3799" s="136"/>
      <c r="G3799" s="136"/>
      <c r="H3799" s="136"/>
      <c r="I3799" s="136"/>
      <c r="J3799" s="136"/>
      <c r="K3799" s="136"/>
      <c r="L3799" s="136"/>
    </row>
    <row r="3800" ht="22.5" customHeight="1">
      <c r="A3800" s="136"/>
      <c r="B3800" s="136"/>
      <c r="C3800" s="136"/>
      <c r="D3800" s="136"/>
      <c r="F3800" s="136"/>
      <c r="G3800" s="136"/>
      <c r="H3800" s="136"/>
      <c r="I3800" s="136"/>
      <c r="J3800" s="136"/>
      <c r="K3800" s="136"/>
      <c r="L3800" s="136"/>
    </row>
    <row r="3801" ht="22.5" customHeight="1">
      <c r="A3801" s="136"/>
      <c r="B3801" s="136"/>
      <c r="C3801" s="136"/>
      <c r="D3801" s="136"/>
      <c r="F3801" s="136"/>
      <c r="G3801" s="136"/>
      <c r="H3801" s="136"/>
      <c r="I3801" s="136"/>
      <c r="J3801" s="136"/>
      <c r="K3801" s="136"/>
      <c r="L3801" s="136"/>
    </row>
    <row r="3802" ht="22.5" customHeight="1">
      <c r="A3802" s="136"/>
      <c r="B3802" s="136"/>
      <c r="C3802" s="136"/>
      <c r="D3802" s="136"/>
      <c r="F3802" s="136"/>
      <c r="G3802" s="136"/>
      <c r="H3802" s="136"/>
      <c r="I3802" s="136"/>
      <c r="J3802" s="136"/>
      <c r="K3802" s="136"/>
      <c r="L3802" s="136"/>
    </row>
    <row r="3803" ht="22.5" customHeight="1">
      <c r="A3803" s="136"/>
      <c r="B3803" s="136"/>
      <c r="C3803" s="136"/>
      <c r="D3803" s="136"/>
      <c r="F3803" s="136"/>
      <c r="G3803" s="136"/>
      <c r="H3803" s="136"/>
      <c r="I3803" s="136"/>
      <c r="J3803" s="136"/>
      <c r="K3803" s="136"/>
      <c r="L3803" s="136"/>
    </row>
    <row r="3804" ht="22.5" customHeight="1">
      <c r="A3804" s="136"/>
      <c r="B3804" s="136"/>
      <c r="C3804" s="136"/>
      <c r="D3804" s="136"/>
      <c r="F3804" s="136"/>
      <c r="G3804" s="136"/>
      <c r="H3804" s="136"/>
      <c r="I3804" s="136"/>
      <c r="J3804" s="136"/>
      <c r="K3804" s="136"/>
      <c r="L3804" s="136"/>
    </row>
    <row r="3805" ht="22.5" customHeight="1">
      <c r="A3805" s="136"/>
      <c r="B3805" s="136"/>
      <c r="C3805" s="136"/>
      <c r="D3805" s="136"/>
      <c r="F3805" s="136"/>
      <c r="G3805" s="136"/>
      <c r="H3805" s="136"/>
      <c r="I3805" s="136"/>
      <c r="J3805" s="136"/>
      <c r="K3805" s="136"/>
      <c r="L3805" s="136"/>
    </row>
    <row r="3806" ht="22.5" customHeight="1">
      <c r="A3806" s="136"/>
      <c r="B3806" s="136"/>
      <c r="C3806" s="136"/>
      <c r="D3806" s="136"/>
      <c r="F3806" s="136"/>
      <c r="G3806" s="136"/>
      <c r="H3806" s="136"/>
      <c r="I3806" s="136"/>
      <c r="J3806" s="136"/>
      <c r="K3806" s="136"/>
      <c r="L3806" s="136"/>
    </row>
    <row r="3807" ht="22.5" customHeight="1">
      <c r="A3807" s="136"/>
      <c r="B3807" s="136"/>
      <c r="C3807" s="136"/>
      <c r="D3807" s="136"/>
      <c r="F3807" s="136"/>
      <c r="G3807" s="136"/>
      <c r="H3807" s="136"/>
      <c r="I3807" s="136"/>
      <c r="J3807" s="136"/>
      <c r="K3807" s="136"/>
      <c r="L3807" s="136"/>
    </row>
    <row r="3808" ht="22.5" customHeight="1">
      <c r="A3808" s="136"/>
      <c r="B3808" s="136"/>
      <c r="C3808" s="136"/>
      <c r="D3808" s="136"/>
      <c r="F3808" s="136"/>
      <c r="G3808" s="136"/>
      <c r="H3808" s="136"/>
      <c r="I3808" s="136"/>
      <c r="J3808" s="136"/>
      <c r="K3808" s="136"/>
      <c r="L3808" s="136"/>
    </row>
    <row r="3809" ht="22.5" customHeight="1">
      <c r="A3809" s="136"/>
      <c r="B3809" s="136"/>
      <c r="C3809" s="136"/>
      <c r="D3809" s="136"/>
      <c r="F3809" s="136"/>
      <c r="G3809" s="136"/>
      <c r="H3809" s="136"/>
      <c r="I3809" s="136"/>
      <c r="J3809" s="136"/>
      <c r="K3809" s="136"/>
      <c r="L3809" s="136"/>
    </row>
    <row r="3810" ht="22.5" customHeight="1">
      <c r="A3810" s="136"/>
      <c r="B3810" s="136"/>
      <c r="C3810" s="136"/>
      <c r="D3810" s="136"/>
      <c r="F3810" s="136"/>
      <c r="G3810" s="136"/>
      <c r="H3810" s="136"/>
      <c r="I3810" s="136"/>
      <c r="J3810" s="136"/>
      <c r="K3810" s="136"/>
      <c r="L3810" s="136"/>
    </row>
    <row r="3811" ht="22.5" customHeight="1">
      <c r="A3811" s="136"/>
      <c r="B3811" s="136"/>
      <c r="C3811" s="136"/>
      <c r="D3811" s="136"/>
      <c r="F3811" s="136"/>
      <c r="G3811" s="136"/>
      <c r="H3811" s="136"/>
      <c r="I3811" s="136"/>
      <c r="J3811" s="136"/>
      <c r="K3811" s="136"/>
      <c r="L3811" s="136"/>
    </row>
    <row r="3812" ht="22.5" customHeight="1">
      <c r="A3812" s="136"/>
      <c r="B3812" s="136"/>
      <c r="C3812" s="136"/>
      <c r="D3812" s="136"/>
      <c r="F3812" s="136"/>
      <c r="G3812" s="136"/>
      <c r="H3812" s="136"/>
      <c r="I3812" s="136"/>
      <c r="J3812" s="136"/>
      <c r="K3812" s="136"/>
      <c r="L3812" s="136"/>
    </row>
    <row r="3813" ht="22.5" customHeight="1">
      <c r="A3813" s="136"/>
      <c r="B3813" s="136"/>
      <c r="C3813" s="136"/>
      <c r="D3813" s="136"/>
      <c r="F3813" s="136"/>
      <c r="G3813" s="136"/>
      <c r="H3813" s="136"/>
      <c r="I3813" s="136"/>
      <c r="J3813" s="136"/>
      <c r="K3813" s="136"/>
      <c r="L3813" s="136"/>
    </row>
    <row r="3814" ht="22.5" customHeight="1">
      <c r="A3814" s="136"/>
      <c r="B3814" s="136"/>
      <c r="C3814" s="136"/>
      <c r="D3814" s="136"/>
      <c r="F3814" s="136"/>
      <c r="G3814" s="136"/>
      <c r="H3814" s="136"/>
      <c r="I3814" s="136"/>
      <c r="J3814" s="136"/>
      <c r="K3814" s="136"/>
      <c r="L3814" s="136"/>
    </row>
    <row r="3815" ht="22.5" customHeight="1">
      <c r="A3815" s="136"/>
      <c r="B3815" s="136"/>
      <c r="C3815" s="136"/>
      <c r="D3815" s="136"/>
      <c r="F3815" s="136"/>
      <c r="G3815" s="136"/>
      <c r="H3815" s="136"/>
      <c r="I3815" s="136"/>
      <c r="J3815" s="136"/>
      <c r="K3815" s="136"/>
      <c r="L3815" s="136"/>
    </row>
    <row r="3816" ht="22.5" customHeight="1">
      <c r="A3816" s="136"/>
      <c r="B3816" s="136"/>
      <c r="C3816" s="136"/>
      <c r="D3816" s="136"/>
      <c r="F3816" s="136"/>
      <c r="G3816" s="136"/>
      <c r="H3816" s="136"/>
      <c r="I3816" s="136"/>
      <c r="J3816" s="136"/>
      <c r="K3816" s="136"/>
      <c r="L3816" s="136"/>
    </row>
    <row r="3817" ht="22.5" customHeight="1">
      <c r="A3817" s="136"/>
      <c r="B3817" s="136"/>
      <c r="C3817" s="136"/>
      <c r="D3817" s="136"/>
      <c r="F3817" s="136"/>
      <c r="G3817" s="136"/>
      <c r="H3817" s="136"/>
      <c r="I3817" s="136"/>
      <c r="J3817" s="136"/>
      <c r="K3817" s="136"/>
      <c r="L3817" s="136"/>
    </row>
    <row r="3818" ht="22.5" customHeight="1">
      <c r="A3818" s="136"/>
      <c r="B3818" s="136"/>
      <c r="C3818" s="136"/>
      <c r="D3818" s="136"/>
      <c r="F3818" s="136"/>
      <c r="G3818" s="136"/>
      <c r="H3818" s="136"/>
      <c r="I3818" s="136"/>
      <c r="J3818" s="136"/>
      <c r="K3818" s="136"/>
      <c r="L3818" s="136"/>
    </row>
    <row r="3819" ht="22.5" customHeight="1">
      <c r="A3819" s="136"/>
      <c r="B3819" s="136"/>
      <c r="C3819" s="136"/>
      <c r="D3819" s="136"/>
      <c r="F3819" s="136"/>
      <c r="G3819" s="136"/>
      <c r="H3819" s="136"/>
      <c r="I3819" s="136"/>
      <c r="J3819" s="136"/>
      <c r="K3819" s="136"/>
      <c r="L3819" s="136"/>
    </row>
    <row r="3820" ht="22.5" customHeight="1">
      <c r="A3820" s="136"/>
      <c r="B3820" s="136"/>
      <c r="C3820" s="136"/>
      <c r="D3820" s="136"/>
      <c r="F3820" s="136"/>
      <c r="G3820" s="136"/>
      <c r="H3820" s="136"/>
      <c r="I3820" s="136"/>
      <c r="J3820" s="136"/>
      <c r="K3820" s="136"/>
      <c r="L3820" s="136"/>
    </row>
    <row r="3821" ht="22.5" customHeight="1">
      <c r="A3821" s="136"/>
      <c r="B3821" s="136"/>
      <c r="C3821" s="136"/>
      <c r="D3821" s="136"/>
      <c r="F3821" s="136"/>
      <c r="G3821" s="136"/>
      <c r="H3821" s="136"/>
      <c r="I3821" s="136"/>
      <c r="J3821" s="136"/>
      <c r="K3821" s="136"/>
      <c r="L3821" s="136"/>
    </row>
    <row r="3822" ht="22.5" customHeight="1">
      <c r="A3822" s="136"/>
      <c r="B3822" s="136"/>
      <c r="C3822" s="136"/>
      <c r="D3822" s="136"/>
      <c r="F3822" s="136"/>
      <c r="G3822" s="136"/>
      <c r="H3822" s="136"/>
      <c r="I3822" s="136"/>
      <c r="J3822" s="136"/>
      <c r="K3822" s="136"/>
      <c r="L3822" s="136"/>
    </row>
    <row r="3823" ht="22.5" customHeight="1">
      <c r="A3823" s="136"/>
      <c r="B3823" s="136"/>
      <c r="C3823" s="136"/>
      <c r="D3823" s="136"/>
      <c r="F3823" s="136"/>
      <c r="G3823" s="136"/>
      <c r="H3823" s="136"/>
      <c r="I3823" s="136"/>
      <c r="J3823" s="136"/>
      <c r="K3823" s="136"/>
      <c r="L3823" s="136"/>
    </row>
    <row r="3824" ht="22.5" customHeight="1">
      <c r="A3824" s="136"/>
      <c r="B3824" s="136"/>
      <c r="C3824" s="136"/>
      <c r="D3824" s="136"/>
      <c r="F3824" s="136"/>
      <c r="G3824" s="136"/>
      <c r="H3824" s="136"/>
      <c r="I3824" s="136"/>
      <c r="J3824" s="136"/>
      <c r="K3824" s="136"/>
      <c r="L3824" s="136"/>
    </row>
    <row r="3825" ht="22.5" customHeight="1">
      <c r="A3825" s="136"/>
      <c r="B3825" s="136"/>
      <c r="C3825" s="136"/>
      <c r="D3825" s="136"/>
      <c r="F3825" s="136"/>
      <c r="G3825" s="136"/>
      <c r="H3825" s="136"/>
      <c r="I3825" s="136"/>
      <c r="J3825" s="136"/>
      <c r="K3825" s="136"/>
      <c r="L3825" s="136"/>
    </row>
    <row r="3826" ht="22.5" customHeight="1">
      <c r="A3826" s="136"/>
      <c r="B3826" s="136"/>
      <c r="C3826" s="136"/>
      <c r="D3826" s="136"/>
      <c r="F3826" s="136"/>
      <c r="G3826" s="136"/>
      <c r="H3826" s="136"/>
      <c r="I3826" s="136"/>
      <c r="J3826" s="136"/>
      <c r="K3826" s="136"/>
      <c r="L3826" s="136"/>
    </row>
    <row r="3827" ht="22.5" customHeight="1">
      <c r="A3827" s="136"/>
      <c r="B3827" s="136"/>
      <c r="C3827" s="136"/>
      <c r="D3827" s="136"/>
      <c r="F3827" s="136"/>
      <c r="G3827" s="136"/>
      <c r="H3827" s="136"/>
      <c r="I3827" s="136"/>
      <c r="J3827" s="136"/>
      <c r="K3827" s="136"/>
      <c r="L3827" s="136"/>
    </row>
    <row r="3828" ht="22.5" customHeight="1">
      <c r="A3828" s="136"/>
      <c r="B3828" s="136"/>
      <c r="C3828" s="136"/>
      <c r="D3828" s="136"/>
      <c r="F3828" s="136"/>
      <c r="G3828" s="136"/>
      <c r="H3828" s="136"/>
      <c r="I3828" s="136"/>
      <c r="J3828" s="136"/>
      <c r="K3828" s="136"/>
      <c r="L3828" s="136"/>
    </row>
    <row r="3829" ht="22.5" customHeight="1">
      <c r="A3829" s="136"/>
      <c r="B3829" s="136"/>
      <c r="C3829" s="136"/>
      <c r="D3829" s="136"/>
      <c r="F3829" s="136"/>
      <c r="G3829" s="136"/>
      <c r="H3829" s="136"/>
      <c r="I3829" s="136"/>
      <c r="J3829" s="136"/>
      <c r="K3829" s="136"/>
      <c r="L3829" s="136"/>
    </row>
    <row r="3830" ht="22.5" customHeight="1">
      <c r="A3830" s="136"/>
      <c r="B3830" s="136"/>
      <c r="C3830" s="136"/>
      <c r="D3830" s="136"/>
      <c r="F3830" s="136"/>
      <c r="G3830" s="136"/>
      <c r="H3830" s="136"/>
      <c r="I3830" s="136"/>
      <c r="J3830" s="136"/>
      <c r="K3830" s="136"/>
      <c r="L3830" s="136"/>
    </row>
    <row r="3831" ht="22.5" customHeight="1">
      <c r="A3831" s="136"/>
      <c r="B3831" s="136"/>
      <c r="C3831" s="136"/>
      <c r="D3831" s="136"/>
      <c r="F3831" s="136"/>
      <c r="G3831" s="136"/>
      <c r="H3831" s="136"/>
      <c r="I3831" s="136"/>
      <c r="J3831" s="136"/>
      <c r="K3831" s="136"/>
      <c r="L3831" s="136"/>
    </row>
    <row r="3832" ht="22.5" customHeight="1">
      <c r="A3832" s="136"/>
      <c r="B3832" s="136"/>
      <c r="C3832" s="136"/>
      <c r="D3832" s="136"/>
      <c r="F3832" s="136"/>
      <c r="G3832" s="136"/>
      <c r="H3832" s="136"/>
      <c r="I3832" s="136"/>
      <c r="J3832" s="136"/>
      <c r="K3832" s="136"/>
      <c r="L3832" s="136"/>
    </row>
    <row r="3833" ht="22.5" customHeight="1">
      <c r="A3833" s="136"/>
      <c r="B3833" s="136"/>
      <c r="C3833" s="136"/>
      <c r="D3833" s="136"/>
      <c r="F3833" s="136"/>
      <c r="G3833" s="136"/>
      <c r="H3833" s="136"/>
      <c r="I3833" s="136"/>
      <c r="J3833" s="136"/>
      <c r="K3833" s="136"/>
      <c r="L3833" s="136"/>
    </row>
    <row r="3834" ht="22.5" customHeight="1">
      <c r="A3834" s="136"/>
      <c r="B3834" s="136"/>
      <c r="C3834" s="136"/>
      <c r="D3834" s="136"/>
      <c r="F3834" s="136"/>
      <c r="G3834" s="136"/>
      <c r="H3834" s="136"/>
      <c r="I3834" s="136"/>
      <c r="J3834" s="136"/>
      <c r="K3834" s="136"/>
      <c r="L3834" s="136"/>
    </row>
    <row r="3835" ht="22.5" customHeight="1">
      <c r="A3835" s="136"/>
      <c r="B3835" s="136"/>
      <c r="C3835" s="136"/>
      <c r="D3835" s="136"/>
      <c r="F3835" s="136"/>
      <c r="G3835" s="136"/>
      <c r="H3835" s="136"/>
      <c r="I3835" s="136"/>
      <c r="J3835" s="136"/>
      <c r="K3835" s="136"/>
      <c r="L3835" s="136"/>
    </row>
    <row r="3836" ht="22.5" customHeight="1">
      <c r="A3836" s="136"/>
      <c r="B3836" s="136"/>
      <c r="C3836" s="136"/>
      <c r="D3836" s="136"/>
      <c r="F3836" s="136"/>
      <c r="G3836" s="136"/>
      <c r="H3836" s="136"/>
      <c r="I3836" s="136"/>
      <c r="J3836" s="136"/>
      <c r="K3836" s="136"/>
      <c r="L3836" s="136"/>
    </row>
    <row r="3837" ht="22.5" customHeight="1">
      <c r="A3837" s="136"/>
      <c r="B3837" s="136"/>
      <c r="C3837" s="136"/>
      <c r="D3837" s="136"/>
      <c r="F3837" s="136"/>
      <c r="G3837" s="136"/>
      <c r="H3837" s="136"/>
      <c r="I3837" s="136"/>
      <c r="J3837" s="136"/>
      <c r="K3837" s="136"/>
      <c r="L3837" s="136"/>
    </row>
    <row r="3838" ht="22.5" customHeight="1">
      <c r="A3838" s="136"/>
      <c r="B3838" s="136"/>
      <c r="C3838" s="136"/>
      <c r="D3838" s="136"/>
      <c r="F3838" s="136"/>
      <c r="G3838" s="136"/>
      <c r="H3838" s="136"/>
      <c r="I3838" s="136"/>
      <c r="J3838" s="136"/>
      <c r="K3838" s="136"/>
      <c r="L3838" s="136"/>
    </row>
    <row r="3839" ht="22.5" customHeight="1">
      <c r="A3839" s="136"/>
      <c r="B3839" s="136"/>
      <c r="C3839" s="136"/>
      <c r="D3839" s="136"/>
      <c r="F3839" s="136"/>
      <c r="G3839" s="136"/>
      <c r="H3839" s="136"/>
      <c r="I3839" s="136"/>
      <c r="J3839" s="136"/>
      <c r="K3839" s="136"/>
      <c r="L3839" s="136"/>
    </row>
    <row r="3840" ht="22.5" customHeight="1">
      <c r="A3840" s="136"/>
      <c r="B3840" s="136"/>
      <c r="C3840" s="136"/>
      <c r="D3840" s="136"/>
      <c r="F3840" s="136"/>
      <c r="G3840" s="136"/>
      <c r="H3840" s="136"/>
      <c r="I3840" s="136"/>
      <c r="J3840" s="136"/>
      <c r="K3840" s="136"/>
      <c r="L3840" s="136"/>
    </row>
    <row r="3841" ht="22.5" customHeight="1">
      <c r="A3841" s="136"/>
      <c r="B3841" s="136"/>
      <c r="C3841" s="136"/>
      <c r="D3841" s="136"/>
      <c r="F3841" s="136"/>
      <c r="G3841" s="136"/>
      <c r="H3841" s="136"/>
      <c r="I3841" s="136"/>
      <c r="J3841" s="136"/>
      <c r="K3841" s="136"/>
      <c r="L3841" s="136"/>
    </row>
    <row r="3842" ht="22.5" customHeight="1">
      <c r="A3842" s="136"/>
      <c r="B3842" s="136"/>
      <c r="C3842" s="136"/>
      <c r="D3842" s="136"/>
      <c r="F3842" s="136"/>
      <c r="G3842" s="136"/>
      <c r="H3842" s="136"/>
      <c r="I3842" s="136"/>
      <c r="J3842" s="136"/>
      <c r="K3842" s="136"/>
      <c r="L3842" s="136"/>
    </row>
    <row r="3843" ht="22.5" customHeight="1">
      <c r="A3843" s="136"/>
      <c r="B3843" s="136"/>
      <c r="C3843" s="136"/>
      <c r="D3843" s="136"/>
      <c r="F3843" s="136"/>
      <c r="G3843" s="136"/>
      <c r="H3843" s="136"/>
      <c r="I3843" s="136"/>
      <c r="J3843" s="136"/>
      <c r="K3843" s="136"/>
      <c r="L3843" s="136"/>
    </row>
    <row r="3844" ht="22.5" customHeight="1">
      <c r="A3844" s="136"/>
      <c r="B3844" s="136"/>
      <c r="C3844" s="136"/>
      <c r="D3844" s="136"/>
      <c r="F3844" s="136"/>
      <c r="G3844" s="136"/>
      <c r="H3844" s="136"/>
      <c r="I3844" s="136"/>
      <c r="J3844" s="136"/>
      <c r="K3844" s="136"/>
      <c r="L3844" s="136"/>
    </row>
    <row r="3845" ht="22.5" customHeight="1">
      <c r="A3845" s="136"/>
      <c r="B3845" s="136"/>
      <c r="C3845" s="136"/>
      <c r="D3845" s="136"/>
      <c r="F3845" s="136"/>
      <c r="G3845" s="136"/>
      <c r="H3845" s="136"/>
      <c r="I3845" s="136"/>
      <c r="J3845" s="136"/>
      <c r="K3845" s="136"/>
      <c r="L3845" s="136"/>
    </row>
    <row r="3846" ht="22.5" customHeight="1">
      <c r="A3846" s="136"/>
      <c r="B3846" s="136"/>
      <c r="C3846" s="136"/>
      <c r="D3846" s="136"/>
      <c r="F3846" s="136"/>
      <c r="G3846" s="136"/>
      <c r="H3846" s="136"/>
      <c r="I3846" s="136"/>
      <c r="J3846" s="136"/>
      <c r="K3846" s="136"/>
      <c r="L3846" s="136"/>
    </row>
    <row r="3847" ht="22.5" customHeight="1">
      <c r="A3847" s="136"/>
      <c r="B3847" s="136"/>
      <c r="C3847" s="136"/>
      <c r="D3847" s="136"/>
      <c r="F3847" s="136"/>
      <c r="G3847" s="136"/>
      <c r="H3847" s="136"/>
      <c r="I3847" s="136"/>
      <c r="J3847" s="136"/>
      <c r="K3847" s="136"/>
      <c r="L3847" s="136"/>
    </row>
    <row r="3848" ht="22.5" customHeight="1">
      <c r="A3848" s="136"/>
      <c r="B3848" s="136"/>
      <c r="C3848" s="136"/>
      <c r="D3848" s="136"/>
      <c r="F3848" s="136"/>
      <c r="G3848" s="136"/>
      <c r="H3848" s="136"/>
      <c r="I3848" s="136"/>
      <c r="J3848" s="136"/>
      <c r="K3848" s="136"/>
      <c r="L3848" s="136"/>
    </row>
    <row r="3849" ht="22.5" customHeight="1">
      <c r="A3849" s="136"/>
      <c r="B3849" s="136"/>
      <c r="C3849" s="136"/>
      <c r="D3849" s="136"/>
      <c r="F3849" s="136"/>
      <c r="G3849" s="136"/>
      <c r="H3849" s="136"/>
      <c r="I3849" s="136"/>
      <c r="J3849" s="136"/>
      <c r="K3849" s="136"/>
      <c r="L3849" s="136"/>
    </row>
    <row r="3850" ht="22.5" customHeight="1">
      <c r="A3850" s="136"/>
      <c r="B3850" s="136"/>
      <c r="C3850" s="136"/>
      <c r="D3850" s="136"/>
      <c r="F3850" s="136"/>
      <c r="G3850" s="136"/>
      <c r="H3850" s="136"/>
      <c r="I3850" s="136"/>
      <c r="J3850" s="136"/>
      <c r="K3850" s="136"/>
      <c r="L3850" s="136"/>
    </row>
    <row r="3851" ht="22.5" customHeight="1">
      <c r="A3851" s="136"/>
      <c r="B3851" s="136"/>
      <c r="C3851" s="136"/>
      <c r="D3851" s="136"/>
      <c r="F3851" s="136"/>
      <c r="G3851" s="136"/>
      <c r="H3851" s="136"/>
      <c r="I3851" s="136"/>
      <c r="J3851" s="136"/>
      <c r="K3851" s="136"/>
      <c r="L3851" s="136"/>
    </row>
    <row r="3852" ht="22.5" customHeight="1">
      <c r="A3852" s="136"/>
      <c r="B3852" s="136"/>
      <c r="C3852" s="136"/>
      <c r="D3852" s="136"/>
      <c r="F3852" s="136"/>
      <c r="G3852" s="136"/>
      <c r="H3852" s="136"/>
      <c r="I3852" s="136"/>
      <c r="J3852" s="136"/>
      <c r="K3852" s="136"/>
      <c r="L3852" s="136"/>
    </row>
    <row r="3853" ht="22.5" customHeight="1">
      <c r="A3853" s="136"/>
      <c r="B3853" s="136"/>
      <c r="C3853" s="136"/>
      <c r="D3853" s="136"/>
      <c r="F3853" s="136"/>
      <c r="G3853" s="136"/>
      <c r="H3853" s="136"/>
      <c r="I3853" s="136"/>
      <c r="J3853" s="136"/>
      <c r="K3853" s="136"/>
      <c r="L3853" s="136"/>
    </row>
    <row r="3854" ht="22.5" customHeight="1">
      <c r="A3854" s="136"/>
      <c r="B3854" s="136"/>
      <c r="C3854" s="136"/>
      <c r="D3854" s="136"/>
      <c r="F3854" s="136"/>
      <c r="G3854" s="136"/>
      <c r="H3854" s="136"/>
      <c r="I3854" s="136"/>
      <c r="J3854" s="136"/>
      <c r="K3854" s="136"/>
      <c r="L3854" s="136"/>
    </row>
    <row r="3855" ht="22.5" customHeight="1">
      <c r="A3855" s="136"/>
      <c r="B3855" s="136"/>
      <c r="C3855" s="136"/>
      <c r="D3855" s="136"/>
      <c r="F3855" s="136"/>
      <c r="G3855" s="136"/>
      <c r="H3855" s="136"/>
      <c r="I3855" s="136"/>
      <c r="J3855" s="136"/>
      <c r="K3855" s="136"/>
      <c r="L3855" s="136"/>
    </row>
    <row r="3856" ht="22.5" customHeight="1">
      <c r="A3856" s="136"/>
      <c r="B3856" s="136"/>
      <c r="C3856" s="136"/>
      <c r="D3856" s="136"/>
      <c r="F3856" s="136"/>
      <c r="G3856" s="136"/>
      <c r="H3856" s="136"/>
      <c r="I3856" s="136"/>
      <c r="J3856" s="136"/>
      <c r="K3856" s="136"/>
      <c r="L3856" s="136"/>
    </row>
    <row r="3857" ht="22.5" customHeight="1">
      <c r="A3857" s="136"/>
      <c r="B3857" s="136"/>
      <c r="C3857" s="136"/>
      <c r="D3857" s="136"/>
      <c r="F3857" s="136"/>
      <c r="G3857" s="136"/>
      <c r="H3857" s="136"/>
      <c r="I3857" s="136"/>
      <c r="J3857" s="136"/>
      <c r="K3857" s="136"/>
      <c r="L3857" s="136"/>
    </row>
    <row r="3858" ht="22.5" customHeight="1">
      <c r="A3858" s="136"/>
      <c r="B3858" s="136"/>
      <c r="C3858" s="136"/>
      <c r="D3858" s="136"/>
      <c r="F3858" s="136"/>
      <c r="G3858" s="136"/>
      <c r="H3858" s="136"/>
      <c r="I3858" s="136"/>
      <c r="J3858" s="136"/>
      <c r="K3858" s="136"/>
      <c r="L3858" s="136"/>
    </row>
    <row r="3859" ht="22.5" customHeight="1">
      <c r="A3859" s="136"/>
      <c r="B3859" s="136"/>
      <c r="C3859" s="136"/>
      <c r="D3859" s="136"/>
      <c r="F3859" s="136"/>
      <c r="G3859" s="136"/>
      <c r="H3859" s="136"/>
      <c r="I3859" s="136"/>
      <c r="J3859" s="136"/>
      <c r="K3859" s="136"/>
      <c r="L3859" s="136"/>
    </row>
    <row r="3860" ht="22.5" customHeight="1">
      <c r="A3860" s="136"/>
      <c r="B3860" s="136"/>
      <c r="C3860" s="136"/>
      <c r="D3860" s="136"/>
      <c r="F3860" s="136"/>
      <c r="G3860" s="136"/>
      <c r="H3860" s="136"/>
      <c r="I3860" s="136"/>
      <c r="J3860" s="136"/>
      <c r="K3860" s="136"/>
      <c r="L3860" s="136"/>
    </row>
    <row r="3861" ht="22.5" customHeight="1">
      <c r="A3861" s="136"/>
      <c r="B3861" s="136"/>
      <c r="C3861" s="136"/>
      <c r="D3861" s="136"/>
      <c r="F3861" s="136"/>
      <c r="G3861" s="136"/>
      <c r="H3861" s="136"/>
      <c r="I3861" s="136"/>
      <c r="J3861" s="136"/>
      <c r="K3861" s="136"/>
      <c r="L3861" s="136"/>
    </row>
    <row r="3862" ht="22.5" customHeight="1">
      <c r="A3862" s="136"/>
      <c r="B3862" s="136"/>
      <c r="C3862" s="136"/>
      <c r="D3862" s="136"/>
      <c r="F3862" s="136"/>
      <c r="G3862" s="136"/>
      <c r="H3862" s="136"/>
      <c r="I3862" s="136"/>
      <c r="J3862" s="136"/>
      <c r="K3862" s="136"/>
      <c r="L3862" s="136"/>
    </row>
    <row r="3863" ht="22.5" customHeight="1">
      <c r="A3863" s="136"/>
      <c r="B3863" s="136"/>
      <c r="C3863" s="136"/>
      <c r="D3863" s="136"/>
      <c r="F3863" s="136"/>
      <c r="G3863" s="136"/>
      <c r="H3863" s="136"/>
      <c r="I3863" s="136"/>
      <c r="J3863" s="136"/>
      <c r="K3863" s="136"/>
      <c r="L3863" s="136"/>
    </row>
    <row r="3864" ht="22.5" customHeight="1">
      <c r="A3864" s="136"/>
      <c r="B3864" s="136"/>
      <c r="C3864" s="136"/>
      <c r="D3864" s="136"/>
      <c r="F3864" s="136"/>
      <c r="G3864" s="136"/>
      <c r="H3864" s="136"/>
      <c r="I3864" s="136"/>
      <c r="J3864" s="136"/>
      <c r="K3864" s="136"/>
      <c r="L3864" s="136"/>
    </row>
    <row r="3865" ht="22.5" customHeight="1">
      <c r="A3865" s="136"/>
      <c r="B3865" s="136"/>
      <c r="C3865" s="136"/>
      <c r="D3865" s="136"/>
      <c r="F3865" s="136"/>
      <c r="G3865" s="136"/>
      <c r="H3865" s="136"/>
      <c r="I3865" s="136"/>
      <c r="J3865" s="136"/>
      <c r="K3865" s="136"/>
      <c r="L3865" s="136"/>
    </row>
    <row r="3866" ht="22.5" customHeight="1">
      <c r="A3866" s="136"/>
      <c r="B3866" s="136"/>
      <c r="C3866" s="136"/>
      <c r="D3866" s="136"/>
      <c r="F3866" s="136"/>
      <c r="G3866" s="136"/>
      <c r="H3866" s="136"/>
      <c r="I3866" s="136"/>
      <c r="J3866" s="136"/>
      <c r="K3866" s="136"/>
      <c r="L3866" s="136"/>
    </row>
    <row r="3867" ht="22.5" customHeight="1">
      <c r="A3867" s="136"/>
      <c r="B3867" s="136"/>
      <c r="C3867" s="136"/>
      <c r="D3867" s="136"/>
      <c r="F3867" s="136"/>
      <c r="G3867" s="136"/>
      <c r="H3867" s="136"/>
      <c r="I3867" s="136"/>
      <c r="J3867" s="136"/>
      <c r="K3867" s="136"/>
      <c r="L3867" s="136"/>
    </row>
    <row r="3868" ht="22.5" customHeight="1">
      <c r="A3868" s="136"/>
      <c r="B3868" s="136"/>
      <c r="C3868" s="136"/>
      <c r="D3868" s="136"/>
      <c r="F3868" s="136"/>
      <c r="G3868" s="136"/>
      <c r="H3868" s="136"/>
      <c r="I3868" s="136"/>
      <c r="J3868" s="136"/>
      <c r="K3868" s="136"/>
      <c r="L3868" s="136"/>
    </row>
    <row r="3869" ht="22.5" customHeight="1">
      <c r="A3869" s="136"/>
      <c r="B3869" s="136"/>
      <c r="C3869" s="136"/>
      <c r="D3869" s="136"/>
      <c r="F3869" s="136"/>
      <c r="G3869" s="136"/>
      <c r="H3869" s="136"/>
      <c r="I3869" s="136"/>
      <c r="J3869" s="136"/>
      <c r="K3869" s="136"/>
      <c r="L3869" s="136"/>
    </row>
    <row r="3870" ht="22.5" customHeight="1">
      <c r="A3870" s="136"/>
      <c r="B3870" s="136"/>
      <c r="C3870" s="136"/>
      <c r="D3870" s="136"/>
      <c r="F3870" s="136"/>
      <c r="G3870" s="136"/>
      <c r="H3870" s="136"/>
      <c r="I3870" s="136"/>
      <c r="J3870" s="136"/>
      <c r="K3870" s="136"/>
      <c r="L3870" s="136"/>
    </row>
    <row r="3871" ht="22.5" customHeight="1">
      <c r="A3871" s="136"/>
      <c r="B3871" s="136"/>
      <c r="C3871" s="136"/>
      <c r="D3871" s="136"/>
      <c r="F3871" s="136"/>
      <c r="G3871" s="136"/>
      <c r="H3871" s="136"/>
      <c r="I3871" s="136"/>
      <c r="J3871" s="136"/>
      <c r="K3871" s="136"/>
      <c r="L3871" s="136"/>
    </row>
    <row r="3872" ht="22.5" customHeight="1">
      <c r="A3872" s="136"/>
      <c r="B3872" s="136"/>
      <c r="C3872" s="136"/>
      <c r="D3872" s="136"/>
      <c r="F3872" s="136"/>
      <c r="G3872" s="136"/>
      <c r="H3872" s="136"/>
      <c r="I3872" s="136"/>
      <c r="J3872" s="136"/>
      <c r="K3872" s="136"/>
      <c r="L3872" s="136"/>
    </row>
    <row r="3873" ht="22.5" customHeight="1">
      <c r="A3873" s="136"/>
      <c r="B3873" s="136"/>
      <c r="C3873" s="136"/>
      <c r="D3873" s="136"/>
      <c r="F3873" s="136"/>
      <c r="G3873" s="136"/>
      <c r="H3873" s="136"/>
      <c r="I3873" s="136"/>
      <c r="J3873" s="136"/>
      <c r="K3873" s="136"/>
      <c r="L3873" s="136"/>
    </row>
    <row r="3874" ht="22.5" customHeight="1">
      <c r="A3874" s="136"/>
      <c r="B3874" s="136"/>
      <c r="C3874" s="136"/>
      <c r="D3874" s="136"/>
      <c r="F3874" s="136"/>
      <c r="G3874" s="136"/>
      <c r="H3874" s="136"/>
      <c r="I3874" s="136"/>
      <c r="J3874" s="136"/>
      <c r="K3874" s="136"/>
      <c r="L3874" s="136"/>
    </row>
    <row r="3875" ht="22.5" customHeight="1">
      <c r="A3875" s="136"/>
      <c r="B3875" s="136"/>
      <c r="C3875" s="136"/>
      <c r="D3875" s="136"/>
      <c r="F3875" s="136"/>
      <c r="G3875" s="136"/>
      <c r="H3875" s="136"/>
      <c r="I3875" s="136"/>
      <c r="J3875" s="136"/>
      <c r="K3875" s="136"/>
      <c r="L3875" s="136"/>
    </row>
    <row r="3876" ht="22.5" customHeight="1">
      <c r="A3876" s="136"/>
      <c r="B3876" s="136"/>
      <c r="C3876" s="136"/>
      <c r="D3876" s="136"/>
      <c r="F3876" s="136"/>
      <c r="G3876" s="136"/>
      <c r="H3876" s="136"/>
      <c r="I3876" s="136"/>
      <c r="J3876" s="136"/>
      <c r="K3876" s="136"/>
      <c r="L3876" s="136"/>
    </row>
    <row r="3877" ht="22.5" customHeight="1">
      <c r="A3877" s="136"/>
      <c r="B3877" s="136"/>
      <c r="C3877" s="136"/>
      <c r="D3877" s="136"/>
      <c r="F3877" s="136"/>
      <c r="G3877" s="136"/>
      <c r="H3877" s="136"/>
      <c r="I3877" s="136"/>
      <c r="J3877" s="136"/>
      <c r="K3877" s="136"/>
      <c r="L3877" s="136"/>
    </row>
    <row r="3878" ht="22.5" customHeight="1">
      <c r="A3878" s="136"/>
      <c r="B3878" s="136"/>
      <c r="C3878" s="136"/>
      <c r="D3878" s="136"/>
      <c r="F3878" s="136"/>
      <c r="G3878" s="136"/>
      <c r="H3878" s="136"/>
      <c r="I3878" s="136"/>
      <c r="J3878" s="136"/>
      <c r="K3878" s="136"/>
      <c r="L3878" s="136"/>
    </row>
    <row r="3879" ht="22.5" customHeight="1">
      <c r="A3879" s="136"/>
      <c r="B3879" s="136"/>
      <c r="C3879" s="136"/>
      <c r="D3879" s="136"/>
      <c r="F3879" s="136"/>
      <c r="G3879" s="136"/>
      <c r="H3879" s="136"/>
      <c r="I3879" s="136"/>
      <c r="J3879" s="136"/>
      <c r="K3879" s="136"/>
      <c r="L3879" s="136"/>
    </row>
    <row r="3880" ht="22.5" customHeight="1">
      <c r="A3880" s="136"/>
      <c r="B3880" s="136"/>
      <c r="C3880" s="136"/>
      <c r="D3880" s="136"/>
      <c r="F3880" s="136"/>
      <c r="G3880" s="136"/>
      <c r="H3880" s="136"/>
      <c r="I3880" s="136"/>
      <c r="J3880" s="136"/>
      <c r="K3880" s="136"/>
      <c r="L3880" s="136"/>
    </row>
    <row r="3881" ht="22.5" customHeight="1">
      <c r="A3881" s="136"/>
      <c r="B3881" s="136"/>
      <c r="C3881" s="136"/>
      <c r="D3881" s="136"/>
      <c r="F3881" s="136"/>
      <c r="G3881" s="136"/>
      <c r="H3881" s="136"/>
      <c r="I3881" s="136"/>
      <c r="J3881" s="136"/>
      <c r="K3881" s="136"/>
      <c r="L3881" s="136"/>
    </row>
    <row r="3882" ht="22.5" customHeight="1">
      <c r="A3882" s="136"/>
      <c r="B3882" s="136"/>
      <c r="C3882" s="136"/>
      <c r="D3882" s="136"/>
      <c r="F3882" s="136"/>
      <c r="G3882" s="136"/>
      <c r="H3882" s="136"/>
      <c r="I3882" s="136"/>
      <c r="J3882" s="136"/>
      <c r="K3882" s="136"/>
      <c r="L3882" s="136"/>
    </row>
    <row r="3883" ht="22.5" customHeight="1">
      <c r="A3883" s="136"/>
      <c r="B3883" s="136"/>
      <c r="C3883" s="136"/>
      <c r="D3883" s="136"/>
      <c r="F3883" s="136"/>
      <c r="G3883" s="136"/>
      <c r="H3883" s="136"/>
      <c r="I3883" s="136"/>
      <c r="J3883" s="136"/>
      <c r="K3883" s="136"/>
      <c r="L3883" s="136"/>
    </row>
    <row r="3884" ht="22.5" customHeight="1">
      <c r="A3884" s="136"/>
      <c r="B3884" s="136"/>
      <c r="C3884" s="136"/>
      <c r="D3884" s="136"/>
      <c r="F3884" s="136"/>
      <c r="G3884" s="136"/>
      <c r="H3884" s="136"/>
      <c r="I3884" s="136"/>
      <c r="J3884" s="136"/>
      <c r="K3884" s="136"/>
      <c r="L3884" s="136"/>
    </row>
    <row r="3885" ht="22.5" customHeight="1">
      <c r="A3885" s="136"/>
      <c r="B3885" s="136"/>
      <c r="C3885" s="136"/>
      <c r="D3885" s="136"/>
      <c r="F3885" s="136"/>
      <c r="G3885" s="136"/>
      <c r="H3885" s="136"/>
      <c r="I3885" s="136"/>
      <c r="J3885" s="136"/>
      <c r="K3885" s="136"/>
      <c r="L3885" s="136"/>
    </row>
    <row r="3886" ht="22.5" customHeight="1">
      <c r="A3886" s="136"/>
      <c r="B3886" s="136"/>
      <c r="C3886" s="136"/>
      <c r="D3886" s="136"/>
      <c r="F3886" s="136"/>
      <c r="G3886" s="136"/>
      <c r="H3886" s="136"/>
      <c r="I3886" s="136"/>
      <c r="J3886" s="136"/>
      <c r="K3886" s="136"/>
      <c r="L3886" s="136"/>
    </row>
    <row r="3887" ht="22.5" customHeight="1">
      <c r="A3887" s="136"/>
      <c r="B3887" s="136"/>
      <c r="C3887" s="136"/>
      <c r="D3887" s="136"/>
      <c r="F3887" s="136"/>
      <c r="G3887" s="136"/>
      <c r="H3887" s="136"/>
      <c r="I3887" s="136"/>
      <c r="J3887" s="136"/>
      <c r="K3887" s="136"/>
      <c r="L3887" s="136"/>
    </row>
    <row r="3888" ht="22.5" customHeight="1">
      <c r="A3888" s="136"/>
      <c r="B3888" s="136"/>
      <c r="C3888" s="136"/>
      <c r="D3888" s="136"/>
      <c r="F3888" s="136"/>
      <c r="G3888" s="136"/>
      <c r="H3888" s="136"/>
      <c r="I3888" s="136"/>
      <c r="J3888" s="136"/>
      <c r="K3888" s="136"/>
      <c r="L3888" s="136"/>
    </row>
    <row r="3889" ht="22.5" customHeight="1">
      <c r="A3889" s="136"/>
      <c r="B3889" s="136"/>
      <c r="C3889" s="136"/>
      <c r="D3889" s="136"/>
      <c r="F3889" s="136"/>
      <c r="G3889" s="136"/>
      <c r="H3889" s="136"/>
      <c r="I3889" s="136"/>
      <c r="J3889" s="136"/>
      <c r="K3889" s="136"/>
      <c r="L3889" s="136"/>
    </row>
    <row r="3890" ht="22.5" customHeight="1">
      <c r="A3890" s="136"/>
      <c r="B3890" s="136"/>
      <c r="C3890" s="136"/>
      <c r="D3890" s="136"/>
      <c r="F3890" s="136"/>
      <c r="G3890" s="136"/>
      <c r="H3890" s="136"/>
      <c r="I3890" s="136"/>
      <c r="J3890" s="136"/>
      <c r="K3890" s="136"/>
      <c r="L3890" s="136"/>
    </row>
    <row r="3891" ht="22.5" customHeight="1">
      <c r="A3891" s="136"/>
      <c r="B3891" s="136"/>
      <c r="C3891" s="136"/>
      <c r="D3891" s="136"/>
      <c r="F3891" s="136"/>
      <c r="G3891" s="136"/>
      <c r="H3891" s="136"/>
      <c r="I3891" s="136"/>
      <c r="J3891" s="136"/>
      <c r="K3891" s="136"/>
      <c r="L3891" s="136"/>
    </row>
    <row r="3892" ht="22.5" customHeight="1">
      <c r="A3892" s="136"/>
      <c r="B3892" s="136"/>
      <c r="C3892" s="136"/>
      <c r="D3892" s="136"/>
      <c r="F3892" s="136"/>
      <c r="G3892" s="136"/>
      <c r="H3892" s="136"/>
      <c r="I3892" s="136"/>
      <c r="J3892" s="136"/>
      <c r="K3892" s="136"/>
      <c r="L3892" s="136"/>
    </row>
    <row r="3893" ht="22.5" customHeight="1">
      <c r="A3893" s="136"/>
      <c r="B3893" s="136"/>
      <c r="C3893" s="136"/>
      <c r="D3893" s="136"/>
      <c r="F3893" s="136"/>
      <c r="G3893" s="136"/>
      <c r="H3893" s="136"/>
      <c r="I3893" s="136"/>
      <c r="J3893" s="136"/>
      <c r="K3893" s="136"/>
      <c r="L3893" s="136"/>
    </row>
    <row r="3894" ht="22.5" customHeight="1">
      <c r="A3894" s="136"/>
      <c r="B3894" s="136"/>
      <c r="C3894" s="136"/>
      <c r="D3894" s="136"/>
      <c r="F3894" s="136"/>
      <c r="G3894" s="136"/>
      <c r="H3894" s="136"/>
      <c r="I3894" s="136"/>
      <c r="J3894" s="136"/>
      <c r="K3894" s="136"/>
      <c r="L3894" s="136"/>
    </row>
    <row r="3895" ht="22.5" customHeight="1">
      <c r="A3895" s="136"/>
      <c r="B3895" s="136"/>
      <c r="C3895" s="136"/>
      <c r="D3895" s="136"/>
      <c r="F3895" s="136"/>
      <c r="G3895" s="136"/>
      <c r="H3895" s="136"/>
      <c r="I3895" s="136"/>
      <c r="J3895" s="136"/>
      <c r="K3895" s="136"/>
      <c r="L3895" s="136"/>
    </row>
    <row r="3896" ht="22.5" customHeight="1">
      <c r="A3896" s="136"/>
      <c r="B3896" s="136"/>
      <c r="C3896" s="136"/>
      <c r="D3896" s="136"/>
      <c r="F3896" s="136"/>
      <c r="G3896" s="136"/>
      <c r="H3896" s="136"/>
      <c r="I3896" s="136"/>
      <c r="J3896" s="136"/>
      <c r="K3896" s="136"/>
      <c r="L3896" s="136"/>
    </row>
    <row r="3897" ht="22.5" customHeight="1">
      <c r="A3897" s="136"/>
      <c r="B3897" s="136"/>
      <c r="C3897" s="136"/>
      <c r="D3897" s="136"/>
      <c r="F3897" s="136"/>
      <c r="G3897" s="136"/>
      <c r="H3897" s="136"/>
      <c r="I3897" s="136"/>
      <c r="J3897" s="136"/>
      <c r="K3897" s="136"/>
      <c r="L3897" s="136"/>
    </row>
    <row r="3898" ht="22.5" customHeight="1">
      <c r="A3898" s="136"/>
      <c r="B3898" s="136"/>
      <c r="C3898" s="136"/>
      <c r="D3898" s="136"/>
      <c r="F3898" s="136"/>
      <c r="G3898" s="136"/>
      <c r="H3898" s="136"/>
      <c r="I3898" s="136"/>
      <c r="J3898" s="136"/>
      <c r="K3898" s="136"/>
      <c r="L3898" s="136"/>
    </row>
    <row r="3899" ht="22.5" customHeight="1">
      <c r="A3899" s="136"/>
      <c r="B3899" s="136"/>
      <c r="C3899" s="136"/>
      <c r="D3899" s="136"/>
      <c r="F3899" s="136"/>
      <c r="G3899" s="136"/>
      <c r="H3899" s="136"/>
      <c r="I3899" s="136"/>
      <c r="J3899" s="136"/>
      <c r="K3899" s="136"/>
      <c r="L3899" s="136"/>
    </row>
    <row r="3900" ht="22.5" customHeight="1">
      <c r="A3900" s="136"/>
      <c r="B3900" s="136"/>
      <c r="C3900" s="136"/>
      <c r="D3900" s="136"/>
      <c r="F3900" s="136"/>
      <c r="G3900" s="136"/>
      <c r="H3900" s="136"/>
      <c r="I3900" s="136"/>
      <c r="J3900" s="136"/>
      <c r="K3900" s="136"/>
      <c r="L3900" s="136"/>
    </row>
    <row r="3901" ht="22.5" customHeight="1">
      <c r="A3901" s="136"/>
      <c r="B3901" s="136"/>
      <c r="C3901" s="136"/>
      <c r="D3901" s="136"/>
      <c r="F3901" s="136"/>
      <c r="G3901" s="136"/>
      <c r="H3901" s="136"/>
      <c r="I3901" s="136"/>
      <c r="J3901" s="136"/>
      <c r="K3901" s="136"/>
      <c r="L3901" s="136"/>
    </row>
    <row r="3902" ht="22.5" customHeight="1">
      <c r="A3902" s="136"/>
      <c r="B3902" s="136"/>
      <c r="C3902" s="136"/>
      <c r="D3902" s="136"/>
      <c r="F3902" s="136"/>
      <c r="G3902" s="136"/>
      <c r="H3902" s="136"/>
      <c r="I3902" s="136"/>
      <c r="J3902" s="136"/>
      <c r="K3902" s="136"/>
      <c r="L3902" s="136"/>
    </row>
    <row r="3903" ht="22.5" customHeight="1">
      <c r="A3903" s="136"/>
      <c r="B3903" s="136"/>
      <c r="C3903" s="136"/>
      <c r="D3903" s="136"/>
      <c r="F3903" s="136"/>
      <c r="G3903" s="136"/>
      <c r="H3903" s="136"/>
      <c r="I3903" s="136"/>
      <c r="J3903" s="136"/>
      <c r="K3903" s="136"/>
      <c r="L3903" s="136"/>
    </row>
    <row r="3904" ht="22.5" customHeight="1">
      <c r="A3904" s="136"/>
      <c r="B3904" s="136"/>
      <c r="C3904" s="136"/>
      <c r="D3904" s="136"/>
      <c r="F3904" s="136"/>
      <c r="G3904" s="136"/>
      <c r="H3904" s="136"/>
      <c r="I3904" s="136"/>
      <c r="J3904" s="136"/>
      <c r="K3904" s="136"/>
      <c r="L3904" s="136"/>
    </row>
    <row r="3905" ht="22.5" customHeight="1">
      <c r="A3905" s="136"/>
      <c r="B3905" s="136"/>
      <c r="C3905" s="136"/>
      <c r="D3905" s="136"/>
      <c r="F3905" s="136"/>
      <c r="G3905" s="136"/>
      <c r="H3905" s="136"/>
      <c r="I3905" s="136"/>
      <c r="J3905" s="136"/>
      <c r="K3905" s="136"/>
      <c r="L3905" s="136"/>
    </row>
    <row r="3906" ht="22.5" customHeight="1">
      <c r="A3906" s="136"/>
      <c r="B3906" s="136"/>
      <c r="C3906" s="136"/>
      <c r="D3906" s="136"/>
      <c r="F3906" s="136"/>
      <c r="G3906" s="136"/>
      <c r="H3906" s="136"/>
      <c r="I3906" s="136"/>
      <c r="J3906" s="136"/>
      <c r="K3906" s="136"/>
      <c r="L3906" s="136"/>
    </row>
    <row r="3907" ht="22.5" customHeight="1">
      <c r="A3907" s="136"/>
      <c r="B3907" s="136"/>
      <c r="C3907" s="136"/>
      <c r="D3907" s="136"/>
      <c r="F3907" s="136"/>
      <c r="G3907" s="136"/>
      <c r="H3907" s="136"/>
      <c r="I3907" s="136"/>
      <c r="J3907" s="136"/>
      <c r="K3907" s="136"/>
      <c r="L3907" s="136"/>
    </row>
    <row r="3908" ht="22.5" customHeight="1">
      <c r="A3908" s="136"/>
      <c r="B3908" s="136"/>
      <c r="C3908" s="136"/>
      <c r="D3908" s="136"/>
      <c r="F3908" s="136"/>
      <c r="G3908" s="136"/>
      <c r="H3908" s="136"/>
      <c r="I3908" s="136"/>
      <c r="J3908" s="136"/>
      <c r="K3908" s="136"/>
      <c r="L3908" s="136"/>
    </row>
    <row r="3909" ht="22.5" customHeight="1">
      <c r="A3909" s="136"/>
      <c r="B3909" s="136"/>
      <c r="C3909" s="136"/>
      <c r="D3909" s="136"/>
      <c r="F3909" s="136"/>
      <c r="G3909" s="136"/>
      <c r="H3909" s="136"/>
      <c r="I3909" s="136"/>
      <c r="J3909" s="136"/>
      <c r="K3909" s="136"/>
      <c r="L3909" s="136"/>
    </row>
    <row r="3910" ht="22.5" customHeight="1">
      <c r="A3910" s="136"/>
      <c r="B3910" s="136"/>
      <c r="C3910" s="136"/>
      <c r="D3910" s="136"/>
      <c r="F3910" s="136"/>
      <c r="G3910" s="136"/>
      <c r="H3910" s="136"/>
      <c r="I3910" s="136"/>
      <c r="J3910" s="136"/>
      <c r="K3910" s="136"/>
      <c r="L3910" s="136"/>
    </row>
    <row r="3911" ht="22.5" customHeight="1">
      <c r="A3911" s="136"/>
      <c r="B3911" s="136"/>
      <c r="C3911" s="136"/>
      <c r="D3911" s="136"/>
      <c r="F3911" s="136"/>
      <c r="G3911" s="136"/>
      <c r="H3911" s="136"/>
      <c r="I3911" s="136"/>
      <c r="J3911" s="136"/>
      <c r="K3911" s="136"/>
      <c r="L3911" s="136"/>
    </row>
    <row r="3912" ht="22.5" customHeight="1">
      <c r="A3912" s="136"/>
      <c r="B3912" s="136"/>
      <c r="C3912" s="136"/>
      <c r="D3912" s="136"/>
      <c r="F3912" s="136"/>
      <c r="G3912" s="136"/>
      <c r="H3912" s="136"/>
      <c r="I3912" s="136"/>
      <c r="J3912" s="136"/>
      <c r="K3912" s="136"/>
      <c r="L3912" s="136"/>
    </row>
    <row r="3913" ht="22.5" customHeight="1">
      <c r="A3913" s="136"/>
      <c r="B3913" s="136"/>
      <c r="C3913" s="136"/>
      <c r="D3913" s="136"/>
      <c r="F3913" s="136"/>
      <c r="G3913" s="136"/>
      <c r="H3913" s="136"/>
      <c r="I3913" s="136"/>
      <c r="J3913" s="136"/>
      <c r="K3913" s="136"/>
      <c r="L3913" s="136"/>
    </row>
    <row r="3914" ht="22.5" customHeight="1">
      <c r="A3914" s="136"/>
      <c r="B3914" s="136"/>
      <c r="C3914" s="136"/>
      <c r="D3914" s="136"/>
      <c r="F3914" s="136"/>
      <c r="G3914" s="136"/>
      <c r="H3914" s="136"/>
      <c r="I3914" s="136"/>
      <c r="J3914" s="136"/>
      <c r="K3914" s="136"/>
      <c r="L3914" s="136"/>
    </row>
    <row r="3915" ht="22.5" customHeight="1">
      <c r="A3915" s="136"/>
      <c r="B3915" s="136"/>
      <c r="C3915" s="136"/>
      <c r="D3915" s="136"/>
      <c r="F3915" s="136"/>
      <c r="G3915" s="136"/>
      <c r="H3915" s="136"/>
      <c r="I3915" s="136"/>
      <c r="J3915" s="136"/>
      <c r="K3915" s="136"/>
      <c r="L3915" s="136"/>
    </row>
    <row r="3916" ht="22.5" customHeight="1">
      <c r="A3916" s="136"/>
      <c r="B3916" s="136"/>
      <c r="C3916" s="136"/>
      <c r="D3916" s="136"/>
      <c r="F3916" s="136"/>
      <c r="G3916" s="136"/>
      <c r="H3916" s="136"/>
      <c r="I3916" s="136"/>
      <c r="J3916" s="136"/>
      <c r="K3916" s="136"/>
      <c r="L3916" s="136"/>
    </row>
    <row r="3917" ht="22.5" customHeight="1">
      <c r="A3917" s="136"/>
      <c r="B3917" s="136"/>
      <c r="C3917" s="136"/>
      <c r="D3917" s="136"/>
      <c r="F3917" s="136"/>
      <c r="G3917" s="136"/>
      <c r="H3917" s="136"/>
      <c r="I3917" s="136"/>
      <c r="J3917" s="136"/>
      <c r="K3917" s="136"/>
      <c r="L3917" s="136"/>
    </row>
    <row r="3918" ht="22.5" customHeight="1">
      <c r="A3918" s="136"/>
      <c r="B3918" s="136"/>
      <c r="C3918" s="136"/>
      <c r="D3918" s="136"/>
      <c r="F3918" s="136"/>
      <c r="G3918" s="136"/>
      <c r="H3918" s="136"/>
      <c r="I3918" s="136"/>
      <c r="J3918" s="136"/>
      <c r="K3918" s="136"/>
      <c r="L3918" s="136"/>
    </row>
    <row r="3919" ht="22.5" customHeight="1">
      <c r="A3919" s="136"/>
      <c r="B3919" s="136"/>
      <c r="C3919" s="136"/>
      <c r="D3919" s="136"/>
      <c r="F3919" s="136"/>
      <c r="G3919" s="136"/>
      <c r="H3919" s="136"/>
      <c r="I3919" s="136"/>
      <c r="J3919" s="136"/>
      <c r="K3919" s="136"/>
      <c r="L3919" s="136"/>
    </row>
    <row r="3920" ht="22.5" customHeight="1">
      <c r="A3920" s="136"/>
      <c r="B3920" s="136"/>
      <c r="C3920" s="136"/>
      <c r="D3920" s="136"/>
      <c r="F3920" s="136"/>
      <c r="G3920" s="136"/>
      <c r="H3920" s="136"/>
      <c r="I3920" s="136"/>
      <c r="J3920" s="136"/>
      <c r="K3920" s="136"/>
      <c r="L3920" s="136"/>
    </row>
    <row r="3921" ht="22.5" customHeight="1">
      <c r="A3921" s="136"/>
      <c r="B3921" s="136"/>
      <c r="C3921" s="136"/>
      <c r="D3921" s="136"/>
      <c r="F3921" s="136"/>
      <c r="G3921" s="136"/>
      <c r="H3921" s="136"/>
      <c r="I3921" s="136"/>
      <c r="J3921" s="136"/>
      <c r="K3921" s="136"/>
      <c r="L3921" s="136"/>
    </row>
    <row r="3922" ht="22.5" customHeight="1">
      <c r="A3922" s="136"/>
      <c r="B3922" s="136"/>
      <c r="C3922" s="136"/>
      <c r="D3922" s="136"/>
      <c r="F3922" s="136"/>
      <c r="G3922" s="136"/>
      <c r="H3922" s="136"/>
      <c r="I3922" s="136"/>
      <c r="J3922" s="136"/>
      <c r="K3922" s="136"/>
      <c r="L3922" s="136"/>
    </row>
    <row r="3923" ht="22.5" customHeight="1">
      <c r="A3923" s="136"/>
      <c r="B3923" s="136"/>
      <c r="C3923" s="136"/>
      <c r="D3923" s="136"/>
      <c r="F3923" s="136"/>
      <c r="G3923" s="136"/>
      <c r="H3923" s="136"/>
      <c r="I3923" s="136"/>
      <c r="J3923" s="136"/>
      <c r="K3923" s="136"/>
      <c r="L3923" s="136"/>
    </row>
    <row r="3924" ht="22.5" customHeight="1">
      <c r="A3924" s="136"/>
      <c r="B3924" s="136"/>
      <c r="C3924" s="136"/>
      <c r="D3924" s="136"/>
      <c r="F3924" s="136"/>
      <c r="G3924" s="136"/>
      <c r="H3924" s="136"/>
      <c r="I3924" s="136"/>
      <c r="J3924" s="136"/>
      <c r="K3924" s="136"/>
      <c r="L3924" s="136"/>
    </row>
    <row r="3925" ht="22.5" customHeight="1">
      <c r="A3925" s="136"/>
      <c r="B3925" s="136"/>
      <c r="C3925" s="136"/>
      <c r="D3925" s="136"/>
      <c r="F3925" s="136"/>
      <c r="G3925" s="136"/>
      <c r="H3925" s="136"/>
      <c r="I3925" s="136"/>
      <c r="J3925" s="136"/>
      <c r="K3925" s="136"/>
      <c r="L3925" s="136"/>
    </row>
    <row r="3926" ht="22.5" customHeight="1">
      <c r="A3926" s="136"/>
      <c r="B3926" s="136"/>
      <c r="C3926" s="136"/>
      <c r="D3926" s="136"/>
      <c r="F3926" s="136"/>
      <c r="G3926" s="136"/>
      <c r="H3926" s="136"/>
      <c r="I3926" s="136"/>
      <c r="J3926" s="136"/>
      <c r="K3926" s="136"/>
      <c r="L3926" s="136"/>
    </row>
    <row r="3927" ht="22.5" customHeight="1">
      <c r="A3927" s="136"/>
      <c r="B3927" s="136"/>
      <c r="C3927" s="136"/>
      <c r="D3927" s="136"/>
      <c r="F3927" s="136"/>
      <c r="G3927" s="136"/>
      <c r="H3927" s="136"/>
      <c r="I3927" s="136"/>
      <c r="J3927" s="136"/>
      <c r="K3927" s="136"/>
      <c r="L3927" s="136"/>
    </row>
    <row r="3928" ht="22.5" customHeight="1">
      <c r="A3928" s="136"/>
      <c r="B3928" s="136"/>
      <c r="C3928" s="136"/>
      <c r="D3928" s="136"/>
      <c r="F3928" s="136"/>
      <c r="G3928" s="136"/>
      <c r="H3928" s="136"/>
      <c r="I3928" s="136"/>
      <c r="J3928" s="136"/>
      <c r="K3928" s="136"/>
      <c r="L3928" s="136"/>
    </row>
    <row r="3929" ht="22.5" customHeight="1">
      <c r="A3929" s="136"/>
      <c r="B3929" s="136"/>
      <c r="C3929" s="136"/>
      <c r="D3929" s="136"/>
      <c r="F3929" s="136"/>
      <c r="G3929" s="136"/>
      <c r="H3929" s="136"/>
      <c r="I3929" s="136"/>
      <c r="J3929" s="136"/>
      <c r="K3929" s="136"/>
      <c r="L3929" s="136"/>
    </row>
    <row r="3930" ht="22.5" customHeight="1">
      <c r="A3930" s="136"/>
      <c r="B3930" s="136"/>
      <c r="C3930" s="136"/>
      <c r="D3930" s="136"/>
      <c r="F3930" s="136"/>
      <c r="G3930" s="136"/>
      <c r="H3930" s="136"/>
      <c r="I3930" s="136"/>
      <c r="J3930" s="136"/>
      <c r="K3930" s="136"/>
      <c r="L3930" s="136"/>
    </row>
    <row r="3931" ht="22.5" customHeight="1">
      <c r="A3931" s="136"/>
      <c r="B3931" s="136"/>
      <c r="C3931" s="136"/>
      <c r="D3931" s="136"/>
      <c r="F3931" s="136"/>
      <c r="G3931" s="136"/>
      <c r="H3931" s="136"/>
      <c r="I3931" s="136"/>
      <c r="J3931" s="136"/>
      <c r="K3931" s="136"/>
      <c r="L3931" s="136"/>
    </row>
    <row r="3932" ht="22.5" customHeight="1">
      <c r="A3932" s="136"/>
      <c r="B3932" s="136"/>
      <c r="C3932" s="136"/>
      <c r="D3932" s="136"/>
      <c r="F3932" s="136"/>
      <c r="G3932" s="136"/>
      <c r="H3932" s="136"/>
      <c r="I3932" s="136"/>
      <c r="J3932" s="136"/>
      <c r="K3932" s="136"/>
      <c r="L3932" s="136"/>
    </row>
    <row r="3933" ht="22.5" customHeight="1">
      <c r="A3933" s="136"/>
      <c r="B3933" s="136"/>
      <c r="C3933" s="136"/>
      <c r="D3933" s="136"/>
      <c r="F3933" s="136"/>
      <c r="G3933" s="136"/>
      <c r="H3933" s="136"/>
      <c r="I3933" s="136"/>
      <c r="J3933" s="136"/>
      <c r="K3933" s="136"/>
      <c r="L3933" s="136"/>
    </row>
    <row r="3934" ht="22.5" customHeight="1">
      <c r="A3934" s="136"/>
      <c r="B3934" s="136"/>
      <c r="C3934" s="136"/>
      <c r="D3934" s="136"/>
      <c r="F3934" s="136"/>
      <c r="G3934" s="136"/>
      <c r="H3934" s="136"/>
      <c r="I3934" s="136"/>
      <c r="J3934" s="136"/>
      <c r="K3934" s="136"/>
      <c r="L3934" s="136"/>
    </row>
    <row r="3935" ht="22.5" customHeight="1">
      <c r="A3935" s="136"/>
      <c r="B3935" s="136"/>
      <c r="C3935" s="136"/>
      <c r="D3935" s="136"/>
      <c r="F3935" s="136"/>
      <c r="G3935" s="136"/>
      <c r="H3935" s="136"/>
      <c r="I3935" s="136"/>
      <c r="J3935" s="136"/>
      <c r="K3935" s="136"/>
      <c r="L3935" s="136"/>
    </row>
    <row r="3936" ht="22.5" customHeight="1">
      <c r="A3936" s="136"/>
      <c r="B3936" s="136"/>
      <c r="C3936" s="136"/>
      <c r="D3936" s="136"/>
      <c r="F3936" s="136"/>
      <c r="G3936" s="136"/>
      <c r="H3936" s="136"/>
      <c r="I3936" s="136"/>
      <c r="J3936" s="136"/>
      <c r="K3936" s="136"/>
      <c r="L3936" s="136"/>
    </row>
    <row r="3937" ht="22.5" customHeight="1">
      <c r="A3937" s="136"/>
      <c r="B3937" s="136"/>
      <c r="C3937" s="136"/>
      <c r="D3937" s="136"/>
      <c r="F3937" s="136"/>
      <c r="G3937" s="136"/>
      <c r="H3937" s="136"/>
      <c r="I3937" s="136"/>
      <c r="J3937" s="136"/>
      <c r="K3937" s="136"/>
      <c r="L3937" s="136"/>
    </row>
    <row r="3938" ht="22.5" customHeight="1">
      <c r="A3938" s="136"/>
      <c r="B3938" s="136"/>
      <c r="C3938" s="136"/>
      <c r="D3938" s="136"/>
      <c r="F3938" s="136"/>
      <c r="G3938" s="136"/>
      <c r="H3938" s="136"/>
      <c r="I3938" s="136"/>
      <c r="J3938" s="136"/>
      <c r="K3938" s="136"/>
      <c r="L3938" s="136"/>
    </row>
    <row r="3939" ht="22.5" customHeight="1">
      <c r="A3939" s="136"/>
      <c r="B3939" s="136"/>
      <c r="C3939" s="136"/>
      <c r="D3939" s="136"/>
      <c r="F3939" s="136"/>
      <c r="G3939" s="136"/>
      <c r="H3939" s="136"/>
      <c r="I3939" s="136"/>
      <c r="J3939" s="136"/>
      <c r="K3939" s="136"/>
      <c r="L3939" s="136"/>
    </row>
    <row r="3940" ht="22.5" customHeight="1">
      <c r="A3940" s="136"/>
      <c r="B3940" s="136"/>
      <c r="C3940" s="136"/>
      <c r="D3940" s="136"/>
      <c r="F3940" s="136"/>
      <c r="G3940" s="136"/>
      <c r="H3940" s="136"/>
      <c r="I3940" s="136"/>
      <c r="J3940" s="136"/>
      <c r="K3940" s="136"/>
      <c r="L3940" s="136"/>
    </row>
    <row r="3941" ht="22.5" customHeight="1">
      <c r="A3941" s="136"/>
      <c r="B3941" s="136"/>
      <c r="C3941" s="136"/>
      <c r="D3941" s="136"/>
      <c r="F3941" s="136"/>
      <c r="G3941" s="136"/>
      <c r="H3941" s="136"/>
      <c r="I3941" s="136"/>
      <c r="J3941" s="136"/>
      <c r="K3941" s="136"/>
      <c r="L3941" s="136"/>
    </row>
    <row r="3942" ht="22.5" customHeight="1">
      <c r="A3942" s="136"/>
      <c r="B3942" s="136"/>
      <c r="C3942" s="136"/>
      <c r="D3942" s="136"/>
      <c r="F3942" s="136"/>
      <c r="G3942" s="136"/>
      <c r="H3942" s="136"/>
      <c r="I3942" s="136"/>
      <c r="J3942" s="136"/>
      <c r="K3942" s="136"/>
      <c r="L3942" s="136"/>
    </row>
    <row r="3943" ht="22.5" customHeight="1">
      <c r="A3943" s="136"/>
      <c r="B3943" s="136"/>
      <c r="C3943" s="136"/>
      <c r="D3943" s="136"/>
      <c r="F3943" s="136"/>
      <c r="G3943" s="136"/>
      <c r="H3943" s="136"/>
      <c r="I3943" s="136"/>
      <c r="J3943" s="136"/>
      <c r="K3943" s="136"/>
      <c r="L3943" s="136"/>
    </row>
    <row r="3944" ht="22.5" customHeight="1">
      <c r="A3944" s="136"/>
      <c r="B3944" s="136"/>
      <c r="C3944" s="136"/>
      <c r="D3944" s="136"/>
      <c r="F3944" s="136"/>
      <c r="G3944" s="136"/>
      <c r="H3944" s="136"/>
      <c r="I3944" s="136"/>
      <c r="J3944" s="136"/>
      <c r="K3944" s="136"/>
      <c r="L3944" s="136"/>
    </row>
    <row r="3945" ht="22.5" customHeight="1">
      <c r="A3945" s="136"/>
      <c r="B3945" s="136"/>
      <c r="C3945" s="136"/>
      <c r="D3945" s="136"/>
      <c r="F3945" s="136"/>
      <c r="G3945" s="136"/>
      <c r="H3945" s="136"/>
      <c r="I3945" s="136"/>
      <c r="J3945" s="136"/>
      <c r="K3945" s="136"/>
      <c r="L3945" s="136"/>
    </row>
    <row r="3946" ht="22.5" customHeight="1">
      <c r="A3946" s="136"/>
      <c r="B3946" s="136"/>
      <c r="C3946" s="136"/>
      <c r="D3946" s="136"/>
      <c r="F3946" s="136"/>
      <c r="G3946" s="136"/>
      <c r="H3946" s="136"/>
      <c r="I3946" s="136"/>
      <c r="J3946" s="136"/>
      <c r="K3946" s="136"/>
      <c r="L3946" s="136"/>
    </row>
    <row r="3947" ht="22.5" customHeight="1">
      <c r="A3947" s="136"/>
      <c r="B3947" s="136"/>
      <c r="C3947" s="136"/>
      <c r="D3947" s="136"/>
      <c r="F3947" s="136"/>
      <c r="G3947" s="136"/>
      <c r="H3947" s="136"/>
      <c r="I3947" s="136"/>
      <c r="J3947" s="136"/>
      <c r="K3947" s="136"/>
      <c r="L3947" s="136"/>
    </row>
    <row r="3948" ht="22.5" customHeight="1">
      <c r="A3948" s="136"/>
      <c r="B3948" s="136"/>
      <c r="C3948" s="136"/>
      <c r="D3948" s="136"/>
      <c r="F3948" s="136"/>
      <c r="G3948" s="136"/>
      <c r="H3948" s="136"/>
      <c r="I3948" s="136"/>
      <c r="J3948" s="136"/>
      <c r="K3948" s="136"/>
      <c r="L3948" s="136"/>
    </row>
    <row r="3949" ht="22.5" customHeight="1">
      <c r="A3949" s="136"/>
      <c r="B3949" s="136"/>
      <c r="C3949" s="136"/>
      <c r="D3949" s="136"/>
      <c r="F3949" s="136"/>
      <c r="G3949" s="136"/>
      <c r="H3949" s="136"/>
      <c r="I3949" s="136"/>
      <c r="J3949" s="136"/>
      <c r="K3949" s="136"/>
      <c r="L3949" s="136"/>
    </row>
    <row r="3950" ht="22.5" customHeight="1">
      <c r="A3950" s="136"/>
      <c r="B3950" s="136"/>
      <c r="C3950" s="136"/>
      <c r="D3950" s="136"/>
      <c r="F3950" s="136"/>
      <c r="G3950" s="136"/>
      <c r="H3950" s="136"/>
      <c r="I3950" s="136"/>
      <c r="J3950" s="136"/>
      <c r="K3950" s="136"/>
      <c r="L3950" s="136"/>
    </row>
    <row r="3951" ht="22.5" customHeight="1">
      <c r="A3951" s="136"/>
      <c r="B3951" s="136"/>
      <c r="C3951" s="136"/>
      <c r="D3951" s="136"/>
      <c r="F3951" s="136"/>
      <c r="G3951" s="136"/>
      <c r="H3951" s="136"/>
      <c r="I3951" s="136"/>
      <c r="J3951" s="136"/>
      <c r="K3951" s="136"/>
      <c r="L3951" s="136"/>
    </row>
    <row r="3952" ht="22.5" customHeight="1">
      <c r="A3952" s="136"/>
      <c r="B3952" s="136"/>
      <c r="C3952" s="136"/>
      <c r="D3952" s="136"/>
      <c r="F3952" s="136"/>
      <c r="G3952" s="136"/>
      <c r="H3952" s="136"/>
      <c r="I3952" s="136"/>
      <c r="J3952" s="136"/>
      <c r="K3952" s="136"/>
      <c r="L3952" s="136"/>
    </row>
    <row r="3953" ht="22.5" customHeight="1">
      <c r="A3953" s="136"/>
      <c r="B3953" s="136"/>
      <c r="C3953" s="136"/>
      <c r="D3953" s="136"/>
      <c r="F3953" s="136"/>
      <c r="G3953" s="136"/>
      <c r="H3953" s="136"/>
      <c r="I3953" s="136"/>
      <c r="J3953" s="136"/>
      <c r="K3953" s="136"/>
      <c r="L3953" s="136"/>
    </row>
    <row r="3954" ht="22.5" customHeight="1">
      <c r="A3954" s="136"/>
      <c r="B3954" s="136"/>
      <c r="C3954" s="136"/>
      <c r="D3954" s="136"/>
      <c r="F3954" s="136"/>
      <c r="G3954" s="136"/>
      <c r="H3954" s="136"/>
      <c r="I3954" s="136"/>
      <c r="J3954" s="136"/>
      <c r="K3954" s="136"/>
      <c r="L3954" s="136"/>
    </row>
    <row r="3955" ht="22.5" customHeight="1">
      <c r="A3955" s="136"/>
      <c r="B3955" s="136"/>
      <c r="C3955" s="136"/>
      <c r="D3955" s="136"/>
      <c r="F3955" s="136"/>
      <c r="G3955" s="136"/>
      <c r="H3955" s="136"/>
      <c r="I3955" s="136"/>
      <c r="J3955" s="136"/>
      <c r="K3955" s="136"/>
      <c r="L3955" s="136"/>
    </row>
    <row r="3956" ht="22.5" customHeight="1">
      <c r="A3956" s="136"/>
      <c r="B3956" s="136"/>
      <c r="C3956" s="136"/>
      <c r="D3956" s="136"/>
      <c r="F3956" s="136"/>
      <c r="G3956" s="136"/>
      <c r="H3956" s="136"/>
      <c r="I3956" s="136"/>
      <c r="J3956" s="136"/>
      <c r="K3956" s="136"/>
      <c r="L3956" s="136"/>
    </row>
    <row r="3957" ht="22.5" customHeight="1">
      <c r="A3957" s="136"/>
      <c r="B3957" s="136"/>
      <c r="C3957" s="136"/>
      <c r="D3957" s="136"/>
      <c r="F3957" s="136"/>
      <c r="G3957" s="136"/>
      <c r="H3957" s="136"/>
      <c r="I3957" s="136"/>
      <c r="J3957" s="136"/>
      <c r="K3957" s="136"/>
      <c r="L3957" s="136"/>
    </row>
    <row r="3958" ht="22.5" customHeight="1">
      <c r="A3958" s="136"/>
      <c r="B3958" s="136"/>
      <c r="C3958" s="136"/>
      <c r="D3958" s="136"/>
      <c r="F3958" s="136"/>
      <c r="G3958" s="136"/>
      <c r="H3958" s="136"/>
      <c r="I3958" s="136"/>
      <c r="J3958" s="136"/>
      <c r="K3958" s="136"/>
      <c r="L3958" s="136"/>
    </row>
    <row r="3959" ht="22.5" customHeight="1">
      <c r="A3959" s="136"/>
      <c r="B3959" s="136"/>
      <c r="C3959" s="136"/>
      <c r="D3959" s="136"/>
      <c r="F3959" s="136"/>
      <c r="G3959" s="136"/>
      <c r="H3959" s="136"/>
      <c r="I3959" s="136"/>
      <c r="J3959" s="136"/>
      <c r="K3959" s="136"/>
      <c r="L3959" s="136"/>
    </row>
    <row r="3960" ht="22.5" customHeight="1">
      <c r="A3960" s="136"/>
      <c r="B3960" s="136"/>
      <c r="C3960" s="136"/>
      <c r="D3960" s="136"/>
      <c r="F3960" s="136"/>
      <c r="G3960" s="136"/>
      <c r="H3960" s="136"/>
      <c r="I3960" s="136"/>
      <c r="J3960" s="136"/>
      <c r="K3960" s="136"/>
      <c r="L3960" s="136"/>
    </row>
    <row r="3961" ht="22.5" customHeight="1">
      <c r="A3961" s="136"/>
      <c r="B3961" s="136"/>
      <c r="C3961" s="136"/>
      <c r="D3961" s="136"/>
      <c r="F3961" s="136"/>
      <c r="G3961" s="136"/>
      <c r="H3961" s="136"/>
      <c r="I3961" s="136"/>
      <c r="J3961" s="136"/>
      <c r="K3961" s="136"/>
      <c r="L3961" s="136"/>
    </row>
    <row r="3962" ht="22.5" customHeight="1">
      <c r="A3962" s="136"/>
      <c r="B3962" s="136"/>
      <c r="C3962" s="136"/>
      <c r="D3962" s="136"/>
      <c r="F3962" s="136"/>
      <c r="G3962" s="136"/>
      <c r="H3962" s="136"/>
      <c r="I3962" s="136"/>
      <c r="J3962" s="136"/>
      <c r="K3962" s="136"/>
      <c r="L3962" s="136"/>
    </row>
    <row r="3963" ht="22.5" customHeight="1">
      <c r="A3963" s="136"/>
      <c r="B3963" s="136"/>
      <c r="C3963" s="136"/>
      <c r="D3963" s="136"/>
      <c r="F3963" s="136"/>
      <c r="G3963" s="136"/>
      <c r="H3963" s="136"/>
      <c r="I3963" s="136"/>
      <c r="J3963" s="136"/>
      <c r="K3963" s="136"/>
      <c r="L3963" s="136"/>
    </row>
    <row r="3964" ht="22.5" customHeight="1">
      <c r="A3964" s="136"/>
      <c r="B3964" s="136"/>
      <c r="C3964" s="136"/>
      <c r="D3964" s="136"/>
      <c r="F3964" s="136"/>
      <c r="G3964" s="136"/>
      <c r="H3964" s="136"/>
      <c r="I3964" s="136"/>
      <c r="J3964" s="136"/>
      <c r="K3964" s="136"/>
      <c r="L3964" s="136"/>
    </row>
    <row r="3965" ht="22.5" customHeight="1">
      <c r="A3965" s="136"/>
      <c r="B3965" s="136"/>
      <c r="C3965" s="136"/>
      <c r="D3965" s="136"/>
      <c r="F3965" s="136"/>
      <c r="G3965" s="136"/>
      <c r="H3965" s="136"/>
      <c r="I3965" s="136"/>
      <c r="J3965" s="136"/>
      <c r="K3965" s="136"/>
      <c r="L3965" s="136"/>
    </row>
    <row r="3966" ht="22.5" customHeight="1">
      <c r="A3966" s="136"/>
      <c r="B3966" s="136"/>
      <c r="C3966" s="136"/>
      <c r="D3966" s="136"/>
      <c r="F3966" s="136"/>
      <c r="G3966" s="136"/>
      <c r="H3966" s="136"/>
      <c r="I3966" s="136"/>
      <c r="J3966" s="136"/>
      <c r="K3966" s="136"/>
      <c r="L3966" s="136"/>
    </row>
    <row r="3967" ht="22.5" customHeight="1">
      <c r="A3967" s="136"/>
      <c r="B3967" s="136"/>
      <c r="C3967" s="136"/>
      <c r="D3967" s="136"/>
      <c r="F3967" s="136"/>
      <c r="G3967" s="136"/>
      <c r="H3967" s="136"/>
      <c r="I3967" s="136"/>
      <c r="J3967" s="136"/>
      <c r="K3967" s="136"/>
      <c r="L3967" s="136"/>
    </row>
    <row r="3968" ht="22.5" customHeight="1">
      <c r="A3968" s="136"/>
      <c r="B3968" s="136"/>
      <c r="C3968" s="136"/>
      <c r="D3968" s="136"/>
      <c r="F3968" s="136"/>
      <c r="G3968" s="136"/>
      <c r="H3968" s="136"/>
      <c r="I3968" s="136"/>
      <c r="J3968" s="136"/>
      <c r="K3968" s="136"/>
      <c r="L3968" s="136"/>
    </row>
    <row r="3969" ht="22.5" customHeight="1">
      <c r="A3969" s="136"/>
      <c r="B3969" s="136"/>
      <c r="C3969" s="136"/>
      <c r="D3969" s="136"/>
      <c r="F3969" s="136"/>
      <c r="G3969" s="136"/>
      <c r="H3969" s="136"/>
      <c r="I3969" s="136"/>
      <c r="J3969" s="136"/>
      <c r="K3969" s="136"/>
      <c r="L3969" s="136"/>
    </row>
    <row r="3970" ht="22.5" customHeight="1">
      <c r="A3970" s="136"/>
      <c r="B3970" s="136"/>
      <c r="C3970" s="136"/>
      <c r="D3970" s="136"/>
      <c r="F3970" s="136"/>
      <c r="G3970" s="136"/>
      <c r="H3970" s="136"/>
      <c r="I3970" s="136"/>
      <c r="J3970" s="136"/>
      <c r="K3970" s="136"/>
      <c r="L3970" s="136"/>
    </row>
    <row r="3971" ht="22.5" customHeight="1">
      <c r="A3971" s="136"/>
      <c r="B3971" s="136"/>
      <c r="C3971" s="136"/>
      <c r="D3971" s="136"/>
      <c r="F3971" s="136"/>
      <c r="G3971" s="136"/>
      <c r="H3971" s="136"/>
      <c r="I3971" s="136"/>
      <c r="J3971" s="136"/>
      <c r="K3971" s="136"/>
      <c r="L3971" s="136"/>
    </row>
    <row r="3972" ht="22.5" customHeight="1">
      <c r="A3972" s="136"/>
      <c r="B3972" s="136"/>
      <c r="C3972" s="136"/>
      <c r="D3972" s="136"/>
      <c r="F3972" s="136"/>
      <c r="G3972" s="136"/>
      <c r="H3972" s="136"/>
      <c r="I3972" s="136"/>
      <c r="J3972" s="136"/>
      <c r="K3972" s="136"/>
      <c r="L3972" s="136"/>
    </row>
    <row r="3973" ht="22.5" customHeight="1">
      <c r="A3973" s="136"/>
      <c r="B3973" s="136"/>
      <c r="C3973" s="136"/>
      <c r="D3973" s="136"/>
      <c r="F3973" s="136"/>
      <c r="G3973" s="136"/>
      <c r="H3973" s="136"/>
      <c r="I3973" s="136"/>
      <c r="J3973" s="136"/>
      <c r="K3973" s="136"/>
      <c r="L3973" s="136"/>
    </row>
    <row r="3974" ht="22.5" customHeight="1">
      <c r="A3974" s="136"/>
      <c r="B3974" s="136"/>
      <c r="C3974" s="136"/>
      <c r="D3974" s="136"/>
      <c r="F3974" s="136"/>
      <c r="G3974" s="136"/>
      <c r="H3974" s="136"/>
      <c r="I3974" s="136"/>
      <c r="J3974" s="136"/>
      <c r="K3974" s="136"/>
      <c r="L3974" s="136"/>
    </row>
    <row r="3975" ht="22.5" customHeight="1">
      <c r="A3975" s="136"/>
      <c r="B3975" s="136"/>
      <c r="C3975" s="136"/>
      <c r="D3975" s="136"/>
      <c r="F3975" s="136"/>
      <c r="G3975" s="136"/>
      <c r="H3975" s="136"/>
      <c r="I3975" s="136"/>
      <c r="J3975" s="136"/>
      <c r="K3975" s="136"/>
      <c r="L3975" s="136"/>
    </row>
    <row r="3976" ht="22.5" customHeight="1">
      <c r="A3976" s="136"/>
      <c r="B3976" s="136"/>
      <c r="C3976" s="136"/>
      <c r="D3976" s="136"/>
      <c r="F3976" s="136"/>
      <c r="G3976" s="136"/>
      <c r="H3976" s="136"/>
      <c r="I3976" s="136"/>
      <c r="J3976" s="136"/>
      <c r="K3976" s="136"/>
      <c r="L3976" s="136"/>
    </row>
    <row r="3977" ht="22.5" customHeight="1">
      <c r="A3977" s="136"/>
      <c r="B3977" s="136"/>
      <c r="C3977" s="136"/>
      <c r="D3977" s="136"/>
      <c r="F3977" s="136"/>
      <c r="G3977" s="136"/>
      <c r="H3977" s="136"/>
      <c r="I3977" s="136"/>
      <c r="J3977" s="136"/>
      <c r="K3977" s="136"/>
      <c r="L3977" s="136"/>
    </row>
    <row r="3978" ht="22.5" customHeight="1">
      <c r="A3978" s="136"/>
      <c r="B3978" s="136"/>
      <c r="C3978" s="136"/>
      <c r="D3978" s="136"/>
      <c r="F3978" s="136"/>
      <c r="G3978" s="136"/>
      <c r="H3978" s="136"/>
      <c r="I3978" s="136"/>
      <c r="J3978" s="136"/>
      <c r="K3978" s="136"/>
      <c r="L3978" s="136"/>
    </row>
    <row r="3979" ht="22.5" customHeight="1">
      <c r="A3979" s="136"/>
      <c r="B3979" s="136"/>
      <c r="C3979" s="136"/>
      <c r="D3979" s="136"/>
      <c r="F3979" s="136"/>
      <c r="G3979" s="136"/>
      <c r="H3979" s="136"/>
      <c r="I3979" s="136"/>
      <c r="J3979" s="136"/>
      <c r="K3979" s="136"/>
      <c r="L3979" s="136"/>
    </row>
    <row r="3980" ht="22.5" customHeight="1">
      <c r="A3980" s="136"/>
      <c r="B3980" s="136"/>
      <c r="C3980" s="136"/>
      <c r="D3980" s="136"/>
      <c r="F3980" s="136"/>
      <c r="G3980" s="136"/>
      <c r="H3980" s="136"/>
      <c r="I3980" s="136"/>
      <c r="J3980" s="136"/>
      <c r="K3980" s="136"/>
      <c r="L3980" s="136"/>
    </row>
    <row r="3981" ht="22.5" customHeight="1">
      <c r="A3981" s="136"/>
      <c r="B3981" s="136"/>
      <c r="C3981" s="136"/>
      <c r="D3981" s="136"/>
      <c r="F3981" s="136"/>
      <c r="G3981" s="136"/>
      <c r="H3981" s="136"/>
      <c r="I3981" s="136"/>
      <c r="J3981" s="136"/>
      <c r="K3981" s="136"/>
      <c r="L3981" s="136"/>
    </row>
    <row r="3982" ht="22.5" customHeight="1">
      <c r="A3982" s="136"/>
      <c r="B3982" s="136"/>
      <c r="C3982" s="136"/>
      <c r="D3982" s="136"/>
      <c r="F3982" s="136"/>
      <c r="G3982" s="136"/>
      <c r="H3982" s="136"/>
      <c r="I3982" s="136"/>
      <c r="J3982" s="136"/>
      <c r="K3982" s="136"/>
      <c r="L3982" s="136"/>
    </row>
    <row r="3983" ht="22.5" customHeight="1">
      <c r="A3983" s="136"/>
      <c r="B3983" s="136"/>
      <c r="C3983" s="136"/>
      <c r="D3983" s="136"/>
      <c r="F3983" s="136"/>
      <c r="G3983" s="136"/>
      <c r="H3983" s="136"/>
      <c r="I3983" s="136"/>
      <c r="J3983" s="136"/>
      <c r="K3983" s="136"/>
      <c r="L3983" s="136"/>
    </row>
    <row r="3984" ht="22.5" customHeight="1">
      <c r="A3984" s="136"/>
      <c r="B3984" s="136"/>
      <c r="C3984" s="136"/>
      <c r="D3984" s="136"/>
      <c r="F3984" s="136"/>
      <c r="G3984" s="136"/>
      <c r="H3984" s="136"/>
      <c r="I3984" s="136"/>
      <c r="J3984" s="136"/>
      <c r="K3984" s="136"/>
      <c r="L3984" s="136"/>
    </row>
    <row r="3985" ht="22.5" customHeight="1">
      <c r="A3985" s="136"/>
      <c r="B3985" s="136"/>
      <c r="C3985" s="136"/>
      <c r="D3985" s="136"/>
      <c r="F3985" s="136"/>
      <c r="G3985" s="136"/>
      <c r="H3985" s="136"/>
      <c r="I3985" s="136"/>
      <c r="J3985" s="136"/>
      <c r="K3985" s="136"/>
      <c r="L3985" s="136"/>
    </row>
    <row r="3986" ht="22.5" customHeight="1">
      <c r="A3986" s="136"/>
      <c r="B3986" s="136"/>
      <c r="C3986" s="136"/>
      <c r="D3986" s="136"/>
      <c r="F3986" s="136"/>
      <c r="G3986" s="136"/>
      <c r="H3986" s="136"/>
      <c r="I3986" s="136"/>
      <c r="J3986" s="136"/>
      <c r="K3986" s="136"/>
      <c r="L3986" s="136"/>
    </row>
    <row r="3987" ht="22.5" customHeight="1">
      <c r="A3987" s="136"/>
      <c r="B3987" s="136"/>
      <c r="C3987" s="136"/>
      <c r="D3987" s="136"/>
      <c r="F3987" s="136"/>
      <c r="G3987" s="136"/>
      <c r="H3987" s="136"/>
      <c r="I3987" s="136"/>
      <c r="J3987" s="136"/>
      <c r="K3987" s="136"/>
      <c r="L3987" s="136"/>
    </row>
    <row r="3988" ht="22.5" customHeight="1">
      <c r="A3988" s="136"/>
      <c r="B3988" s="136"/>
      <c r="C3988" s="136"/>
      <c r="D3988" s="136"/>
      <c r="F3988" s="136"/>
      <c r="G3988" s="136"/>
      <c r="H3988" s="136"/>
      <c r="I3988" s="136"/>
      <c r="J3988" s="136"/>
      <c r="K3988" s="136"/>
      <c r="L3988" s="136"/>
    </row>
    <row r="3989" ht="22.5" customHeight="1">
      <c r="A3989" s="136"/>
      <c r="B3989" s="136"/>
      <c r="C3989" s="136"/>
      <c r="D3989" s="136"/>
      <c r="F3989" s="136"/>
      <c r="G3989" s="136"/>
      <c r="H3989" s="136"/>
      <c r="I3989" s="136"/>
      <c r="J3989" s="136"/>
      <c r="K3989" s="136"/>
      <c r="L3989" s="136"/>
    </row>
    <row r="3990" ht="22.5" customHeight="1">
      <c r="A3990" s="136"/>
      <c r="B3990" s="136"/>
      <c r="C3990" s="136"/>
      <c r="D3990" s="136"/>
      <c r="F3990" s="136"/>
      <c r="G3990" s="136"/>
      <c r="H3990" s="136"/>
      <c r="I3990" s="136"/>
      <c r="J3990" s="136"/>
      <c r="K3990" s="136"/>
      <c r="L3990" s="136"/>
    </row>
    <row r="3991" ht="22.5" customHeight="1">
      <c r="A3991" s="136"/>
      <c r="B3991" s="136"/>
      <c r="C3991" s="136"/>
      <c r="D3991" s="136"/>
      <c r="F3991" s="136"/>
      <c r="G3991" s="136"/>
      <c r="H3991" s="136"/>
      <c r="I3991" s="136"/>
      <c r="J3991" s="136"/>
      <c r="K3991" s="136"/>
      <c r="L3991" s="136"/>
    </row>
    <row r="3992" ht="22.5" customHeight="1">
      <c r="A3992" s="136"/>
      <c r="B3992" s="136"/>
      <c r="C3992" s="136"/>
      <c r="D3992" s="136"/>
      <c r="F3992" s="136"/>
      <c r="G3992" s="136"/>
      <c r="H3992" s="136"/>
      <c r="I3992" s="136"/>
      <c r="J3992" s="136"/>
      <c r="K3992" s="136"/>
      <c r="L3992" s="136"/>
    </row>
    <row r="3993" ht="22.5" customHeight="1">
      <c r="A3993" s="136"/>
      <c r="B3993" s="136"/>
      <c r="C3993" s="136"/>
      <c r="D3993" s="136"/>
      <c r="F3993" s="136"/>
      <c r="G3993" s="136"/>
      <c r="H3993" s="136"/>
      <c r="I3993" s="136"/>
      <c r="J3993" s="136"/>
      <c r="K3993" s="136"/>
      <c r="L3993" s="136"/>
    </row>
    <row r="3994" ht="22.5" customHeight="1">
      <c r="A3994" s="136"/>
      <c r="B3994" s="136"/>
      <c r="C3994" s="136"/>
      <c r="D3994" s="136"/>
      <c r="F3994" s="136"/>
      <c r="G3994" s="136"/>
      <c r="H3994" s="136"/>
      <c r="I3994" s="136"/>
      <c r="J3994" s="136"/>
      <c r="K3994" s="136"/>
      <c r="L3994" s="136"/>
    </row>
    <row r="3995" ht="22.5" customHeight="1">
      <c r="A3995" s="136"/>
      <c r="B3995" s="136"/>
      <c r="C3995" s="136"/>
      <c r="D3995" s="136"/>
      <c r="F3995" s="136"/>
      <c r="G3995" s="136"/>
      <c r="H3995" s="136"/>
      <c r="I3995" s="136"/>
      <c r="J3995" s="136"/>
      <c r="K3995" s="136"/>
      <c r="L3995" s="136"/>
    </row>
    <row r="3996" ht="22.5" customHeight="1">
      <c r="A3996" s="136"/>
      <c r="B3996" s="136"/>
      <c r="C3996" s="136"/>
      <c r="D3996" s="136"/>
      <c r="F3996" s="136"/>
      <c r="G3996" s="136"/>
      <c r="H3996" s="136"/>
      <c r="I3996" s="136"/>
      <c r="J3996" s="136"/>
      <c r="K3996" s="136"/>
      <c r="L3996" s="136"/>
    </row>
    <row r="3997" ht="22.5" customHeight="1">
      <c r="A3997" s="136"/>
      <c r="B3997" s="136"/>
      <c r="C3997" s="136"/>
      <c r="D3997" s="136"/>
      <c r="F3997" s="136"/>
      <c r="G3997" s="136"/>
      <c r="H3997" s="136"/>
      <c r="I3997" s="136"/>
      <c r="J3997" s="136"/>
      <c r="K3997" s="136"/>
      <c r="L3997" s="136"/>
    </row>
    <row r="3998" ht="22.5" customHeight="1">
      <c r="A3998" s="136"/>
      <c r="B3998" s="136"/>
      <c r="C3998" s="136"/>
      <c r="D3998" s="136"/>
      <c r="F3998" s="136"/>
      <c r="G3998" s="136"/>
      <c r="H3998" s="136"/>
      <c r="I3998" s="136"/>
      <c r="J3998" s="136"/>
      <c r="K3998" s="136"/>
      <c r="L3998" s="136"/>
    </row>
    <row r="3999" ht="22.5" customHeight="1">
      <c r="A3999" s="136"/>
      <c r="B3999" s="136"/>
      <c r="C3999" s="136"/>
      <c r="D3999" s="136"/>
      <c r="F3999" s="136"/>
      <c r="G3999" s="136"/>
      <c r="H3999" s="136"/>
      <c r="I3999" s="136"/>
      <c r="J3999" s="136"/>
      <c r="K3999" s="136"/>
      <c r="L3999" s="136"/>
    </row>
    <row r="4000" ht="22.5" customHeight="1">
      <c r="A4000" s="136"/>
      <c r="B4000" s="136"/>
      <c r="C4000" s="136"/>
      <c r="D4000" s="136"/>
      <c r="F4000" s="136"/>
      <c r="G4000" s="136"/>
      <c r="H4000" s="136"/>
      <c r="I4000" s="136"/>
      <c r="J4000" s="136"/>
      <c r="K4000" s="136"/>
      <c r="L4000" s="136"/>
    </row>
    <row r="4001" ht="22.5" customHeight="1">
      <c r="A4001" s="136"/>
      <c r="B4001" s="136"/>
      <c r="C4001" s="136"/>
      <c r="D4001" s="136"/>
      <c r="F4001" s="136"/>
      <c r="G4001" s="136"/>
      <c r="H4001" s="136"/>
      <c r="I4001" s="136"/>
      <c r="J4001" s="136"/>
      <c r="K4001" s="136"/>
      <c r="L4001" s="136"/>
    </row>
    <row r="4002" ht="22.5" customHeight="1">
      <c r="A4002" s="136"/>
      <c r="B4002" s="136"/>
      <c r="C4002" s="136"/>
      <c r="D4002" s="136"/>
      <c r="F4002" s="136"/>
      <c r="G4002" s="136"/>
      <c r="H4002" s="136"/>
      <c r="I4002" s="136"/>
      <c r="J4002" s="136"/>
      <c r="K4002" s="136"/>
      <c r="L4002" s="136"/>
    </row>
    <row r="4003" ht="22.5" customHeight="1">
      <c r="A4003" s="136"/>
      <c r="B4003" s="136"/>
      <c r="C4003" s="136"/>
      <c r="D4003" s="136"/>
      <c r="F4003" s="136"/>
      <c r="G4003" s="136"/>
      <c r="H4003" s="136"/>
      <c r="I4003" s="136"/>
      <c r="J4003" s="136"/>
      <c r="K4003" s="136"/>
      <c r="L4003" s="136"/>
    </row>
    <row r="4004" ht="22.5" customHeight="1">
      <c r="A4004" s="136"/>
      <c r="B4004" s="136"/>
      <c r="C4004" s="136"/>
      <c r="D4004" s="136"/>
      <c r="F4004" s="136"/>
      <c r="G4004" s="136"/>
      <c r="H4004" s="136"/>
      <c r="I4004" s="136"/>
      <c r="J4004" s="136"/>
      <c r="K4004" s="136"/>
      <c r="L4004" s="136"/>
    </row>
    <row r="4005" ht="22.5" customHeight="1">
      <c r="A4005" s="136"/>
      <c r="B4005" s="136"/>
      <c r="C4005" s="136"/>
      <c r="D4005" s="136"/>
      <c r="F4005" s="136"/>
      <c r="G4005" s="136"/>
      <c r="H4005" s="136"/>
      <c r="I4005" s="136"/>
      <c r="J4005" s="136"/>
      <c r="K4005" s="136"/>
      <c r="L4005" s="136"/>
    </row>
    <row r="4006" ht="22.5" customHeight="1">
      <c r="A4006" s="136"/>
      <c r="B4006" s="136"/>
      <c r="C4006" s="136"/>
      <c r="D4006" s="136"/>
      <c r="F4006" s="136"/>
      <c r="G4006" s="136"/>
      <c r="H4006" s="136"/>
      <c r="I4006" s="136"/>
      <c r="J4006" s="136"/>
      <c r="K4006" s="136"/>
      <c r="L4006" s="136"/>
    </row>
    <row r="4007" ht="22.5" customHeight="1">
      <c r="A4007" s="136"/>
      <c r="B4007" s="136"/>
      <c r="C4007" s="136"/>
      <c r="D4007" s="136"/>
      <c r="F4007" s="136"/>
      <c r="G4007" s="136"/>
      <c r="H4007" s="136"/>
      <c r="I4007" s="136"/>
      <c r="J4007" s="136"/>
      <c r="K4007" s="136"/>
      <c r="L4007" s="136"/>
    </row>
    <row r="4008" ht="22.5" customHeight="1">
      <c r="A4008" s="136"/>
      <c r="B4008" s="136"/>
      <c r="C4008" s="136"/>
      <c r="D4008" s="136"/>
      <c r="F4008" s="136"/>
      <c r="G4008" s="136"/>
      <c r="H4008" s="136"/>
      <c r="I4008" s="136"/>
      <c r="J4008" s="136"/>
      <c r="K4008" s="136"/>
      <c r="L4008" s="136"/>
    </row>
    <row r="4009" ht="22.5" customHeight="1">
      <c r="A4009" s="136"/>
      <c r="B4009" s="136"/>
      <c r="C4009" s="136"/>
      <c r="D4009" s="136"/>
      <c r="F4009" s="136"/>
      <c r="G4009" s="136"/>
      <c r="H4009" s="136"/>
      <c r="I4009" s="136"/>
      <c r="J4009" s="136"/>
      <c r="K4009" s="136"/>
      <c r="L4009" s="136"/>
    </row>
    <row r="4010" ht="22.5" customHeight="1">
      <c r="A4010" s="136"/>
      <c r="B4010" s="136"/>
      <c r="C4010" s="136"/>
      <c r="D4010" s="136"/>
      <c r="F4010" s="136"/>
      <c r="G4010" s="136"/>
      <c r="H4010" s="136"/>
      <c r="I4010" s="136"/>
      <c r="J4010" s="136"/>
      <c r="K4010" s="136"/>
      <c r="L4010" s="136"/>
    </row>
    <row r="4011" ht="22.5" customHeight="1">
      <c r="A4011" s="136"/>
      <c r="B4011" s="136"/>
      <c r="C4011" s="136"/>
      <c r="D4011" s="136"/>
      <c r="F4011" s="136"/>
      <c r="G4011" s="136"/>
      <c r="H4011" s="136"/>
      <c r="I4011" s="136"/>
      <c r="J4011" s="136"/>
      <c r="K4011" s="136"/>
      <c r="L4011" s="136"/>
    </row>
    <row r="4012" ht="22.5" customHeight="1">
      <c r="A4012" s="136"/>
      <c r="B4012" s="136"/>
      <c r="C4012" s="136"/>
      <c r="D4012" s="136"/>
      <c r="F4012" s="136"/>
      <c r="G4012" s="136"/>
      <c r="H4012" s="136"/>
      <c r="I4012" s="136"/>
      <c r="J4012" s="136"/>
      <c r="K4012" s="136"/>
      <c r="L4012" s="136"/>
    </row>
    <row r="4013" ht="22.5" customHeight="1">
      <c r="A4013" s="136"/>
      <c r="B4013" s="136"/>
      <c r="C4013" s="136"/>
      <c r="D4013" s="136"/>
      <c r="F4013" s="136"/>
      <c r="G4013" s="136"/>
      <c r="H4013" s="136"/>
      <c r="I4013" s="136"/>
      <c r="J4013" s="136"/>
      <c r="K4013" s="136"/>
      <c r="L4013" s="136"/>
    </row>
    <row r="4014" ht="22.5" customHeight="1">
      <c r="A4014" s="136"/>
      <c r="B4014" s="136"/>
      <c r="C4014" s="136"/>
      <c r="D4014" s="136"/>
      <c r="F4014" s="136"/>
      <c r="G4014" s="136"/>
      <c r="H4014" s="136"/>
      <c r="I4014" s="136"/>
      <c r="J4014" s="136"/>
      <c r="K4014" s="136"/>
      <c r="L4014" s="136"/>
    </row>
    <row r="4015" ht="22.5" customHeight="1">
      <c r="A4015" s="136"/>
      <c r="B4015" s="136"/>
      <c r="C4015" s="136"/>
      <c r="D4015" s="136"/>
      <c r="F4015" s="136"/>
      <c r="G4015" s="136"/>
      <c r="H4015" s="136"/>
      <c r="I4015" s="136"/>
      <c r="J4015" s="136"/>
      <c r="K4015" s="136"/>
      <c r="L4015" s="136"/>
    </row>
    <row r="4016" ht="22.5" customHeight="1">
      <c r="A4016" s="136"/>
      <c r="B4016" s="136"/>
      <c r="C4016" s="136"/>
      <c r="D4016" s="136"/>
      <c r="F4016" s="136"/>
      <c r="G4016" s="136"/>
      <c r="H4016" s="136"/>
      <c r="I4016" s="136"/>
      <c r="J4016" s="136"/>
      <c r="K4016" s="136"/>
      <c r="L4016" s="136"/>
    </row>
    <row r="4017" ht="22.5" customHeight="1">
      <c r="A4017" s="136"/>
      <c r="B4017" s="136"/>
      <c r="C4017" s="136"/>
      <c r="D4017" s="136"/>
      <c r="F4017" s="136"/>
      <c r="G4017" s="136"/>
      <c r="H4017" s="136"/>
      <c r="I4017" s="136"/>
      <c r="J4017" s="136"/>
      <c r="K4017" s="136"/>
      <c r="L4017" s="136"/>
    </row>
    <row r="4018" ht="22.5" customHeight="1">
      <c r="A4018" s="136"/>
      <c r="B4018" s="136"/>
      <c r="C4018" s="136"/>
      <c r="D4018" s="136"/>
      <c r="F4018" s="136"/>
      <c r="G4018" s="136"/>
      <c r="H4018" s="136"/>
      <c r="I4018" s="136"/>
      <c r="J4018" s="136"/>
      <c r="K4018" s="136"/>
      <c r="L4018" s="136"/>
    </row>
    <row r="4019" ht="22.5" customHeight="1">
      <c r="A4019" s="136"/>
      <c r="B4019" s="136"/>
      <c r="C4019" s="136"/>
      <c r="D4019" s="136"/>
      <c r="F4019" s="136"/>
      <c r="G4019" s="136"/>
      <c r="H4019" s="136"/>
      <c r="I4019" s="136"/>
      <c r="J4019" s="136"/>
      <c r="K4019" s="136"/>
      <c r="L4019" s="136"/>
    </row>
    <row r="4020" ht="22.5" customHeight="1">
      <c r="A4020" s="136"/>
      <c r="B4020" s="136"/>
      <c r="C4020" s="136"/>
      <c r="D4020" s="136"/>
      <c r="F4020" s="136"/>
      <c r="G4020" s="136"/>
      <c r="H4020" s="136"/>
      <c r="I4020" s="136"/>
      <c r="J4020" s="136"/>
      <c r="K4020" s="136"/>
      <c r="L4020" s="136"/>
    </row>
    <row r="4021" ht="22.5" customHeight="1">
      <c r="A4021" s="136"/>
      <c r="B4021" s="136"/>
      <c r="C4021" s="136"/>
      <c r="D4021" s="136"/>
      <c r="F4021" s="136"/>
      <c r="G4021" s="136"/>
      <c r="H4021" s="136"/>
      <c r="I4021" s="136"/>
      <c r="J4021" s="136"/>
      <c r="K4021" s="136"/>
      <c r="L4021" s="136"/>
    </row>
    <row r="4022" ht="22.5" customHeight="1">
      <c r="A4022" s="136"/>
      <c r="B4022" s="136"/>
      <c r="C4022" s="136"/>
      <c r="D4022" s="136"/>
      <c r="F4022" s="136"/>
      <c r="G4022" s="136"/>
      <c r="H4022" s="136"/>
      <c r="I4022" s="136"/>
      <c r="J4022" s="136"/>
      <c r="K4022" s="136"/>
      <c r="L4022" s="136"/>
    </row>
    <row r="4023" ht="22.5" customHeight="1">
      <c r="A4023" s="136"/>
      <c r="B4023" s="136"/>
      <c r="C4023" s="136"/>
      <c r="D4023" s="136"/>
      <c r="F4023" s="136"/>
      <c r="G4023" s="136"/>
      <c r="H4023" s="136"/>
      <c r="I4023" s="136"/>
      <c r="J4023" s="136"/>
      <c r="K4023" s="136"/>
      <c r="L4023" s="136"/>
    </row>
    <row r="4024" ht="22.5" customHeight="1">
      <c r="A4024" s="136"/>
      <c r="B4024" s="136"/>
      <c r="C4024" s="136"/>
      <c r="D4024" s="136"/>
      <c r="F4024" s="136"/>
      <c r="G4024" s="136"/>
      <c r="H4024" s="136"/>
      <c r="I4024" s="136"/>
      <c r="J4024" s="136"/>
      <c r="K4024" s="136"/>
      <c r="L4024" s="136"/>
    </row>
    <row r="4025" ht="22.5" customHeight="1">
      <c r="A4025" s="136"/>
      <c r="B4025" s="136"/>
      <c r="C4025" s="136"/>
      <c r="D4025" s="136"/>
      <c r="F4025" s="136"/>
      <c r="G4025" s="136"/>
      <c r="H4025" s="136"/>
      <c r="I4025" s="136"/>
      <c r="J4025" s="136"/>
      <c r="K4025" s="136"/>
      <c r="L4025" s="136"/>
    </row>
    <row r="4026" ht="22.5" customHeight="1">
      <c r="A4026" s="136"/>
      <c r="B4026" s="136"/>
      <c r="C4026" s="136"/>
      <c r="D4026" s="136"/>
      <c r="F4026" s="136"/>
      <c r="G4026" s="136"/>
      <c r="H4026" s="136"/>
      <c r="I4026" s="136"/>
      <c r="J4026" s="136"/>
      <c r="K4026" s="136"/>
      <c r="L4026" s="136"/>
    </row>
    <row r="4027" ht="22.5" customHeight="1">
      <c r="A4027" s="136"/>
      <c r="B4027" s="136"/>
      <c r="C4027" s="136"/>
      <c r="D4027" s="136"/>
      <c r="F4027" s="136"/>
      <c r="G4027" s="136"/>
      <c r="H4027" s="136"/>
      <c r="I4027" s="136"/>
      <c r="J4027" s="136"/>
      <c r="K4027" s="136"/>
      <c r="L4027" s="136"/>
    </row>
    <row r="4028" ht="22.5" customHeight="1">
      <c r="A4028" s="136"/>
      <c r="B4028" s="136"/>
      <c r="C4028" s="136"/>
      <c r="D4028" s="136"/>
      <c r="F4028" s="136"/>
      <c r="G4028" s="136"/>
      <c r="H4028" s="136"/>
      <c r="I4028" s="136"/>
      <c r="J4028" s="136"/>
      <c r="K4028" s="136"/>
      <c r="L4028" s="136"/>
    </row>
    <row r="4029" ht="22.5" customHeight="1">
      <c r="A4029" s="136"/>
      <c r="B4029" s="136"/>
      <c r="C4029" s="136"/>
      <c r="D4029" s="136"/>
      <c r="F4029" s="136"/>
      <c r="G4029" s="136"/>
      <c r="H4029" s="136"/>
      <c r="I4029" s="136"/>
      <c r="J4029" s="136"/>
      <c r="K4029" s="136"/>
      <c r="L4029" s="136"/>
    </row>
    <row r="4030" ht="22.5" customHeight="1">
      <c r="A4030" s="136"/>
      <c r="B4030" s="136"/>
      <c r="C4030" s="136"/>
      <c r="D4030" s="136"/>
      <c r="F4030" s="136"/>
      <c r="G4030" s="136"/>
      <c r="H4030" s="136"/>
      <c r="I4030" s="136"/>
      <c r="J4030" s="136"/>
      <c r="K4030" s="136"/>
      <c r="L4030" s="136"/>
    </row>
    <row r="4031" ht="22.5" customHeight="1">
      <c r="A4031" s="136"/>
      <c r="B4031" s="136"/>
      <c r="C4031" s="136"/>
      <c r="D4031" s="136"/>
      <c r="F4031" s="136"/>
      <c r="G4031" s="136"/>
      <c r="H4031" s="136"/>
      <c r="I4031" s="136"/>
      <c r="J4031" s="136"/>
      <c r="K4031" s="136"/>
      <c r="L4031" s="136"/>
    </row>
    <row r="4032" ht="22.5" customHeight="1">
      <c r="A4032" s="136"/>
      <c r="B4032" s="136"/>
      <c r="C4032" s="136"/>
      <c r="D4032" s="136"/>
      <c r="F4032" s="136"/>
      <c r="G4032" s="136"/>
      <c r="H4032" s="136"/>
      <c r="I4032" s="136"/>
      <c r="J4032" s="136"/>
      <c r="K4032" s="136"/>
      <c r="L4032" s="136"/>
    </row>
    <row r="4033" ht="22.5" customHeight="1">
      <c r="A4033" s="136"/>
      <c r="B4033" s="136"/>
      <c r="C4033" s="136"/>
      <c r="D4033" s="136"/>
      <c r="F4033" s="136"/>
      <c r="G4033" s="136"/>
      <c r="H4033" s="136"/>
      <c r="I4033" s="136"/>
      <c r="J4033" s="136"/>
      <c r="K4033" s="136"/>
      <c r="L4033" s="136"/>
    </row>
    <row r="4034" ht="22.5" customHeight="1">
      <c r="A4034" s="136"/>
      <c r="B4034" s="136"/>
      <c r="C4034" s="136"/>
      <c r="D4034" s="136"/>
      <c r="F4034" s="136"/>
      <c r="G4034" s="136"/>
      <c r="H4034" s="136"/>
      <c r="I4034" s="136"/>
      <c r="J4034" s="136"/>
      <c r="K4034" s="136"/>
      <c r="L4034" s="136"/>
    </row>
    <row r="4035" ht="22.5" customHeight="1">
      <c r="A4035" s="136"/>
      <c r="B4035" s="136"/>
      <c r="C4035" s="136"/>
      <c r="D4035" s="136"/>
      <c r="F4035" s="136"/>
      <c r="G4035" s="136"/>
      <c r="H4035" s="136"/>
      <c r="I4035" s="136"/>
      <c r="J4035" s="136"/>
      <c r="K4035" s="136"/>
      <c r="L4035" s="136"/>
    </row>
    <row r="4036" ht="22.5" customHeight="1">
      <c r="A4036" s="136"/>
      <c r="B4036" s="136"/>
      <c r="C4036" s="136"/>
      <c r="D4036" s="136"/>
      <c r="F4036" s="136"/>
      <c r="G4036" s="136"/>
      <c r="H4036" s="136"/>
      <c r="I4036" s="136"/>
      <c r="J4036" s="136"/>
      <c r="K4036" s="136"/>
      <c r="L4036" s="136"/>
    </row>
    <row r="4037" ht="22.5" customHeight="1">
      <c r="A4037" s="136"/>
      <c r="B4037" s="136"/>
      <c r="C4037" s="136"/>
      <c r="D4037" s="136"/>
      <c r="F4037" s="136"/>
      <c r="G4037" s="136"/>
      <c r="H4037" s="136"/>
      <c r="I4037" s="136"/>
      <c r="J4037" s="136"/>
      <c r="K4037" s="136"/>
      <c r="L4037" s="136"/>
    </row>
    <row r="4038" ht="22.5" customHeight="1">
      <c r="A4038" s="136"/>
      <c r="B4038" s="136"/>
      <c r="C4038" s="136"/>
      <c r="D4038" s="136"/>
      <c r="F4038" s="136"/>
      <c r="G4038" s="136"/>
      <c r="H4038" s="136"/>
      <c r="I4038" s="136"/>
      <c r="J4038" s="136"/>
      <c r="K4038" s="136"/>
      <c r="L4038" s="136"/>
    </row>
    <row r="4039" ht="22.5" customHeight="1">
      <c r="A4039" s="136"/>
      <c r="B4039" s="136"/>
      <c r="C4039" s="136"/>
      <c r="D4039" s="136"/>
      <c r="F4039" s="136"/>
      <c r="G4039" s="136"/>
      <c r="H4039" s="136"/>
      <c r="I4039" s="136"/>
      <c r="J4039" s="136"/>
      <c r="K4039" s="136"/>
      <c r="L4039" s="136"/>
    </row>
    <row r="4040" ht="22.5" customHeight="1">
      <c r="A4040" s="136"/>
      <c r="B4040" s="136"/>
      <c r="C4040" s="136"/>
      <c r="D4040" s="136"/>
      <c r="F4040" s="136"/>
      <c r="G4040" s="136"/>
      <c r="H4040" s="136"/>
      <c r="I4040" s="136"/>
      <c r="J4040" s="136"/>
      <c r="K4040" s="136"/>
      <c r="L4040" s="136"/>
    </row>
    <row r="4041" ht="22.5" customHeight="1">
      <c r="A4041" s="136"/>
      <c r="B4041" s="136"/>
      <c r="C4041" s="136"/>
      <c r="D4041" s="136"/>
      <c r="F4041" s="136"/>
      <c r="G4041" s="136"/>
      <c r="H4041" s="136"/>
      <c r="I4041" s="136"/>
      <c r="J4041" s="136"/>
      <c r="K4041" s="136"/>
      <c r="L4041" s="136"/>
    </row>
    <row r="4042" ht="22.5" customHeight="1">
      <c r="A4042" s="136"/>
      <c r="B4042" s="136"/>
      <c r="C4042" s="136"/>
      <c r="D4042" s="136"/>
      <c r="F4042" s="136"/>
      <c r="G4042" s="136"/>
      <c r="H4042" s="136"/>
      <c r="I4042" s="136"/>
      <c r="J4042" s="136"/>
      <c r="K4042" s="136"/>
      <c r="L4042" s="136"/>
    </row>
    <row r="4043" ht="22.5" customHeight="1">
      <c r="A4043" s="136"/>
      <c r="B4043" s="136"/>
      <c r="C4043" s="136"/>
      <c r="D4043" s="136"/>
      <c r="F4043" s="136"/>
      <c r="G4043" s="136"/>
      <c r="H4043" s="136"/>
      <c r="I4043" s="136"/>
      <c r="J4043" s="136"/>
      <c r="K4043" s="136"/>
      <c r="L4043" s="136"/>
    </row>
    <row r="4044" ht="22.5" customHeight="1">
      <c r="A4044" s="136"/>
      <c r="B4044" s="136"/>
      <c r="C4044" s="136"/>
      <c r="D4044" s="136"/>
      <c r="F4044" s="136"/>
      <c r="G4044" s="136"/>
      <c r="H4044" s="136"/>
      <c r="I4044" s="136"/>
      <c r="J4044" s="136"/>
      <c r="K4044" s="136"/>
      <c r="L4044" s="136"/>
    </row>
    <row r="4045" ht="22.5" customHeight="1">
      <c r="A4045" s="136"/>
      <c r="B4045" s="136"/>
      <c r="C4045" s="136"/>
      <c r="D4045" s="136"/>
      <c r="F4045" s="136"/>
      <c r="G4045" s="136"/>
      <c r="H4045" s="136"/>
      <c r="I4045" s="136"/>
      <c r="J4045" s="136"/>
      <c r="K4045" s="136"/>
      <c r="L4045" s="136"/>
    </row>
    <row r="4046" ht="22.5" customHeight="1">
      <c r="A4046" s="136"/>
      <c r="B4046" s="136"/>
      <c r="C4046" s="136"/>
      <c r="D4046" s="136"/>
      <c r="F4046" s="136"/>
      <c r="G4046" s="136"/>
      <c r="H4046" s="136"/>
      <c r="I4046" s="136"/>
      <c r="J4046" s="136"/>
      <c r="K4046" s="136"/>
      <c r="L4046" s="136"/>
    </row>
    <row r="4047" ht="22.5" customHeight="1">
      <c r="A4047" s="136"/>
      <c r="B4047" s="136"/>
      <c r="C4047" s="136"/>
      <c r="D4047" s="136"/>
      <c r="F4047" s="136"/>
      <c r="G4047" s="136"/>
      <c r="H4047" s="136"/>
      <c r="I4047" s="136"/>
      <c r="J4047" s="136"/>
      <c r="K4047" s="136"/>
      <c r="L4047" s="136"/>
    </row>
    <row r="4048" ht="22.5" customHeight="1">
      <c r="A4048" s="136"/>
      <c r="B4048" s="136"/>
      <c r="C4048" s="136"/>
      <c r="D4048" s="136"/>
      <c r="F4048" s="136"/>
      <c r="G4048" s="136"/>
      <c r="H4048" s="136"/>
      <c r="I4048" s="136"/>
      <c r="J4048" s="136"/>
      <c r="K4048" s="136"/>
      <c r="L4048" s="136"/>
    </row>
    <row r="4049" ht="22.5" customHeight="1">
      <c r="A4049" s="136"/>
      <c r="B4049" s="136"/>
      <c r="C4049" s="136"/>
      <c r="D4049" s="136"/>
      <c r="F4049" s="136"/>
      <c r="G4049" s="136"/>
      <c r="H4049" s="136"/>
      <c r="I4049" s="136"/>
      <c r="J4049" s="136"/>
      <c r="K4049" s="136"/>
      <c r="L4049" s="136"/>
    </row>
    <row r="4050" ht="22.5" customHeight="1">
      <c r="A4050" s="136"/>
      <c r="B4050" s="136"/>
      <c r="C4050" s="136"/>
      <c r="D4050" s="136"/>
      <c r="F4050" s="136"/>
      <c r="G4050" s="136"/>
      <c r="H4050" s="136"/>
      <c r="I4050" s="136"/>
      <c r="J4050" s="136"/>
      <c r="K4050" s="136"/>
      <c r="L4050" s="136"/>
    </row>
    <row r="4051" ht="22.5" customHeight="1">
      <c r="A4051" s="136"/>
      <c r="B4051" s="136"/>
      <c r="C4051" s="136"/>
      <c r="D4051" s="136"/>
      <c r="F4051" s="136"/>
      <c r="G4051" s="136"/>
      <c r="H4051" s="136"/>
      <c r="I4051" s="136"/>
      <c r="J4051" s="136"/>
      <c r="K4051" s="136"/>
      <c r="L4051" s="136"/>
    </row>
    <row r="4052" ht="22.5" customHeight="1">
      <c r="A4052" s="136"/>
      <c r="B4052" s="136"/>
      <c r="C4052" s="136"/>
      <c r="D4052" s="136"/>
      <c r="F4052" s="136"/>
      <c r="G4052" s="136"/>
      <c r="H4052" s="136"/>
      <c r="I4052" s="136"/>
      <c r="J4052" s="136"/>
      <c r="K4052" s="136"/>
      <c r="L4052" s="136"/>
    </row>
    <row r="4053" ht="22.5" customHeight="1">
      <c r="A4053" s="136"/>
      <c r="B4053" s="136"/>
      <c r="C4053" s="136"/>
      <c r="D4053" s="136"/>
      <c r="F4053" s="136"/>
      <c r="G4053" s="136"/>
      <c r="H4053" s="136"/>
      <c r="I4053" s="136"/>
      <c r="J4053" s="136"/>
      <c r="K4053" s="136"/>
      <c r="L4053" s="136"/>
    </row>
    <row r="4054" ht="22.5" customHeight="1">
      <c r="A4054" s="136"/>
      <c r="B4054" s="136"/>
      <c r="C4054" s="136"/>
      <c r="D4054" s="136"/>
      <c r="F4054" s="136"/>
      <c r="G4054" s="136"/>
      <c r="H4054" s="136"/>
      <c r="I4054" s="136"/>
      <c r="J4054" s="136"/>
      <c r="K4054" s="136"/>
      <c r="L4054" s="136"/>
    </row>
    <row r="4055" ht="22.5" customHeight="1">
      <c r="A4055" s="136"/>
      <c r="B4055" s="136"/>
      <c r="C4055" s="136"/>
      <c r="D4055" s="136"/>
      <c r="F4055" s="136"/>
      <c r="G4055" s="136"/>
      <c r="H4055" s="136"/>
      <c r="I4055" s="136"/>
      <c r="J4055" s="136"/>
      <c r="K4055" s="136"/>
      <c r="L4055" s="136"/>
    </row>
    <row r="4056" ht="22.5" customHeight="1">
      <c r="A4056" s="136"/>
      <c r="B4056" s="136"/>
      <c r="C4056" s="136"/>
      <c r="D4056" s="136"/>
      <c r="F4056" s="136"/>
      <c r="G4056" s="136"/>
      <c r="H4056" s="136"/>
      <c r="I4056" s="136"/>
      <c r="J4056" s="136"/>
      <c r="K4056" s="136"/>
      <c r="L4056" s="136"/>
    </row>
    <row r="4057" ht="22.5" customHeight="1">
      <c r="A4057" s="136"/>
      <c r="B4057" s="136"/>
      <c r="C4057" s="136"/>
      <c r="D4057" s="136"/>
      <c r="F4057" s="136"/>
      <c r="G4057" s="136"/>
      <c r="H4057" s="136"/>
      <c r="I4057" s="136"/>
      <c r="J4057" s="136"/>
      <c r="K4057" s="136"/>
      <c r="L4057" s="136"/>
    </row>
    <row r="4058" ht="22.5" customHeight="1">
      <c r="A4058" s="136"/>
      <c r="B4058" s="136"/>
      <c r="C4058" s="136"/>
      <c r="D4058" s="136"/>
      <c r="F4058" s="136"/>
      <c r="G4058" s="136"/>
      <c r="H4058" s="136"/>
      <c r="I4058" s="136"/>
      <c r="J4058" s="136"/>
      <c r="K4058" s="136"/>
      <c r="L4058" s="136"/>
    </row>
    <row r="4059" ht="22.5" customHeight="1">
      <c r="A4059" s="136"/>
      <c r="B4059" s="136"/>
      <c r="C4059" s="136"/>
      <c r="D4059" s="136"/>
      <c r="F4059" s="136"/>
      <c r="G4059" s="136"/>
      <c r="H4059" s="136"/>
      <c r="I4059" s="136"/>
      <c r="J4059" s="136"/>
      <c r="K4059" s="136"/>
      <c r="L4059" s="136"/>
    </row>
    <row r="4060" ht="22.5" customHeight="1">
      <c r="A4060" s="136"/>
      <c r="B4060" s="136"/>
      <c r="C4060" s="136"/>
      <c r="D4060" s="136"/>
      <c r="F4060" s="136"/>
      <c r="G4060" s="136"/>
      <c r="H4060" s="136"/>
      <c r="I4060" s="136"/>
      <c r="J4060" s="136"/>
      <c r="K4060" s="136"/>
      <c r="L4060" s="136"/>
    </row>
    <row r="4061" ht="22.5" customHeight="1">
      <c r="A4061" s="136"/>
      <c r="B4061" s="136"/>
      <c r="C4061" s="136"/>
      <c r="D4061" s="136"/>
      <c r="F4061" s="136"/>
      <c r="G4061" s="136"/>
      <c r="H4061" s="136"/>
      <c r="I4061" s="136"/>
      <c r="J4061" s="136"/>
      <c r="K4061" s="136"/>
      <c r="L4061" s="136"/>
    </row>
    <row r="4062" ht="22.5" customHeight="1">
      <c r="A4062" s="136"/>
      <c r="B4062" s="136"/>
      <c r="C4062" s="136"/>
      <c r="D4062" s="136"/>
      <c r="F4062" s="136"/>
      <c r="G4062" s="136"/>
      <c r="H4062" s="136"/>
      <c r="I4062" s="136"/>
      <c r="J4062" s="136"/>
      <c r="K4062" s="136"/>
      <c r="L4062" s="136"/>
    </row>
    <row r="4063" ht="22.5" customHeight="1">
      <c r="A4063" s="136"/>
      <c r="B4063" s="136"/>
      <c r="C4063" s="136"/>
      <c r="D4063" s="136"/>
      <c r="F4063" s="136"/>
      <c r="G4063" s="136"/>
      <c r="H4063" s="136"/>
      <c r="I4063" s="136"/>
      <c r="J4063" s="136"/>
      <c r="K4063" s="136"/>
      <c r="L4063" s="136"/>
    </row>
    <row r="4064" ht="22.5" customHeight="1">
      <c r="A4064" s="136"/>
      <c r="B4064" s="136"/>
      <c r="C4064" s="136"/>
      <c r="D4064" s="136"/>
      <c r="F4064" s="136"/>
      <c r="G4064" s="136"/>
      <c r="H4064" s="136"/>
      <c r="I4064" s="136"/>
      <c r="J4064" s="136"/>
      <c r="K4064" s="136"/>
      <c r="L4064" s="136"/>
    </row>
    <row r="4065" ht="22.5" customHeight="1">
      <c r="A4065" s="136"/>
      <c r="B4065" s="136"/>
      <c r="C4065" s="136"/>
      <c r="D4065" s="136"/>
      <c r="F4065" s="136"/>
      <c r="G4065" s="136"/>
      <c r="H4065" s="136"/>
      <c r="I4065" s="136"/>
      <c r="J4065" s="136"/>
      <c r="K4065" s="136"/>
      <c r="L4065" s="136"/>
    </row>
    <row r="4066" ht="22.5" customHeight="1">
      <c r="A4066" s="136"/>
      <c r="B4066" s="136"/>
      <c r="C4066" s="136"/>
      <c r="D4066" s="136"/>
      <c r="F4066" s="136"/>
      <c r="G4066" s="136"/>
      <c r="H4066" s="136"/>
      <c r="I4066" s="136"/>
      <c r="J4066" s="136"/>
      <c r="K4066" s="136"/>
      <c r="L4066" s="136"/>
    </row>
    <row r="4067" ht="22.5" customHeight="1">
      <c r="A4067" s="136"/>
      <c r="B4067" s="136"/>
      <c r="C4067" s="136"/>
      <c r="D4067" s="136"/>
      <c r="F4067" s="136"/>
      <c r="G4067" s="136"/>
      <c r="H4067" s="136"/>
      <c r="I4067" s="136"/>
      <c r="J4067" s="136"/>
      <c r="K4067" s="136"/>
      <c r="L4067" s="136"/>
    </row>
    <row r="4068" ht="22.5" customHeight="1">
      <c r="A4068" s="136"/>
      <c r="B4068" s="136"/>
      <c r="C4068" s="136"/>
      <c r="D4068" s="136"/>
      <c r="F4068" s="136"/>
      <c r="G4068" s="136"/>
      <c r="H4068" s="136"/>
      <c r="I4068" s="136"/>
      <c r="J4068" s="136"/>
      <c r="K4068" s="136"/>
      <c r="L4068" s="136"/>
    </row>
    <row r="4069" ht="22.5" customHeight="1">
      <c r="A4069" s="136"/>
      <c r="B4069" s="136"/>
      <c r="C4069" s="136"/>
      <c r="D4069" s="136"/>
      <c r="F4069" s="136"/>
      <c r="G4069" s="136"/>
      <c r="H4069" s="136"/>
      <c r="I4069" s="136"/>
      <c r="J4069" s="136"/>
      <c r="K4069" s="136"/>
      <c r="L4069" s="136"/>
    </row>
    <row r="4070" ht="22.5" customHeight="1">
      <c r="A4070" s="136"/>
      <c r="B4070" s="136"/>
      <c r="C4070" s="136"/>
      <c r="D4070" s="136"/>
      <c r="F4070" s="136"/>
      <c r="G4070" s="136"/>
      <c r="H4070" s="136"/>
      <c r="I4070" s="136"/>
      <c r="J4070" s="136"/>
      <c r="K4070" s="136"/>
      <c r="L4070" s="136"/>
    </row>
    <row r="4071" ht="22.5" customHeight="1">
      <c r="A4071" s="136"/>
      <c r="B4071" s="136"/>
      <c r="C4071" s="136"/>
      <c r="D4071" s="136"/>
      <c r="F4071" s="136"/>
      <c r="G4071" s="136"/>
      <c r="H4071" s="136"/>
      <c r="I4071" s="136"/>
      <c r="J4071" s="136"/>
      <c r="K4071" s="136"/>
      <c r="L4071" s="136"/>
    </row>
    <row r="4072" ht="22.5" customHeight="1">
      <c r="A4072" s="136"/>
      <c r="B4072" s="136"/>
      <c r="C4072" s="136"/>
      <c r="D4072" s="136"/>
      <c r="F4072" s="136"/>
      <c r="G4072" s="136"/>
      <c r="H4072" s="136"/>
      <c r="I4072" s="136"/>
      <c r="J4072" s="136"/>
      <c r="K4072" s="136"/>
      <c r="L4072" s="136"/>
    </row>
    <row r="4073" ht="22.5" customHeight="1">
      <c r="A4073" s="136"/>
      <c r="B4073" s="136"/>
      <c r="C4073" s="136"/>
      <c r="D4073" s="136"/>
      <c r="F4073" s="136"/>
      <c r="G4073" s="136"/>
      <c r="H4073" s="136"/>
      <c r="I4073" s="136"/>
      <c r="J4073" s="136"/>
      <c r="K4073" s="136"/>
      <c r="L4073" s="136"/>
    </row>
    <row r="4074" ht="22.5" customHeight="1">
      <c r="A4074" s="136"/>
      <c r="B4074" s="136"/>
      <c r="C4074" s="136"/>
      <c r="D4074" s="136"/>
      <c r="F4074" s="136"/>
      <c r="G4074" s="136"/>
      <c r="H4074" s="136"/>
      <c r="I4074" s="136"/>
      <c r="J4074" s="136"/>
      <c r="K4074" s="136"/>
      <c r="L4074" s="136"/>
    </row>
    <row r="4075" ht="22.5" customHeight="1">
      <c r="A4075" s="136"/>
      <c r="B4075" s="136"/>
      <c r="C4075" s="136"/>
      <c r="D4075" s="136"/>
      <c r="F4075" s="136"/>
      <c r="G4075" s="136"/>
      <c r="H4075" s="136"/>
      <c r="I4075" s="136"/>
      <c r="J4075" s="136"/>
      <c r="K4075" s="136"/>
      <c r="L4075" s="136"/>
    </row>
    <row r="4076" ht="22.5" customHeight="1">
      <c r="A4076" s="136"/>
      <c r="B4076" s="136"/>
      <c r="C4076" s="136"/>
      <c r="D4076" s="136"/>
      <c r="F4076" s="136"/>
      <c r="G4076" s="136"/>
      <c r="H4076" s="136"/>
      <c r="I4076" s="136"/>
      <c r="J4076" s="136"/>
      <c r="K4076" s="136"/>
      <c r="L4076" s="136"/>
    </row>
    <row r="4077" ht="22.5" customHeight="1">
      <c r="A4077" s="136"/>
      <c r="B4077" s="136"/>
      <c r="C4077" s="136"/>
      <c r="D4077" s="136"/>
      <c r="F4077" s="136"/>
      <c r="G4077" s="136"/>
      <c r="H4077" s="136"/>
      <c r="I4077" s="136"/>
      <c r="J4077" s="136"/>
      <c r="K4077" s="136"/>
      <c r="L4077" s="136"/>
    </row>
    <row r="4078" ht="22.5" customHeight="1">
      <c r="A4078" s="136"/>
      <c r="B4078" s="136"/>
      <c r="C4078" s="136"/>
      <c r="D4078" s="136"/>
      <c r="F4078" s="136"/>
      <c r="G4078" s="136"/>
      <c r="H4078" s="136"/>
      <c r="I4078" s="136"/>
      <c r="J4078" s="136"/>
      <c r="K4078" s="136"/>
      <c r="L4078" s="136"/>
    </row>
    <row r="4079" ht="22.5" customHeight="1">
      <c r="A4079" s="136"/>
      <c r="B4079" s="136"/>
      <c r="C4079" s="136"/>
      <c r="D4079" s="136"/>
      <c r="F4079" s="136"/>
      <c r="G4079" s="136"/>
      <c r="H4079" s="136"/>
      <c r="I4079" s="136"/>
      <c r="J4079" s="136"/>
      <c r="K4079" s="136"/>
      <c r="L4079" s="136"/>
    </row>
    <row r="4080" ht="22.5" customHeight="1">
      <c r="A4080" s="136"/>
      <c r="B4080" s="136"/>
      <c r="C4080" s="136"/>
      <c r="D4080" s="136"/>
      <c r="F4080" s="136"/>
      <c r="G4080" s="136"/>
      <c r="H4080" s="136"/>
      <c r="I4080" s="136"/>
      <c r="J4080" s="136"/>
      <c r="K4080" s="136"/>
      <c r="L4080" s="136"/>
    </row>
    <row r="4081" ht="22.5" customHeight="1">
      <c r="A4081" s="136"/>
      <c r="B4081" s="136"/>
      <c r="C4081" s="136"/>
      <c r="D4081" s="136"/>
      <c r="F4081" s="136"/>
      <c r="G4081" s="136"/>
      <c r="H4081" s="136"/>
      <c r="I4081" s="136"/>
      <c r="J4081" s="136"/>
      <c r="K4081" s="136"/>
      <c r="L4081" s="136"/>
    </row>
    <row r="4082" ht="22.5" customHeight="1">
      <c r="A4082" s="136"/>
      <c r="B4082" s="136"/>
      <c r="C4082" s="136"/>
      <c r="D4082" s="136"/>
      <c r="F4082" s="136"/>
      <c r="G4082" s="136"/>
      <c r="H4082" s="136"/>
      <c r="I4082" s="136"/>
      <c r="J4082" s="136"/>
      <c r="K4082" s="136"/>
      <c r="L4082" s="136"/>
    </row>
    <row r="4083" ht="22.5" customHeight="1">
      <c r="A4083" s="136"/>
      <c r="B4083" s="136"/>
      <c r="C4083" s="136"/>
      <c r="D4083" s="136"/>
      <c r="F4083" s="136"/>
      <c r="G4083" s="136"/>
      <c r="H4083" s="136"/>
      <c r="I4083" s="136"/>
      <c r="J4083" s="136"/>
      <c r="K4083" s="136"/>
      <c r="L4083" s="136"/>
    </row>
    <row r="4084" ht="22.5" customHeight="1">
      <c r="A4084" s="136"/>
      <c r="B4084" s="136"/>
      <c r="C4084" s="136"/>
      <c r="D4084" s="136"/>
      <c r="F4084" s="136"/>
      <c r="G4084" s="136"/>
      <c r="H4084" s="136"/>
      <c r="I4084" s="136"/>
      <c r="J4084" s="136"/>
      <c r="K4084" s="136"/>
      <c r="L4084" s="136"/>
    </row>
    <row r="4085" ht="22.5" customHeight="1">
      <c r="A4085" s="136"/>
      <c r="B4085" s="136"/>
      <c r="C4085" s="136"/>
      <c r="D4085" s="136"/>
      <c r="F4085" s="136"/>
      <c r="G4085" s="136"/>
      <c r="H4085" s="136"/>
      <c r="I4085" s="136"/>
      <c r="J4085" s="136"/>
      <c r="K4085" s="136"/>
      <c r="L4085" s="136"/>
    </row>
    <row r="4086" ht="22.5" customHeight="1">
      <c r="A4086" s="136"/>
      <c r="B4086" s="136"/>
      <c r="C4086" s="136"/>
      <c r="D4086" s="136"/>
      <c r="F4086" s="136"/>
      <c r="G4086" s="136"/>
      <c r="H4086" s="136"/>
      <c r="I4086" s="136"/>
      <c r="J4086" s="136"/>
      <c r="K4086" s="136"/>
      <c r="L4086" s="136"/>
    </row>
    <row r="4087" ht="22.5" customHeight="1">
      <c r="A4087" s="136"/>
      <c r="B4087" s="136"/>
      <c r="C4087" s="136"/>
      <c r="D4087" s="136"/>
      <c r="F4087" s="136"/>
      <c r="G4087" s="136"/>
      <c r="H4087" s="136"/>
      <c r="I4087" s="136"/>
      <c r="J4087" s="136"/>
      <c r="K4087" s="136"/>
      <c r="L4087" s="136"/>
    </row>
    <row r="4088" ht="22.5" customHeight="1">
      <c r="A4088" s="136"/>
      <c r="B4088" s="136"/>
      <c r="C4088" s="136"/>
      <c r="D4088" s="136"/>
      <c r="F4088" s="136"/>
      <c r="G4088" s="136"/>
      <c r="H4088" s="136"/>
      <c r="I4088" s="136"/>
      <c r="J4088" s="136"/>
      <c r="K4088" s="136"/>
      <c r="L4088" s="136"/>
    </row>
    <row r="4089" ht="22.5" customHeight="1">
      <c r="A4089" s="136"/>
      <c r="B4089" s="136"/>
      <c r="C4089" s="136"/>
      <c r="D4089" s="136"/>
      <c r="F4089" s="136"/>
      <c r="G4089" s="136"/>
      <c r="H4089" s="136"/>
      <c r="I4089" s="136"/>
      <c r="J4089" s="136"/>
      <c r="K4089" s="136"/>
      <c r="L4089" s="136"/>
    </row>
    <row r="4090" ht="22.5" customHeight="1">
      <c r="A4090" s="136"/>
      <c r="B4090" s="136"/>
      <c r="C4090" s="136"/>
      <c r="D4090" s="136"/>
      <c r="F4090" s="136"/>
      <c r="G4090" s="136"/>
      <c r="H4090" s="136"/>
      <c r="I4090" s="136"/>
      <c r="J4090" s="136"/>
      <c r="K4090" s="136"/>
      <c r="L4090" s="136"/>
    </row>
    <row r="4091" ht="22.5" customHeight="1">
      <c r="A4091" s="136"/>
      <c r="B4091" s="136"/>
      <c r="C4091" s="136"/>
      <c r="D4091" s="136"/>
      <c r="F4091" s="136"/>
      <c r="G4091" s="136"/>
      <c r="H4091" s="136"/>
      <c r="I4091" s="136"/>
      <c r="J4091" s="136"/>
      <c r="K4091" s="136"/>
      <c r="L4091" s="136"/>
    </row>
    <row r="4092" ht="22.5" customHeight="1">
      <c r="A4092" s="136"/>
      <c r="B4092" s="136"/>
      <c r="C4092" s="136"/>
      <c r="D4092" s="136"/>
      <c r="F4092" s="136"/>
      <c r="G4092" s="136"/>
      <c r="H4092" s="136"/>
      <c r="I4092" s="136"/>
      <c r="J4092" s="136"/>
      <c r="K4092" s="136"/>
      <c r="L4092" s="136"/>
    </row>
    <row r="4093" ht="22.5" customHeight="1">
      <c r="A4093" s="136"/>
      <c r="B4093" s="136"/>
      <c r="C4093" s="136"/>
      <c r="D4093" s="136"/>
      <c r="F4093" s="136"/>
      <c r="G4093" s="136"/>
      <c r="H4093" s="136"/>
      <c r="I4093" s="136"/>
      <c r="J4093" s="136"/>
      <c r="K4093" s="136"/>
      <c r="L4093" s="136"/>
    </row>
    <row r="4094" ht="22.5" customHeight="1">
      <c r="A4094" s="136"/>
      <c r="B4094" s="136"/>
      <c r="C4094" s="136"/>
      <c r="D4094" s="136"/>
      <c r="F4094" s="136"/>
      <c r="G4094" s="136"/>
      <c r="H4094" s="136"/>
      <c r="I4094" s="136"/>
      <c r="J4094" s="136"/>
      <c r="K4094" s="136"/>
      <c r="L4094" s="136"/>
    </row>
    <row r="4095" ht="22.5" customHeight="1">
      <c r="A4095" s="136"/>
      <c r="B4095" s="136"/>
      <c r="C4095" s="136"/>
      <c r="D4095" s="136"/>
      <c r="F4095" s="136"/>
      <c r="G4095" s="136"/>
      <c r="H4095" s="136"/>
      <c r="I4095" s="136"/>
      <c r="J4095" s="136"/>
      <c r="K4095" s="136"/>
      <c r="L4095" s="136"/>
    </row>
    <row r="4096" ht="22.5" customHeight="1">
      <c r="A4096" s="136"/>
      <c r="B4096" s="136"/>
      <c r="C4096" s="136"/>
      <c r="D4096" s="136"/>
      <c r="F4096" s="136"/>
      <c r="G4096" s="136"/>
      <c r="H4096" s="136"/>
      <c r="I4096" s="136"/>
      <c r="J4096" s="136"/>
      <c r="K4096" s="136"/>
      <c r="L4096" s="136"/>
    </row>
    <row r="4097" ht="22.5" customHeight="1">
      <c r="A4097" s="136"/>
      <c r="B4097" s="136"/>
      <c r="C4097" s="136"/>
      <c r="D4097" s="136"/>
      <c r="F4097" s="136"/>
      <c r="G4097" s="136"/>
      <c r="H4097" s="136"/>
      <c r="I4097" s="136"/>
      <c r="J4097" s="136"/>
      <c r="K4097" s="136"/>
      <c r="L4097" s="136"/>
    </row>
    <row r="4098" ht="22.5" customHeight="1">
      <c r="A4098" s="136"/>
      <c r="B4098" s="136"/>
      <c r="C4098" s="136"/>
      <c r="D4098" s="136"/>
      <c r="F4098" s="136"/>
      <c r="G4098" s="136"/>
      <c r="H4098" s="136"/>
      <c r="I4098" s="136"/>
      <c r="J4098" s="136"/>
      <c r="K4098" s="136"/>
      <c r="L4098" s="136"/>
    </row>
    <row r="4099" ht="22.5" customHeight="1">
      <c r="A4099" s="136"/>
      <c r="B4099" s="136"/>
      <c r="C4099" s="136"/>
      <c r="D4099" s="136"/>
      <c r="F4099" s="136"/>
      <c r="G4099" s="136"/>
      <c r="H4099" s="136"/>
      <c r="I4099" s="136"/>
      <c r="J4099" s="136"/>
      <c r="K4099" s="136"/>
      <c r="L4099" s="136"/>
    </row>
    <row r="4100" ht="22.5" customHeight="1">
      <c r="A4100" s="136"/>
      <c r="B4100" s="136"/>
      <c r="C4100" s="136"/>
      <c r="D4100" s="136"/>
      <c r="F4100" s="136"/>
      <c r="G4100" s="136"/>
      <c r="H4100" s="136"/>
      <c r="I4100" s="136"/>
      <c r="J4100" s="136"/>
      <c r="K4100" s="136"/>
      <c r="L4100" s="136"/>
    </row>
    <row r="4101" ht="22.5" customHeight="1">
      <c r="A4101" s="136"/>
      <c r="B4101" s="136"/>
      <c r="C4101" s="136"/>
      <c r="D4101" s="136"/>
      <c r="F4101" s="136"/>
      <c r="G4101" s="136"/>
      <c r="H4101" s="136"/>
      <c r="I4101" s="136"/>
      <c r="J4101" s="136"/>
      <c r="K4101" s="136"/>
      <c r="L4101" s="136"/>
    </row>
    <row r="4102" ht="22.5" customHeight="1">
      <c r="A4102" s="136"/>
      <c r="B4102" s="136"/>
      <c r="C4102" s="136"/>
      <c r="D4102" s="136"/>
      <c r="F4102" s="136"/>
      <c r="G4102" s="136"/>
      <c r="H4102" s="136"/>
      <c r="I4102" s="136"/>
      <c r="J4102" s="136"/>
      <c r="K4102" s="136"/>
      <c r="L4102" s="136"/>
    </row>
    <row r="4103" ht="22.5" customHeight="1">
      <c r="A4103" s="136"/>
      <c r="B4103" s="136"/>
      <c r="C4103" s="136"/>
      <c r="D4103" s="136"/>
      <c r="F4103" s="136"/>
      <c r="G4103" s="136"/>
      <c r="H4103" s="136"/>
      <c r="I4103" s="136"/>
      <c r="J4103" s="136"/>
      <c r="K4103" s="136"/>
      <c r="L4103" s="136"/>
    </row>
    <row r="4104" ht="22.5" customHeight="1">
      <c r="A4104" s="136"/>
      <c r="B4104" s="136"/>
      <c r="C4104" s="136"/>
      <c r="D4104" s="136"/>
      <c r="F4104" s="136"/>
      <c r="G4104" s="136"/>
      <c r="H4104" s="136"/>
      <c r="I4104" s="136"/>
      <c r="J4104" s="136"/>
      <c r="K4104" s="136"/>
      <c r="L4104" s="136"/>
    </row>
    <row r="4105" ht="22.5" customHeight="1">
      <c r="A4105" s="136"/>
      <c r="B4105" s="136"/>
      <c r="C4105" s="136"/>
      <c r="D4105" s="136"/>
      <c r="F4105" s="136"/>
      <c r="G4105" s="136"/>
      <c r="H4105" s="136"/>
      <c r="I4105" s="136"/>
      <c r="J4105" s="136"/>
      <c r="K4105" s="136"/>
      <c r="L4105" s="136"/>
    </row>
    <row r="4106" ht="22.5" customHeight="1">
      <c r="A4106" s="136"/>
      <c r="B4106" s="136"/>
      <c r="C4106" s="136"/>
      <c r="D4106" s="136"/>
      <c r="F4106" s="136"/>
      <c r="G4106" s="136"/>
      <c r="H4106" s="136"/>
      <c r="I4106" s="136"/>
      <c r="J4106" s="136"/>
      <c r="K4106" s="136"/>
      <c r="L4106" s="136"/>
    </row>
    <row r="4107" ht="22.5" customHeight="1">
      <c r="A4107" s="136"/>
      <c r="B4107" s="136"/>
      <c r="C4107" s="136"/>
      <c r="D4107" s="136"/>
      <c r="F4107" s="136"/>
      <c r="G4107" s="136"/>
      <c r="H4107" s="136"/>
      <c r="I4107" s="136"/>
      <c r="J4107" s="136"/>
      <c r="K4107" s="136"/>
      <c r="L4107" s="136"/>
    </row>
    <row r="4108" ht="22.5" customHeight="1">
      <c r="A4108" s="136"/>
      <c r="B4108" s="136"/>
      <c r="C4108" s="136"/>
      <c r="D4108" s="136"/>
      <c r="F4108" s="136"/>
      <c r="G4108" s="136"/>
      <c r="H4108" s="136"/>
      <c r="I4108" s="136"/>
      <c r="J4108" s="136"/>
      <c r="K4108" s="136"/>
      <c r="L4108" s="136"/>
    </row>
    <row r="4109" ht="22.5" customHeight="1">
      <c r="A4109" s="136"/>
      <c r="B4109" s="136"/>
      <c r="C4109" s="136"/>
      <c r="D4109" s="136"/>
      <c r="F4109" s="136"/>
      <c r="G4109" s="136"/>
      <c r="H4109" s="136"/>
      <c r="I4109" s="136"/>
      <c r="J4109" s="136"/>
      <c r="K4109" s="136"/>
      <c r="L4109" s="136"/>
    </row>
    <row r="4110" ht="22.5" customHeight="1">
      <c r="A4110" s="136"/>
      <c r="B4110" s="136"/>
      <c r="C4110" s="136"/>
      <c r="D4110" s="136"/>
      <c r="F4110" s="136"/>
      <c r="G4110" s="136"/>
      <c r="H4110" s="136"/>
      <c r="I4110" s="136"/>
      <c r="J4110" s="136"/>
      <c r="K4110" s="136"/>
      <c r="L4110" s="136"/>
    </row>
    <row r="4111" ht="22.5" customHeight="1">
      <c r="A4111" s="136"/>
      <c r="B4111" s="136"/>
      <c r="C4111" s="136"/>
      <c r="D4111" s="136"/>
      <c r="F4111" s="136"/>
      <c r="G4111" s="136"/>
      <c r="H4111" s="136"/>
      <c r="I4111" s="136"/>
      <c r="J4111" s="136"/>
      <c r="K4111" s="136"/>
      <c r="L4111" s="136"/>
    </row>
    <row r="4112" ht="22.5" customHeight="1">
      <c r="A4112" s="136"/>
      <c r="B4112" s="136"/>
      <c r="C4112" s="136"/>
      <c r="D4112" s="136"/>
      <c r="F4112" s="136"/>
      <c r="G4112" s="136"/>
      <c r="H4112" s="136"/>
      <c r="I4112" s="136"/>
      <c r="J4112" s="136"/>
      <c r="K4112" s="136"/>
      <c r="L4112" s="136"/>
    </row>
    <row r="4113" ht="22.5" customHeight="1">
      <c r="A4113" s="136"/>
      <c r="B4113" s="136"/>
      <c r="C4113" s="136"/>
      <c r="D4113" s="136"/>
      <c r="F4113" s="136"/>
      <c r="G4113" s="136"/>
      <c r="H4113" s="136"/>
      <c r="I4113" s="136"/>
      <c r="J4113" s="136"/>
      <c r="K4113" s="136"/>
      <c r="L4113" s="136"/>
    </row>
    <row r="4114" ht="22.5" customHeight="1">
      <c r="A4114" s="136"/>
      <c r="B4114" s="136"/>
      <c r="C4114" s="136"/>
      <c r="D4114" s="136"/>
      <c r="F4114" s="136"/>
      <c r="G4114" s="136"/>
      <c r="H4114" s="136"/>
      <c r="I4114" s="136"/>
      <c r="J4114" s="136"/>
      <c r="K4114" s="136"/>
      <c r="L4114" s="136"/>
    </row>
    <row r="4115" ht="22.5" customHeight="1">
      <c r="A4115" s="136"/>
      <c r="B4115" s="136"/>
      <c r="C4115" s="136"/>
      <c r="D4115" s="136"/>
      <c r="F4115" s="136"/>
      <c r="G4115" s="136"/>
      <c r="H4115" s="136"/>
      <c r="I4115" s="136"/>
      <c r="J4115" s="136"/>
      <c r="K4115" s="136"/>
      <c r="L4115" s="136"/>
    </row>
    <row r="4116" ht="22.5" customHeight="1">
      <c r="A4116" s="136"/>
      <c r="B4116" s="136"/>
      <c r="C4116" s="136"/>
      <c r="D4116" s="136"/>
      <c r="F4116" s="136"/>
      <c r="G4116" s="136"/>
      <c r="H4116" s="136"/>
      <c r="I4116" s="136"/>
      <c r="J4116" s="136"/>
      <c r="K4116" s="136"/>
      <c r="L4116" s="136"/>
    </row>
    <row r="4117" ht="22.5" customHeight="1">
      <c r="A4117" s="136"/>
      <c r="B4117" s="136"/>
      <c r="C4117" s="136"/>
      <c r="D4117" s="136"/>
      <c r="F4117" s="136"/>
      <c r="G4117" s="136"/>
      <c r="H4117" s="136"/>
      <c r="I4117" s="136"/>
      <c r="J4117" s="136"/>
      <c r="K4117" s="136"/>
      <c r="L4117" s="136"/>
    </row>
    <row r="4118" ht="22.5" customHeight="1">
      <c r="A4118" s="136"/>
      <c r="B4118" s="136"/>
      <c r="C4118" s="136"/>
      <c r="D4118" s="136"/>
      <c r="F4118" s="136"/>
      <c r="G4118" s="136"/>
      <c r="H4118" s="136"/>
      <c r="I4118" s="136"/>
      <c r="J4118" s="136"/>
      <c r="K4118" s="136"/>
      <c r="L4118" s="136"/>
    </row>
    <row r="4119" ht="22.5" customHeight="1">
      <c r="A4119" s="136"/>
      <c r="B4119" s="136"/>
      <c r="C4119" s="136"/>
      <c r="D4119" s="136"/>
      <c r="F4119" s="136"/>
      <c r="G4119" s="136"/>
      <c r="H4119" s="136"/>
      <c r="I4119" s="136"/>
      <c r="J4119" s="136"/>
      <c r="K4119" s="136"/>
      <c r="L4119" s="136"/>
    </row>
    <row r="4120" ht="22.5" customHeight="1">
      <c r="A4120" s="136"/>
      <c r="B4120" s="136"/>
      <c r="C4120" s="136"/>
      <c r="D4120" s="136"/>
      <c r="F4120" s="136"/>
      <c r="G4120" s="136"/>
      <c r="H4120" s="136"/>
      <c r="I4120" s="136"/>
      <c r="J4120" s="136"/>
      <c r="K4120" s="136"/>
      <c r="L4120" s="136"/>
    </row>
    <row r="4121" ht="22.5" customHeight="1">
      <c r="A4121" s="136"/>
      <c r="B4121" s="136"/>
      <c r="C4121" s="136"/>
      <c r="D4121" s="136"/>
      <c r="F4121" s="136"/>
      <c r="G4121" s="136"/>
      <c r="H4121" s="136"/>
      <c r="I4121" s="136"/>
      <c r="J4121" s="136"/>
      <c r="K4121" s="136"/>
      <c r="L4121" s="136"/>
    </row>
    <row r="4122" ht="22.5" customHeight="1">
      <c r="A4122" s="136"/>
      <c r="B4122" s="136"/>
      <c r="C4122" s="136"/>
      <c r="D4122" s="136"/>
      <c r="F4122" s="136"/>
      <c r="G4122" s="136"/>
      <c r="H4122" s="136"/>
      <c r="I4122" s="136"/>
      <c r="J4122" s="136"/>
      <c r="K4122" s="136"/>
      <c r="L4122" s="136"/>
    </row>
    <row r="4123" ht="22.5" customHeight="1">
      <c r="A4123" s="136"/>
      <c r="B4123" s="136"/>
      <c r="C4123" s="136"/>
      <c r="D4123" s="136"/>
      <c r="F4123" s="136"/>
      <c r="G4123" s="136"/>
      <c r="H4123" s="136"/>
      <c r="I4123" s="136"/>
      <c r="J4123" s="136"/>
      <c r="K4123" s="136"/>
      <c r="L4123" s="136"/>
    </row>
    <row r="4124" ht="22.5" customHeight="1">
      <c r="A4124" s="136"/>
      <c r="B4124" s="136"/>
      <c r="C4124" s="136"/>
      <c r="D4124" s="136"/>
      <c r="F4124" s="136"/>
      <c r="G4124" s="136"/>
      <c r="H4124" s="136"/>
      <c r="I4124" s="136"/>
      <c r="J4124" s="136"/>
      <c r="K4124" s="136"/>
      <c r="L4124" s="136"/>
    </row>
    <row r="4125" ht="22.5" customHeight="1">
      <c r="A4125" s="136"/>
      <c r="B4125" s="136"/>
      <c r="C4125" s="136"/>
      <c r="D4125" s="136"/>
      <c r="F4125" s="136"/>
      <c r="G4125" s="136"/>
      <c r="H4125" s="136"/>
      <c r="I4125" s="136"/>
      <c r="J4125" s="136"/>
      <c r="K4125" s="136"/>
      <c r="L4125" s="136"/>
    </row>
    <row r="4126" ht="22.5" customHeight="1">
      <c r="A4126" s="136"/>
      <c r="B4126" s="136"/>
      <c r="C4126" s="136"/>
      <c r="D4126" s="136"/>
      <c r="F4126" s="136"/>
      <c r="G4126" s="136"/>
      <c r="H4126" s="136"/>
      <c r="I4126" s="136"/>
      <c r="J4126" s="136"/>
      <c r="K4126" s="136"/>
      <c r="L4126" s="136"/>
    </row>
    <row r="4127" ht="22.5" customHeight="1">
      <c r="A4127" s="136"/>
      <c r="B4127" s="136"/>
      <c r="C4127" s="136"/>
      <c r="D4127" s="136"/>
      <c r="F4127" s="136"/>
      <c r="G4127" s="136"/>
      <c r="H4127" s="136"/>
      <c r="I4127" s="136"/>
      <c r="J4127" s="136"/>
      <c r="K4127" s="136"/>
      <c r="L4127" s="136"/>
    </row>
    <row r="4128" ht="22.5" customHeight="1">
      <c r="A4128" s="136"/>
      <c r="B4128" s="136"/>
      <c r="C4128" s="136"/>
      <c r="D4128" s="136"/>
      <c r="F4128" s="136"/>
      <c r="G4128" s="136"/>
      <c r="H4128" s="136"/>
      <c r="I4128" s="136"/>
      <c r="J4128" s="136"/>
      <c r="K4128" s="136"/>
      <c r="L4128" s="136"/>
    </row>
    <row r="4129" ht="22.5" customHeight="1">
      <c r="A4129" s="136"/>
      <c r="B4129" s="136"/>
      <c r="C4129" s="136"/>
      <c r="D4129" s="136"/>
      <c r="F4129" s="136"/>
      <c r="G4129" s="136"/>
      <c r="H4129" s="136"/>
      <c r="I4129" s="136"/>
      <c r="J4129" s="136"/>
      <c r="K4129" s="136"/>
      <c r="L4129" s="136"/>
    </row>
    <row r="4130" ht="22.5" customHeight="1">
      <c r="A4130" s="136"/>
      <c r="B4130" s="136"/>
      <c r="C4130" s="136"/>
      <c r="D4130" s="136"/>
      <c r="F4130" s="136"/>
      <c r="G4130" s="136"/>
      <c r="H4130" s="136"/>
      <c r="I4130" s="136"/>
      <c r="J4130" s="136"/>
      <c r="K4130" s="136"/>
      <c r="L4130" s="136"/>
    </row>
    <row r="4131" ht="22.5" customHeight="1">
      <c r="A4131" s="136"/>
      <c r="B4131" s="136"/>
      <c r="C4131" s="136"/>
      <c r="D4131" s="136"/>
      <c r="F4131" s="136"/>
      <c r="G4131" s="136"/>
      <c r="H4131" s="136"/>
      <c r="I4131" s="136"/>
      <c r="J4131" s="136"/>
      <c r="K4131" s="136"/>
      <c r="L4131" s="136"/>
    </row>
    <row r="4132" ht="22.5" customHeight="1">
      <c r="A4132" s="136"/>
      <c r="B4132" s="136"/>
      <c r="C4132" s="136"/>
      <c r="D4132" s="136"/>
      <c r="F4132" s="136"/>
      <c r="G4132" s="136"/>
      <c r="H4132" s="136"/>
      <c r="I4132" s="136"/>
      <c r="J4132" s="136"/>
      <c r="K4132" s="136"/>
      <c r="L4132" s="136"/>
    </row>
    <row r="4133" ht="22.5" customHeight="1">
      <c r="A4133" s="136"/>
      <c r="B4133" s="136"/>
      <c r="C4133" s="136"/>
      <c r="D4133" s="136"/>
      <c r="F4133" s="136"/>
      <c r="G4133" s="136"/>
      <c r="H4133" s="136"/>
      <c r="I4133" s="136"/>
      <c r="J4133" s="136"/>
      <c r="K4133" s="136"/>
      <c r="L4133" s="136"/>
    </row>
    <row r="4134" ht="22.5" customHeight="1">
      <c r="A4134" s="136"/>
      <c r="B4134" s="136"/>
      <c r="C4134" s="136"/>
      <c r="D4134" s="136"/>
      <c r="F4134" s="136"/>
      <c r="G4134" s="136"/>
      <c r="H4134" s="136"/>
      <c r="I4134" s="136"/>
      <c r="J4134" s="136"/>
      <c r="K4134" s="136"/>
      <c r="L4134" s="136"/>
    </row>
    <row r="4135" ht="22.5" customHeight="1">
      <c r="A4135" s="136"/>
      <c r="B4135" s="136"/>
      <c r="C4135" s="136"/>
      <c r="D4135" s="136"/>
      <c r="F4135" s="136"/>
      <c r="G4135" s="136"/>
      <c r="H4135" s="136"/>
      <c r="I4135" s="136"/>
      <c r="J4135" s="136"/>
      <c r="K4135" s="136"/>
      <c r="L4135" s="136"/>
    </row>
    <row r="4136" ht="22.5" customHeight="1">
      <c r="A4136" s="136"/>
      <c r="B4136" s="136"/>
      <c r="C4136" s="136"/>
      <c r="D4136" s="136"/>
      <c r="F4136" s="136"/>
      <c r="G4136" s="136"/>
      <c r="H4136" s="136"/>
      <c r="I4136" s="136"/>
      <c r="J4136" s="136"/>
      <c r="K4136" s="136"/>
      <c r="L4136" s="136"/>
    </row>
    <row r="4137" ht="22.5" customHeight="1">
      <c r="A4137" s="136"/>
      <c r="B4137" s="136"/>
      <c r="C4137" s="136"/>
      <c r="D4137" s="136"/>
      <c r="F4137" s="136"/>
      <c r="G4137" s="136"/>
      <c r="H4137" s="136"/>
      <c r="I4137" s="136"/>
      <c r="J4137" s="136"/>
      <c r="K4137" s="136"/>
      <c r="L4137" s="136"/>
    </row>
    <row r="4138" ht="22.5" customHeight="1">
      <c r="A4138" s="136"/>
      <c r="B4138" s="136"/>
      <c r="C4138" s="136"/>
      <c r="D4138" s="136"/>
      <c r="F4138" s="136"/>
      <c r="G4138" s="136"/>
      <c r="H4138" s="136"/>
      <c r="I4138" s="136"/>
      <c r="J4138" s="136"/>
      <c r="K4138" s="136"/>
      <c r="L4138" s="136"/>
    </row>
    <row r="4139" ht="22.5" customHeight="1">
      <c r="A4139" s="136"/>
      <c r="B4139" s="136"/>
      <c r="C4139" s="136"/>
      <c r="D4139" s="136"/>
      <c r="F4139" s="136"/>
      <c r="G4139" s="136"/>
      <c r="H4139" s="136"/>
      <c r="I4139" s="136"/>
      <c r="J4139" s="136"/>
      <c r="K4139" s="136"/>
      <c r="L4139" s="136"/>
    </row>
    <row r="4140" ht="22.5" customHeight="1">
      <c r="A4140" s="136"/>
      <c r="B4140" s="136"/>
      <c r="C4140" s="136"/>
      <c r="D4140" s="136"/>
      <c r="F4140" s="136"/>
      <c r="G4140" s="136"/>
      <c r="H4140" s="136"/>
      <c r="I4140" s="136"/>
      <c r="J4140" s="136"/>
      <c r="K4140" s="136"/>
      <c r="L4140" s="136"/>
    </row>
    <row r="4141" ht="22.5" customHeight="1">
      <c r="A4141" s="136"/>
      <c r="B4141" s="136"/>
      <c r="C4141" s="136"/>
      <c r="D4141" s="136"/>
      <c r="F4141" s="136"/>
      <c r="G4141" s="136"/>
      <c r="H4141" s="136"/>
      <c r="I4141" s="136"/>
      <c r="J4141" s="136"/>
      <c r="K4141" s="136"/>
      <c r="L4141" s="136"/>
    </row>
    <row r="4142" ht="22.5" customHeight="1">
      <c r="A4142" s="136"/>
      <c r="B4142" s="136"/>
      <c r="C4142" s="136"/>
      <c r="D4142" s="136"/>
      <c r="F4142" s="136"/>
      <c r="G4142" s="136"/>
      <c r="H4142" s="136"/>
      <c r="I4142" s="136"/>
      <c r="J4142" s="136"/>
      <c r="K4142" s="136"/>
      <c r="L4142" s="136"/>
    </row>
    <row r="4143" ht="22.5" customHeight="1">
      <c r="A4143" s="136"/>
      <c r="B4143" s="136"/>
      <c r="C4143" s="136"/>
      <c r="D4143" s="136"/>
      <c r="F4143" s="136"/>
      <c r="G4143" s="136"/>
      <c r="H4143" s="136"/>
      <c r="I4143" s="136"/>
      <c r="J4143" s="136"/>
      <c r="K4143" s="136"/>
      <c r="L4143" s="136"/>
    </row>
    <row r="4144" ht="22.5" customHeight="1">
      <c r="A4144" s="136"/>
      <c r="B4144" s="136"/>
      <c r="C4144" s="136"/>
      <c r="D4144" s="136"/>
      <c r="F4144" s="136"/>
      <c r="G4144" s="136"/>
      <c r="H4144" s="136"/>
      <c r="I4144" s="136"/>
      <c r="J4144" s="136"/>
      <c r="K4144" s="136"/>
      <c r="L4144" s="136"/>
    </row>
    <row r="4145" ht="22.5" customHeight="1">
      <c r="A4145" s="136"/>
      <c r="B4145" s="136"/>
      <c r="C4145" s="136"/>
      <c r="D4145" s="136"/>
      <c r="F4145" s="136"/>
      <c r="G4145" s="136"/>
      <c r="H4145" s="136"/>
      <c r="I4145" s="136"/>
      <c r="J4145" s="136"/>
      <c r="K4145" s="136"/>
      <c r="L4145" s="136"/>
    </row>
    <row r="4146" ht="22.5" customHeight="1">
      <c r="A4146" s="136"/>
      <c r="B4146" s="136"/>
      <c r="C4146" s="136"/>
      <c r="D4146" s="136"/>
      <c r="F4146" s="136"/>
      <c r="G4146" s="136"/>
      <c r="H4146" s="136"/>
      <c r="I4146" s="136"/>
      <c r="J4146" s="136"/>
      <c r="K4146" s="136"/>
      <c r="L4146" s="136"/>
    </row>
    <row r="4147" ht="22.5" customHeight="1">
      <c r="A4147" s="136"/>
      <c r="B4147" s="136"/>
      <c r="C4147" s="136"/>
      <c r="D4147" s="136"/>
      <c r="F4147" s="136"/>
      <c r="G4147" s="136"/>
      <c r="H4147" s="136"/>
      <c r="I4147" s="136"/>
      <c r="J4147" s="136"/>
      <c r="K4147" s="136"/>
      <c r="L4147" s="136"/>
    </row>
    <row r="4148" ht="22.5" customHeight="1">
      <c r="A4148" s="136"/>
      <c r="B4148" s="136"/>
      <c r="C4148" s="136"/>
      <c r="D4148" s="136"/>
      <c r="F4148" s="136"/>
      <c r="G4148" s="136"/>
      <c r="H4148" s="136"/>
      <c r="I4148" s="136"/>
      <c r="J4148" s="136"/>
      <c r="K4148" s="136"/>
      <c r="L4148" s="136"/>
    </row>
    <row r="4149" ht="22.5" customHeight="1">
      <c r="A4149" s="136"/>
      <c r="B4149" s="136"/>
      <c r="C4149" s="136"/>
      <c r="D4149" s="136"/>
      <c r="F4149" s="136"/>
      <c r="G4149" s="136"/>
      <c r="H4149" s="136"/>
      <c r="I4149" s="136"/>
      <c r="J4149" s="136"/>
      <c r="K4149" s="136"/>
      <c r="L4149" s="136"/>
    </row>
    <row r="4150" ht="22.5" customHeight="1">
      <c r="A4150" s="136"/>
      <c r="B4150" s="136"/>
      <c r="C4150" s="136"/>
      <c r="D4150" s="136"/>
      <c r="F4150" s="136"/>
      <c r="G4150" s="136"/>
      <c r="H4150" s="136"/>
      <c r="I4150" s="136"/>
      <c r="J4150" s="136"/>
      <c r="K4150" s="136"/>
      <c r="L4150" s="136"/>
    </row>
    <row r="4151" ht="22.5" customHeight="1">
      <c r="A4151" s="136"/>
      <c r="B4151" s="136"/>
      <c r="C4151" s="136"/>
      <c r="D4151" s="136"/>
      <c r="F4151" s="136"/>
      <c r="G4151" s="136"/>
      <c r="H4151" s="136"/>
      <c r="I4151" s="136"/>
      <c r="J4151" s="136"/>
      <c r="K4151" s="136"/>
      <c r="L4151" s="136"/>
    </row>
    <row r="4152" ht="22.5" customHeight="1">
      <c r="A4152" s="136"/>
      <c r="B4152" s="136"/>
      <c r="C4152" s="136"/>
      <c r="D4152" s="136"/>
      <c r="F4152" s="136"/>
      <c r="G4152" s="136"/>
      <c r="H4152" s="136"/>
      <c r="I4152" s="136"/>
      <c r="J4152" s="136"/>
      <c r="K4152" s="136"/>
      <c r="L4152" s="136"/>
    </row>
    <row r="4153" ht="22.5" customHeight="1">
      <c r="A4153" s="136"/>
      <c r="B4153" s="136"/>
      <c r="C4153" s="136"/>
      <c r="D4153" s="136"/>
      <c r="F4153" s="136"/>
      <c r="G4153" s="136"/>
      <c r="H4153" s="136"/>
      <c r="I4153" s="136"/>
      <c r="J4153" s="136"/>
      <c r="K4153" s="136"/>
      <c r="L4153" s="136"/>
    </row>
    <row r="4154" ht="22.5" customHeight="1">
      <c r="A4154" s="136"/>
      <c r="B4154" s="136"/>
      <c r="C4154" s="136"/>
      <c r="D4154" s="136"/>
      <c r="F4154" s="136"/>
      <c r="G4154" s="136"/>
      <c r="H4154" s="136"/>
      <c r="I4154" s="136"/>
      <c r="J4154" s="136"/>
      <c r="K4154" s="136"/>
      <c r="L4154" s="136"/>
    </row>
    <row r="4155" ht="22.5" customHeight="1">
      <c r="A4155" s="136"/>
      <c r="B4155" s="136"/>
      <c r="C4155" s="136"/>
      <c r="D4155" s="136"/>
      <c r="F4155" s="136"/>
      <c r="G4155" s="136"/>
      <c r="H4155" s="136"/>
      <c r="I4155" s="136"/>
      <c r="J4155" s="136"/>
      <c r="K4155" s="136"/>
      <c r="L4155" s="136"/>
    </row>
    <row r="4156" ht="22.5" customHeight="1">
      <c r="A4156" s="136"/>
      <c r="B4156" s="136"/>
      <c r="C4156" s="136"/>
      <c r="D4156" s="136"/>
      <c r="F4156" s="136"/>
      <c r="G4156" s="136"/>
      <c r="H4156" s="136"/>
      <c r="I4156" s="136"/>
      <c r="J4156" s="136"/>
      <c r="K4156" s="136"/>
      <c r="L4156" s="136"/>
    </row>
    <row r="4157" ht="22.5" customHeight="1">
      <c r="A4157" s="136"/>
      <c r="B4157" s="136"/>
      <c r="C4157" s="136"/>
      <c r="D4157" s="136"/>
      <c r="F4157" s="136"/>
      <c r="G4157" s="136"/>
      <c r="H4157" s="136"/>
      <c r="I4157" s="136"/>
      <c r="J4157" s="136"/>
      <c r="K4157" s="136"/>
      <c r="L4157" s="136"/>
    </row>
    <row r="4158" ht="22.5" customHeight="1">
      <c r="A4158" s="136"/>
      <c r="B4158" s="136"/>
      <c r="C4158" s="136"/>
      <c r="D4158" s="136"/>
      <c r="F4158" s="136"/>
      <c r="G4158" s="136"/>
      <c r="H4158" s="136"/>
      <c r="I4158" s="136"/>
      <c r="J4158" s="136"/>
      <c r="K4158" s="136"/>
      <c r="L4158" s="136"/>
    </row>
    <row r="4159" ht="22.5" customHeight="1">
      <c r="A4159" s="136"/>
      <c r="B4159" s="136"/>
      <c r="C4159" s="136"/>
      <c r="D4159" s="136"/>
      <c r="F4159" s="136"/>
      <c r="G4159" s="136"/>
      <c r="H4159" s="136"/>
      <c r="I4159" s="136"/>
      <c r="J4159" s="136"/>
      <c r="K4159" s="136"/>
      <c r="L4159" s="136"/>
    </row>
    <row r="4160" ht="22.5" customHeight="1">
      <c r="A4160" s="136"/>
      <c r="B4160" s="136"/>
      <c r="C4160" s="136"/>
      <c r="D4160" s="136"/>
      <c r="F4160" s="136"/>
      <c r="G4160" s="136"/>
      <c r="H4160" s="136"/>
      <c r="I4160" s="136"/>
      <c r="J4160" s="136"/>
      <c r="K4160" s="136"/>
      <c r="L4160" s="136"/>
    </row>
    <row r="4161" ht="22.5" customHeight="1">
      <c r="A4161" s="136"/>
      <c r="B4161" s="136"/>
      <c r="C4161" s="136"/>
      <c r="D4161" s="136"/>
      <c r="F4161" s="136"/>
      <c r="G4161" s="136"/>
      <c r="H4161" s="136"/>
      <c r="I4161" s="136"/>
      <c r="J4161" s="136"/>
      <c r="K4161" s="136"/>
      <c r="L4161" s="136"/>
    </row>
    <row r="4162" ht="22.5" customHeight="1">
      <c r="A4162" s="136"/>
      <c r="B4162" s="136"/>
      <c r="C4162" s="136"/>
      <c r="D4162" s="136"/>
      <c r="F4162" s="136"/>
      <c r="G4162" s="136"/>
      <c r="H4162" s="136"/>
      <c r="I4162" s="136"/>
      <c r="J4162" s="136"/>
      <c r="K4162" s="136"/>
      <c r="L4162" s="136"/>
    </row>
    <row r="4163" ht="22.5" customHeight="1">
      <c r="A4163" s="136"/>
      <c r="B4163" s="136"/>
      <c r="C4163" s="136"/>
      <c r="D4163" s="136"/>
      <c r="F4163" s="136"/>
      <c r="G4163" s="136"/>
      <c r="H4163" s="136"/>
      <c r="I4163" s="136"/>
      <c r="J4163" s="136"/>
      <c r="K4163" s="136"/>
      <c r="L4163" s="136"/>
    </row>
    <row r="4164" ht="22.5" customHeight="1">
      <c r="A4164" s="136"/>
      <c r="B4164" s="136"/>
      <c r="C4164" s="136"/>
      <c r="D4164" s="136"/>
      <c r="F4164" s="136"/>
      <c r="G4164" s="136"/>
      <c r="H4164" s="136"/>
      <c r="I4164" s="136"/>
      <c r="J4164" s="136"/>
      <c r="K4164" s="136"/>
      <c r="L4164" s="136"/>
    </row>
    <row r="4165" ht="22.5" customHeight="1">
      <c r="A4165" s="136"/>
      <c r="B4165" s="136"/>
      <c r="C4165" s="136"/>
      <c r="D4165" s="136"/>
      <c r="F4165" s="136"/>
      <c r="G4165" s="136"/>
      <c r="H4165" s="136"/>
      <c r="I4165" s="136"/>
      <c r="J4165" s="136"/>
      <c r="K4165" s="136"/>
      <c r="L4165" s="136"/>
    </row>
    <row r="4166" ht="22.5" customHeight="1">
      <c r="A4166" s="136"/>
      <c r="B4166" s="136"/>
      <c r="C4166" s="136"/>
      <c r="D4166" s="136"/>
      <c r="F4166" s="136"/>
      <c r="G4166" s="136"/>
      <c r="H4166" s="136"/>
      <c r="I4166" s="136"/>
      <c r="J4166" s="136"/>
      <c r="K4166" s="136"/>
      <c r="L4166" s="136"/>
    </row>
    <row r="4167" ht="22.5" customHeight="1">
      <c r="A4167" s="136"/>
      <c r="B4167" s="136"/>
      <c r="C4167" s="136"/>
      <c r="D4167" s="136"/>
      <c r="F4167" s="136"/>
      <c r="G4167" s="136"/>
      <c r="H4167" s="136"/>
      <c r="I4167" s="136"/>
      <c r="J4167" s="136"/>
      <c r="K4167" s="136"/>
      <c r="L4167" s="136"/>
    </row>
    <row r="4168" ht="22.5" customHeight="1">
      <c r="A4168" s="136"/>
      <c r="B4168" s="136"/>
      <c r="C4168" s="136"/>
      <c r="D4168" s="136"/>
      <c r="F4168" s="136"/>
      <c r="G4168" s="136"/>
      <c r="H4168" s="136"/>
      <c r="I4168" s="136"/>
      <c r="J4168" s="136"/>
      <c r="K4168" s="136"/>
      <c r="L4168" s="136"/>
    </row>
    <row r="4169" ht="22.5" customHeight="1">
      <c r="A4169" s="136"/>
      <c r="B4169" s="136"/>
      <c r="C4169" s="136"/>
      <c r="D4169" s="136"/>
      <c r="F4169" s="136"/>
      <c r="G4169" s="136"/>
      <c r="H4169" s="136"/>
      <c r="I4169" s="136"/>
      <c r="J4169" s="136"/>
      <c r="K4169" s="136"/>
      <c r="L4169" s="136"/>
    </row>
    <row r="4170" ht="22.5" customHeight="1">
      <c r="A4170" s="136"/>
      <c r="B4170" s="136"/>
      <c r="C4170" s="136"/>
      <c r="D4170" s="136"/>
      <c r="F4170" s="136"/>
      <c r="G4170" s="136"/>
      <c r="H4170" s="136"/>
      <c r="I4170" s="136"/>
      <c r="J4170" s="136"/>
      <c r="K4170" s="136"/>
      <c r="L4170" s="136"/>
    </row>
    <row r="4171" ht="22.5" customHeight="1">
      <c r="A4171" s="136"/>
      <c r="B4171" s="136"/>
      <c r="C4171" s="136"/>
      <c r="D4171" s="136"/>
      <c r="F4171" s="136"/>
      <c r="G4171" s="136"/>
      <c r="H4171" s="136"/>
      <c r="I4171" s="136"/>
      <c r="J4171" s="136"/>
      <c r="K4171" s="136"/>
      <c r="L4171" s="136"/>
    </row>
    <row r="4172" ht="22.5" customHeight="1">
      <c r="A4172" s="136"/>
      <c r="B4172" s="136"/>
      <c r="C4172" s="136"/>
      <c r="D4172" s="136"/>
      <c r="F4172" s="136"/>
      <c r="G4172" s="136"/>
      <c r="H4172" s="136"/>
      <c r="I4172" s="136"/>
      <c r="J4172" s="136"/>
      <c r="K4172" s="136"/>
      <c r="L4172" s="136"/>
    </row>
    <row r="4173" ht="22.5" customHeight="1">
      <c r="A4173" s="136"/>
      <c r="B4173" s="136"/>
      <c r="C4173" s="136"/>
      <c r="D4173" s="136"/>
      <c r="F4173" s="136"/>
      <c r="G4173" s="136"/>
      <c r="H4173" s="136"/>
      <c r="I4173" s="136"/>
      <c r="J4173" s="136"/>
      <c r="K4173" s="136"/>
      <c r="L4173" s="136"/>
    </row>
    <row r="4174" ht="22.5" customHeight="1">
      <c r="A4174" s="136"/>
      <c r="B4174" s="136"/>
      <c r="C4174" s="136"/>
      <c r="D4174" s="136"/>
      <c r="F4174" s="136"/>
      <c r="G4174" s="136"/>
      <c r="H4174" s="136"/>
      <c r="I4174" s="136"/>
      <c r="J4174" s="136"/>
      <c r="K4174" s="136"/>
      <c r="L4174" s="136"/>
    </row>
    <row r="4175" ht="22.5" customHeight="1">
      <c r="A4175" s="136"/>
      <c r="B4175" s="136"/>
      <c r="C4175" s="136"/>
      <c r="D4175" s="136"/>
      <c r="F4175" s="136"/>
      <c r="G4175" s="136"/>
      <c r="H4175" s="136"/>
      <c r="I4175" s="136"/>
      <c r="J4175" s="136"/>
      <c r="K4175" s="136"/>
      <c r="L4175" s="136"/>
    </row>
    <row r="4176" ht="22.5" customHeight="1">
      <c r="A4176" s="136"/>
      <c r="B4176" s="136"/>
      <c r="C4176" s="136"/>
      <c r="D4176" s="136"/>
      <c r="F4176" s="136"/>
      <c r="G4176" s="136"/>
      <c r="H4176" s="136"/>
      <c r="I4176" s="136"/>
      <c r="J4176" s="136"/>
      <c r="K4176" s="136"/>
      <c r="L4176" s="136"/>
    </row>
    <row r="4177" ht="22.5" customHeight="1">
      <c r="A4177" s="136"/>
      <c r="B4177" s="136"/>
      <c r="C4177" s="136"/>
      <c r="D4177" s="136"/>
      <c r="F4177" s="136"/>
      <c r="G4177" s="136"/>
      <c r="H4177" s="136"/>
      <c r="I4177" s="136"/>
      <c r="J4177" s="136"/>
      <c r="K4177" s="136"/>
      <c r="L4177" s="136"/>
    </row>
    <row r="4178" ht="22.5" customHeight="1">
      <c r="A4178" s="136"/>
      <c r="B4178" s="136"/>
      <c r="C4178" s="136"/>
      <c r="D4178" s="136"/>
      <c r="F4178" s="136"/>
      <c r="G4178" s="136"/>
      <c r="H4178" s="136"/>
      <c r="I4178" s="136"/>
      <c r="J4178" s="136"/>
      <c r="K4178" s="136"/>
      <c r="L4178" s="136"/>
    </row>
    <row r="4179" ht="22.5" customHeight="1">
      <c r="A4179" s="136"/>
      <c r="B4179" s="136"/>
      <c r="C4179" s="136"/>
      <c r="D4179" s="136"/>
      <c r="F4179" s="136"/>
      <c r="G4179" s="136"/>
      <c r="H4179" s="136"/>
      <c r="I4179" s="136"/>
      <c r="J4179" s="136"/>
      <c r="K4179" s="136"/>
      <c r="L4179" s="136"/>
    </row>
    <row r="4180" ht="22.5" customHeight="1">
      <c r="A4180" s="136"/>
      <c r="B4180" s="136"/>
      <c r="C4180" s="136"/>
      <c r="D4180" s="136"/>
      <c r="F4180" s="136"/>
      <c r="G4180" s="136"/>
      <c r="H4180" s="136"/>
      <c r="I4180" s="136"/>
      <c r="J4180" s="136"/>
      <c r="K4180" s="136"/>
      <c r="L4180" s="136"/>
    </row>
    <row r="4181" ht="22.5" customHeight="1">
      <c r="A4181" s="136"/>
      <c r="B4181" s="136"/>
      <c r="C4181" s="136"/>
      <c r="D4181" s="136"/>
      <c r="F4181" s="136"/>
      <c r="G4181" s="136"/>
      <c r="H4181" s="136"/>
      <c r="I4181" s="136"/>
      <c r="J4181" s="136"/>
      <c r="K4181" s="136"/>
      <c r="L4181" s="136"/>
    </row>
    <row r="4182" ht="22.5" customHeight="1">
      <c r="A4182" s="136"/>
      <c r="B4182" s="136"/>
      <c r="C4182" s="136"/>
      <c r="D4182" s="136"/>
      <c r="F4182" s="136"/>
      <c r="G4182" s="136"/>
      <c r="H4182" s="136"/>
      <c r="I4182" s="136"/>
      <c r="J4182" s="136"/>
      <c r="K4182" s="136"/>
      <c r="L4182" s="136"/>
    </row>
    <row r="4183" ht="22.5" customHeight="1">
      <c r="A4183" s="136"/>
      <c r="B4183" s="136"/>
      <c r="C4183" s="136"/>
      <c r="D4183" s="136"/>
      <c r="F4183" s="136"/>
      <c r="G4183" s="136"/>
      <c r="H4183" s="136"/>
      <c r="I4183" s="136"/>
      <c r="J4183" s="136"/>
      <c r="K4183" s="136"/>
      <c r="L4183" s="136"/>
    </row>
    <row r="4184" ht="22.5" customHeight="1">
      <c r="A4184" s="136"/>
      <c r="B4184" s="136"/>
      <c r="C4184" s="136"/>
      <c r="D4184" s="136"/>
      <c r="F4184" s="136"/>
      <c r="G4184" s="136"/>
      <c r="H4184" s="136"/>
      <c r="I4184" s="136"/>
      <c r="J4184" s="136"/>
      <c r="K4184" s="136"/>
      <c r="L4184" s="136"/>
    </row>
    <row r="4185" ht="22.5" customHeight="1">
      <c r="A4185" s="136"/>
      <c r="B4185" s="136"/>
      <c r="C4185" s="136"/>
      <c r="D4185" s="136"/>
      <c r="F4185" s="136"/>
      <c r="G4185" s="136"/>
      <c r="H4185" s="136"/>
      <c r="I4185" s="136"/>
      <c r="J4185" s="136"/>
      <c r="K4185" s="136"/>
      <c r="L4185" s="136"/>
    </row>
    <row r="4186" ht="22.5" customHeight="1">
      <c r="A4186" s="136"/>
      <c r="B4186" s="136"/>
      <c r="C4186" s="136"/>
      <c r="D4186" s="136"/>
      <c r="F4186" s="136"/>
      <c r="G4186" s="136"/>
      <c r="H4186" s="136"/>
      <c r="I4186" s="136"/>
      <c r="J4186" s="136"/>
      <c r="K4186" s="136"/>
      <c r="L4186" s="136"/>
    </row>
    <row r="4187" ht="22.5" customHeight="1">
      <c r="A4187" s="136"/>
      <c r="B4187" s="136"/>
      <c r="C4187" s="136"/>
      <c r="D4187" s="136"/>
      <c r="F4187" s="136"/>
      <c r="G4187" s="136"/>
      <c r="H4187" s="136"/>
      <c r="I4187" s="136"/>
      <c r="J4187" s="136"/>
      <c r="K4187" s="136"/>
      <c r="L4187" s="136"/>
    </row>
    <row r="4188" ht="22.5" customHeight="1">
      <c r="A4188" s="136"/>
      <c r="B4188" s="136"/>
      <c r="C4188" s="136"/>
      <c r="D4188" s="136"/>
      <c r="F4188" s="136"/>
      <c r="G4188" s="136"/>
      <c r="H4188" s="136"/>
      <c r="I4188" s="136"/>
      <c r="J4188" s="136"/>
      <c r="K4188" s="136"/>
      <c r="L4188" s="136"/>
    </row>
    <row r="4189" ht="22.5" customHeight="1">
      <c r="A4189" s="136"/>
      <c r="B4189" s="136"/>
      <c r="C4189" s="136"/>
      <c r="D4189" s="136"/>
      <c r="F4189" s="136"/>
      <c r="G4189" s="136"/>
      <c r="H4189" s="136"/>
      <c r="I4189" s="136"/>
      <c r="J4189" s="136"/>
      <c r="K4189" s="136"/>
      <c r="L4189" s="136"/>
    </row>
    <row r="4190" ht="22.5" customHeight="1">
      <c r="A4190" s="136"/>
      <c r="B4190" s="136"/>
      <c r="C4190" s="136"/>
      <c r="D4190" s="136"/>
      <c r="F4190" s="136"/>
      <c r="G4190" s="136"/>
      <c r="H4190" s="136"/>
      <c r="I4190" s="136"/>
      <c r="J4190" s="136"/>
      <c r="K4190" s="136"/>
      <c r="L4190" s="136"/>
    </row>
    <row r="4191" ht="22.5" customHeight="1">
      <c r="A4191" s="136"/>
      <c r="B4191" s="136"/>
      <c r="C4191" s="136"/>
      <c r="D4191" s="136"/>
      <c r="F4191" s="136"/>
      <c r="G4191" s="136"/>
      <c r="H4191" s="136"/>
      <c r="I4191" s="136"/>
      <c r="J4191" s="136"/>
      <c r="K4191" s="136"/>
      <c r="L4191" s="136"/>
    </row>
    <row r="4192" ht="22.5" customHeight="1">
      <c r="A4192" s="136"/>
      <c r="B4192" s="136"/>
      <c r="C4192" s="136"/>
      <c r="D4192" s="136"/>
      <c r="F4192" s="136"/>
      <c r="G4192" s="136"/>
      <c r="H4192" s="136"/>
      <c r="I4192" s="136"/>
      <c r="J4192" s="136"/>
      <c r="K4192" s="136"/>
      <c r="L4192" s="136"/>
    </row>
    <row r="4193" ht="22.5" customHeight="1">
      <c r="A4193" s="136"/>
      <c r="B4193" s="136"/>
      <c r="C4193" s="136"/>
      <c r="D4193" s="136"/>
      <c r="F4193" s="136"/>
      <c r="G4193" s="136"/>
      <c r="H4193" s="136"/>
      <c r="I4193" s="136"/>
      <c r="J4193" s="136"/>
      <c r="K4193" s="136"/>
      <c r="L4193" s="136"/>
    </row>
    <row r="4194" ht="22.5" customHeight="1">
      <c r="A4194" s="136"/>
      <c r="B4194" s="136"/>
      <c r="C4194" s="136"/>
      <c r="D4194" s="136"/>
      <c r="F4194" s="136"/>
      <c r="G4194" s="136"/>
      <c r="H4194" s="136"/>
      <c r="I4194" s="136"/>
      <c r="J4194" s="136"/>
      <c r="K4194" s="136"/>
      <c r="L4194" s="136"/>
    </row>
    <row r="4195" ht="22.5" customHeight="1">
      <c r="A4195" s="136"/>
      <c r="B4195" s="136"/>
      <c r="C4195" s="136"/>
      <c r="D4195" s="136"/>
      <c r="F4195" s="136"/>
      <c r="G4195" s="136"/>
      <c r="H4195" s="136"/>
      <c r="I4195" s="136"/>
      <c r="J4195" s="136"/>
      <c r="K4195" s="136"/>
      <c r="L4195" s="136"/>
    </row>
    <row r="4196" ht="22.5" customHeight="1">
      <c r="A4196" s="136"/>
      <c r="B4196" s="136"/>
      <c r="C4196" s="136"/>
      <c r="D4196" s="136"/>
      <c r="F4196" s="136"/>
      <c r="G4196" s="136"/>
      <c r="H4196" s="136"/>
      <c r="I4196" s="136"/>
      <c r="J4196" s="136"/>
      <c r="K4196" s="136"/>
      <c r="L4196" s="136"/>
    </row>
    <row r="4197" ht="22.5" customHeight="1">
      <c r="A4197" s="136"/>
      <c r="B4197" s="136"/>
      <c r="C4197" s="136"/>
      <c r="D4197" s="136"/>
      <c r="F4197" s="136"/>
      <c r="G4197" s="136"/>
      <c r="H4197" s="136"/>
      <c r="I4197" s="136"/>
      <c r="J4197" s="136"/>
      <c r="K4197" s="136"/>
      <c r="L4197" s="136"/>
    </row>
    <row r="4198" ht="22.5" customHeight="1">
      <c r="A4198" s="136"/>
      <c r="B4198" s="136"/>
      <c r="C4198" s="136"/>
      <c r="D4198" s="136"/>
      <c r="F4198" s="136"/>
      <c r="G4198" s="136"/>
      <c r="H4198" s="136"/>
      <c r="I4198" s="136"/>
      <c r="J4198" s="136"/>
      <c r="K4198" s="136"/>
      <c r="L4198" s="136"/>
    </row>
    <row r="4199" ht="22.5" customHeight="1">
      <c r="A4199" s="136"/>
      <c r="B4199" s="136"/>
      <c r="C4199" s="136"/>
      <c r="D4199" s="136"/>
      <c r="F4199" s="136"/>
      <c r="G4199" s="136"/>
      <c r="H4199" s="136"/>
      <c r="I4199" s="136"/>
      <c r="J4199" s="136"/>
      <c r="K4199" s="136"/>
      <c r="L4199" s="136"/>
    </row>
    <row r="4200" ht="22.5" customHeight="1">
      <c r="A4200" s="136"/>
      <c r="B4200" s="136"/>
      <c r="C4200" s="136"/>
      <c r="D4200" s="136"/>
      <c r="F4200" s="136"/>
      <c r="G4200" s="136"/>
      <c r="H4200" s="136"/>
      <c r="I4200" s="136"/>
      <c r="J4200" s="136"/>
      <c r="K4200" s="136"/>
      <c r="L4200" s="136"/>
    </row>
    <row r="4201" ht="22.5" customHeight="1">
      <c r="A4201" s="136"/>
      <c r="B4201" s="136"/>
      <c r="C4201" s="136"/>
      <c r="D4201" s="136"/>
      <c r="F4201" s="136"/>
      <c r="G4201" s="136"/>
      <c r="H4201" s="136"/>
      <c r="I4201" s="136"/>
      <c r="J4201" s="136"/>
      <c r="K4201" s="136"/>
      <c r="L4201" s="136"/>
    </row>
    <row r="4202" ht="22.5" customHeight="1">
      <c r="A4202" s="136"/>
      <c r="B4202" s="136"/>
      <c r="C4202" s="136"/>
      <c r="D4202" s="136"/>
      <c r="F4202" s="136"/>
      <c r="G4202" s="136"/>
      <c r="H4202" s="136"/>
      <c r="I4202" s="136"/>
      <c r="J4202" s="136"/>
      <c r="K4202" s="136"/>
      <c r="L4202" s="136"/>
    </row>
    <row r="4203" ht="22.5" customHeight="1">
      <c r="A4203" s="136"/>
      <c r="B4203" s="136"/>
      <c r="C4203" s="136"/>
      <c r="D4203" s="136"/>
      <c r="F4203" s="136"/>
      <c r="G4203" s="136"/>
      <c r="H4203" s="136"/>
      <c r="I4203" s="136"/>
      <c r="J4203" s="136"/>
      <c r="K4203" s="136"/>
      <c r="L4203" s="136"/>
    </row>
    <row r="4204" ht="22.5" customHeight="1">
      <c r="A4204" s="136"/>
      <c r="B4204" s="136"/>
      <c r="C4204" s="136"/>
      <c r="D4204" s="136"/>
      <c r="F4204" s="136"/>
      <c r="G4204" s="136"/>
      <c r="H4204" s="136"/>
      <c r="I4204" s="136"/>
      <c r="J4204" s="136"/>
      <c r="K4204" s="136"/>
      <c r="L4204" s="136"/>
    </row>
    <row r="4205" ht="22.5" customHeight="1">
      <c r="A4205" s="136"/>
      <c r="B4205" s="136"/>
      <c r="C4205" s="136"/>
      <c r="D4205" s="136"/>
      <c r="F4205" s="136"/>
      <c r="G4205" s="136"/>
      <c r="H4205" s="136"/>
      <c r="I4205" s="136"/>
      <c r="J4205" s="136"/>
      <c r="K4205" s="136"/>
      <c r="L4205" s="136"/>
    </row>
    <row r="4206" ht="22.5" customHeight="1">
      <c r="A4206" s="136"/>
      <c r="B4206" s="136"/>
      <c r="C4206" s="136"/>
      <c r="D4206" s="136"/>
      <c r="F4206" s="136"/>
      <c r="G4206" s="136"/>
      <c r="H4206" s="136"/>
      <c r="I4206" s="136"/>
      <c r="J4206" s="136"/>
      <c r="K4206" s="136"/>
      <c r="L4206" s="136"/>
    </row>
    <row r="4207" ht="22.5" customHeight="1">
      <c r="A4207" s="136"/>
      <c r="B4207" s="136"/>
      <c r="C4207" s="136"/>
      <c r="D4207" s="136"/>
      <c r="F4207" s="136"/>
      <c r="G4207" s="136"/>
      <c r="H4207" s="136"/>
      <c r="I4207" s="136"/>
      <c r="J4207" s="136"/>
      <c r="K4207" s="136"/>
      <c r="L4207" s="136"/>
    </row>
    <row r="4208" ht="22.5" customHeight="1">
      <c r="A4208" s="136"/>
      <c r="B4208" s="136"/>
      <c r="C4208" s="136"/>
      <c r="D4208" s="136"/>
      <c r="F4208" s="136"/>
      <c r="G4208" s="136"/>
      <c r="H4208" s="136"/>
      <c r="I4208" s="136"/>
      <c r="J4208" s="136"/>
      <c r="K4208" s="136"/>
      <c r="L4208" s="136"/>
    </row>
    <row r="4209" ht="22.5" customHeight="1">
      <c r="A4209" s="136"/>
      <c r="B4209" s="136"/>
      <c r="C4209" s="136"/>
      <c r="D4209" s="136"/>
      <c r="F4209" s="136"/>
      <c r="G4209" s="136"/>
      <c r="H4209" s="136"/>
      <c r="I4209" s="136"/>
      <c r="J4209" s="136"/>
      <c r="K4209" s="136"/>
      <c r="L4209" s="136"/>
    </row>
    <row r="4210" ht="22.5" customHeight="1">
      <c r="A4210" s="136"/>
      <c r="B4210" s="136"/>
      <c r="C4210" s="136"/>
      <c r="D4210" s="136"/>
      <c r="F4210" s="136"/>
      <c r="G4210" s="136"/>
      <c r="H4210" s="136"/>
      <c r="I4210" s="136"/>
      <c r="J4210" s="136"/>
      <c r="K4210" s="136"/>
      <c r="L4210" s="136"/>
    </row>
    <row r="4211" ht="22.5" customHeight="1">
      <c r="A4211" s="136"/>
      <c r="B4211" s="136"/>
      <c r="C4211" s="136"/>
      <c r="D4211" s="136"/>
      <c r="F4211" s="136"/>
      <c r="G4211" s="136"/>
      <c r="H4211" s="136"/>
      <c r="I4211" s="136"/>
      <c r="J4211" s="136"/>
      <c r="K4211" s="136"/>
      <c r="L4211" s="136"/>
    </row>
    <row r="4212" ht="22.5" customHeight="1">
      <c r="A4212" s="136"/>
      <c r="B4212" s="136"/>
      <c r="C4212" s="136"/>
      <c r="D4212" s="136"/>
      <c r="F4212" s="136"/>
      <c r="G4212" s="136"/>
      <c r="H4212" s="136"/>
      <c r="I4212" s="136"/>
      <c r="J4212" s="136"/>
      <c r="K4212" s="136"/>
      <c r="L4212" s="136"/>
    </row>
    <row r="4213" ht="22.5" customHeight="1">
      <c r="A4213" s="136"/>
      <c r="B4213" s="136"/>
      <c r="C4213" s="136"/>
      <c r="D4213" s="136"/>
      <c r="F4213" s="136"/>
      <c r="G4213" s="136"/>
      <c r="H4213" s="136"/>
      <c r="I4213" s="136"/>
      <c r="J4213" s="136"/>
      <c r="K4213" s="136"/>
      <c r="L4213" s="136"/>
    </row>
    <row r="4214" ht="22.5" customHeight="1">
      <c r="A4214" s="136"/>
      <c r="B4214" s="136"/>
      <c r="C4214" s="136"/>
      <c r="D4214" s="136"/>
      <c r="F4214" s="136"/>
      <c r="G4214" s="136"/>
      <c r="H4214" s="136"/>
      <c r="I4214" s="136"/>
      <c r="J4214" s="136"/>
      <c r="K4214" s="136"/>
      <c r="L4214" s="136"/>
    </row>
    <row r="4215" ht="22.5" customHeight="1">
      <c r="A4215" s="136"/>
      <c r="B4215" s="136"/>
      <c r="C4215" s="136"/>
      <c r="D4215" s="136"/>
      <c r="F4215" s="136"/>
      <c r="G4215" s="136"/>
      <c r="H4215" s="136"/>
      <c r="I4215" s="136"/>
      <c r="J4215" s="136"/>
      <c r="K4215" s="136"/>
      <c r="L4215" s="136"/>
    </row>
    <row r="4216" ht="22.5" customHeight="1">
      <c r="A4216" s="136"/>
      <c r="B4216" s="136"/>
      <c r="C4216" s="136"/>
      <c r="D4216" s="136"/>
      <c r="F4216" s="136"/>
      <c r="G4216" s="136"/>
      <c r="H4216" s="136"/>
      <c r="I4216" s="136"/>
      <c r="J4216" s="136"/>
      <c r="K4216" s="136"/>
      <c r="L4216" s="136"/>
    </row>
    <row r="4217" ht="22.5" customHeight="1">
      <c r="A4217" s="136"/>
      <c r="B4217" s="136"/>
      <c r="C4217" s="136"/>
      <c r="D4217" s="136"/>
      <c r="F4217" s="136"/>
      <c r="G4217" s="136"/>
      <c r="H4217" s="136"/>
      <c r="I4217" s="136"/>
      <c r="J4217" s="136"/>
      <c r="K4217" s="136"/>
      <c r="L4217" s="136"/>
    </row>
    <row r="4218" ht="22.5" customHeight="1">
      <c r="A4218" s="136"/>
      <c r="B4218" s="136"/>
      <c r="C4218" s="136"/>
      <c r="D4218" s="136"/>
      <c r="F4218" s="136"/>
      <c r="G4218" s="136"/>
      <c r="H4218" s="136"/>
      <c r="I4218" s="136"/>
      <c r="J4218" s="136"/>
      <c r="K4218" s="136"/>
      <c r="L4218" s="136"/>
    </row>
    <row r="4219" ht="22.5" customHeight="1">
      <c r="A4219" s="136"/>
      <c r="B4219" s="136"/>
      <c r="C4219" s="136"/>
      <c r="D4219" s="136"/>
      <c r="F4219" s="136"/>
      <c r="G4219" s="136"/>
      <c r="H4219" s="136"/>
      <c r="I4219" s="136"/>
      <c r="J4219" s="136"/>
      <c r="K4219" s="136"/>
      <c r="L4219" s="136"/>
    </row>
    <row r="4220" ht="22.5" customHeight="1">
      <c r="A4220" s="136"/>
      <c r="B4220" s="136"/>
      <c r="C4220" s="136"/>
      <c r="D4220" s="136"/>
      <c r="F4220" s="136"/>
      <c r="G4220" s="136"/>
      <c r="H4220" s="136"/>
      <c r="I4220" s="136"/>
      <c r="J4220" s="136"/>
      <c r="K4220" s="136"/>
      <c r="L4220" s="136"/>
    </row>
    <row r="4221" ht="22.5" customHeight="1">
      <c r="A4221" s="136"/>
      <c r="B4221" s="136"/>
      <c r="C4221" s="136"/>
      <c r="D4221" s="136"/>
      <c r="F4221" s="136"/>
      <c r="G4221" s="136"/>
      <c r="H4221" s="136"/>
      <c r="I4221" s="136"/>
      <c r="J4221" s="136"/>
      <c r="K4221" s="136"/>
      <c r="L4221" s="136"/>
    </row>
    <row r="4222" ht="22.5" customHeight="1">
      <c r="A4222" s="136"/>
      <c r="B4222" s="136"/>
      <c r="C4222" s="136"/>
      <c r="D4222" s="136"/>
      <c r="F4222" s="136"/>
      <c r="G4222" s="136"/>
      <c r="H4222" s="136"/>
      <c r="I4222" s="136"/>
      <c r="J4222" s="136"/>
      <c r="K4222" s="136"/>
      <c r="L4222" s="136"/>
    </row>
    <row r="4223" ht="22.5" customHeight="1">
      <c r="A4223" s="136"/>
      <c r="B4223" s="136"/>
      <c r="C4223" s="136"/>
      <c r="D4223" s="136"/>
      <c r="F4223" s="136"/>
      <c r="G4223" s="136"/>
      <c r="H4223" s="136"/>
      <c r="I4223" s="136"/>
      <c r="J4223" s="136"/>
      <c r="K4223" s="136"/>
      <c r="L4223" s="136"/>
    </row>
    <row r="4224" ht="22.5" customHeight="1">
      <c r="A4224" s="136"/>
      <c r="B4224" s="136"/>
      <c r="C4224" s="136"/>
      <c r="D4224" s="136"/>
      <c r="F4224" s="136"/>
      <c r="G4224" s="136"/>
      <c r="H4224" s="136"/>
      <c r="I4224" s="136"/>
      <c r="J4224" s="136"/>
      <c r="K4224" s="136"/>
      <c r="L4224" s="136"/>
    </row>
    <row r="4225" ht="22.5" customHeight="1">
      <c r="A4225" s="136"/>
      <c r="B4225" s="136"/>
      <c r="C4225" s="136"/>
      <c r="D4225" s="136"/>
      <c r="F4225" s="136"/>
      <c r="G4225" s="136"/>
      <c r="H4225" s="136"/>
      <c r="I4225" s="136"/>
      <c r="J4225" s="136"/>
      <c r="K4225" s="136"/>
      <c r="L4225" s="136"/>
    </row>
    <row r="4226" ht="22.5" customHeight="1">
      <c r="A4226" s="136"/>
      <c r="B4226" s="136"/>
      <c r="C4226" s="136"/>
      <c r="D4226" s="136"/>
      <c r="F4226" s="136"/>
      <c r="G4226" s="136"/>
      <c r="H4226" s="136"/>
      <c r="I4226" s="136"/>
      <c r="J4226" s="136"/>
      <c r="K4226" s="136"/>
      <c r="L4226" s="136"/>
    </row>
    <row r="4227" ht="22.5" customHeight="1">
      <c r="A4227" s="136"/>
      <c r="B4227" s="136"/>
      <c r="C4227" s="136"/>
      <c r="D4227" s="136"/>
      <c r="F4227" s="136"/>
      <c r="G4227" s="136"/>
      <c r="H4227" s="136"/>
      <c r="I4227" s="136"/>
      <c r="J4227" s="136"/>
      <c r="K4227" s="136"/>
      <c r="L4227" s="136"/>
    </row>
    <row r="4228" ht="22.5" customHeight="1">
      <c r="A4228" s="136"/>
      <c r="B4228" s="136"/>
      <c r="C4228" s="136"/>
      <c r="D4228" s="136"/>
      <c r="F4228" s="136"/>
      <c r="G4228" s="136"/>
      <c r="H4228" s="136"/>
      <c r="I4228" s="136"/>
      <c r="J4228" s="136"/>
      <c r="K4228" s="136"/>
      <c r="L4228" s="136"/>
    </row>
    <row r="4229" ht="22.5" customHeight="1">
      <c r="A4229" s="136"/>
      <c r="B4229" s="136"/>
      <c r="C4229" s="136"/>
      <c r="D4229" s="136"/>
      <c r="F4229" s="136"/>
      <c r="G4229" s="136"/>
      <c r="H4229" s="136"/>
      <c r="I4229" s="136"/>
      <c r="J4229" s="136"/>
      <c r="K4229" s="136"/>
      <c r="L4229" s="136"/>
    </row>
    <row r="4230" ht="22.5" customHeight="1">
      <c r="A4230" s="136"/>
      <c r="B4230" s="136"/>
      <c r="C4230" s="136"/>
      <c r="D4230" s="136"/>
      <c r="F4230" s="136"/>
      <c r="G4230" s="136"/>
      <c r="H4230" s="136"/>
      <c r="I4230" s="136"/>
      <c r="J4230" s="136"/>
      <c r="K4230" s="136"/>
      <c r="L4230" s="136"/>
    </row>
    <row r="4231" ht="22.5" customHeight="1">
      <c r="A4231" s="136"/>
      <c r="B4231" s="136"/>
      <c r="C4231" s="136"/>
      <c r="D4231" s="136"/>
      <c r="F4231" s="136"/>
      <c r="G4231" s="136"/>
      <c r="H4231" s="136"/>
      <c r="I4231" s="136"/>
      <c r="J4231" s="136"/>
      <c r="K4231" s="136"/>
      <c r="L4231" s="136"/>
    </row>
    <row r="4232" ht="22.5" customHeight="1">
      <c r="A4232" s="136"/>
      <c r="B4232" s="136"/>
      <c r="C4232" s="136"/>
      <c r="D4232" s="136"/>
      <c r="F4232" s="136"/>
      <c r="G4232" s="136"/>
      <c r="H4232" s="136"/>
      <c r="I4232" s="136"/>
      <c r="J4232" s="136"/>
      <c r="K4232" s="136"/>
      <c r="L4232" s="136"/>
    </row>
    <row r="4233" ht="22.5" customHeight="1">
      <c r="A4233" s="136"/>
      <c r="B4233" s="136"/>
      <c r="C4233" s="136"/>
      <c r="D4233" s="136"/>
      <c r="F4233" s="136"/>
      <c r="G4233" s="136"/>
      <c r="H4233" s="136"/>
      <c r="I4233" s="136"/>
      <c r="J4233" s="136"/>
      <c r="K4233" s="136"/>
      <c r="L4233" s="136"/>
    </row>
    <row r="4234" ht="22.5" customHeight="1">
      <c r="A4234" s="136"/>
      <c r="B4234" s="136"/>
      <c r="C4234" s="136"/>
      <c r="D4234" s="136"/>
      <c r="F4234" s="136"/>
      <c r="G4234" s="136"/>
      <c r="H4234" s="136"/>
      <c r="I4234" s="136"/>
      <c r="J4234" s="136"/>
      <c r="K4234" s="136"/>
      <c r="L4234" s="136"/>
    </row>
    <row r="4235" ht="22.5" customHeight="1">
      <c r="A4235" s="136"/>
      <c r="B4235" s="136"/>
      <c r="C4235" s="136"/>
      <c r="D4235" s="136"/>
      <c r="F4235" s="136"/>
      <c r="G4235" s="136"/>
      <c r="H4235" s="136"/>
      <c r="I4235" s="136"/>
      <c r="J4235" s="136"/>
      <c r="K4235" s="136"/>
      <c r="L4235" s="136"/>
    </row>
    <row r="4236" ht="22.5" customHeight="1">
      <c r="A4236" s="136"/>
      <c r="B4236" s="136"/>
      <c r="C4236" s="136"/>
      <c r="D4236" s="136"/>
      <c r="F4236" s="136"/>
      <c r="G4236" s="136"/>
      <c r="H4236" s="136"/>
      <c r="I4236" s="136"/>
      <c r="J4236" s="136"/>
      <c r="K4236" s="136"/>
      <c r="L4236" s="136"/>
    </row>
    <row r="4237" ht="22.5" customHeight="1">
      <c r="A4237" s="136"/>
      <c r="B4237" s="136"/>
      <c r="C4237" s="136"/>
      <c r="D4237" s="136"/>
      <c r="F4237" s="136"/>
      <c r="G4237" s="136"/>
      <c r="H4237" s="136"/>
      <c r="I4237" s="136"/>
      <c r="J4237" s="136"/>
      <c r="K4237" s="136"/>
      <c r="L4237" s="136"/>
    </row>
    <row r="4238" ht="22.5" customHeight="1">
      <c r="A4238" s="136"/>
      <c r="B4238" s="136"/>
      <c r="C4238" s="136"/>
      <c r="D4238" s="136"/>
      <c r="F4238" s="136"/>
      <c r="G4238" s="136"/>
      <c r="H4238" s="136"/>
      <c r="I4238" s="136"/>
      <c r="J4238" s="136"/>
      <c r="K4238" s="136"/>
      <c r="L4238" s="136"/>
    </row>
    <row r="4239" ht="22.5" customHeight="1">
      <c r="A4239" s="136"/>
      <c r="B4239" s="136"/>
      <c r="C4239" s="136"/>
      <c r="D4239" s="136"/>
      <c r="F4239" s="136"/>
      <c r="G4239" s="136"/>
      <c r="H4239" s="136"/>
      <c r="I4239" s="136"/>
      <c r="J4239" s="136"/>
      <c r="K4239" s="136"/>
      <c r="L4239" s="136"/>
    </row>
    <row r="4240" ht="22.5" customHeight="1">
      <c r="A4240" s="136"/>
      <c r="B4240" s="136"/>
      <c r="C4240" s="136"/>
      <c r="D4240" s="136"/>
      <c r="F4240" s="136"/>
      <c r="G4240" s="136"/>
      <c r="H4240" s="136"/>
      <c r="I4240" s="136"/>
      <c r="J4240" s="136"/>
      <c r="K4240" s="136"/>
      <c r="L4240" s="136"/>
    </row>
    <row r="4241" ht="22.5" customHeight="1">
      <c r="A4241" s="136"/>
      <c r="B4241" s="136"/>
      <c r="C4241" s="136"/>
      <c r="D4241" s="136"/>
      <c r="F4241" s="136"/>
      <c r="G4241" s="136"/>
      <c r="H4241" s="136"/>
      <c r="I4241" s="136"/>
      <c r="J4241" s="136"/>
      <c r="K4241" s="136"/>
      <c r="L4241" s="136"/>
    </row>
    <row r="4242" ht="22.5" customHeight="1">
      <c r="A4242" s="136"/>
      <c r="B4242" s="136"/>
      <c r="C4242" s="136"/>
      <c r="D4242" s="136"/>
      <c r="F4242" s="136"/>
      <c r="G4242" s="136"/>
      <c r="H4242" s="136"/>
      <c r="I4242" s="136"/>
      <c r="J4242" s="136"/>
      <c r="K4242" s="136"/>
      <c r="L4242" s="136"/>
    </row>
    <row r="4243" ht="22.5" customHeight="1">
      <c r="A4243" s="136"/>
      <c r="B4243" s="136"/>
      <c r="C4243" s="136"/>
      <c r="D4243" s="136"/>
      <c r="F4243" s="136"/>
      <c r="G4243" s="136"/>
      <c r="H4243" s="136"/>
      <c r="I4243" s="136"/>
      <c r="J4243" s="136"/>
      <c r="K4243" s="136"/>
      <c r="L4243" s="136"/>
    </row>
    <row r="4244" ht="22.5" customHeight="1">
      <c r="A4244" s="136"/>
      <c r="B4244" s="136"/>
      <c r="C4244" s="136"/>
      <c r="D4244" s="136"/>
      <c r="F4244" s="136"/>
      <c r="G4244" s="136"/>
      <c r="H4244" s="136"/>
      <c r="I4244" s="136"/>
      <c r="J4244" s="136"/>
      <c r="K4244" s="136"/>
      <c r="L4244" s="136"/>
    </row>
    <row r="4245" ht="22.5" customHeight="1">
      <c r="A4245" s="136"/>
      <c r="B4245" s="136"/>
      <c r="C4245" s="136"/>
      <c r="D4245" s="136"/>
      <c r="F4245" s="136"/>
      <c r="G4245" s="136"/>
      <c r="H4245" s="136"/>
      <c r="I4245" s="136"/>
      <c r="J4245" s="136"/>
      <c r="K4245" s="136"/>
      <c r="L4245" s="136"/>
    </row>
    <row r="4246" ht="22.5" customHeight="1">
      <c r="A4246" s="136"/>
      <c r="B4246" s="136"/>
      <c r="C4246" s="136"/>
      <c r="D4246" s="136"/>
      <c r="F4246" s="136"/>
      <c r="G4246" s="136"/>
      <c r="H4246" s="136"/>
      <c r="I4246" s="136"/>
      <c r="J4246" s="136"/>
      <c r="K4246" s="136"/>
      <c r="L4246" s="136"/>
    </row>
    <row r="4247" ht="22.5" customHeight="1">
      <c r="A4247" s="136"/>
      <c r="B4247" s="136"/>
      <c r="C4247" s="136"/>
      <c r="D4247" s="136"/>
      <c r="F4247" s="136"/>
      <c r="G4247" s="136"/>
      <c r="H4247" s="136"/>
      <c r="I4247" s="136"/>
      <c r="J4247" s="136"/>
      <c r="K4247" s="136"/>
      <c r="L4247" s="136"/>
    </row>
    <row r="4248" ht="22.5" customHeight="1">
      <c r="A4248" s="136"/>
      <c r="B4248" s="136"/>
      <c r="C4248" s="136"/>
      <c r="D4248" s="136"/>
      <c r="F4248" s="136"/>
      <c r="G4248" s="136"/>
      <c r="H4248" s="136"/>
      <c r="I4248" s="136"/>
      <c r="J4248" s="136"/>
      <c r="K4248" s="136"/>
      <c r="L4248" s="136"/>
    </row>
    <row r="4249" ht="22.5" customHeight="1">
      <c r="A4249" s="136"/>
      <c r="B4249" s="136"/>
      <c r="C4249" s="136"/>
      <c r="D4249" s="136"/>
      <c r="F4249" s="136"/>
      <c r="G4249" s="136"/>
      <c r="H4249" s="136"/>
      <c r="I4249" s="136"/>
      <c r="J4249" s="136"/>
      <c r="K4249" s="136"/>
      <c r="L4249" s="136"/>
    </row>
    <row r="4250" ht="22.5" customHeight="1">
      <c r="A4250" s="136"/>
      <c r="B4250" s="136"/>
      <c r="C4250" s="136"/>
      <c r="D4250" s="136"/>
      <c r="F4250" s="136"/>
      <c r="G4250" s="136"/>
      <c r="H4250" s="136"/>
      <c r="I4250" s="136"/>
      <c r="J4250" s="136"/>
      <c r="K4250" s="136"/>
      <c r="L4250" s="136"/>
    </row>
    <row r="4251" ht="22.5" customHeight="1">
      <c r="A4251" s="136"/>
      <c r="B4251" s="136"/>
      <c r="C4251" s="136"/>
      <c r="D4251" s="136"/>
      <c r="F4251" s="136"/>
      <c r="G4251" s="136"/>
      <c r="H4251" s="136"/>
      <c r="I4251" s="136"/>
      <c r="J4251" s="136"/>
      <c r="K4251" s="136"/>
      <c r="L4251" s="136"/>
    </row>
    <row r="4252" ht="22.5" customHeight="1">
      <c r="A4252" s="136"/>
      <c r="B4252" s="136"/>
      <c r="C4252" s="136"/>
      <c r="D4252" s="136"/>
      <c r="F4252" s="136"/>
      <c r="G4252" s="136"/>
      <c r="H4252" s="136"/>
      <c r="I4252" s="136"/>
      <c r="J4252" s="136"/>
      <c r="K4252" s="136"/>
      <c r="L4252" s="136"/>
    </row>
    <row r="4253" ht="22.5" customHeight="1">
      <c r="A4253" s="136"/>
      <c r="B4253" s="136"/>
      <c r="C4253" s="136"/>
      <c r="D4253" s="136"/>
      <c r="F4253" s="136"/>
      <c r="G4253" s="136"/>
      <c r="H4253" s="136"/>
      <c r="I4253" s="136"/>
      <c r="J4253" s="136"/>
      <c r="K4253" s="136"/>
      <c r="L4253" s="136"/>
    </row>
    <row r="4254" ht="22.5" customHeight="1">
      <c r="A4254" s="136"/>
      <c r="B4254" s="136"/>
      <c r="C4254" s="136"/>
      <c r="D4254" s="136"/>
      <c r="F4254" s="136"/>
      <c r="G4254" s="136"/>
      <c r="H4254" s="136"/>
      <c r="I4254" s="136"/>
      <c r="J4254" s="136"/>
      <c r="K4254" s="136"/>
      <c r="L4254" s="136"/>
    </row>
    <row r="4255" ht="22.5" customHeight="1">
      <c r="A4255" s="136"/>
      <c r="B4255" s="136"/>
      <c r="C4255" s="136"/>
      <c r="D4255" s="136"/>
      <c r="F4255" s="136"/>
      <c r="G4255" s="136"/>
      <c r="H4255" s="136"/>
      <c r="I4255" s="136"/>
      <c r="J4255" s="136"/>
      <c r="K4255" s="136"/>
      <c r="L4255" s="136"/>
    </row>
    <row r="4256" ht="22.5" customHeight="1">
      <c r="A4256" s="136"/>
      <c r="B4256" s="136"/>
      <c r="C4256" s="136"/>
      <c r="D4256" s="136"/>
      <c r="F4256" s="136"/>
      <c r="G4256" s="136"/>
      <c r="H4256" s="136"/>
      <c r="I4256" s="136"/>
      <c r="J4256" s="136"/>
      <c r="K4256" s="136"/>
      <c r="L4256" s="136"/>
    </row>
    <row r="4257" ht="22.5" customHeight="1">
      <c r="A4257" s="136"/>
      <c r="B4257" s="136"/>
      <c r="C4257" s="136"/>
      <c r="D4257" s="136"/>
      <c r="F4257" s="136"/>
      <c r="G4257" s="136"/>
      <c r="H4257" s="136"/>
      <c r="I4257" s="136"/>
      <c r="J4257" s="136"/>
      <c r="K4257" s="136"/>
      <c r="L4257" s="136"/>
    </row>
    <row r="4258" ht="22.5" customHeight="1">
      <c r="A4258" s="136"/>
      <c r="B4258" s="136"/>
      <c r="C4258" s="136"/>
      <c r="D4258" s="136"/>
      <c r="F4258" s="136"/>
      <c r="G4258" s="136"/>
      <c r="H4258" s="136"/>
      <c r="I4258" s="136"/>
      <c r="J4258" s="136"/>
      <c r="K4258" s="136"/>
      <c r="L4258" s="136"/>
    </row>
    <row r="4259" ht="22.5" customHeight="1">
      <c r="A4259" s="136"/>
      <c r="B4259" s="136"/>
      <c r="C4259" s="136"/>
      <c r="D4259" s="136"/>
      <c r="F4259" s="136"/>
      <c r="G4259" s="136"/>
      <c r="H4259" s="136"/>
      <c r="I4259" s="136"/>
      <c r="J4259" s="136"/>
      <c r="K4259" s="136"/>
      <c r="L4259" s="136"/>
    </row>
    <row r="4260" ht="22.5" customHeight="1">
      <c r="A4260" s="136"/>
      <c r="B4260" s="136"/>
      <c r="C4260" s="136"/>
      <c r="D4260" s="136"/>
      <c r="F4260" s="136"/>
      <c r="G4260" s="136"/>
      <c r="H4260" s="136"/>
      <c r="I4260" s="136"/>
      <c r="J4260" s="136"/>
      <c r="K4260" s="136"/>
      <c r="L4260" s="136"/>
    </row>
    <row r="4261" ht="22.5" customHeight="1">
      <c r="A4261" s="136"/>
      <c r="B4261" s="136"/>
      <c r="C4261" s="136"/>
      <c r="D4261" s="136"/>
      <c r="F4261" s="136"/>
      <c r="G4261" s="136"/>
      <c r="H4261" s="136"/>
      <c r="I4261" s="136"/>
      <c r="J4261" s="136"/>
      <c r="K4261" s="136"/>
      <c r="L4261" s="136"/>
    </row>
    <row r="4262" ht="22.5" customHeight="1">
      <c r="A4262" s="136"/>
      <c r="B4262" s="136"/>
      <c r="C4262" s="136"/>
      <c r="D4262" s="136"/>
      <c r="F4262" s="136"/>
      <c r="G4262" s="136"/>
      <c r="H4262" s="136"/>
      <c r="I4262" s="136"/>
      <c r="J4262" s="136"/>
      <c r="K4262" s="136"/>
      <c r="L4262" s="136"/>
    </row>
    <row r="4263" ht="22.5" customHeight="1">
      <c r="A4263" s="136"/>
      <c r="B4263" s="136"/>
      <c r="C4263" s="136"/>
      <c r="D4263" s="136"/>
      <c r="F4263" s="136"/>
      <c r="G4263" s="136"/>
      <c r="H4263" s="136"/>
      <c r="I4263" s="136"/>
      <c r="J4263" s="136"/>
      <c r="K4263" s="136"/>
      <c r="L4263" s="136"/>
    </row>
    <row r="4264" ht="22.5" customHeight="1">
      <c r="A4264" s="136"/>
      <c r="B4264" s="136"/>
      <c r="C4264" s="136"/>
      <c r="D4264" s="136"/>
      <c r="F4264" s="136"/>
      <c r="G4264" s="136"/>
      <c r="H4264" s="136"/>
      <c r="I4264" s="136"/>
      <c r="J4264" s="136"/>
      <c r="K4264" s="136"/>
      <c r="L4264" s="136"/>
    </row>
    <row r="4265" ht="22.5" customHeight="1">
      <c r="A4265" s="136"/>
      <c r="B4265" s="136"/>
      <c r="C4265" s="136"/>
      <c r="D4265" s="136"/>
      <c r="F4265" s="136"/>
      <c r="G4265" s="136"/>
      <c r="H4265" s="136"/>
      <c r="I4265" s="136"/>
      <c r="J4265" s="136"/>
      <c r="K4265" s="136"/>
      <c r="L4265" s="136"/>
    </row>
    <row r="4266" ht="22.5" customHeight="1">
      <c r="A4266" s="136"/>
      <c r="B4266" s="136"/>
      <c r="C4266" s="136"/>
      <c r="D4266" s="136"/>
      <c r="F4266" s="136"/>
      <c r="G4266" s="136"/>
      <c r="H4266" s="136"/>
      <c r="I4266" s="136"/>
      <c r="J4266" s="136"/>
      <c r="K4266" s="136"/>
      <c r="L4266" s="136"/>
    </row>
    <row r="4267" ht="22.5" customHeight="1">
      <c r="A4267" s="136"/>
      <c r="B4267" s="136"/>
      <c r="C4267" s="136"/>
      <c r="D4267" s="136"/>
      <c r="F4267" s="136"/>
      <c r="G4267" s="136"/>
      <c r="H4267" s="136"/>
      <c r="I4267" s="136"/>
      <c r="J4267" s="136"/>
      <c r="K4267" s="136"/>
      <c r="L4267" s="136"/>
    </row>
    <row r="4268" ht="22.5" customHeight="1">
      <c r="A4268" s="136"/>
      <c r="B4268" s="136"/>
      <c r="C4268" s="136"/>
      <c r="D4268" s="136"/>
      <c r="F4268" s="136"/>
      <c r="G4268" s="136"/>
      <c r="H4268" s="136"/>
      <c r="I4268" s="136"/>
      <c r="J4268" s="136"/>
      <c r="K4268" s="136"/>
      <c r="L4268" s="136"/>
    </row>
    <row r="4269" ht="22.5" customHeight="1">
      <c r="A4269" s="136"/>
      <c r="B4269" s="136"/>
      <c r="C4269" s="136"/>
      <c r="D4269" s="136"/>
      <c r="F4269" s="136"/>
      <c r="G4269" s="136"/>
      <c r="H4269" s="136"/>
      <c r="I4269" s="136"/>
      <c r="J4269" s="136"/>
      <c r="K4269" s="136"/>
      <c r="L4269" s="136"/>
    </row>
    <row r="4270" ht="22.5" customHeight="1">
      <c r="A4270" s="136"/>
      <c r="B4270" s="136"/>
      <c r="C4270" s="136"/>
      <c r="D4270" s="136"/>
      <c r="F4270" s="136"/>
      <c r="G4270" s="136"/>
      <c r="H4270" s="136"/>
      <c r="I4270" s="136"/>
      <c r="J4270" s="136"/>
      <c r="K4270" s="136"/>
      <c r="L4270" s="136"/>
    </row>
    <row r="4271" ht="22.5" customHeight="1">
      <c r="A4271" s="136"/>
      <c r="B4271" s="136"/>
      <c r="C4271" s="136"/>
      <c r="D4271" s="136"/>
      <c r="F4271" s="136"/>
      <c r="G4271" s="136"/>
      <c r="H4271" s="136"/>
      <c r="I4271" s="136"/>
      <c r="J4271" s="136"/>
      <c r="K4271" s="136"/>
      <c r="L4271" s="136"/>
    </row>
    <row r="4272" ht="22.5" customHeight="1">
      <c r="A4272" s="136"/>
      <c r="B4272" s="136"/>
      <c r="C4272" s="136"/>
      <c r="D4272" s="136"/>
      <c r="F4272" s="136"/>
      <c r="G4272" s="136"/>
      <c r="H4272" s="136"/>
      <c r="I4272" s="136"/>
      <c r="J4272" s="136"/>
      <c r="K4272" s="136"/>
      <c r="L4272" s="136"/>
    </row>
    <row r="4273" ht="22.5" customHeight="1">
      <c r="A4273" s="136"/>
      <c r="B4273" s="136"/>
      <c r="C4273" s="136"/>
      <c r="D4273" s="136"/>
      <c r="F4273" s="136"/>
      <c r="G4273" s="136"/>
      <c r="H4273" s="136"/>
      <c r="I4273" s="136"/>
      <c r="J4273" s="136"/>
      <c r="K4273" s="136"/>
      <c r="L4273" s="136"/>
    </row>
    <row r="4274" ht="22.5" customHeight="1">
      <c r="A4274" s="136"/>
      <c r="B4274" s="136"/>
      <c r="C4274" s="136"/>
      <c r="D4274" s="136"/>
      <c r="F4274" s="136"/>
      <c r="G4274" s="136"/>
      <c r="H4274" s="136"/>
      <c r="I4274" s="136"/>
      <c r="J4274" s="136"/>
      <c r="K4274" s="136"/>
      <c r="L4274" s="136"/>
    </row>
    <row r="4275" ht="22.5" customHeight="1">
      <c r="A4275" s="136"/>
      <c r="B4275" s="136"/>
      <c r="C4275" s="136"/>
      <c r="D4275" s="136"/>
      <c r="F4275" s="136"/>
      <c r="G4275" s="136"/>
      <c r="H4275" s="136"/>
      <c r="I4275" s="136"/>
      <c r="J4275" s="136"/>
      <c r="K4275" s="136"/>
      <c r="L4275" s="136"/>
    </row>
    <row r="4276" ht="22.5" customHeight="1">
      <c r="A4276" s="136"/>
      <c r="B4276" s="136"/>
      <c r="C4276" s="136"/>
      <c r="D4276" s="136"/>
      <c r="F4276" s="136"/>
      <c r="G4276" s="136"/>
      <c r="H4276" s="136"/>
      <c r="I4276" s="136"/>
      <c r="J4276" s="136"/>
      <c r="K4276" s="136"/>
      <c r="L4276" s="136"/>
    </row>
    <row r="4277" ht="22.5" customHeight="1">
      <c r="A4277" s="136"/>
      <c r="B4277" s="136"/>
      <c r="C4277" s="136"/>
      <c r="D4277" s="136"/>
      <c r="F4277" s="136"/>
      <c r="G4277" s="136"/>
      <c r="H4277" s="136"/>
      <c r="I4277" s="136"/>
      <c r="J4277" s="136"/>
      <c r="K4277" s="136"/>
      <c r="L4277" s="136"/>
    </row>
    <row r="4278" ht="22.5" customHeight="1">
      <c r="A4278" s="136"/>
      <c r="B4278" s="136"/>
      <c r="C4278" s="136"/>
      <c r="D4278" s="136"/>
      <c r="F4278" s="136"/>
      <c r="G4278" s="136"/>
      <c r="H4278" s="136"/>
      <c r="I4278" s="136"/>
      <c r="J4278" s="136"/>
      <c r="K4278" s="136"/>
      <c r="L4278" s="136"/>
    </row>
    <row r="4279" ht="22.5" customHeight="1">
      <c r="A4279" s="136"/>
      <c r="B4279" s="136"/>
      <c r="C4279" s="136"/>
      <c r="D4279" s="136"/>
      <c r="F4279" s="136"/>
      <c r="G4279" s="136"/>
      <c r="H4279" s="136"/>
      <c r="I4279" s="136"/>
      <c r="J4279" s="136"/>
      <c r="K4279" s="136"/>
      <c r="L4279" s="136"/>
    </row>
    <row r="4280" ht="22.5" customHeight="1">
      <c r="A4280" s="136"/>
      <c r="B4280" s="136"/>
      <c r="C4280" s="136"/>
      <c r="D4280" s="136"/>
      <c r="F4280" s="136"/>
      <c r="G4280" s="136"/>
      <c r="H4280" s="136"/>
      <c r="I4280" s="136"/>
      <c r="J4280" s="136"/>
      <c r="K4280" s="136"/>
      <c r="L4280" s="136"/>
    </row>
    <row r="4281" ht="22.5" customHeight="1">
      <c r="A4281" s="136"/>
      <c r="B4281" s="136"/>
      <c r="C4281" s="136"/>
      <c r="D4281" s="136"/>
      <c r="F4281" s="136"/>
      <c r="G4281" s="136"/>
      <c r="H4281" s="136"/>
      <c r="I4281" s="136"/>
      <c r="J4281" s="136"/>
      <c r="K4281" s="136"/>
      <c r="L4281" s="136"/>
    </row>
    <row r="4282" ht="22.5" customHeight="1">
      <c r="A4282" s="136"/>
      <c r="B4282" s="136"/>
      <c r="C4282" s="136"/>
      <c r="D4282" s="136"/>
      <c r="F4282" s="136"/>
      <c r="G4282" s="136"/>
      <c r="H4282" s="136"/>
      <c r="I4282" s="136"/>
      <c r="J4282" s="136"/>
      <c r="K4282" s="136"/>
      <c r="L4282" s="136"/>
    </row>
    <row r="4283" ht="22.5" customHeight="1">
      <c r="A4283" s="136"/>
      <c r="B4283" s="136"/>
      <c r="C4283" s="136"/>
      <c r="D4283" s="136"/>
      <c r="F4283" s="136"/>
      <c r="G4283" s="136"/>
      <c r="H4283" s="136"/>
      <c r="I4283" s="136"/>
      <c r="J4283" s="136"/>
      <c r="K4283" s="136"/>
      <c r="L4283" s="136"/>
    </row>
    <row r="4284" ht="22.5" customHeight="1">
      <c r="A4284" s="136"/>
      <c r="B4284" s="136"/>
      <c r="C4284" s="136"/>
      <c r="D4284" s="136"/>
      <c r="F4284" s="136"/>
      <c r="G4284" s="136"/>
      <c r="H4284" s="136"/>
      <c r="I4284" s="136"/>
      <c r="J4284" s="136"/>
      <c r="K4284" s="136"/>
      <c r="L4284" s="136"/>
    </row>
    <row r="4285" ht="22.5" customHeight="1">
      <c r="A4285" s="136"/>
      <c r="B4285" s="136"/>
      <c r="C4285" s="136"/>
      <c r="D4285" s="136"/>
      <c r="F4285" s="136"/>
      <c r="G4285" s="136"/>
      <c r="H4285" s="136"/>
      <c r="I4285" s="136"/>
      <c r="J4285" s="136"/>
      <c r="K4285" s="136"/>
      <c r="L4285" s="136"/>
    </row>
    <row r="4286" ht="22.5" customHeight="1">
      <c r="A4286" s="136"/>
      <c r="B4286" s="136"/>
      <c r="C4286" s="136"/>
      <c r="D4286" s="136"/>
      <c r="F4286" s="136"/>
      <c r="G4286" s="136"/>
      <c r="H4286" s="136"/>
      <c r="I4286" s="136"/>
      <c r="J4286" s="136"/>
      <c r="K4286" s="136"/>
      <c r="L4286" s="136"/>
    </row>
    <row r="4287" ht="22.5" customHeight="1">
      <c r="A4287" s="136"/>
      <c r="B4287" s="136"/>
      <c r="C4287" s="136"/>
      <c r="D4287" s="136"/>
      <c r="F4287" s="136"/>
      <c r="G4287" s="136"/>
      <c r="H4287" s="136"/>
      <c r="I4287" s="136"/>
      <c r="J4287" s="136"/>
      <c r="K4287" s="136"/>
      <c r="L4287" s="136"/>
    </row>
    <row r="4288" ht="22.5" customHeight="1">
      <c r="A4288" s="136"/>
      <c r="B4288" s="136"/>
      <c r="C4288" s="136"/>
      <c r="D4288" s="136"/>
      <c r="F4288" s="136"/>
      <c r="G4288" s="136"/>
      <c r="H4288" s="136"/>
      <c r="I4288" s="136"/>
      <c r="J4288" s="136"/>
      <c r="K4288" s="136"/>
      <c r="L4288" s="136"/>
    </row>
    <row r="4289" ht="22.5" customHeight="1">
      <c r="A4289" s="136"/>
      <c r="B4289" s="136"/>
      <c r="C4289" s="136"/>
      <c r="D4289" s="136"/>
      <c r="F4289" s="136"/>
      <c r="G4289" s="136"/>
      <c r="H4289" s="136"/>
      <c r="I4289" s="136"/>
      <c r="J4289" s="136"/>
      <c r="K4289" s="136"/>
      <c r="L4289" s="136"/>
    </row>
    <row r="4290" ht="22.5" customHeight="1">
      <c r="A4290" s="136"/>
      <c r="B4290" s="136"/>
      <c r="C4290" s="136"/>
      <c r="D4290" s="136"/>
      <c r="F4290" s="136"/>
      <c r="G4290" s="136"/>
      <c r="H4290" s="136"/>
      <c r="I4290" s="136"/>
      <c r="J4290" s="136"/>
      <c r="K4290" s="136"/>
      <c r="L4290" s="136"/>
    </row>
    <row r="4291" ht="22.5" customHeight="1">
      <c r="A4291" s="136"/>
      <c r="B4291" s="136"/>
      <c r="C4291" s="136"/>
      <c r="D4291" s="136"/>
      <c r="F4291" s="136"/>
      <c r="G4291" s="136"/>
      <c r="H4291" s="136"/>
      <c r="I4291" s="136"/>
      <c r="J4291" s="136"/>
      <c r="K4291" s="136"/>
      <c r="L4291" s="136"/>
    </row>
    <row r="4292" ht="22.5" customHeight="1">
      <c r="A4292" s="136"/>
      <c r="B4292" s="136"/>
      <c r="C4292" s="136"/>
      <c r="D4292" s="136"/>
      <c r="F4292" s="136"/>
      <c r="G4292" s="136"/>
      <c r="H4292" s="136"/>
      <c r="I4292" s="136"/>
      <c r="J4292" s="136"/>
      <c r="K4292" s="136"/>
      <c r="L4292" s="136"/>
    </row>
    <row r="4293" ht="22.5" customHeight="1">
      <c r="A4293" s="136"/>
      <c r="B4293" s="136"/>
      <c r="C4293" s="136"/>
      <c r="D4293" s="136"/>
      <c r="F4293" s="136"/>
      <c r="G4293" s="136"/>
      <c r="H4293" s="136"/>
      <c r="I4293" s="136"/>
      <c r="J4293" s="136"/>
      <c r="K4293" s="136"/>
      <c r="L4293" s="136"/>
    </row>
    <row r="4294" ht="22.5" customHeight="1">
      <c r="A4294" s="136"/>
      <c r="B4294" s="136"/>
      <c r="C4294" s="136"/>
      <c r="D4294" s="136"/>
      <c r="F4294" s="136"/>
      <c r="G4294" s="136"/>
      <c r="H4294" s="136"/>
      <c r="I4294" s="136"/>
      <c r="J4294" s="136"/>
      <c r="K4294" s="136"/>
      <c r="L4294" s="136"/>
    </row>
    <row r="4295" ht="22.5" customHeight="1">
      <c r="A4295" s="136"/>
      <c r="B4295" s="136"/>
      <c r="C4295" s="136"/>
      <c r="D4295" s="136"/>
      <c r="F4295" s="136"/>
      <c r="G4295" s="136"/>
      <c r="H4295" s="136"/>
      <c r="I4295" s="136"/>
      <c r="J4295" s="136"/>
      <c r="K4295" s="136"/>
      <c r="L4295" s="136"/>
    </row>
    <row r="4296" ht="22.5" customHeight="1">
      <c r="A4296" s="136"/>
      <c r="B4296" s="136"/>
      <c r="C4296" s="136"/>
      <c r="D4296" s="136"/>
      <c r="F4296" s="136"/>
      <c r="G4296" s="136"/>
      <c r="H4296" s="136"/>
      <c r="I4296" s="136"/>
      <c r="J4296" s="136"/>
      <c r="K4296" s="136"/>
      <c r="L4296" s="136"/>
    </row>
    <row r="4297" ht="22.5" customHeight="1">
      <c r="A4297" s="136"/>
      <c r="B4297" s="136"/>
      <c r="C4297" s="136"/>
      <c r="D4297" s="136"/>
      <c r="F4297" s="136"/>
      <c r="G4297" s="136"/>
      <c r="H4297" s="136"/>
      <c r="I4297" s="136"/>
      <c r="J4297" s="136"/>
      <c r="K4297" s="136"/>
      <c r="L4297" s="136"/>
    </row>
    <row r="4298" ht="22.5" customHeight="1">
      <c r="A4298" s="136"/>
      <c r="B4298" s="136"/>
      <c r="C4298" s="136"/>
      <c r="D4298" s="136"/>
      <c r="F4298" s="136"/>
      <c r="G4298" s="136"/>
      <c r="H4298" s="136"/>
      <c r="I4298" s="136"/>
      <c r="J4298" s="136"/>
      <c r="K4298" s="136"/>
      <c r="L4298" s="136"/>
    </row>
    <row r="4299" ht="22.5" customHeight="1">
      <c r="A4299" s="136"/>
      <c r="B4299" s="136"/>
      <c r="C4299" s="136"/>
      <c r="D4299" s="136"/>
      <c r="F4299" s="136"/>
      <c r="G4299" s="136"/>
      <c r="H4299" s="136"/>
      <c r="I4299" s="136"/>
      <c r="J4299" s="136"/>
      <c r="K4299" s="136"/>
      <c r="L4299" s="136"/>
    </row>
    <row r="4300" ht="22.5" customHeight="1">
      <c r="A4300" s="136"/>
      <c r="B4300" s="136"/>
      <c r="C4300" s="136"/>
      <c r="D4300" s="136"/>
      <c r="F4300" s="136"/>
      <c r="G4300" s="136"/>
      <c r="H4300" s="136"/>
      <c r="I4300" s="136"/>
      <c r="J4300" s="136"/>
      <c r="K4300" s="136"/>
      <c r="L4300" s="136"/>
    </row>
    <row r="4301" ht="22.5" customHeight="1">
      <c r="A4301" s="136"/>
      <c r="B4301" s="136"/>
      <c r="C4301" s="136"/>
      <c r="D4301" s="136"/>
      <c r="F4301" s="136"/>
      <c r="G4301" s="136"/>
      <c r="H4301" s="136"/>
      <c r="I4301" s="136"/>
      <c r="J4301" s="136"/>
      <c r="K4301" s="136"/>
      <c r="L4301" s="136"/>
    </row>
    <row r="4302" ht="22.5" customHeight="1">
      <c r="A4302" s="136"/>
      <c r="B4302" s="136"/>
      <c r="C4302" s="136"/>
      <c r="D4302" s="136"/>
      <c r="F4302" s="136"/>
      <c r="G4302" s="136"/>
      <c r="H4302" s="136"/>
      <c r="I4302" s="136"/>
      <c r="J4302" s="136"/>
      <c r="K4302" s="136"/>
      <c r="L4302" s="136"/>
    </row>
    <row r="4303" ht="22.5" customHeight="1">
      <c r="A4303" s="136"/>
      <c r="B4303" s="136"/>
      <c r="C4303" s="136"/>
      <c r="D4303" s="136"/>
      <c r="F4303" s="136"/>
      <c r="G4303" s="136"/>
      <c r="H4303" s="136"/>
      <c r="I4303" s="136"/>
      <c r="J4303" s="136"/>
      <c r="K4303" s="136"/>
      <c r="L4303" s="136"/>
    </row>
    <row r="4304" ht="22.5" customHeight="1">
      <c r="A4304" s="136"/>
      <c r="B4304" s="136"/>
      <c r="C4304" s="136"/>
      <c r="D4304" s="136"/>
      <c r="F4304" s="136"/>
      <c r="G4304" s="136"/>
      <c r="H4304" s="136"/>
      <c r="I4304" s="136"/>
      <c r="J4304" s="136"/>
      <c r="K4304" s="136"/>
      <c r="L4304" s="136"/>
    </row>
    <row r="4305" ht="22.5" customHeight="1">
      <c r="A4305" s="136"/>
      <c r="B4305" s="136"/>
      <c r="C4305" s="136"/>
      <c r="D4305" s="136"/>
      <c r="F4305" s="136"/>
      <c r="G4305" s="136"/>
      <c r="H4305" s="136"/>
      <c r="I4305" s="136"/>
      <c r="J4305" s="136"/>
      <c r="K4305" s="136"/>
      <c r="L4305" s="136"/>
    </row>
    <row r="4306" ht="22.5" customHeight="1">
      <c r="A4306" s="136"/>
      <c r="B4306" s="136"/>
      <c r="C4306" s="136"/>
      <c r="D4306" s="136"/>
      <c r="F4306" s="136"/>
      <c r="G4306" s="136"/>
      <c r="H4306" s="136"/>
      <c r="I4306" s="136"/>
      <c r="J4306" s="136"/>
      <c r="K4306" s="136"/>
      <c r="L4306" s="136"/>
    </row>
    <row r="4307" ht="22.5" customHeight="1">
      <c r="A4307" s="136"/>
      <c r="B4307" s="136"/>
      <c r="C4307" s="136"/>
      <c r="D4307" s="136"/>
      <c r="F4307" s="136"/>
      <c r="G4307" s="136"/>
      <c r="H4307" s="136"/>
      <c r="I4307" s="136"/>
      <c r="J4307" s="136"/>
      <c r="K4307" s="136"/>
      <c r="L4307" s="136"/>
    </row>
    <row r="4308" ht="22.5" customHeight="1">
      <c r="A4308" s="136"/>
      <c r="B4308" s="136"/>
      <c r="C4308" s="136"/>
      <c r="D4308" s="136"/>
      <c r="F4308" s="136"/>
      <c r="G4308" s="136"/>
      <c r="H4308" s="136"/>
      <c r="I4308" s="136"/>
      <c r="J4308" s="136"/>
      <c r="K4308" s="136"/>
      <c r="L4308" s="136"/>
    </row>
    <row r="4309" ht="22.5" customHeight="1">
      <c r="A4309" s="136"/>
      <c r="B4309" s="136"/>
      <c r="C4309" s="136"/>
      <c r="D4309" s="136"/>
      <c r="F4309" s="136"/>
      <c r="G4309" s="136"/>
      <c r="H4309" s="136"/>
      <c r="I4309" s="136"/>
      <c r="J4309" s="136"/>
      <c r="K4309" s="136"/>
      <c r="L4309" s="136"/>
    </row>
    <row r="4310" ht="22.5" customHeight="1">
      <c r="A4310" s="136"/>
      <c r="B4310" s="136"/>
      <c r="C4310" s="136"/>
      <c r="D4310" s="136"/>
      <c r="F4310" s="136"/>
      <c r="G4310" s="136"/>
      <c r="H4310" s="136"/>
      <c r="I4310" s="136"/>
      <c r="J4310" s="136"/>
      <c r="K4310" s="136"/>
      <c r="L4310" s="136"/>
    </row>
    <row r="4311" ht="22.5" customHeight="1">
      <c r="A4311" s="136"/>
      <c r="B4311" s="136"/>
      <c r="C4311" s="136"/>
      <c r="D4311" s="136"/>
      <c r="F4311" s="136"/>
      <c r="G4311" s="136"/>
      <c r="H4311" s="136"/>
      <c r="I4311" s="136"/>
      <c r="J4311" s="136"/>
      <c r="K4311" s="136"/>
      <c r="L4311" s="136"/>
    </row>
    <row r="4312" ht="22.5" customHeight="1">
      <c r="A4312" s="136"/>
      <c r="B4312" s="136"/>
      <c r="C4312" s="136"/>
      <c r="D4312" s="136"/>
      <c r="F4312" s="136"/>
      <c r="G4312" s="136"/>
      <c r="H4312" s="136"/>
      <c r="I4312" s="136"/>
      <c r="J4312" s="136"/>
      <c r="K4312" s="136"/>
      <c r="L4312" s="136"/>
    </row>
    <row r="4313" ht="22.5" customHeight="1">
      <c r="A4313" s="136"/>
      <c r="B4313" s="136"/>
      <c r="C4313" s="136"/>
      <c r="D4313" s="136"/>
      <c r="F4313" s="136"/>
      <c r="G4313" s="136"/>
      <c r="H4313" s="136"/>
      <c r="I4313" s="136"/>
      <c r="J4313" s="136"/>
      <c r="K4313" s="136"/>
      <c r="L4313" s="136"/>
    </row>
    <row r="4314" ht="22.5" customHeight="1">
      <c r="A4314" s="136"/>
      <c r="B4314" s="136"/>
      <c r="C4314" s="136"/>
      <c r="D4314" s="136"/>
      <c r="F4314" s="136"/>
      <c r="G4314" s="136"/>
      <c r="H4314" s="136"/>
      <c r="I4314" s="136"/>
      <c r="J4314" s="136"/>
      <c r="K4314" s="136"/>
      <c r="L4314" s="136"/>
    </row>
    <row r="4315" ht="22.5" customHeight="1">
      <c r="A4315" s="136"/>
      <c r="B4315" s="136"/>
      <c r="C4315" s="136"/>
      <c r="D4315" s="136"/>
      <c r="F4315" s="136"/>
      <c r="G4315" s="136"/>
      <c r="H4315" s="136"/>
      <c r="I4315" s="136"/>
      <c r="J4315" s="136"/>
      <c r="K4315" s="136"/>
      <c r="L4315" s="136"/>
    </row>
    <row r="4316" ht="22.5" customHeight="1">
      <c r="A4316" s="136"/>
      <c r="B4316" s="136"/>
      <c r="C4316" s="136"/>
      <c r="D4316" s="136"/>
      <c r="F4316" s="136"/>
      <c r="G4316" s="136"/>
      <c r="H4316" s="136"/>
      <c r="I4316" s="136"/>
      <c r="J4316" s="136"/>
      <c r="K4316" s="136"/>
      <c r="L4316" s="136"/>
    </row>
    <row r="4317" ht="22.5" customHeight="1">
      <c r="A4317" s="136"/>
      <c r="B4317" s="136"/>
      <c r="C4317" s="136"/>
      <c r="D4317" s="136"/>
      <c r="F4317" s="136"/>
      <c r="G4317" s="136"/>
      <c r="H4317" s="136"/>
      <c r="I4317" s="136"/>
      <c r="J4317" s="136"/>
      <c r="K4317" s="136"/>
      <c r="L4317" s="136"/>
    </row>
    <row r="4318" ht="22.5" customHeight="1">
      <c r="A4318" s="136"/>
      <c r="B4318" s="136"/>
      <c r="C4318" s="136"/>
      <c r="D4318" s="136"/>
      <c r="F4318" s="136"/>
      <c r="G4318" s="136"/>
      <c r="H4318" s="136"/>
      <c r="I4318" s="136"/>
      <c r="J4318" s="136"/>
      <c r="K4318" s="136"/>
      <c r="L4318" s="136"/>
    </row>
    <row r="4319" ht="22.5" customHeight="1">
      <c r="A4319" s="136"/>
      <c r="B4319" s="136"/>
      <c r="C4319" s="136"/>
      <c r="D4319" s="136"/>
      <c r="F4319" s="136"/>
      <c r="G4319" s="136"/>
      <c r="H4319" s="136"/>
      <c r="I4319" s="136"/>
      <c r="J4319" s="136"/>
      <c r="K4319" s="136"/>
      <c r="L4319" s="136"/>
    </row>
    <row r="4320" ht="22.5" customHeight="1">
      <c r="A4320" s="136"/>
      <c r="B4320" s="136"/>
      <c r="C4320" s="136"/>
      <c r="D4320" s="136"/>
      <c r="F4320" s="136"/>
      <c r="G4320" s="136"/>
      <c r="H4320" s="136"/>
      <c r="I4320" s="136"/>
      <c r="J4320" s="136"/>
      <c r="K4320" s="136"/>
      <c r="L4320" s="136"/>
    </row>
    <row r="4321" ht="22.5" customHeight="1">
      <c r="A4321" s="136"/>
      <c r="B4321" s="136"/>
      <c r="C4321" s="136"/>
      <c r="D4321" s="136"/>
      <c r="F4321" s="136"/>
      <c r="G4321" s="136"/>
      <c r="H4321" s="136"/>
      <c r="I4321" s="136"/>
      <c r="J4321" s="136"/>
      <c r="K4321" s="136"/>
      <c r="L4321" s="136"/>
    </row>
    <row r="4322" ht="22.5" customHeight="1">
      <c r="A4322" s="136"/>
      <c r="B4322" s="136"/>
      <c r="C4322" s="136"/>
      <c r="D4322" s="136"/>
      <c r="F4322" s="136"/>
      <c r="G4322" s="136"/>
      <c r="H4322" s="136"/>
      <c r="I4322" s="136"/>
      <c r="J4322" s="136"/>
      <c r="K4322" s="136"/>
      <c r="L4322" s="136"/>
    </row>
    <row r="4323" ht="22.5" customHeight="1">
      <c r="A4323" s="136"/>
      <c r="B4323" s="136"/>
      <c r="C4323" s="136"/>
      <c r="D4323" s="136"/>
      <c r="F4323" s="136"/>
      <c r="G4323" s="136"/>
      <c r="H4323" s="136"/>
      <c r="I4323" s="136"/>
      <c r="J4323" s="136"/>
      <c r="K4323" s="136"/>
      <c r="L4323" s="136"/>
    </row>
    <row r="4324" ht="22.5" customHeight="1">
      <c r="A4324" s="136"/>
      <c r="B4324" s="136"/>
      <c r="C4324" s="136"/>
      <c r="D4324" s="136"/>
      <c r="F4324" s="136"/>
      <c r="G4324" s="136"/>
      <c r="H4324" s="136"/>
      <c r="I4324" s="136"/>
      <c r="J4324" s="136"/>
      <c r="K4324" s="136"/>
      <c r="L4324" s="136"/>
    </row>
    <row r="4325" ht="22.5" customHeight="1">
      <c r="A4325" s="136"/>
      <c r="B4325" s="136"/>
      <c r="C4325" s="136"/>
      <c r="D4325" s="136"/>
      <c r="F4325" s="136"/>
      <c r="G4325" s="136"/>
      <c r="H4325" s="136"/>
      <c r="I4325" s="136"/>
      <c r="J4325" s="136"/>
      <c r="K4325" s="136"/>
      <c r="L4325" s="136"/>
    </row>
    <row r="4326" ht="22.5" customHeight="1">
      <c r="A4326" s="136"/>
      <c r="B4326" s="136"/>
      <c r="C4326" s="136"/>
      <c r="D4326" s="136"/>
      <c r="F4326" s="136"/>
      <c r="G4326" s="136"/>
      <c r="H4326" s="136"/>
      <c r="I4326" s="136"/>
      <c r="J4326" s="136"/>
      <c r="K4326" s="136"/>
      <c r="L4326" s="136"/>
    </row>
    <row r="4327" ht="22.5" customHeight="1">
      <c r="A4327" s="136"/>
      <c r="B4327" s="136"/>
      <c r="C4327" s="136"/>
      <c r="D4327" s="136"/>
      <c r="F4327" s="136"/>
      <c r="G4327" s="136"/>
      <c r="H4327" s="136"/>
      <c r="I4327" s="136"/>
      <c r="J4327" s="136"/>
      <c r="K4327" s="136"/>
      <c r="L4327" s="136"/>
    </row>
    <row r="4328" ht="22.5" customHeight="1">
      <c r="A4328" s="136"/>
      <c r="B4328" s="136"/>
      <c r="C4328" s="136"/>
      <c r="D4328" s="136"/>
      <c r="F4328" s="136"/>
      <c r="G4328" s="136"/>
      <c r="H4328" s="136"/>
      <c r="I4328" s="136"/>
      <c r="J4328" s="136"/>
      <c r="K4328" s="136"/>
      <c r="L4328" s="136"/>
    </row>
    <row r="4329" ht="22.5" customHeight="1">
      <c r="A4329" s="136"/>
      <c r="B4329" s="136"/>
      <c r="C4329" s="136"/>
      <c r="D4329" s="136"/>
      <c r="F4329" s="136"/>
      <c r="G4329" s="136"/>
      <c r="H4329" s="136"/>
      <c r="I4329" s="136"/>
      <c r="J4329" s="136"/>
      <c r="K4329" s="136"/>
      <c r="L4329" s="136"/>
    </row>
    <row r="4330" ht="22.5" customHeight="1">
      <c r="A4330" s="136"/>
      <c r="B4330" s="136"/>
      <c r="C4330" s="136"/>
      <c r="D4330" s="136"/>
      <c r="F4330" s="136"/>
      <c r="G4330" s="136"/>
      <c r="H4330" s="136"/>
      <c r="I4330" s="136"/>
      <c r="J4330" s="136"/>
      <c r="K4330" s="136"/>
      <c r="L4330" s="136"/>
    </row>
    <row r="4331" ht="22.5" customHeight="1">
      <c r="A4331" s="136"/>
      <c r="B4331" s="136"/>
      <c r="C4331" s="136"/>
      <c r="D4331" s="136"/>
      <c r="F4331" s="136"/>
      <c r="G4331" s="136"/>
      <c r="H4331" s="136"/>
      <c r="I4331" s="136"/>
      <c r="J4331" s="136"/>
      <c r="K4331" s="136"/>
      <c r="L4331" s="136"/>
    </row>
    <row r="4332" ht="22.5" customHeight="1">
      <c r="A4332" s="136"/>
      <c r="B4332" s="136"/>
      <c r="C4332" s="136"/>
      <c r="D4332" s="136"/>
      <c r="F4332" s="136"/>
      <c r="G4332" s="136"/>
      <c r="H4332" s="136"/>
      <c r="I4332" s="136"/>
      <c r="J4332" s="136"/>
      <c r="K4332" s="136"/>
      <c r="L4332" s="136"/>
    </row>
    <row r="4333" ht="22.5" customHeight="1">
      <c r="A4333" s="136"/>
      <c r="B4333" s="136"/>
      <c r="C4333" s="136"/>
      <c r="D4333" s="136"/>
      <c r="F4333" s="136"/>
      <c r="G4333" s="136"/>
      <c r="H4333" s="136"/>
      <c r="I4333" s="136"/>
      <c r="J4333" s="136"/>
      <c r="K4333" s="136"/>
      <c r="L4333" s="136"/>
    </row>
    <row r="4334" ht="22.5" customHeight="1">
      <c r="A4334" s="136"/>
      <c r="B4334" s="136"/>
      <c r="C4334" s="136"/>
      <c r="D4334" s="136"/>
      <c r="F4334" s="136"/>
      <c r="G4334" s="136"/>
      <c r="H4334" s="136"/>
      <c r="I4334" s="136"/>
      <c r="J4334" s="136"/>
      <c r="K4334" s="136"/>
      <c r="L4334" s="136"/>
    </row>
    <row r="4335" ht="22.5" customHeight="1">
      <c r="A4335" s="136"/>
      <c r="B4335" s="136"/>
      <c r="C4335" s="136"/>
      <c r="D4335" s="136"/>
      <c r="F4335" s="136"/>
      <c r="G4335" s="136"/>
      <c r="H4335" s="136"/>
      <c r="I4335" s="136"/>
      <c r="J4335" s="136"/>
      <c r="K4335" s="136"/>
      <c r="L4335" s="136"/>
    </row>
    <row r="4336" ht="22.5" customHeight="1">
      <c r="A4336" s="136"/>
      <c r="B4336" s="136"/>
      <c r="C4336" s="136"/>
      <c r="D4336" s="136"/>
      <c r="F4336" s="136"/>
      <c r="G4336" s="136"/>
      <c r="H4336" s="136"/>
      <c r="I4336" s="136"/>
      <c r="J4336" s="136"/>
      <c r="K4336" s="136"/>
      <c r="L4336" s="136"/>
    </row>
    <row r="4337" ht="22.5" customHeight="1">
      <c r="A4337" s="136"/>
      <c r="B4337" s="136"/>
      <c r="C4337" s="136"/>
      <c r="D4337" s="136"/>
      <c r="F4337" s="136"/>
      <c r="G4337" s="136"/>
      <c r="H4337" s="136"/>
      <c r="I4337" s="136"/>
      <c r="J4337" s="136"/>
      <c r="K4337" s="136"/>
      <c r="L4337" s="136"/>
    </row>
    <row r="4338" ht="22.5" customHeight="1">
      <c r="A4338" s="136"/>
      <c r="B4338" s="136"/>
      <c r="C4338" s="136"/>
      <c r="D4338" s="136"/>
      <c r="F4338" s="136"/>
      <c r="G4338" s="136"/>
      <c r="H4338" s="136"/>
      <c r="I4338" s="136"/>
      <c r="J4338" s="136"/>
      <c r="K4338" s="136"/>
      <c r="L4338" s="136"/>
    </row>
    <row r="4339" ht="22.5" customHeight="1">
      <c r="A4339" s="136"/>
      <c r="B4339" s="136"/>
      <c r="C4339" s="136"/>
      <c r="D4339" s="136"/>
      <c r="F4339" s="136"/>
      <c r="G4339" s="136"/>
      <c r="H4339" s="136"/>
      <c r="I4339" s="136"/>
      <c r="J4339" s="136"/>
      <c r="K4339" s="136"/>
      <c r="L4339" s="136"/>
    </row>
    <row r="4340" ht="22.5" customHeight="1">
      <c r="A4340" s="136"/>
      <c r="B4340" s="136"/>
      <c r="C4340" s="136"/>
      <c r="D4340" s="136"/>
      <c r="F4340" s="136"/>
      <c r="G4340" s="136"/>
      <c r="H4340" s="136"/>
      <c r="I4340" s="136"/>
      <c r="J4340" s="136"/>
      <c r="K4340" s="136"/>
      <c r="L4340" s="136"/>
    </row>
    <row r="4341" ht="22.5" customHeight="1">
      <c r="A4341" s="136"/>
      <c r="B4341" s="136"/>
      <c r="C4341" s="136"/>
      <c r="D4341" s="136"/>
      <c r="F4341" s="136"/>
      <c r="G4341" s="136"/>
      <c r="H4341" s="136"/>
      <c r="I4341" s="136"/>
      <c r="J4341" s="136"/>
      <c r="K4341" s="136"/>
      <c r="L4341" s="136"/>
    </row>
    <row r="4342" ht="22.5" customHeight="1">
      <c r="A4342" s="136"/>
      <c r="B4342" s="136"/>
      <c r="C4342" s="136"/>
      <c r="D4342" s="136"/>
      <c r="F4342" s="136"/>
      <c r="G4342" s="136"/>
      <c r="H4342" s="136"/>
      <c r="I4342" s="136"/>
      <c r="J4342" s="136"/>
      <c r="K4342" s="136"/>
      <c r="L4342" s="136"/>
    </row>
    <row r="4343" ht="22.5" customHeight="1">
      <c r="A4343" s="136"/>
      <c r="B4343" s="136"/>
      <c r="C4343" s="136"/>
      <c r="D4343" s="136"/>
      <c r="F4343" s="136"/>
      <c r="G4343" s="136"/>
      <c r="H4343" s="136"/>
      <c r="I4343" s="136"/>
      <c r="J4343" s="136"/>
      <c r="K4343" s="136"/>
      <c r="L4343" s="136"/>
    </row>
    <row r="4344" ht="22.5" customHeight="1">
      <c r="A4344" s="136"/>
      <c r="B4344" s="136"/>
      <c r="C4344" s="136"/>
      <c r="D4344" s="136"/>
      <c r="F4344" s="136"/>
      <c r="G4344" s="136"/>
      <c r="H4344" s="136"/>
      <c r="I4344" s="136"/>
      <c r="J4344" s="136"/>
      <c r="K4344" s="136"/>
      <c r="L4344" s="136"/>
    </row>
    <row r="4345" ht="22.5" customHeight="1">
      <c r="A4345" s="136"/>
      <c r="B4345" s="136"/>
      <c r="C4345" s="136"/>
      <c r="D4345" s="136"/>
      <c r="F4345" s="136"/>
      <c r="G4345" s="136"/>
      <c r="H4345" s="136"/>
      <c r="I4345" s="136"/>
      <c r="J4345" s="136"/>
      <c r="K4345" s="136"/>
      <c r="L4345" s="136"/>
    </row>
    <row r="4346" ht="22.5" customHeight="1">
      <c r="A4346" s="136"/>
      <c r="B4346" s="136"/>
      <c r="C4346" s="136"/>
      <c r="D4346" s="136"/>
      <c r="F4346" s="136"/>
      <c r="G4346" s="136"/>
      <c r="H4346" s="136"/>
      <c r="I4346" s="136"/>
      <c r="J4346" s="136"/>
      <c r="K4346" s="136"/>
      <c r="L4346" s="136"/>
    </row>
    <row r="4347" ht="22.5" customHeight="1">
      <c r="A4347" s="136"/>
      <c r="B4347" s="136"/>
      <c r="C4347" s="136"/>
      <c r="D4347" s="136"/>
      <c r="F4347" s="136"/>
      <c r="G4347" s="136"/>
      <c r="H4347" s="136"/>
      <c r="I4347" s="136"/>
      <c r="J4347" s="136"/>
      <c r="K4347" s="136"/>
      <c r="L4347" s="136"/>
    </row>
    <row r="4348" ht="22.5" customHeight="1">
      <c r="A4348" s="136"/>
      <c r="B4348" s="136"/>
      <c r="C4348" s="136"/>
      <c r="D4348" s="136"/>
      <c r="F4348" s="136"/>
      <c r="G4348" s="136"/>
      <c r="H4348" s="136"/>
      <c r="I4348" s="136"/>
      <c r="J4348" s="136"/>
      <c r="K4348" s="136"/>
      <c r="L4348" s="136"/>
    </row>
    <row r="4349" ht="22.5" customHeight="1">
      <c r="A4349" s="136"/>
      <c r="B4349" s="136"/>
      <c r="C4349" s="136"/>
      <c r="D4349" s="136"/>
      <c r="F4349" s="136"/>
      <c r="G4349" s="136"/>
      <c r="H4349" s="136"/>
      <c r="I4349" s="136"/>
      <c r="J4349" s="136"/>
      <c r="K4349" s="136"/>
      <c r="L4349" s="136"/>
    </row>
    <row r="4350" ht="22.5" customHeight="1">
      <c r="A4350" s="136"/>
      <c r="B4350" s="136"/>
      <c r="C4350" s="136"/>
      <c r="D4350" s="136"/>
      <c r="F4350" s="136"/>
      <c r="G4350" s="136"/>
      <c r="H4350" s="136"/>
      <c r="I4350" s="136"/>
      <c r="J4350" s="136"/>
      <c r="K4350" s="136"/>
      <c r="L4350" s="136"/>
    </row>
    <row r="4351" ht="22.5" customHeight="1">
      <c r="A4351" s="136"/>
      <c r="B4351" s="136"/>
      <c r="C4351" s="136"/>
      <c r="D4351" s="136"/>
      <c r="F4351" s="136"/>
      <c r="G4351" s="136"/>
      <c r="H4351" s="136"/>
      <c r="I4351" s="136"/>
      <c r="J4351" s="136"/>
      <c r="K4351" s="136"/>
      <c r="L4351" s="136"/>
    </row>
    <row r="4352" ht="22.5" customHeight="1">
      <c r="A4352" s="136"/>
      <c r="B4352" s="136"/>
      <c r="C4352" s="136"/>
      <c r="D4352" s="136"/>
      <c r="F4352" s="136"/>
      <c r="G4352" s="136"/>
      <c r="H4352" s="136"/>
      <c r="I4352" s="136"/>
      <c r="J4352" s="136"/>
      <c r="K4352" s="136"/>
      <c r="L4352" s="136"/>
    </row>
    <row r="4353" ht="22.5" customHeight="1">
      <c r="A4353" s="136"/>
      <c r="B4353" s="136"/>
      <c r="C4353" s="136"/>
      <c r="D4353" s="136"/>
      <c r="F4353" s="136"/>
      <c r="G4353" s="136"/>
      <c r="H4353" s="136"/>
      <c r="I4353" s="136"/>
      <c r="J4353" s="136"/>
      <c r="K4353" s="136"/>
      <c r="L4353" s="136"/>
    </row>
    <row r="4354" ht="22.5" customHeight="1">
      <c r="A4354" s="136"/>
      <c r="B4354" s="136"/>
      <c r="C4354" s="136"/>
      <c r="D4354" s="136"/>
      <c r="F4354" s="136"/>
      <c r="G4354" s="136"/>
      <c r="H4354" s="136"/>
      <c r="I4354" s="136"/>
      <c r="J4354" s="136"/>
      <c r="K4354" s="136"/>
      <c r="L4354" s="136"/>
    </row>
    <row r="4355" ht="22.5" customHeight="1">
      <c r="A4355" s="136"/>
      <c r="B4355" s="136"/>
      <c r="C4355" s="136"/>
      <c r="D4355" s="136"/>
      <c r="F4355" s="136"/>
      <c r="G4355" s="136"/>
      <c r="H4355" s="136"/>
      <c r="I4355" s="136"/>
      <c r="J4355" s="136"/>
      <c r="K4355" s="136"/>
      <c r="L4355" s="136"/>
    </row>
    <row r="4356" ht="22.5" customHeight="1">
      <c r="A4356" s="136"/>
      <c r="B4356" s="136"/>
      <c r="C4356" s="136"/>
      <c r="D4356" s="136"/>
      <c r="F4356" s="136"/>
      <c r="G4356" s="136"/>
      <c r="H4356" s="136"/>
      <c r="I4356" s="136"/>
      <c r="J4356" s="136"/>
      <c r="K4356" s="136"/>
      <c r="L4356" s="136"/>
    </row>
    <row r="4357" ht="22.5" customHeight="1">
      <c r="A4357" s="136"/>
      <c r="B4357" s="136"/>
      <c r="C4357" s="136"/>
      <c r="D4357" s="136"/>
      <c r="F4357" s="136"/>
      <c r="G4357" s="136"/>
      <c r="H4357" s="136"/>
      <c r="I4357" s="136"/>
      <c r="J4357" s="136"/>
      <c r="K4357" s="136"/>
      <c r="L4357" s="136"/>
    </row>
    <row r="4358" ht="22.5" customHeight="1">
      <c r="A4358" s="136"/>
      <c r="B4358" s="136"/>
      <c r="C4358" s="136"/>
      <c r="D4358" s="136"/>
      <c r="F4358" s="136"/>
      <c r="G4358" s="136"/>
      <c r="H4358" s="136"/>
      <c r="I4358" s="136"/>
      <c r="J4358" s="136"/>
      <c r="K4358" s="136"/>
      <c r="L4358" s="136"/>
    </row>
    <row r="4359" ht="22.5" customHeight="1">
      <c r="A4359" s="136"/>
      <c r="B4359" s="136"/>
      <c r="C4359" s="136"/>
      <c r="D4359" s="136"/>
      <c r="F4359" s="136"/>
      <c r="G4359" s="136"/>
      <c r="H4359" s="136"/>
      <c r="I4359" s="136"/>
      <c r="J4359" s="136"/>
      <c r="K4359" s="136"/>
      <c r="L4359" s="136"/>
    </row>
    <row r="4360" ht="22.5" customHeight="1">
      <c r="A4360" s="136"/>
      <c r="B4360" s="136"/>
      <c r="C4360" s="136"/>
      <c r="D4360" s="136"/>
      <c r="F4360" s="136"/>
      <c r="G4360" s="136"/>
      <c r="H4360" s="136"/>
      <c r="I4360" s="136"/>
      <c r="J4360" s="136"/>
      <c r="K4360" s="136"/>
      <c r="L4360" s="136"/>
    </row>
    <row r="4361" ht="22.5" customHeight="1">
      <c r="A4361" s="136"/>
      <c r="B4361" s="136"/>
      <c r="C4361" s="136"/>
      <c r="D4361" s="136"/>
      <c r="F4361" s="136"/>
      <c r="G4361" s="136"/>
      <c r="H4361" s="136"/>
      <c r="I4361" s="136"/>
      <c r="J4361" s="136"/>
      <c r="K4361" s="136"/>
      <c r="L4361" s="136"/>
    </row>
    <row r="4362" ht="22.5" customHeight="1">
      <c r="A4362" s="136"/>
      <c r="B4362" s="136"/>
      <c r="C4362" s="136"/>
      <c r="D4362" s="136"/>
      <c r="F4362" s="136"/>
      <c r="G4362" s="136"/>
      <c r="H4362" s="136"/>
      <c r="I4362" s="136"/>
      <c r="J4362" s="136"/>
      <c r="K4362" s="136"/>
      <c r="L4362" s="136"/>
    </row>
    <row r="4363" ht="22.5" customHeight="1">
      <c r="A4363" s="136"/>
      <c r="B4363" s="136"/>
      <c r="C4363" s="136"/>
      <c r="D4363" s="136"/>
      <c r="F4363" s="136"/>
      <c r="G4363" s="136"/>
      <c r="H4363" s="136"/>
      <c r="I4363" s="136"/>
      <c r="J4363" s="136"/>
      <c r="K4363" s="136"/>
      <c r="L4363" s="136"/>
    </row>
    <row r="4364" ht="22.5" customHeight="1">
      <c r="A4364" s="136"/>
      <c r="B4364" s="136"/>
      <c r="C4364" s="136"/>
      <c r="D4364" s="136"/>
      <c r="F4364" s="136"/>
      <c r="G4364" s="136"/>
      <c r="H4364" s="136"/>
      <c r="I4364" s="136"/>
      <c r="J4364" s="136"/>
      <c r="K4364" s="136"/>
      <c r="L4364" s="136"/>
    </row>
    <row r="4365" ht="22.5" customHeight="1">
      <c r="A4365" s="136"/>
      <c r="B4365" s="136"/>
      <c r="C4365" s="136"/>
      <c r="D4365" s="136"/>
      <c r="F4365" s="136"/>
      <c r="G4365" s="136"/>
      <c r="H4365" s="136"/>
      <c r="I4365" s="136"/>
      <c r="J4365" s="136"/>
      <c r="K4365" s="136"/>
      <c r="L4365" s="136"/>
    </row>
    <row r="4366" ht="22.5" customHeight="1">
      <c r="A4366" s="136"/>
      <c r="B4366" s="136"/>
      <c r="C4366" s="136"/>
      <c r="D4366" s="136"/>
      <c r="F4366" s="136"/>
      <c r="G4366" s="136"/>
      <c r="H4366" s="136"/>
      <c r="I4366" s="136"/>
      <c r="J4366" s="136"/>
      <c r="K4366" s="136"/>
      <c r="L4366" s="136"/>
    </row>
    <row r="4367" ht="22.5" customHeight="1">
      <c r="A4367" s="136"/>
      <c r="B4367" s="136"/>
      <c r="C4367" s="136"/>
      <c r="D4367" s="136"/>
      <c r="F4367" s="136"/>
      <c r="G4367" s="136"/>
      <c r="H4367" s="136"/>
      <c r="I4367" s="136"/>
      <c r="J4367" s="136"/>
      <c r="K4367" s="136"/>
      <c r="L4367" s="136"/>
    </row>
    <row r="4368" ht="22.5" customHeight="1">
      <c r="A4368" s="136"/>
      <c r="B4368" s="136"/>
      <c r="C4368" s="136"/>
      <c r="D4368" s="136"/>
      <c r="F4368" s="136"/>
      <c r="G4368" s="136"/>
      <c r="H4368" s="136"/>
      <c r="I4368" s="136"/>
      <c r="J4368" s="136"/>
      <c r="K4368" s="136"/>
      <c r="L4368" s="136"/>
    </row>
    <row r="4369" ht="22.5" customHeight="1">
      <c r="A4369" s="136"/>
      <c r="B4369" s="136"/>
      <c r="C4369" s="136"/>
      <c r="D4369" s="136"/>
      <c r="F4369" s="136"/>
      <c r="G4369" s="136"/>
      <c r="H4369" s="136"/>
      <c r="I4369" s="136"/>
      <c r="J4369" s="136"/>
      <c r="K4369" s="136"/>
      <c r="L4369" s="136"/>
    </row>
    <row r="4370" ht="22.5" customHeight="1">
      <c r="A4370" s="136"/>
      <c r="B4370" s="136"/>
      <c r="C4370" s="136"/>
      <c r="D4370" s="136"/>
      <c r="F4370" s="136"/>
      <c r="G4370" s="136"/>
      <c r="H4370" s="136"/>
      <c r="I4370" s="136"/>
      <c r="J4370" s="136"/>
      <c r="K4370" s="136"/>
      <c r="L4370" s="136"/>
    </row>
    <row r="4371" ht="22.5" customHeight="1">
      <c r="A4371" s="136"/>
      <c r="B4371" s="136"/>
      <c r="C4371" s="136"/>
      <c r="D4371" s="136"/>
      <c r="F4371" s="136"/>
      <c r="G4371" s="136"/>
      <c r="H4371" s="136"/>
      <c r="I4371" s="136"/>
      <c r="J4371" s="136"/>
      <c r="K4371" s="136"/>
      <c r="L4371" s="136"/>
    </row>
    <row r="4372" ht="22.5" customHeight="1">
      <c r="A4372" s="136"/>
      <c r="B4372" s="136"/>
      <c r="C4372" s="136"/>
      <c r="D4372" s="136"/>
      <c r="F4372" s="136"/>
      <c r="G4372" s="136"/>
      <c r="H4372" s="136"/>
      <c r="I4372" s="136"/>
      <c r="J4372" s="136"/>
      <c r="K4372" s="136"/>
      <c r="L4372" s="136"/>
    </row>
    <row r="4373" ht="22.5" customHeight="1">
      <c r="A4373" s="136"/>
      <c r="B4373" s="136"/>
      <c r="C4373" s="136"/>
      <c r="D4373" s="136"/>
      <c r="F4373" s="136"/>
      <c r="G4373" s="136"/>
      <c r="H4373" s="136"/>
      <c r="I4373" s="136"/>
      <c r="J4373" s="136"/>
      <c r="K4373" s="136"/>
      <c r="L4373" s="136"/>
    </row>
    <row r="4374" ht="22.5" customHeight="1">
      <c r="A4374" s="136"/>
      <c r="B4374" s="136"/>
      <c r="C4374" s="136"/>
      <c r="D4374" s="136"/>
      <c r="F4374" s="136"/>
      <c r="G4374" s="136"/>
      <c r="H4374" s="136"/>
      <c r="I4374" s="136"/>
      <c r="J4374" s="136"/>
      <c r="K4374" s="136"/>
      <c r="L4374" s="136"/>
    </row>
    <row r="4375" ht="22.5" customHeight="1">
      <c r="A4375" s="136"/>
      <c r="B4375" s="136"/>
      <c r="C4375" s="136"/>
      <c r="D4375" s="136"/>
      <c r="F4375" s="136"/>
      <c r="G4375" s="136"/>
      <c r="H4375" s="136"/>
      <c r="I4375" s="136"/>
      <c r="J4375" s="136"/>
      <c r="K4375" s="136"/>
      <c r="L4375" s="136"/>
    </row>
    <row r="4376" ht="22.5" customHeight="1">
      <c r="A4376" s="136"/>
      <c r="B4376" s="136"/>
      <c r="C4376" s="136"/>
      <c r="D4376" s="136"/>
      <c r="F4376" s="136"/>
      <c r="G4376" s="136"/>
      <c r="H4376" s="136"/>
      <c r="I4376" s="136"/>
      <c r="J4376" s="136"/>
      <c r="K4376" s="136"/>
      <c r="L4376" s="136"/>
    </row>
    <row r="4377" ht="22.5" customHeight="1">
      <c r="A4377" s="136"/>
      <c r="B4377" s="136"/>
      <c r="C4377" s="136"/>
      <c r="D4377" s="136"/>
      <c r="F4377" s="136"/>
      <c r="G4377" s="136"/>
      <c r="H4377" s="136"/>
      <c r="I4377" s="136"/>
      <c r="J4377" s="136"/>
      <c r="K4377" s="136"/>
      <c r="L4377" s="136"/>
    </row>
    <row r="4378" ht="22.5" customHeight="1">
      <c r="A4378" s="136"/>
      <c r="B4378" s="136"/>
      <c r="C4378" s="136"/>
      <c r="D4378" s="136"/>
      <c r="F4378" s="136"/>
      <c r="G4378" s="136"/>
      <c r="H4378" s="136"/>
      <c r="I4378" s="136"/>
      <c r="J4378" s="136"/>
      <c r="K4378" s="136"/>
      <c r="L4378" s="136"/>
    </row>
    <row r="4379" ht="22.5" customHeight="1">
      <c r="A4379" s="136"/>
      <c r="B4379" s="136"/>
      <c r="C4379" s="136"/>
      <c r="D4379" s="136"/>
      <c r="F4379" s="136"/>
      <c r="G4379" s="136"/>
      <c r="H4379" s="136"/>
      <c r="I4379" s="136"/>
      <c r="J4379" s="136"/>
      <c r="K4379" s="136"/>
      <c r="L4379" s="136"/>
    </row>
    <row r="4380" ht="22.5" customHeight="1">
      <c r="A4380" s="136"/>
      <c r="B4380" s="136"/>
      <c r="C4380" s="136"/>
      <c r="D4380" s="136"/>
      <c r="F4380" s="136"/>
      <c r="G4380" s="136"/>
      <c r="H4380" s="136"/>
      <c r="I4380" s="136"/>
      <c r="J4380" s="136"/>
      <c r="K4380" s="136"/>
      <c r="L4380" s="136"/>
    </row>
    <row r="4381" ht="22.5" customHeight="1">
      <c r="A4381" s="136"/>
      <c r="B4381" s="136"/>
      <c r="C4381" s="136"/>
      <c r="D4381" s="136"/>
      <c r="F4381" s="136"/>
      <c r="G4381" s="136"/>
      <c r="H4381" s="136"/>
      <c r="I4381" s="136"/>
      <c r="J4381" s="136"/>
      <c r="K4381" s="136"/>
      <c r="L4381" s="136"/>
    </row>
    <row r="4382" ht="22.5" customHeight="1">
      <c r="A4382" s="136"/>
      <c r="B4382" s="136"/>
      <c r="C4382" s="136"/>
      <c r="D4382" s="136"/>
      <c r="F4382" s="136"/>
      <c r="G4382" s="136"/>
      <c r="H4382" s="136"/>
      <c r="I4382" s="136"/>
      <c r="J4382" s="136"/>
      <c r="K4382" s="136"/>
      <c r="L4382" s="136"/>
    </row>
    <row r="4383" ht="22.5" customHeight="1">
      <c r="A4383" s="136"/>
      <c r="B4383" s="136"/>
      <c r="C4383" s="136"/>
      <c r="D4383" s="136"/>
      <c r="F4383" s="136"/>
      <c r="G4383" s="136"/>
      <c r="H4383" s="136"/>
      <c r="I4383" s="136"/>
      <c r="J4383" s="136"/>
      <c r="K4383" s="136"/>
      <c r="L4383" s="136"/>
    </row>
    <row r="4384" ht="22.5" customHeight="1">
      <c r="A4384" s="136"/>
      <c r="B4384" s="136"/>
      <c r="C4384" s="136"/>
      <c r="D4384" s="136"/>
      <c r="F4384" s="136"/>
      <c r="G4384" s="136"/>
      <c r="H4384" s="136"/>
      <c r="I4384" s="136"/>
      <c r="J4384" s="136"/>
      <c r="K4384" s="136"/>
      <c r="L4384" s="136"/>
    </row>
    <row r="4385" ht="22.5" customHeight="1">
      <c r="A4385" s="136"/>
      <c r="B4385" s="136"/>
      <c r="C4385" s="136"/>
      <c r="D4385" s="136"/>
      <c r="F4385" s="136"/>
      <c r="G4385" s="136"/>
      <c r="H4385" s="136"/>
      <c r="I4385" s="136"/>
      <c r="J4385" s="136"/>
      <c r="K4385" s="136"/>
      <c r="L4385" s="136"/>
    </row>
    <row r="4386" ht="22.5" customHeight="1">
      <c r="A4386" s="136"/>
      <c r="B4386" s="136"/>
      <c r="C4386" s="136"/>
      <c r="D4386" s="136"/>
      <c r="F4386" s="136"/>
      <c r="G4386" s="136"/>
      <c r="H4386" s="136"/>
      <c r="I4386" s="136"/>
      <c r="J4386" s="136"/>
      <c r="K4386" s="136"/>
      <c r="L4386" s="136"/>
    </row>
    <row r="4387" ht="22.5" customHeight="1">
      <c r="A4387" s="136"/>
      <c r="B4387" s="136"/>
      <c r="C4387" s="136"/>
      <c r="D4387" s="136"/>
      <c r="F4387" s="136"/>
      <c r="G4387" s="136"/>
      <c r="H4387" s="136"/>
      <c r="I4387" s="136"/>
      <c r="J4387" s="136"/>
      <c r="K4387" s="136"/>
      <c r="L4387" s="136"/>
    </row>
    <row r="4388" ht="22.5" customHeight="1">
      <c r="A4388" s="136"/>
      <c r="B4388" s="136"/>
      <c r="C4388" s="136"/>
      <c r="D4388" s="136"/>
      <c r="F4388" s="136"/>
      <c r="G4388" s="136"/>
      <c r="H4388" s="136"/>
      <c r="I4388" s="136"/>
      <c r="J4388" s="136"/>
      <c r="K4388" s="136"/>
      <c r="L4388" s="136"/>
    </row>
    <row r="4389" ht="22.5" customHeight="1">
      <c r="A4389" s="136"/>
      <c r="B4389" s="136"/>
      <c r="C4389" s="136"/>
      <c r="D4389" s="136"/>
      <c r="F4389" s="136"/>
      <c r="G4389" s="136"/>
      <c r="H4389" s="136"/>
      <c r="I4389" s="136"/>
      <c r="J4389" s="136"/>
      <c r="K4389" s="136"/>
      <c r="L4389" s="136"/>
    </row>
    <row r="4390" ht="22.5" customHeight="1">
      <c r="A4390" s="136"/>
      <c r="B4390" s="136"/>
      <c r="C4390" s="136"/>
      <c r="D4390" s="136"/>
      <c r="F4390" s="136"/>
      <c r="G4390" s="136"/>
      <c r="H4390" s="136"/>
      <c r="I4390" s="136"/>
      <c r="J4390" s="136"/>
      <c r="K4390" s="136"/>
      <c r="L4390" s="136"/>
    </row>
    <row r="4391" ht="22.5" customHeight="1">
      <c r="A4391" s="136"/>
      <c r="B4391" s="136"/>
      <c r="C4391" s="136"/>
      <c r="D4391" s="136"/>
      <c r="F4391" s="136"/>
      <c r="G4391" s="136"/>
      <c r="H4391" s="136"/>
      <c r="I4391" s="136"/>
      <c r="J4391" s="136"/>
      <c r="K4391" s="136"/>
      <c r="L4391" s="136"/>
    </row>
    <row r="4392" ht="22.5" customHeight="1">
      <c r="A4392" s="136"/>
      <c r="B4392" s="136"/>
      <c r="C4392" s="136"/>
      <c r="D4392" s="136"/>
      <c r="F4392" s="136"/>
      <c r="G4392" s="136"/>
      <c r="H4392" s="136"/>
      <c r="I4392" s="136"/>
      <c r="J4392" s="136"/>
      <c r="K4392" s="136"/>
      <c r="L4392" s="136"/>
    </row>
    <row r="4393" ht="22.5" customHeight="1">
      <c r="A4393" s="136"/>
      <c r="B4393" s="136"/>
      <c r="C4393" s="136"/>
      <c r="D4393" s="136"/>
      <c r="F4393" s="136"/>
      <c r="G4393" s="136"/>
      <c r="H4393" s="136"/>
      <c r="I4393" s="136"/>
      <c r="J4393" s="136"/>
      <c r="K4393" s="136"/>
      <c r="L4393" s="136"/>
    </row>
    <row r="4394" ht="22.5" customHeight="1">
      <c r="A4394" s="136"/>
      <c r="B4394" s="136"/>
      <c r="C4394" s="136"/>
      <c r="D4394" s="136"/>
      <c r="F4394" s="136"/>
      <c r="G4394" s="136"/>
      <c r="H4394" s="136"/>
      <c r="I4394" s="136"/>
      <c r="J4394" s="136"/>
      <c r="K4394" s="136"/>
      <c r="L4394" s="136"/>
    </row>
    <row r="4395" ht="22.5" customHeight="1">
      <c r="A4395" s="136"/>
      <c r="B4395" s="136"/>
      <c r="C4395" s="136"/>
      <c r="D4395" s="136"/>
      <c r="F4395" s="136"/>
      <c r="G4395" s="136"/>
      <c r="H4395" s="136"/>
      <c r="I4395" s="136"/>
      <c r="J4395" s="136"/>
      <c r="K4395" s="136"/>
      <c r="L4395" s="136"/>
    </row>
    <row r="4396" ht="22.5" customHeight="1">
      <c r="A4396" s="136"/>
      <c r="B4396" s="136"/>
      <c r="C4396" s="136"/>
      <c r="D4396" s="136"/>
      <c r="F4396" s="136"/>
      <c r="G4396" s="136"/>
      <c r="H4396" s="136"/>
      <c r="I4396" s="136"/>
      <c r="J4396" s="136"/>
      <c r="K4396" s="136"/>
      <c r="L4396" s="136"/>
    </row>
    <row r="4397" ht="22.5" customHeight="1">
      <c r="A4397" s="136"/>
      <c r="B4397" s="136"/>
      <c r="C4397" s="136"/>
      <c r="D4397" s="136"/>
      <c r="F4397" s="136"/>
      <c r="G4397" s="136"/>
      <c r="H4397" s="136"/>
      <c r="I4397" s="136"/>
      <c r="J4397" s="136"/>
      <c r="K4397" s="136"/>
      <c r="L4397" s="136"/>
    </row>
    <row r="4398" ht="22.5" customHeight="1">
      <c r="A4398" s="136"/>
      <c r="B4398" s="136"/>
      <c r="C4398" s="136"/>
      <c r="D4398" s="136"/>
      <c r="F4398" s="136"/>
      <c r="G4398" s="136"/>
      <c r="H4398" s="136"/>
      <c r="I4398" s="136"/>
      <c r="J4398" s="136"/>
      <c r="K4398" s="136"/>
      <c r="L4398" s="136"/>
    </row>
    <row r="4399" ht="22.5" customHeight="1">
      <c r="A4399" s="136"/>
      <c r="B4399" s="136"/>
      <c r="C4399" s="136"/>
      <c r="D4399" s="136"/>
      <c r="F4399" s="136"/>
      <c r="G4399" s="136"/>
      <c r="H4399" s="136"/>
      <c r="I4399" s="136"/>
      <c r="J4399" s="136"/>
      <c r="K4399" s="136"/>
      <c r="L4399" s="136"/>
    </row>
    <row r="4400" ht="22.5" customHeight="1">
      <c r="A4400" s="136"/>
      <c r="B4400" s="136"/>
      <c r="C4400" s="136"/>
      <c r="D4400" s="136"/>
      <c r="F4400" s="136"/>
      <c r="G4400" s="136"/>
      <c r="H4400" s="136"/>
      <c r="I4400" s="136"/>
      <c r="J4400" s="136"/>
      <c r="K4400" s="136"/>
      <c r="L4400" s="136"/>
    </row>
    <row r="4401" ht="22.5" customHeight="1">
      <c r="A4401" s="136"/>
      <c r="B4401" s="136"/>
      <c r="C4401" s="136"/>
      <c r="D4401" s="136"/>
      <c r="F4401" s="136"/>
      <c r="G4401" s="136"/>
      <c r="H4401" s="136"/>
      <c r="I4401" s="136"/>
      <c r="J4401" s="136"/>
      <c r="K4401" s="136"/>
      <c r="L4401" s="136"/>
    </row>
    <row r="4402" ht="22.5" customHeight="1">
      <c r="A4402" s="136"/>
      <c r="B4402" s="136"/>
      <c r="C4402" s="136"/>
      <c r="D4402" s="136"/>
      <c r="F4402" s="136"/>
      <c r="G4402" s="136"/>
      <c r="H4402" s="136"/>
      <c r="I4402" s="136"/>
      <c r="J4402" s="136"/>
      <c r="K4402" s="136"/>
      <c r="L4402" s="136"/>
    </row>
    <row r="4403" ht="22.5" customHeight="1">
      <c r="A4403" s="136"/>
      <c r="B4403" s="136"/>
      <c r="C4403" s="136"/>
      <c r="D4403" s="136"/>
      <c r="F4403" s="136"/>
      <c r="G4403" s="136"/>
      <c r="H4403" s="136"/>
      <c r="I4403" s="136"/>
      <c r="J4403" s="136"/>
      <c r="K4403" s="136"/>
      <c r="L4403" s="136"/>
    </row>
    <row r="4404" ht="22.5" customHeight="1">
      <c r="A4404" s="136"/>
      <c r="B4404" s="136"/>
      <c r="C4404" s="136"/>
      <c r="D4404" s="136"/>
      <c r="F4404" s="136"/>
      <c r="G4404" s="136"/>
      <c r="H4404" s="136"/>
      <c r="I4404" s="136"/>
      <c r="J4404" s="136"/>
      <c r="K4404" s="136"/>
      <c r="L4404" s="136"/>
    </row>
    <row r="4405" ht="22.5" customHeight="1">
      <c r="A4405" s="136"/>
      <c r="B4405" s="136"/>
      <c r="C4405" s="136"/>
      <c r="D4405" s="136"/>
      <c r="F4405" s="136"/>
      <c r="G4405" s="136"/>
      <c r="H4405" s="136"/>
      <c r="I4405" s="136"/>
      <c r="J4405" s="136"/>
      <c r="K4405" s="136"/>
      <c r="L4405" s="136"/>
    </row>
    <row r="4406" ht="22.5" customHeight="1">
      <c r="A4406" s="136"/>
      <c r="B4406" s="136"/>
      <c r="C4406" s="136"/>
      <c r="D4406" s="136"/>
      <c r="F4406" s="136"/>
      <c r="G4406" s="136"/>
      <c r="H4406" s="136"/>
      <c r="I4406" s="136"/>
      <c r="J4406" s="136"/>
      <c r="K4406" s="136"/>
      <c r="L4406" s="136"/>
    </row>
    <row r="4407" ht="22.5" customHeight="1">
      <c r="A4407" s="136"/>
      <c r="B4407" s="136"/>
      <c r="C4407" s="136"/>
      <c r="D4407" s="136"/>
      <c r="F4407" s="136"/>
      <c r="G4407" s="136"/>
      <c r="H4407" s="136"/>
      <c r="I4407" s="136"/>
      <c r="J4407" s="136"/>
      <c r="K4407" s="136"/>
      <c r="L4407" s="136"/>
    </row>
    <row r="4408" ht="22.5" customHeight="1">
      <c r="A4408" s="136"/>
      <c r="B4408" s="136"/>
      <c r="C4408" s="136"/>
      <c r="D4408" s="136"/>
      <c r="F4408" s="136"/>
      <c r="G4408" s="136"/>
      <c r="H4408" s="136"/>
      <c r="I4408" s="136"/>
      <c r="J4408" s="136"/>
      <c r="K4408" s="136"/>
      <c r="L4408" s="136"/>
    </row>
    <row r="4409" ht="22.5" customHeight="1">
      <c r="A4409" s="136"/>
      <c r="B4409" s="136"/>
      <c r="C4409" s="136"/>
      <c r="D4409" s="136"/>
      <c r="F4409" s="136"/>
      <c r="G4409" s="136"/>
      <c r="H4409" s="136"/>
      <c r="I4409" s="136"/>
      <c r="J4409" s="136"/>
      <c r="K4409" s="136"/>
      <c r="L4409" s="136"/>
    </row>
    <row r="4410" ht="22.5" customHeight="1">
      <c r="A4410" s="136"/>
      <c r="B4410" s="136"/>
      <c r="C4410" s="136"/>
      <c r="D4410" s="136"/>
      <c r="F4410" s="136"/>
      <c r="G4410" s="136"/>
      <c r="H4410" s="136"/>
      <c r="I4410" s="136"/>
      <c r="J4410" s="136"/>
      <c r="K4410" s="136"/>
      <c r="L4410" s="136"/>
    </row>
    <row r="4411" ht="22.5" customHeight="1">
      <c r="A4411" s="136"/>
      <c r="B4411" s="136"/>
      <c r="C4411" s="136"/>
      <c r="D4411" s="136"/>
      <c r="F4411" s="136"/>
      <c r="G4411" s="136"/>
      <c r="H4411" s="136"/>
      <c r="I4411" s="136"/>
      <c r="J4411" s="136"/>
      <c r="K4411" s="136"/>
      <c r="L4411" s="136"/>
    </row>
    <row r="4412" ht="22.5" customHeight="1">
      <c r="A4412" s="136"/>
      <c r="B4412" s="136"/>
      <c r="C4412" s="136"/>
      <c r="D4412" s="136"/>
      <c r="F4412" s="136"/>
      <c r="G4412" s="136"/>
      <c r="H4412" s="136"/>
      <c r="I4412" s="136"/>
      <c r="J4412" s="136"/>
      <c r="K4412" s="136"/>
      <c r="L4412" s="136"/>
    </row>
    <row r="4413" ht="22.5" customHeight="1">
      <c r="A4413" s="136"/>
      <c r="B4413" s="136"/>
      <c r="C4413" s="136"/>
      <c r="D4413" s="136"/>
      <c r="F4413" s="136"/>
      <c r="G4413" s="136"/>
      <c r="H4413" s="136"/>
      <c r="I4413" s="136"/>
      <c r="J4413" s="136"/>
      <c r="K4413" s="136"/>
      <c r="L4413" s="136"/>
    </row>
    <row r="4414" ht="22.5" customHeight="1">
      <c r="A4414" s="136"/>
      <c r="B4414" s="136"/>
      <c r="C4414" s="136"/>
      <c r="D4414" s="136"/>
      <c r="F4414" s="136"/>
      <c r="G4414" s="136"/>
      <c r="H4414" s="136"/>
      <c r="I4414" s="136"/>
      <c r="J4414" s="136"/>
      <c r="K4414" s="136"/>
      <c r="L4414" s="136"/>
    </row>
    <row r="4415" ht="22.5" customHeight="1">
      <c r="A4415" s="136"/>
      <c r="B4415" s="136"/>
      <c r="C4415" s="136"/>
      <c r="D4415" s="136"/>
      <c r="F4415" s="136"/>
      <c r="G4415" s="136"/>
      <c r="H4415" s="136"/>
      <c r="I4415" s="136"/>
      <c r="J4415" s="136"/>
      <c r="K4415" s="136"/>
      <c r="L4415" s="136"/>
    </row>
    <row r="4416" ht="22.5" customHeight="1">
      <c r="A4416" s="136"/>
      <c r="B4416" s="136"/>
      <c r="C4416" s="136"/>
      <c r="D4416" s="136"/>
      <c r="F4416" s="136"/>
      <c r="G4416" s="136"/>
      <c r="H4416" s="136"/>
      <c r="I4416" s="136"/>
      <c r="J4416" s="136"/>
      <c r="K4416" s="136"/>
      <c r="L4416" s="136"/>
    </row>
    <row r="4417" ht="22.5" customHeight="1">
      <c r="A4417" s="136"/>
      <c r="B4417" s="136"/>
      <c r="C4417" s="136"/>
      <c r="D4417" s="136"/>
      <c r="F4417" s="136"/>
      <c r="G4417" s="136"/>
      <c r="H4417" s="136"/>
      <c r="I4417" s="136"/>
      <c r="J4417" s="136"/>
      <c r="K4417" s="136"/>
      <c r="L4417" s="136"/>
    </row>
    <row r="4418" ht="22.5" customHeight="1">
      <c r="A4418" s="136"/>
      <c r="B4418" s="136"/>
      <c r="C4418" s="136"/>
      <c r="D4418" s="136"/>
      <c r="F4418" s="136"/>
      <c r="G4418" s="136"/>
      <c r="H4418" s="136"/>
      <c r="I4418" s="136"/>
      <c r="J4418" s="136"/>
      <c r="K4418" s="136"/>
      <c r="L4418" s="136"/>
    </row>
    <row r="4419" ht="22.5" customHeight="1">
      <c r="A4419" s="136"/>
      <c r="B4419" s="136"/>
      <c r="C4419" s="136"/>
      <c r="D4419" s="136"/>
      <c r="F4419" s="136"/>
      <c r="G4419" s="136"/>
      <c r="H4419" s="136"/>
      <c r="I4419" s="136"/>
      <c r="J4419" s="136"/>
      <c r="K4419" s="136"/>
      <c r="L4419" s="136"/>
    </row>
    <row r="4420" ht="22.5" customHeight="1">
      <c r="A4420" s="136"/>
      <c r="B4420" s="136"/>
      <c r="C4420" s="136"/>
      <c r="D4420" s="136"/>
      <c r="F4420" s="136"/>
      <c r="G4420" s="136"/>
      <c r="H4420" s="136"/>
      <c r="I4420" s="136"/>
      <c r="J4420" s="136"/>
      <c r="K4420" s="136"/>
      <c r="L4420" s="136"/>
    </row>
    <row r="4421" ht="22.5" customHeight="1">
      <c r="A4421" s="136"/>
      <c r="B4421" s="136"/>
      <c r="C4421" s="136"/>
      <c r="D4421" s="136"/>
      <c r="F4421" s="136"/>
      <c r="G4421" s="136"/>
      <c r="H4421" s="136"/>
      <c r="I4421" s="136"/>
      <c r="J4421" s="136"/>
      <c r="K4421" s="136"/>
      <c r="L4421" s="136"/>
    </row>
    <row r="4422" ht="22.5" customHeight="1">
      <c r="A4422" s="136"/>
      <c r="B4422" s="136"/>
      <c r="C4422" s="136"/>
      <c r="D4422" s="136"/>
      <c r="F4422" s="136"/>
      <c r="G4422" s="136"/>
      <c r="H4422" s="136"/>
      <c r="I4422" s="136"/>
      <c r="J4422" s="136"/>
      <c r="K4422" s="136"/>
      <c r="L4422" s="136"/>
    </row>
    <row r="4423" ht="22.5" customHeight="1">
      <c r="A4423" s="136"/>
      <c r="B4423" s="136"/>
      <c r="C4423" s="136"/>
      <c r="D4423" s="136"/>
      <c r="F4423" s="136"/>
      <c r="G4423" s="136"/>
      <c r="H4423" s="136"/>
      <c r="I4423" s="136"/>
      <c r="J4423" s="136"/>
      <c r="K4423" s="136"/>
      <c r="L4423" s="136"/>
    </row>
    <row r="4424" ht="22.5" customHeight="1">
      <c r="A4424" s="136"/>
      <c r="B4424" s="136"/>
      <c r="C4424" s="136"/>
      <c r="D4424" s="136"/>
      <c r="F4424" s="136"/>
      <c r="G4424" s="136"/>
      <c r="H4424" s="136"/>
      <c r="I4424" s="136"/>
      <c r="J4424" s="136"/>
      <c r="K4424" s="136"/>
      <c r="L4424" s="136"/>
    </row>
    <row r="4425" ht="22.5" customHeight="1">
      <c r="A4425" s="136"/>
      <c r="B4425" s="136"/>
      <c r="C4425" s="136"/>
      <c r="D4425" s="136"/>
      <c r="F4425" s="136"/>
      <c r="G4425" s="136"/>
      <c r="H4425" s="136"/>
      <c r="I4425" s="136"/>
      <c r="J4425" s="136"/>
      <c r="K4425" s="136"/>
      <c r="L4425" s="136"/>
    </row>
    <row r="4426" ht="22.5" customHeight="1">
      <c r="A4426" s="136"/>
      <c r="B4426" s="136"/>
      <c r="C4426" s="136"/>
      <c r="D4426" s="136"/>
      <c r="F4426" s="136"/>
      <c r="G4426" s="136"/>
      <c r="H4426" s="136"/>
      <c r="I4426" s="136"/>
      <c r="J4426" s="136"/>
      <c r="K4426" s="136"/>
      <c r="L4426" s="136"/>
    </row>
    <row r="4427" ht="22.5" customHeight="1">
      <c r="A4427" s="136"/>
      <c r="B4427" s="136"/>
      <c r="C4427" s="136"/>
      <c r="D4427" s="136"/>
      <c r="F4427" s="136"/>
      <c r="G4427" s="136"/>
      <c r="H4427" s="136"/>
      <c r="I4427" s="136"/>
      <c r="J4427" s="136"/>
      <c r="K4427" s="136"/>
      <c r="L4427" s="136"/>
    </row>
    <row r="4428" ht="22.5" customHeight="1">
      <c r="A4428" s="136"/>
      <c r="B4428" s="136"/>
      <c r="C4428" s="136"/>
      <c r="D4428" s="136"/>
      <c r="F4428" s="136"/>
      <c r="G4428" s="136"/>
      <c r="H4428" s="136"/>
      <c r="I4428" s="136"/>
      <c r="J4428" s="136"/>
      <c r="K4428" s="136"/>
      <c r="L4428" s="136"/>
    </row>
    <row r="4429" ht="22.5" customHeight="1">
      <c r="A4429" s="136"/>
      <c r="B4429" s="136"/>
      <c r="C4429" s="136"/>
      <c r="D4429" s="136"/>
      <c r="F4429" s="136"/>
      <c r="G4429" s="136"/>
      <c r="H4429" s="136"/>
      <c r="I4429" s="136"/>
      <c r="J4429" s="136"/>
      <c r="K4429" s="136"/>
      <c r="L4429" s="136"/>
    </row>
    <row r="4430" ht="22.5" customHeight="1">
      <c r="A4430" s="136"/>
      <c r="B4430" s="136"/>
      <c r="C4430" s="136"/>
      <c r="D4430" s="136"/>
      <c r="F4430" s="136"/>
      <c r="G4430" s="136"/>
      <c r="H4430" s="136"/>
      <c r="I4430" s="136"/>
      <c r="J4430" s="136"/>
      <c r="K4430" s="136"/>
      <c r="L4430" s="136"/>
    </row>
    <row r="4431" ht="22.5" customHeight="1">
      <c r="A4431" s="136"/>
      <c r="B4431" s="136"/>
      <c r="C4431" s="136"/>
      <c r="D4431" s="136"/>
      <c r="F4431" s="136"/>
      <c r="G4431" s="136"/>
      <c r="H4431" s="136"/>
      <c r="I4431" s="136"/>
      <c r="J4431" s="136"/>
      <c r="K4431" s="136"/>
      <c r="L4431" s="136"/>
    </row>
    <row r="4432" ht="22.5" customHeight="1">
      <c r="A4432" s="136"/>
      <c r="B4432" s="136"/>
      <c r="C4432" s="136"/>
      <c r="D4432" s="136"/>
      <c r="F4432" s="136"/>
      <c r="G4432" s="136"/>
      <c r="H4432" s="136"/>
      <c r="I4432" s="136"/>
      <c r="J4432" s="136"/>
      <c r="K4432" s="136"/>
      <c r="L4432" s="136"/>
    </row>
    <row r="4433" ht="22.5" customHeight="1">
      <c r="A4433" s="136"/>
      <c r="B4433" s="136"/>
      <c r="C4433" s="136"/>
      <c r="D4433" s="136"/>
      <c r="F4433" s="136"/>
      <c r="G4433" s="136"/>
      <c r="H4433" s="136"/>
      <c r="I4433" s="136"/>
      <c r="J4433" s="136"/>
      <c r="K4433" s="136"/>
      <c r="L4433" s="136"/>
    </row>
    <row r="4434" ht="22.5" customHeight="1">
      <c r="A4434" s="136"/>
      <c r="B4434" s="136"/>
      <c r="C4434" s="136"/>
      <c r="D4434" s="136"/>
      <c r="F4434" s="136"/>
      <c r="G4434" s="136"/>
      <c r="H4434" s="136"/>
      <c r="I4434" s="136"/>
      <c r="J4434" s="136"/>
      <c r="K4434" s="136"/>
      <c r="L4434" s="136"/>
    </row>
    <row r="4435" ht="22.5" customHeight="1">
      <c r="A4435" s="136"/>
      <c r="B4435" s="136"/>
      <c r="C4435" s="136"/>
      <c r="D4435" s="136"/>
      <c r="F4435" s="136"/>
      <c r="G4435" s="136"/>
      <c r="H4435" s="136"/>
      <c r="I4435" s="136"/>
      <c r="J4435" s="136"/>
      <c r="K4435" s="136"/>
      <c r="L4435" s="136"/>
    </row>
    <row r="4436" ht="22.5" customHeight="1">
      <c r="A4436" s="136"/>
      <c r="B4436" s="136"/>
      <c r="C4436" s="136"/>
      <c r="D4436" s="136"/>
      <c r="F4436" s="136"/>
      <c r="G4436" s="136"/>
      <c r="H4436" s="136"/>
      <c r="I4436" s="136"/>
      <c r="J4436" s="136"/>
      <c r="K4436" s="136"/>
      <c r="L4436" s="136"/>
    </row>
    <row r="4437" ht="22.5" customHeight="1">
      <c r="A4437" s="136"/>
      <c r="B4437" s="136"/>
      <c r="C4437" s="136"/>
      <c r="D4437" s="136"/>
      <c r="F4437" s="136"/>
      <c r="G4437" s="136"/>
      <c r="H4437" s="136"/>
      <c r="I4437" s="136"/>
      <c r="J4437" s="136"/>
      <c r="K4437" s="136"/>
      <c r="L4437" s="136"/>
    </row>
    <row r="4438" ht="22.5" customHeight="1">
      <c r="A4438" s="136"/>
      <c r="B4438" s="136"/>
      <c r="C4438" s="136"/>
      <c r="D4438" s="136"/>
      <c r="F4438" s="136"/>
      <c r="G4438" s="136"/>
      <c r="H4438" s="136"/>
      <c r="I4438" s="136"/>
      <c r="J4438" s="136"/>
      <c r="K4438" s="136"/>
      <c r="L4438" s="136"/>
    </row>
    <row r="4439" ht="22.5" customHeight="1">
      <c r="A4439" s="136"/>
      <c r="B4439" s="136"/>
      <c r="C4439" s="136"/>
      <c r="D4439" s="136"/>
      <c r="F4439" s="136"/>
      <c r="G4439" s="136"/>
      <c r="H4439" s="136"/>
      <c r="I4439" s="136"/>
      <c r="J4439" s="136"/>
      <c r="K4439" s="136"/>
      <c r="L4439" s="136"/>
    </row>
    <row r="4440" ht="22.5" customHeight="1">
      <c r="A4440" s="136"/>
      <c r="B4440" s="136"/>
      <c r="C4440" s="136"/>
      <c r="D4440" s="136"/>
      <c r="F4440" s="136"/>
      <c r="G4440" s="136"/>
      <c r="H4440" s="136"/>
      <c r="I4440" s="136"/>
      <c r="J4440" s="136"/>
      <c r="K4440" s="136"/>
      <c r="L4440" s="136"/>
    </row>
    <row r="4441" ht="22.5" customHeight="1">
      <c r="A4441" s="136"/>
      <c r="B4441" s="136"/>
      <c r="C4441" s="136"/>
      <c r="D4441" s="136"/>
      <c r="F4441" s="136"/>
      <c r="G4441" s="136"/>
      <c r="H4441" s="136"/>
      <c r="I4441" s="136"/>
      <c r="J4441" s="136"/>
      <c r="K4441" s="136"/>
      <c r="L4441" s="136"/>
    </row>
    <row r="4442" ht="22.5" customHeight="1">
      <c r="A4442" s="136"/>
      <c r="B4442" s="136"/>
      <c r="C4442" s="136"/>
      <c r="D4442" s="136"/>
      <c r="F4442" s="136"/>
      <c r="G4442" s="136"/>
      <c r="H4442" s="136"/>
      <c r="I4442" s="136"/>
      <c r="J4442" s="136"/>
      <c r="K4442" s="136"/>
      <c r="L4442" s="136"/>
    </row>
    <row r="4443" ht="22.5" customHeight="1">
      <c r="A4443" s="136"/>
      <c r="B4443" s="136"/>
      <c r="C4443" s="136"/>
      <c r="D4443" s="136"/>
      <c r="F4443" s="136"/>
      <c r="G4443" s="136"/>
      <c r="H4443" s="136"/>
      <c r="I4443" s="136"/>
      <c r="J4443" s="136"/>
      <c r="K4443" s="136"/>
      <c r="L4443" s="136"/>
    </row>
    <row r="4444" ht="22.5" customHeight="1">
      <c r="A4444" s="136"/>
      <c r="B4444" s="136"/>
      <c r="C4444" s="136"/>
      <c r="D4444" s="136"/>
      <c r="F4444" s="136"/>
      <c r="G4444" s="136"/>
      <c r="H4444" s="136"/>
      <c r="I4444" s="136"/>
      <c r="J4444" s="136"/>
      <c r="K4444" s="136"/>
      <c r="L4444" s="136"/>
    </row>
    <row r="4445" ht="22.5" customHeight="1">
      <c r="A4445" s="136"/>
      <c r="B4445" s="136"/>
      <c r="C4445" s="136"/>
      <c r="D4445" s="136"/>
      <c r="F4445" s="136"/>
      <c r="G4445" s="136"/>
      <c r="H4445" s="136"/>
      <c r="I4445" s="136"/>
      <c r="J4445" s="136"/>
      <c r="K4445" s="136"/>
      <c r="L4445" s="136"/>
    </row>
    <row r="4446" ht="22.5" customHeight="1">
      <c r="A4446" s="136"/>
      <c r="B4446" s="136"/>
      <c r="C4446" s="136"/>
      <c r="D4446" s="136"/>
      <c r="F4446" s="136"/>
      <c r="G4446" s="136"/>
      <c r="H4446" s="136"/>
      <c r="I4446" s="136"/>
      <c r="J4446" s="136"/>
      <c r="K4446" s="136"/>
      <c r="L4446" s="136"/>
    </row>
    <row r="4447" ht="22.5" customHeight="1">
      <c r="A4447" s="136"/>
      <c r="B4447" s="136"/>
      <c r="C4447" s="136"/>
      <c r="D4447" s="136"/>
      <c r="F4447" s="136"/>
      <c r="G4447" s="136"/>
      <c r="H4447" s="136"/>
      <c r="I4447" s="136"/>
      <c r="J4447" s="136"/>
      <c r="K4447" s="136"/>
      <c r="L4447" s="136"/>
    </row>
    <row r="4448" ht="22.5" customHeight="1">
      <c r="A4448" s="136"/>
      <c r="B4448" s="136"/>
      <c r="C4448" s="136"/>
      <c r="D4448" s="136"/>
      <c r="F4448" s="136"/>
      <c r="G4448" s="136"/>
      <c r="H4448" s="136"/>
      <c r="I4448" s="136"/>
      <c r="J4448" s="136"/>
      <c r="K4448" s="136"/>
      <c r="L4448" s="136"/>
    </row>
    <row r="4449" ht="22.5" customHeight="1">
      <c r="A4449" s="136"/>
      <c r="B4449" s="136"/>
      <c r="C4449" s="136"/>
      <c r="D4449" s="136"/>
      <c r="F4449" s="136"/>
      <c r="G4449" s="136"/>
      <c r="H4449" s="136"/>
      <c r="I4449" s="136"/>
      <c r="J4449" s="136"/>
      <c r="K4449" s="136"/>
      <c r="L4449" s="136"/>
    </row>
    <row r="4450" ht="22.5" customHeight="1">
      <c r="A4450" s="136"/>
      <c r="B4450" s="136"/>
      <c r="C4450" s="136"/>
      <c r="D4450" s="136"/>
      <c r="F4450" s="136"/>
      <c r="G4450" s="136"/>
      <c r="H4450" s="136"/>
      <c r="I4450" s="136"/>
      <c r="J4450" s="136"/>
      <c r="K4450" s="136"/>
      <c r="L4450" s="136"/>
    </row>
    <row r="4451" ht="22.5" customHeight="1">
      <c r="A4451" s="136"/>
      <c r="B4451" s="136"/>
      <c r="C4451" s="136"/>
      <c r="D4451" s="136"/>
      <c r="F4451" s="136"/>
      <c r="G4451" s="136"/>
      <c r="H4451" s="136"/>
      <c r="I4451" s="136"/>
      <c r="J4451" s="136"/>
      <c r="K4451" s="136"/>
      <c r="L4451" s="136"/>
    </row>
    <row r="4452" ht="22.5" customHeight="1">
      <c r="A4452" s="136"/>
      <c r="B4452" s="136"/>
      <c r="C4452" s="136"/>
      <c r="D4452" s="136"/>
      <c r="F4452" s="136"/>
      <c r="G4452" s="136"/>
      <c r="H4452" s="136"/>
      <c r="I4452" s="136"/>
      <c r="J4452" s="136"/>
      <c r="K4452" s="136"/>
      <c r="L4452" s="136"/>
    </row>
    <row r="4453" ht="22.5" customHeight="1">
      <c r="A4453" s="136"/>
      <c r="B4453" s="136"/>
      <c r="C4453" s="136"/>
      <c r="D4453" s="136"/>
      <c r="F4453" s="136"/>
      <c r="G4453" s="136"/>
      <c r="H4453" s="136"/>
      <c r="I4453" s="136"/>
      <c r="J4453" s="136"/>
      <c r="K4453" s="136"/>
      <c r="L4453" s="136"/>
    </row>
    <row r="4454" ht="22.5" customHeight="1">
      <c r="A4454" s="136"/>
      <c r="B4454" s="136"/>
      <c r="C4454" s="136"/>
      <c r="D4454" s="136"/>
      <c r="F4454" s="136"/>
      <c r="G4454" s="136"/>
      <c r="H4454" s="136"/>
      <c r="I4454" s="136"/>
      <c r="J4454" s="136"/>
      <c r="K4454" s="136"/>
      <c r="L4454" s="136"/>
    </row>
    <row r="4455" ht="22.5" customHeight="1">
      <c r="A4455" s="136"/>
      <c r="B4455" s="136"/>
      <c r="C4455" s="136"/>
      <c r="D4455" s="136"/>
      <c r="F4455" s="136"/>
      <c r="G4455" s="136"/>
      <c r="H4455" s="136"/>
      <c r="I4455" s="136"/>
      <c r="J4455" s="136"/>
      <c r="K4455" s="136"/>
      <c r="L4455" s="136"/>
    </row>
    <row r="4456" ht="22.5" customHeight="1">
      <c r="A4456" s="136"/>
      <c r="B4456" s="136"/>
      <c r="C4456" s="136"/>
      <c r="D4456" s="136"/>
      <c r="F4456" s="136"/>
      <c r="G4456" s="136"/>
      <c r="H4456" s="136"/>
      <c r="I4456" s="136"/>
      <c r="J4456" s="136"/>
      <c r="K4456" s="136"/>
      <c r="L4456" s="136"/>
    </row>
    <row r="4457" ht="22.5" customHeight="1">
      <c r="A4457" s="136"/>
      <c r="B4457" s="136"/>
      <c r="C4457" s="136"/>
      <c r="D4457" s="136"/>
      <c r="F4457" s="136"/>
      <c r="G4457" s="136"/>
      <c r="H4457" s="136"/>
      <c r="I4457" s="136"/>
      <c r="J4457" s="136"/>
      <c r="K4457" s="136"/>
      <c r="L4457" s="136"/>
    </row>
    <row r="4458" ht="22.5" customHeight="1">
      <c r="A4458" s="136"/>
      <c r="B4458" s="136"/>
      <c r="C4458" s="136"/>
      <c r="D4458" s="136"/>
      <c r="F4458" s="136"/>
      <c r="G4458" s="136"/>
      <c r="H4458" s="136"/>
      <c r="I4458" s="136"/>
      <c r="J4458" s="136"/>
      <c r="K4458" s="136"/>
      <c r="L4458" s="136"/>
    </row>
    <row r="4459" ht="22.5" customHeight="1">
      <c r="A4459" s="136"/>
      <c r="B4459" s="136"/>
      <c r="C4459" s="136"/>
      <c r="D4459" s="136"/>
      <c r="F4459" s="136"/>
      <c r="G4459" s="136"/>
      <c r="H4459" s="136"/>
      <c r="I4459" s="136"/>
      <c r="J4459" s="136"/>
      <c r="K4459" s="136"/>
      <c r="L4459" s="136"/>
    </row>
    <row r="4460" ht="22.5" customHeight="1">
      <c r="A4460" s="136"/>
      <c r="B4460" s="136"/>
      <c r="C4460" s="136"/>
      <c r="D4460" s="136"/>
      <c r="F4460" s="136"/>
      <c r="G4460" s="136"/>
      <c r="H4460" s="136"/>
      <c r="I4460" s="136"/>
      <c r="J4460" s="136"/>
      <c r="K4460" s="136"/>
      <c r="L4460" s="136"/>
    </row>
    <row r="4461" ht="22.5" customHeight="1">
      <c r="A4461" s="136"/>
      <c r="B4461" s="136"/>
      <c r="C4461" s="136"/>
      <c r="D4461" s="136"/>
      <c r="F4461" s="136"/>
      <c r="G4461" s="136"/>
      <c r="H4461" s="136"/>
      <c r="I4461" s="136"/>
      <c r="J4461" s="136"/>
      <c r="K4461" s="136"/>
      <c r="L4461" s="136"/>
    </row>
    <row r="4462" ht="22.5" customHeight="1">
      <c r="A4462" s="136"/>
      <c r="B4462" s="136"/>
      <c r="C4462" s="136"/>
      <c r="D4462" s="136"/>
      <c r="F4462" s="136"/>
      <c r="G4462" s="136"/>
      <c r="H4462" s="136"/>
      <c r="I4462" s="136"/>
      <c r="J4462" s="136"/>
      <c r="K4462" s="136"/>
      <c r="L4462" s="136"/>
    </row>
    <row r="4463" ht="22.5" customHeight="1">
      <c r="A4463" s="136"/>
      <c r="B4463" s="136"/>
      <c r="C4463" s="136"/>
      <c r="D4463" s="136"/>
      <c r="F4463" s="136"/>
      <c r="G4463" s="136"/>
      <c r="H4463" s="136"/>
      <c r="I4463" s="136"/>
      <c r="J4463" s="136"/>
      <c r="K4463" s="136"/>
      <c r="L4463" s="136"/>
    </row>
    <row r="4464" ht="22.5" customHeight="1">
      <c r="A4464" s="136"/>
      <c r="B4464" s="136"/>
      <c r="C4464" s="136"/>
      <c r="D4464" s="136"/>
      <c r="F4464" s="136"/>
      <c r="G4464" s="136"/>
      <c r="H4464" s="136"/>
      <c r="I4464" s="136"/>
      <c r="J4464" s="136"/>
      <c r="K4464" s="136"/>
      <c r="L4464" s="136"/>
    </row>
    <row r="4465" ht="22.5" customHeight="1">
      <c r="A4465" s="136"/>
      <c r="B4465" s="136"/>
      <c r="C4465" s="136"/>
      <c r="D4465" s="136"/>
      <c r="F4465" s="136"/>
      <c r="G4465" s="136"/>
      <c r="H4465" s="136"/>
      <c r="I4465" s="136"/>
      <c r="J4465" s="136"/>
      <c r="K4465" s="136"/>
      <c r="L4465" s="136"/>
    </row>
    <row r="4466" ht="22.5" customHeight="1">
      <c r="A4466" s="136"/>
      <c r="B4466" s="136"/>
      <c r="C4466" s="136"/>
      <c r="D4466" s="136"/>
      <c r="F4466" s="136"/>
      <c r="G4466" s="136"/>
      <c r="H4466" s="136"/>
      <c r="I4466" s="136"/>
      <c r="J4466" s="136"/>
      <c r="K4466" s="136"/>
      <c r="L4466" s="136"/>
    </row>
    <row r="4467" ht="22.5" customHeight="1">
      <c r="A4467" s="136"/>
      <c r="B4467" s="136"/>
      <c r="C4467" s="136"/>
      <c r="D4467" s="136"/>
      <c r="F4467" s="136"/>
      <c r="G4467" s="136"/>
      <c r="H4467" s="136"/>
      <c r="I4467" s="136"/>
      <c r="J4467" s="136"/>
      <c r="K4467" s="136"/>
      <c r="L4467" s="136"/>
    </row>
    <row r="4468" ht="22.5" customHeight="1">
      <c r="A4468" s="136"/>
      <c r="B4468" s="136"/>
      <c r="C4468" s="136"/>
      <c r="D4468" s="136"/>
      <c r="F4468" s="136"/>
      <c r="G4468" s="136"/>
      <c r="H4468" s="136"/>
      <c r="I4468" s="136"/>
      <c r="J4468" s="136"/>
      <c r="K4468" s="136"/>
      <c r="L4468" s="136"/>
    </row>
    <row r="4469" ht="22.5" customHeight="1">
      <c r="A4469" s="136"/>
      <c r="B4469" s="136"/>
      <c r="C4469" s="136"/>
      <c r="D4469" s="136"/>
      <c r="F4469" s="136"/>
      <c r="G4469" s="136"/>
      <c r="H4469" s="136"/>
      <c r="I4469" s="136"/>
      <c r="J4469" s="136"/>
      <c r="K4469" s="136"/>
      <c r="L4469" s="136"/>
    </row>
    <row r="4470" ht="22.5" customHeight="1">
      <c r="A4470" s="136"/>
      <c r="B4470" s="136"/>
      <c r="C4470" s="136"/>
      <c r="D4470" s="136"/>
      <c r="F4470" s="136"/>
      <c r="G4470" s="136"/>
      <c r="H4470" s="136"/>
      <c r="I4470" s="136"/>
      <c r="J4470" s="136"/>
      <c r="K4470" s="136"/>
      <c r="L4470" s="136"/>
    </row>
    <row r="4471" ht="22.5" customHeight="1">
      <c r="A4471" s="136"/>
      <c r="B4471" s="136"/>
      <c r="C4471" s="136"/>
      <c r="D4471" s="136"/>
      <c r="F4471" s="136"/>
      <c r="G4471" s="136"/>
      <c r="H4471" s="136"/>
      <c r="I4471" s="136"/>
      <c r="J4471" s="136"/>
      <c r="K4471" s="136"/>
      <c r="L4471" s="136"/>
    </row>
    <row r="4472" ht="22.5" customHeight="1">
      <c r="A4472" s="136"/>
      <c r="B4472" s="136"/>
      <c r="C4472" s="136"/>
      <c r="D4472" s="136"/>
      <c r="F4472" s="136"/>
      <c r="G4472" s="136"/>
      <c r="H4472" s="136"/>
      <c r="I4472" s="136"/>
      <c r="J4472" s="136"/>
      <c r="K4472" s="136"/>
      <c r="L4472" s="136"/>
    </row>
    <row r="4473" ht="22.5" customHeight="1">
      <c r="A4473" s="136"/>
      <c r="B4473" s="136"/>
      <c r="C4473" s="136"/>
      <c r="D4473" s="136"/>
      <c r="F4473" s="136"/>
      <c r="G4473" s="136"/>
      <c r="H4473" s="136"/>
      <c r="I4473" s="136"/>
      <c r="J4473" s="136"/>
      <c r="K4473" s="136"/>
      <c r="L4473" s="136"/>
    </row>
    <row r="4474" ht="22.5" customHeight="1">
      <c r="A4474" s="136"/>
      <c r="B4474" s="136"/>
      <c r="C4474" s="136"/>
      <c r="D4474" s="136"/>
      <c r="F4474" s="136"/>
      <c r="G4474" s="136"/>
      <c r="H4474" s="136"/>
      <c r="I4474" s="136"/>
      <c r="J4474" s="136"/>
      <c r="K4474" s="136"/>
      <c r="L4474" s="136"/>
    </row>
    <row r="4475" ht="22.5" customHeight="1">
      <c r="A4475" s="136"/>
      <c r="B4475" s="136"/>
      <c r="C4475" s="136"/>
      <c r="D4475" s="136"/>
      <c r="F4475" s="136"/>
      <c r="G4475" s="136"/>
      <c r="H4475" s="136"/>
      <c r="I4475" s="136"/>
      <c r="J4475" s="136"/>
      <c r="K4475" s="136"/>
      <c r="L4475" s="136"/>
    </row>
    <row r="4476" ht="22.5" customHeight="1">
      <c r="A4476" s="136"/>
      <c r="B4476" s="136"/>
      <c r="C4476" s="136"/>
      <c r="D4476" s="136"/>
      <c r="F4476" s="136"/>
      <c r="G4476" s="136"/>
      <c r="H4476" s="136"/>
      <c r="I4476" s="136"/>
      <c r="J4476" s="136"/>
      <c r="K4476" s="136"/>
      <c r="L4476" s="136"/>
    </row>
    <row r="4477" ht="22.5" customHeight="1">
      <c r="A4477" s="136"/>
      <c r="B4477" s="136"/>
      <c r="C4477" s="136"/>
      <c r="D4477" s="136"/>
      <c r="F4477" s="136"/>
      <c r="G4477" s="136"/>
      <c r="H4477" s="136"/>
      <c r="I4477" s="136"/>
      <c r="J4477" s="136"/>
      <c r="K4477" s="136"/>
      <c r="L4477" s="136"/>
    </row>
    <row r="4478" ht="22.5" customHeight="1">
      <c r="A4478" s="136"/>
      <c r="B4478" s="136"/>
      <c r="C4478" s="136"/>
      <c r="D4478" s="136"/>
      <c r="F4478" s="136"/>
      <c r="G4478" s="136"/>
      <c r="H4478" s="136"/>
      <c r="I4478" s="136"/>
      <c r="J4478" s="136"/>
      <c r="K4478" s="136"/>
      <c r="L4478" s="136"/>
    </row>
    <row r="4479" ht="22.5" customHeight="1">
      <c r="A4479" s="136"/>
      <c r="B4479" s="136"/>
      <c r="C4479" s="136"/>
      <c r="D4479" s="136"/>
      <c r="F4479" s="136"/>
      <c r="G4479" s="136"/>
      <c r="H4479" s="136"/>
      <c r="I4479" s="136"/>
      <c r="J4479" s="136"/>
      <c r="K4479" s="136"/>
      <c r="L4479" s="136"/>
    </row>
    <row r="4480" ht="22.5" customHeight="1">
      <c r="A4480" s="136"/>
      <c r="B4480" s="136"/>
      <c r="C4480" s="136"/>
      <c r="D4480" s="136"/>
      <c r="F4480" s="136"/>
      <c r="G4480" s="136"/>
      <c r="H4480" s="136"/>
      <c r="I4480" s="136"/>
      <c r="J4480" s="136"/>
      <c r="K4480" s="136"/>
      <c r="L4480" s="136"/>
    </row>
    <row r="4481" ht="22.5" customHeight="1">
      <c r="A4481" s="136"/>
      <c r="B4481" s="136"/>
      <c r="C4481" s="136"/>
      <c r="D4481" s="136"/>
      <c r="F4481" s="136"/>
      <c r="G4481" s="136"/>
      <c r="H4481" s="136"/>
      <c r="I4481" s="136"/>
      <c r="J4481" s="136"/>
      <c r="K4481" s="136"/>
      <c r="L4481" s="136"/>
    </row>
    <row r="4482" ht="22.5" customHeight="1">
      <c r="A4482" s="136"/>
      <c r="B4482" s="136"/>
      <c r="C4482" s="136"/>
      <c r="D4482" s="136"/>
      <c r="F4482" s="136"/>
      <c r="G4482" s="136"/>
      <c r="H4482" s="136"/>
      <c r="I4482" s="136"/>
      <c r="J4482" s="136"/>
      <c r="K4482" s="136"/>
      <c r="L4482" s="136"/>
    </row>
    <row r="4483" ht="22.5" customHeight="1">
      <c r="A4483" s="136"/>
      <c r="B4483" s="136"/>
      <c r="C4483" s="136"/>
      <c r="D4483" s="136"/>
      <c r="F4483" s="136"/>
      <c r="G4483" s="136"/>
      <c r="H4483" s="136"/>
      <c r="I4483" s="136"/>
      <c r="J4483" s="136"/>
      <c r="K4483" s="136"/>
      <c r="L4483" s="136"/>
    </row>
    <row r="4484" ht="22.5" customHeight="1">
      <c r="A4484" s="136"/>
      <c r="B4484" s="136"/>
      <c r="C4484" s="136"/>
      <c r="D4484" s="136"/>
      <c r="F4484" s="136"/>
      <c r="G4484" s="136"/>
      <c r="H4484" s="136"/>
      <c r="I4484" s="136"/>
      <c r="J4484" s="136"/>
      <c r="K4484" s="136"/>
      <c r="L4484" s="136"/>
    </row>
    <row r="4485" ht="22.5" customHeight="1">
      <c r="A4485" s="136"/>
      <c r="B4485" s="136"/>
      <c r="C4485" s="136"/>
      <c r="D4485" s="136"/>
      <c r="F4485" s="136"/>
      <c r="G4485" s="136"/>
      <c r="H4485" s="136"/>
      <c r="I4485" s="136"/>
      <c r="J4485" s="136"/>
      <c r="K4485" s="136"/>
      <c r="L4485" s="136"/>
    </row>
    <row r="4486" ht="22.5" customHeight="1">
      <c r="A4486" s="136"/>
      <c r="B4486" s="136"/>
      <c r="C4486" s="136"/>
      <c r="D4486" s="136"/>
      <c r="F4486" s="136"/>
      <c r="G4486" s="136"/>
      <c r="H4486" s="136"/>
      <c r="I4486" s="136"/>
      <c r="J4486" s="136"/>
      <c r="K4486" s="136"/>
      <c r="L4486" s="136"/>
    </row>
    <row r="4487" ht="22.5" customHeight="1">
      <c r="A4487" s="136"/>
      <c r="B4487" s="136"/>
      <c r="C4487" s="136"/>
      <c r="D4487" s="136"/>
      <c r="F4487" s="136"/>
      <c r="G4487" s="136"/>
      <c r="H4487" s="136"/>
      <c r="I4487" s="136"/>
      <c r="J4487" s="136"/>
      <c r="K4487" s="136"/>
      <c r="L4487" s="136"/>
    </row>
    <row r="4488" ht="22.5" customHeight="1">
      <c r="A4488" s="136"/>
      <c r="B4488" s="136"/>
      <c r="C4488" s="136"/>
      <c r="D4488" s="136"/>
      <c r="F4488" s="136"/>
      <c r="G4488" s="136"/>
      <c r="H4488" s="136"/>
      <c r="I4488" s="136"/>
      <c r="J4488" s="136"/>
      <c r="K4488" s="136"/>
      <c r="L4488" s="136"/>
    </row>
    <row r="4489" ht="22.5" customHeight="1">
      <c r="A4489" s="136"/>
      <c r="B4489" s="136"/>
      <c r="C4489" s="136"/>
      <c r="D4489" s="136"/>
      <c r="F4489" s="136"/>
      <c r="G4489" s="136"/>
      <c r="H4489" s="136"/>
      <c r="I4489" s="136"/>
      <c r="J4489" s="136"/>
      <c r="K4489" s="136"/>
      <c r="L4489" s="136"/>
    </row>
    <row r="4490" ht="22.5" customHeight="1">
      <c r="A4490" s="136"/>
      <c r="B4490" s="136"/>
      <c r="C4490" s="136"/>
      <c r="D4490" s="136"/>
      <c r="F4490" s="136"/>
      <c r="G4490" s="136"/>
      <c r="H4490" s="136"/>
      <c r="I4490" s="136"/>
      <c r="J4490" s="136"/>
      <c r="K4490" s="136"/>
      <c r="L4490" s="136"/>
    </row>
    <row r="4491" ht="22.5" customHeight="1">
      <c r="A4491" s="136"/>
      <c r="B4491" s="136"/>
      <c r="C4491" s="136"/>
      <c r="D4491" s="136"/>
      <c r="F4491" s="136"/>
      <c r="G4491" s="136"/>
      <c r="H4491" s="136"/>
      <c r="I4491" s="136"/>
      <c r="J4491" s="136"/>
      <c r="K4491" s="136"/>
      <c r="L4491" s="136"/>
    </row>
    <row r="4492" ht="22.5" customHeight="1">
      <c r="A4492" s="136"/>
      <c r="B4492" s="136"/>
      <c r="C4492" s="136"/>
      <c r="D4492" s="136"/>
      <c r="F4492" s="136"/>
      <c r="G4492" s="136"/>
      <c r="H4492" s="136"/>
      <c r="I4492" s="136"/>
      <c r="J4492" s="136"/>
      <c r="K4492" s="136"/>
      <c r="L4492" s="136"/>
    </row>
    <row r="4493" ht="22.5" customHeight="1">
      <c r="A4493" s="136"/>
      <c r="B4493" s="136"/>
      <c r="C4493" s="136"/>
      <c r="D4493" s="136"/>
      <c r="F4493" s="136"/>
      <c r="G4493" s="136"/>
      <c r="H4493" s="136"/>
      <c r="I4493" s="136"/>
      <c r="J4493" s="136"/>
      <c r="K4493" s="136"/>
      <c r="L4493" s="136"/>
    </row>
    <row r="4494" ht="22.5" customHeight="1">
      <c r="A4494" s="136"/>
      <c r="B4494" s="136"/>
      <c r="C4494" s="136"/>
      <c r="D4494" s="136"/>
      <c r="F4494" s="136"/>
      <c r="G4494" s="136"/>
      <c r="H4494" s="136"/>
      <c r="I4494" s="136"/>
      <c r="J4494" s="136"/>
      <c r="K4494" s="136"/>
      <c r="L4494" s="136"/>
    </row>
    <row r="4495" ht="22.5" customHeight="1">
      <c r="A4495" s="136"/>
      <c r="B4495" s="136"/>
      <c r="C4495" s="136"/>
      <c r="D4495" s="136"/>
      <c r="F4495" s="136"/>
      <c r="G4495" s="136"/>
      <c r="H4495" s="136"/>
      <c r="I4495" s="136"/>
      <c r="J4495" s="136"/>
      <c r="K4495" s="136"/>
      <c r="L4495" s="136"/>
    </row>
    <row r="4496" ht="22.5" customHeight="1">
      <c r="A4496" s="136"/>
      <c r="B4496" s="136"/>
      <c r="C4496" s="136"/>
      <c r="D4496" s="136"/>
      <c r="F4496" s="136"/>
      <c r="G4496" s="136"/>
      <c r="H4496" s="136"/>
      <c r="I4496" s="136"/>
      <c r="J4496" s="136"/>
      <c r="K4496" s="136"/>
      <c r="L4496" s="136"/>
    </row>
    <row r="4497" ht="22.5" customHeight="1">
      <c r="A4497" s="136"/>
      <c r="B4497" s="136"/>
      <c r="C4497" s="136"/>
      <c r="D4497" s="136"/>
      <c r="F4497" s="136"/>
      <c r="G4497" s="136"/>
      <c r="H4497" s="136"/>
      <c r="I4497" s="136"/>
      <c r="J4497" s="136"/>
      <c r="K4497" s="136"/>
      <c r="L4497" s="136"/>
    </row>
    <row r="4498" ht="22.5" customHeight="1">
      <c r="A4498" s="136"/>
      <c r="B4498" s="136"/>
      <c r="C4498" s="136"/>
      <c r="D4498" s="136"/>
      <c r="F4498" s="136"/>
      <c r="G4498" s="136"/>
      <c r="H4498" s="136"/>
      <c r="I4498" s="136"/>
      <c r="J4498" s="136"/>
      <c r="K4498" s="136"/>
      <c r="L4498" s="136"/>
    </row>
    <row r="4499" ht="22.5" customHeight="1">
      <c r="A4499" s="136"/>
      <c r="B4499" s="136"/>
      <c r="C4499" s="136"/>
      <c r="D4499" s="136"/>
      <c r="F4499" s="136"/>
      <c r="G4499" s="136"/>
      <c r="H4499" s="136"/>
      <c r="I4499" s="136"/>
      <c r="J4499" s="136"/>
      <c r="K4499" s="136"/>
      <c r="L4499" s="136"/>
    </row>
    <row r="4500" ht="22.5" customHeight="1">
      <c r="A4500" s="136"/>
      <c r="B4500" s="136"/>
      <c r="C4500" s="136"/>
      <c r="D4500" s="136"/>
      <c r="F4500" s="136"/>
      <c r="G4500" s="136"/>
      <c r="H4500" s="136"/>
      <c r="I4500" s="136"/>
      <c r="J4500" s="136"/>
      <c r="K4500" s="136"/>
      <c r="L4500" s="136"/>
    </row>
    <row r="4501" ht="22.5" customHeight="1">
      <c r="A4501" s="136"/>
      <c r="B4501" s="136"/>
      <c r="C4501" s="136"/>
      <c r="D4501" s="136"/>
      <c r="F4501" s="136"/>
      <c r="G4501" s="136"/>
      <c r="H4501" s="136"/>
      <c r="I4501" s="136"/>
      <c r="J4501" s="136"/>
      <c r="K4501" s="136"/>
      <c r="L4501" s="136"/>
    </row>
    <row r="4502" ht="22.5" customHeight="1">
      <c r="A4502" s="136"/>
      <c r="B4502" s="136"/>
      <c r="C4502" s="136"/>
      <c r="D4502" s="136"/>
      <c r="F4502" s="136"/>
      <c r="G4502" s="136"/>
      <c r="H4502" s="136"/>
      <c r="I4502" s="136"/>
      <c r="J4502" s="136"/>
      <c r="K4502" s="136"/>
      <c r="L4502" s="136"/>
    </row>
    <row r="4503" ht="22.5" customHeight="1">
      <c r="A4503" s="136"/>
      <c r="B4503" s="136"/>
      <c r="C4503" s="136"/>
      <c r="D4503" s="136"/>
      <c r="F4503" s="136"/>
      <c r="G4503" s="136"/>
      <c r="H4503" s="136"/>
      <c r="I4503" s="136"/>
      <c r="J4503" s="136"/>
      <c r="K4503" s="136"/>
      <c r="L4503" s="136"/>
    </row>
    <row r="4504" ht="22.5" customHeight="1">
      <c r="A4504" s="136"/>
      <c r="B4504" s="136"/>
      <c r="C4504" s="136"/>
      <c r="D4504" s="136"/>
      <c r="F4504" s="136"/>
      <c r="G4504" s="136"/>
      <c r="H4504" s="136"/>
      <c r="I4504" s="136"/>
      <c r="J4504" s="136"/>
      <c r="K4504" s="136"/>
      <c r="L4504" s="136"/>
    </row>
    <row r="4505" ht="22.5" customHeight="1">
      <c r="A4505" s="136"/>
      <c r="B4505" s="136"/>
      <c r="C4505" s="136"/>
      <c r="D4505" s="136"/>
      <c r="F4505" s="136"/>
      <c r="G4505" s="136"/>
      <c r="H4505" s="136"/>
      <c r="I4505" s="136"/>
      <c r="J4505" s="136"/>
      <c r="K4505" s="136"/>
      <c r="L4505" s="136"/>
    </row>
    <row r="4506" ht="22.5" customHeight="1">
      <c r="A4506" s="136"/>
      <c r="B4506" s="136"/>
      <c r="C4506" s="136"/>
      <c r="D4506" s="136"/>
      <c r="F4506" s="136"/>
      <c r="G4506" s="136"/>
      <c r="H4506" s="136"/>
      <c r="I4506" s="136"/>
      <c r="J4506" s="136"/>
      <c r="K4506" s="136"/>
      <c r="L4506" s="136"/>
    </row>
    <row r="4507" ht="22.5" customHeight="1">
      <c r="A4507" s="136"/>
      <c r="B4507" s="136"/>
      <c r="C4507" s="136"/>
      <c r="D4507" s="136"/>
      <c r="F4507" s="136"/>
      <c r="G4507" s="136"/>
      <c r="H4507" s="136"/>
      <c r="I4507" s="136"/>
      <c r="J4507" s="136"/>
      <c r="K4507" s="136"/>
      <c r="L4507" s="136"/>
    </row>
    <row r="4508" ht="22.5" customHeight="1">
      <c r="A4508" s="136"/>
      <c r="B4508" s="136"/>
      <c r="C4508" s="136"/>
      <c r="D4508" s="136"/>
      <c r="F4508" s="136"/>
      <c r="G4508" s="136"/>
      <c r="H4508" s="136"/>
      <c r="I4508" s="136"/>
      <c r="J4508" s="136"/>
      <c r="K4508" s="136"/>
      <c r="L4508" s="136"/>
    </row>
    <row r="4509" ht="22.5" customHeight="1">
      <c r="A4509" s="136"/>
      <c r="B4509" s="136"/>
      <c r="C4509" s="136"/>
      <c r="D4509" s="136"/>
      <c r="F4509" s="136"/>
      <c r="G4509" s="136"/>
      <c r="H4509" s="136"/>
      <c r="I4509" s="136"/>
      <c r="J4509" s="136"/>
      <c r="K4509" s="136"/>
      <c r="L4509" s="136"/>
    </row>
    <row r="4510" ht="22.5" customHeight="1">
      <c r="A4510" s="136"/>
      <c r="B4510" s="136"/>
      <c r="C4510" s="136"/>
      <c r="D4510" s="136"/>
      <c r="F4510" s="136"/>
      <c r="G4510" s="136"/>
      <c r="H4510" s="136"/>
      <c r="I4510" s="136"/>
      <c r="J4510" s="136"/>
      <c r="K4510" s="136"/>
      <c r="L4510" s="136"/>
    </row>
    <row r="4511" ht="22.5" customHeight="1">
      <c r="A4511" s="136"/>
      <c r="B4511" s="136"/>
      <c r="C4511" s="136"/>
      <c r="D4511" s="136"/>
      <c r="F4511" s="136"/>
      <c r="G4511" s="136"/>
      <c r="H4511" s="136"/>
      <c r="I4511" s="136"/>
      <c r="J4511" s="136"/>
      <c r="K4511" s="136"/>
      <c r="L4511" s="136"/>
    </row>
    <row r="4512" ht="22.5" customHeight="1">
      <c r="A4512" s="136"/>
      <c r="B4512" s="136"/>
      <c r="C4512" s="136"/>
      <c r="D4512" s="136"/>
      <c r="F4512" s="136"/>
      <c r="G4512" s="136"/>
      <c r="H4512" s="136"/>
      <c r="I4512" s="136"/>
      <c r="J4512" s="136"/>
      <c r="K4512" s="136"/>
      <c r="L4512" s="136"/>
    </row>
    <row r="4513" ht="22.5" customHeight="1">
      <c r="A4513" s="136"/>
      <c r="B4513" s="136"/>
      <c r="C4513" s="136"/>
      <c r="D4513" s="136"/>
      <c r="F4513" s="136"/>
      <c r="G4513" s="136"/>
      <c r="H4513" s="136"/>
      <c r="I4513" s="136"/>
      <c r="J4513" s="136"/>
      <c r="K4513" s="136"/>
      <c r="L4513" s="136"/>
    </row>
    <row r="4514" ht="22.5" customHeight="1">
      <c r="A4514" s="136"/>
      <c r="B4514" s="136"/>
      <c r="C4514" s="136"/>
      <c r="D4514" s="136"/>
      <c r="F4514" s="136"/>
      <c r="G4514" s="136"/>
      <c r="H4514" s="136"/>
      <c r="I4514" s="136"/>
      <c r="J4514" s="136"/>
      <c r="K4514" s="136"/>
      <c r="L4514" s="136"/>
    </row>
    <row r="4515" ht="22.5" customHeight="1">
      <c r="A4515" s="136"/>
      <c r="B4515" s="136"/>
      <c r="C4515" s="136"/>
      <c r="D4515" s="136"/>
      <c r="F4515" s="136"/>
      <c r="G4515" s="136"/>
      <c r="H4515" s="136"/>
      <c r="I4515" s="136"/>
      <c r="J4515" s="136"/>
      <c r="K4515" s="136"/>
      <c r="L4515" s="136"/>
    </row>
    <row r="4516" ht="22.5" customHeight="1">
      <c r="A4516" s="136"/>
      <c r="B4516" s="136"/>
      <c r="C4516" s="136"/>
      <c r="D4516" s="136"/>
      <c r="F4516" s="136"/>
      <c r="G4516" s="136"/>
      <c r="H4516" s="136"/>
      <c r="I4516" s="136"/>
      <c r="J4516" s="136"/>
      <c r="K4516" s="136"/>
      <c r="L4516" s="136"/>
    </row>
    <row r="4517" ht="22.5" customHeight="1">
      <c r="A4517" s="136"/>
      <c r="B4517" s="136"/>
      <c r="C4517" s="136"/>
      <c r="D4517" s="136"/>
      <c r="F4517" s="136"/>
      <c r="G4517" s="136"/>
      <c r="H4517" s="136"/>
      <c r="I4517" s="136"/>
      <c r="J4517" s="136"/>
      <c r="K4517" s="136"/>
      <c r="L4517" s="136"/>
    </row>
    <row r="4518" ht="22.5" customHeight="1">
      <c r="A4518" s="136"/>
      <c r="B4518" s="136"/>
      <c r="C4518" s="136"/>
      <c r="D4518" s="136"/>
      <c r="F4518" s="136"/>
      <c r="G4518" s="136"/>
      <c r="H4518" s="136"/>
      <c r="I4518" s="136"/>
      <c r="J4518" s="136"/>
      <c r="K4518" s="136"/>
      <c r="L4518" s="136"/>
    </row>
    <row r="4519" ht="22.5" customHeight="1">
      <c r="A4519" s="136"/>
      <c r="B4519" s="136"/>
      <c r="C4519" s="136"/>
      <c r="D4519" s="136"/>
      <c r="F4519" s="136"/>
      <c r="G4519" s="136"/>
      <c r="H4519" s="136"/>
      <c r="I4519" s="136"/>
      <c r="J4519" s="136"/>
      <c r="K4519" s="136"/>
      <c r="L4519" s="136"/>
    </row>
    <row r="4520" ht="22.5" customHeight="1">
      <c r="A4520" s="136"/>
      <c r="B4520" s="136"/>
      <c r="C4520" s="136"/>
      <c r="D4520" s="136"/>
      <c r="F4520" s="136"/>
      <c r="G4520" s="136"/>
      <c r="H4520" s="136"/>
      <c r="I4520" s="136"/>
      <c r="J4520" s="136"/>
      <c r="K4520" s="136"/>
      <c r="L4520" s="136"/>
    </row>
    <row r="4521" ht="22.5" customHeight="1">
      <c r="A4521" s="136"/>
      <c r="B4521" s="136"/>
      <c r="C4521" s="136"/>
      <c r="D4521" s="136"/>
      <c r="F4521" s="136"/>
      <c r="G4521" s="136"/>
      <c r="H4521" s="136"/>
      <c r="I4521" s="136"/>
      <c r="J4521" s="136"/>
      <c r="K4521" s="136"/>
      <c r="L4521" s="136"/>
    </row>
    <row r="4522" ht="22.5" customHeight="1">
      <c r="A4522" s="136"/>
      <c r="B4522" s="136"/>
      <c r="C4522" s="136"/>
      <c r="D4522" s="136"/>
      <c r="F4522" s="136"/>
      <c r="G4522" s="136"/>
      <c r="H4522" s="136"/>
      <c r="I4522" s="136"/>
      <c r="J4522" s="136"/>
      <c r="K4522" s="136"/>
      <c r="L4522" s="136"/>
    </row>
    <row r="4523" ht="22.5" customHeight="1">
      <c r="A4523" s="136"/>
      <c r="B4523" s="136"/>
      <c r="C4523" s="136"/>
      <c r="D4523" s="136"/>
      <c r="F4523" s="136"/>
      <c r="G4523" s="136"/>
      <c r="H4523" s="136"/>
      <c r="I4523" s="136"/>
      <c r="J4523" s="136"/>
      <c r="K4523" s="136"/>
      <c r="L4523" s="136"/>
    </row>
    <row r="4524" ht="22.5" customHeight="1">
      <c r="A4524" s="136"/>
      <c r="B4524" s="136"/>
      <c r="C4524" s="136"/>
      <c r="D4524" s="136"/>
      <c r="F4524" s="136"/>
      <c r="G4524" s="136"/>
      <c r="H4524" s="136"/>
      <c r="I4524" s="136"/>
      <c r="J4524" s="136"/>
      <c r="K4524" s="136"/>
      <c r="L4524" s="136"/>
    </row>
    <row r="4525" ht="22.5" customHeight="1">
      <c r="A4525" s="136"/>
      <c r="B4525" s="136"/>
      <c r="C4525" s="136"/>
      <c r="D4525" s="136"/>
      <c r="F4525" s="136"/>
      <c r="G4525" s="136"/>
      <c r="H4525" s="136"/>
      <c r="I4525" s="136"/>
      <c r="J4525" s="136"/>
      <c r="K4525" s="136"/>
      <c r="L4525" s="136"/>
    </row>
    <row r="4526" ht="22.5" customHeight="1">
      <c r="A4526" s="136"/>
      <c r="B4526" s="136"/>
      <c r="C4526" s="136"/>
      <c r="D4526" s="136"/>
      <c r="F4526" s="136"/>
      <c r="G4526" s="136"/>
      <c r="H4526" s="136"/>
      <c r="I4526" s="136"/>
      <c r="J4526" s="136"/>
      <c r="K4526" s="136"/>
      <c r="L4526" s="136"/>
    </row>
    <row r="4527" ht="22.5" customHeight="1">
      <c r="A4527" s="136"/>
      <c r="B4527" s="136"/>
      <c r="C4527" s="136"/>
      <c r="D4527" s="136"/>
      <c r="F4527" s="136"/>
      <c r="G4527" s="136"/>
      <c r="H4527" s="136"/>
      <c r="I4527" s="136"/>
      <c r="J4527" s="136"/>
      <c r="K4527" s="136"/>
      <c r="L4527" s="136"/>
    </row>
    <row r="4528" ht="22.5" customHeight="1">
      <c r="A4528" s="136"/>
      <c r="B4528" s="136"/>
      <c r="C4528" s="136"/>
      <c r="D4528" s="136"/>
      <c r="F4528" s="136"/>
      <c r="G4528" s="136"/>
      <c r="H4528" s="136"/>
      <c r="I4528" s="136"/>
      <c r="J4528" s="136"/>
      <c r="K4528" s="136"/>
      <c r="L4528" s="136"/>
    </row>
    <row r="4529" ht="22.5" customHeight="1">
      <c r="A4529" s="136"/>
      <c r="B4529" s="136"/>
      <c r="C4529" s="136"/>
      <c r="D4529" s="136"/>
      <c r="F4529" s="136"/>
      <c r="G4529" s="136"/>
      <c r="H4529" s="136"/>
      <c r="I4529" s="136"/>
      <c r="J4529" s="136"/>
      <c r="K4529" s="136"/>
      <c r="L4529" s="136"/>
    </row>
    <row r="4530" ht="22.5" customHeight="1">
      <c r="A4530" s="136"/>
      <c r="B4530" s="136"/>
      <c r="C4530" s="136"/>
      <c r="D4530" s="136"/>
      <c r="F4530" s="136"/>
      <c r="G4530" s="136"/>
      <c r="H4530" s="136"/>
      <c r="I4530" s="136"/>
      <c r="J4530" s="136"/>
      <c r="K4530" s="136"/>
      <c r="L4530" s="136"/>
    </row>
    <row r="4531" ht="22.5" customHeight="1">
      <c r="A4531" s="136"/>
      <c r="B4531" s="136"/>
      <c r="C4531" s="136"/>
      <c r="D4531" s="136"/>
      <c r="F4531" s="136"/>
      <c r="G4531" s="136"/>
      <c r="H4531" s="136"/>
      <c r="I4531" s="136"/>
      <c r="J4531" s="136"/>
      <c r="K4531" s="136"/>
      <c r="L4531" s="136"/>
    </row>
    <row r="4532" ht="22.5" customHeight="1">
      <c r="A4532" s="136"/>
      <c r="B4532" s="136"/>
      <c r="C4532" s="136"/>
      <c r="D4532" s="136"/>
      <c r="F4532" s="136"/>
      <c r="G4532" s="136"/>
      <c r="H4532" s="136"/>
      <c r="I4532" s="136"/>
      <c r="J4532" s="136"/>
      <c r="K4532" s="136"/>
      <c r="L4532" s="136"/>
    </row>
    <row r="4533" ht="22.5" customHeight="1">
      <c r="A4533" s="136"/>
      <c r="B4533" s="136"/>
      <c r="C4533" s="136"/>
      <c r="D4533" s="136"/>
      <c r="F4533" s="136"/>
      <c r="G4533" s="136"/>
      <c r="H4533" s="136"/>
      <c r="I4533" s="136"/>
      <c r="J4533" s="136"/>
      <c r="K4533" s="136"/>
      <c r="L4533" s="136"/>
    </row>
    <row r="4534" ht="22.5" customHeight="1">
      <c r="A4534" s="136"/>
      <c r="B4534" s="136"/>
      <c r="C4534" s="136"/>
      <c r="D4534" s="136"/>
      <c r="F4534" s="136"/>
      <c r="G4534" s="136"/>
      <c r="H4534" s="136"/>
      <c r="I4534" s="136"/>
      <c r="J4534" s="136"/>
      <c r="K4534" s="136"/>
      <c r="L4534" s="136"/>
    </row>
    <row r="4535" ht="22.5" customHeight="1">
      <c r="A4535" s="136"/>
      <c r="B4535" s="136"/>
      <c r="C4535" s="136"/>
      <c r="D4535" s="136"/>
      <c r="F4535" s="136"/>
      <c r="G4535" s="136"/>
      <c r="H4535" s="136"/>
      <c r="I4535" s="136"/>
      <c r="J4535" s="136"/>
      <c r="K4535" s="136"/>
      <c r="L4535" s="136"/>
    </row>
    <row r="4536" ht="22.5" customHeight="1">
      <c r="A4536" s="136"/>
      <c r="B4536" s="136"/>
      <c r="C4536" s="136"/>
      <c r="D4536" s="136"/>
      <c r="F4536" s="136"/>
      <c r="G4536" s="136"/>
      <c r="H4536" s="136"/>
      <c r="I4536" s="136"/>
      <c r="J4536" s="136"/>
      <c r="K4536" s="136"/>
      <c r="L4536" s="136"/>
    </row>
    <row r="4537" ht="22.5" customHeight="1">
      <c r="A4537" s="136"/>
      <c r="B4537" s="136"/>
      <c r="C4537" s="136"/>
      <c r="D4537" s="136"/>
      <c r="F4537" s="136"/>
      <c r="G4537" s="136"/>
      <c r="H4537" s="136"/>
      <c r="I4537" s="136"/>
      <c r="J4537" s="136"/>
      <c r="K4537" s="136"/>
      <c r="L4537" s="136"/>
    </row>
    <row r="4538" ht="22.5" customHeight="1">
      <c r="A4538" s="136"/>
      <c r="B4538" s="136"/>
      <c r="C4538" s="136"/>
      <c r="D4538" s="136"/>
      <c r="F4538" s="136"/>
      <c r="G4538" s="136"/>
      <c r="H4538" s="136"/>
      <c r="I4538" s="136"/>
      <c r="J4538" s="136"/>
      <c r="K4538" s="136"/>
      <c r="L4538" s="136"/>
    </row>
    <row r="4539" ht="22.5" customHeight="1">
      <c r="A4539" s="136"/>
      <c r="B4539" s="136"/>
      <c r="C4539" s="136"/>
      <c r="D4539" s="136"/>
      <c r="F4539" s="136"/>
      <c r="G4539" s="136"/>
      <c r="H4539" s="136"/>
      <c r="I4539" s="136"/>
      <c r="J4539" s="136"/>
      <c r="K4539" s="136"/>
      <c r="L4539" s="136"/>
    </row>
    <row r="4540" ht="22.5" customHeight="1">
      <c r="A4540" s="136"/>
      <c r="B4540" s="136"/>
      <c r="C4540" s="136"/>
      <c r="D4540" s="136"/>
      <c r="F4540" s="136"/>
      <c r="G4540" s="136"/>
      <c r="H4540" s="136"/>
      <c r="I4540" s="136"/>
      <c r="J4540" s="136"/>
      <c r="K4540" s="136"/>
      <c r="L4540" s="136"/>
    </row>
    <row r="4541" ht="22.5" customHeight="1">
      <c r="A4541" s="136"/>
      <c r="B4541" s="136"/>
      <c r="C4541" s="136"/>
      <c r="D4541" s="136"/>
      <c r="F4541" s="136"/>
      <c r="G4541" s="136"/>
      <c r="H4541" s="136"/>
      <c r="I4541" s="136"/>
      <c r="J4541" s="136"/>
      <c r="K4541" s="136"/>
      <c r="L4541" s="136"/>
    </row>
    <row r="4542" ht="22.5" customHeight="1">
      <c r="A4542" s="136"/>
      <c r="B4542" s="136"/>
      <c r="C4542" s="136"/>
      <c r="D4542" s="136"/>
      <c r="F4542" s="136"/>
      <c r="G4542" s="136"/>
      <c r="H4542" s="136"/>
      <c r="I4542" s="136"/>
      <c r="J4542" s="136"/>
      <c r="K4542" s="136"/>
      <c r="L4542" s="136"/>
    </row>
    <row r="4543" ht="22.5" customHeight="1">
      <c r="A4543" s="136"/>
      <c r="B4543" s="136"/>
      <c r="C4543" s="136"/>
      <c r="D4543" s="136"/>
      <c r="F4543" s="136"/>
      <c r="G4543" s="136"/>
      <c r="H4543" s="136"/>
      <c r="I4543" s="136"/>
      <c r="J4543" s="136"/>
      <c r="K4543" s="136"/>
      <c r="L4543" s="136"/>
    </row>
    <row r="4544" ht="22.5" customHeight="1">
      <c r="A4544" s="136"/>
      <c r="B4544" s="136"/>
      <c r="C4544" s="136"/>
      <c r="D4544" s="136"/>
      <c r="F4544" s="136"/>
      <c r="G4544" s="136"/>
      <c r="H4544" s="136"/>
      <c r="I4544" s="136"/>
      <c r="J4544" s="136"/>
      <c r="K4544" s="136"/>
      <c r="L4544" s="136"/>
    </row>
    <row r="4545" ht="22.5" customHeight="1">
      <c r="A4545" s="136"/>
      <c r="B4545" s="136"/>
      <c r="C4545" s="136"/>
      <c r="D4545" s="136"/>
      <c r="F4545" s="136"/>
      <c r="G4545" s="136"/>
      <c r="H4545" s="136"/>
      <c r="I4545" s="136"/>
      <c r="J4545" s="136"/>
      <c r="K4545" s="136"/>
      <c r="L4545" s="136"/>
    </row>
    <row r="4546" ht="22.5" customHeight="1">
      <c r="A4546" s="136"/>
      <c r="B4546" s="136"/>
      <c r="C4546" s="136"/>
      <c r="D4546" s="136"/>
      <c r="F4546" s="136"/>
      <c r="G4546" s="136"/>
      <c r="H4546" s="136"/>
      <c r="I4546" s="136"/>
      <c r="J4546" s="136"/>
      <c r="K4546" s="136"/>
      <c r="L4546" s="136"/>
    </row>
    <row r="4547" ht="22.5" customHeight="1">
      <c r="A4547" s="136"/>
      <c r="B4547" s="136"/>
      <c r="C4547" s="136"/>
      <c r="D4547" s="136"/>
      <c r="F4547" s="136"/>
      <c r="G4547" s="136"/>
      <c r="H4547" s="136"/>
      <c r="I4547" s="136"/>
      <c r="J4547" s="136"/>
      <c r="K4547" s="136"/>
      <c r="L4547" s="136"/>
    </row>
    <row r="4548" ht="22.5" customHeight="1">
      <c r="A4548" s="136"/>
      <c r="B4548" s="136"/>
      <c r="C4548" s="136"/>
      <c r="D4548" s="136"/>
      <c r="F4548" s="136"/>
      <c r="G4548" s="136"/>
      <c r="H4548" s="136"/>
      <c r="I4548" s="136"/>
      <c r="J4548" s="136"/>
      <c r="K4548" s="136"/>
      <c r="L4548" s="136"/>
    </row>
    <row r="4549" ht="22.5" customHeight="1">
      <c r="A4549" s="136"/>
      <c r="B4549" s="136"/>
      <c r="C4549" s="136"/>
      <c r="D4549" s="136"/>
      <c r="F4549" s="136"/>
      <c r="G4549" s="136"/>
      <c r="H4549" s="136"/>
      <c r="I4549" s="136"/>
      <c r="J4549" s="136"/>
      <c r="K4549" s="136"/>
      <c r="L4549" s="136"/>
    </row>
    <row r="4550" ht="22.5" customHeight="1">
      <c r="A4550" s="136"/>
      <c r="B4550" s="136"/>
      <c r="C4550" s="136"/>
      <c r="D4550" s="136"/>
      <c r="F4550" s="136"/>
      <c r="G4550" s="136"/>
      <c r="H4550" s="136"/>
      <c r="I4550" s="136"/>
      <c r="J4550" s="136"/>
      <c r="K4550" s="136"/>
      <c r="L4550" s="136"/>
    </row>
    <row r="4551" ht="22.5" customHeight="1">
      <c r="A4551" s="136"/>
      <c r="B4551" s="136"/>
      <c r="C4551" s="136"/>
      <c r="D4551" s="136"/>
      <c r="F4551" s="136"/>
      <c r="G4551" s="136"/>
      <c r="H4551" s="136"/>
      <c r="I4551" s="136"/>
      <c r="J4551" s="136"/>
      <c r="K4551" s="136"/>
      <c r="L4551" s="136"/>
    </row>
    <row r="4552" ht="22.5" customHeight="1">
      <c r="A4552" s="136"/>
      <c r="B4552" s="136"/>
      <c r="C4552" s="136"/>
      <c r="D4552" s="136"/>
      <c r="F4552" s="136"/>
      <c r="G4552" s="136"/>
      <c r="H4552" s="136"/>
      <c r="I4552" s="136"/>
      <c r="J4552" s="136"/>
      <c r="K4552" s="136"/>
      <c r="L4552" s="136"/>
    </row>
    <row r="4553" ht="22.5" customHeight="1">
      <c r="A4553" s="136"/>
      <c r="B4553" s="136"/>
      <c r="C4553" s="136"/>
      <c r="D4553" s="136"/>
      <c r="F4553" s="136"/>
      <c r="G4553" s="136"/>
      <c r="H4553" s="136"/>
      <c r="I4553" s="136"/>
      <c r="J4553" s="136"/>
      <c r="K4553" s="136"/>
      <c r="L4553" s="136"/>
    </row>
    <row r="4554" ht="22.5" customHeight="1">
      <c r="A4554" s="136"/>
      <c r="B4554" s="136"/>
      <c r="C4554" s="136"/>
      <c r="D4554" s="136"/>
      <c r="F4554" s="136"/>
      <c r="G4554" s="136"/>
      <c r="H4554" s="136"/>
      <c r="I4554" s="136"/>
      <c r="J4554" s="136"/>
      <c r="K4554" s="136"/>
      <c r="L4554" s="136"/>
    </row>
    <row r="4555" ht="22.5" customHeight="1">
      <c r="A4555" s="136"/>
      <c r="B4555" s="136"/>
      <c r="C4555" s="136"/>
      <c r="D4555" s="136"/>
      <c r="F4555" s="136"/>
      <c r="G4555" s="136"/>
      <c r="H4555" s="136"/>
      <c r="I4555" s="136"/>
      <c r="J4555" s="136"/>
      <c r="K4555" s="136"/>
      <c r="L4555" s="136"/>
    </row>
    <row r="4556" ht="22.5" customHeight="1">
      <c r="A4556" s="136"/>
      <c r="B4556" s="136"/>
      <c r="C4556" s="136"/>
      <c r="D4556" s="136"/>
      <c r="F4556" s="136"/>
      <c r="G4556" s="136"/>
      <c r="H4556" s="136"/>
      <c r="I4556" s="136"/>
      <c r="J4556" s="136"/>
      <c r="K4556" s="136"/>
      <c r="L4556" s="136"/>
    </row>
    <row r="4557" ht="22.5" customHeight="1">
      <c r="A4557" s="136"/>
      <c r="B4557" s="136"/>
      <c r="C4557" s="136"/>
      <c r="D4557" s="136"/>
      <c r="F4557" s="136"/>
      <c r="G4557" s="136"/>
      <c r="H4557" s="136"/>
      <c r="I4557" s="136"/>
      <c r="J4557" s="136"/>
      <c r="K4557" s="136"/>
      <c r="L4557" s="136"/>
    </row>
    <row r="4558" ht="22.5" customHeight="1">
      <c r="A4558" s="136"/>
      <c r="B4558" s="136"/>
      <c r="C4558" s="136"/>
      <c r="D4558" s="136"/>
      <c r="F4558" s="136"/>
      <c r="G4558" s="136"/>
      <c r="H4558" s="136"/>
      <c r="I4558" s="136"/>
      <c r="J4558" s="136"/>
      <c r="K4558" s="136"/>
      <c r="L4558" s="136"/>
    </row>
    <row r="4559" ht="22.5" customHeight="1">
      <c r="A4559" s="136"/>
      <c r="B4559" s="136"/>
      <c r="C4559" s="136"/>
      <c r="D4559" s="136"/>
      <c r="F4559" s="136"/>
      <c r="G4559" s="136"/>
      <c r="H4559" s="136"/>
      <c r="I4559" s="136"/>
      <c r="J4559" s="136"/>
      <c r="K4559" s="136"/>
      <c r="L4559" s="136"/>
    </row>
    <row r="4560" ht="22.5" customHeight="1">
      <c r="A4560" s="136"/>
      <c r="B4560" s="136"/>
      <c r="C4560" s="136"/>
      <c r="D4560" s="136"/>
      <c r="F4560" s="136"/>
      <c r="G4560" s="136"/>
      <c r="H4560" s="136"/>
      <c r="I4560" s="136"/>
      <c r="J4560" s="136"/>
      <c r="K4560" s="136"/>
      <c r="L4560" s="136"/>
    </row>
    <row r="4561" ht="22.5" customHeight="1">
      <c r="A4561" s="136"/>
      <c r="B4561" s="136"/>
      <c r="C4561" s="136"/>
      <c r="D4561" s="136"/>
      <c r="F4561" s="136"/>
      <c r="G4561" s="136"/>
      <c r="H4561" s="136"/>
      <c r="I4561" s="136"/>
      <c r="J4561" s="136"/>
      <c r="K4561" s="136"/>
      <c r="L4561" s="136"/>
    </row>
    <row r="4562" ht="22.5" customHeight="1">
      <c r="A4562" s="136"/>
      <c r="B4562" s="136"/>
      <c r="C4562" s="136"/>
      <c r="D4562" s="136"/>
      <c r="F4562" s="136"/>
      <c r="G4562" s="136"/>
      <c r="H4562" s="136"/>
      <c r="I4562" s="136"/>
      <c r="J4562" s="136"/>
      <c r="K4562" s="136"/>
      <c r="L4562" s="136"/>
    </row>
    <row r="4563" ht="22.5" customHeight="1">
      <c r="A4563" s="136"/>
      <c r="B4563" s="136"/>
      <c r="C4563" s="136"/>
      <c r="D4563" s="136"/>
      <c r="F4563" s="136"/>
      <c r="G4563" s="136"/>
      <c r="H4563" s="136"/>
      <c r="I4563" s="136"/>
      <c r="J4563" s="136"/>
      <c r="K4563" s="136"/>
      <c r="L4563" s="136"/>
    </row>
    <row r="4564" ht="22.5" customHeight="1">
      <c r="A4564" s="136"/>
      <c r="B4564" s="136"/>
      <c r="C4564" s="136"/>
      <c r="D4564" s="136"/>
      <c r="F4564" s="136"/>
      <c r="G4564" s="136"/>
      <c r="H4564" s="136"/>
      <c r="I4564" s="136"/>
      <c r="J4564" s="136"/>
      <c r="K4564" s="136"/>
      <c r="L4564" s="136"/>
    </row>
    <row r="4565" ht="22.5" customHeight="1">
      <c r="A4565" s="136"/>
      <c r="B4565" s="136"/>
      <c r="C4565" s="136"/>
      <c r="D4565" s="136"/>
      <c r="F4565" s="136"/>
      <c r="G4565" s="136"/>
      <c r="H4565" s="136"/>
      <c r="I4565" s="136"/>
      <c r="J4565" s="136"/>
      <c r="K4565" s="136"/>
      <c r="L4565" s="136"/>
    </row>
    <row r="4566" ht="22.5" customHeight="1">
      <c r="A4566" s="136"/>
      <c r="B4566" s="136"/>
      <c r="C4566" s="136"/>
      <c r="D4566" s="136"/>
      <c r="F4566" s="136"/>
      <c r="G4566" s="136"/>
      <c r="H4566" s="136"/>
      <c r="I4566" s="136"/>
      <c r="J4566" s="136"/>
      <c r="K4566" s="136"/>
      <c r="L4566" s="136"/>
    </row>
    <row r="4567" ht="22.5" customHeight="1">
      <c r="A4567" s="136"/>
      <c r="B4567" s="136"/>
      <c r="C4567" s="136"/>
      <c r="D4567" s="136"/>
      <c r="F4567" s="136"/>
      <c r="G4567" s="136"/>
      <c r="H4567" s="136"/>
      <c r="I4567" s="136"/>
      <c r="J4567" s="136"/>
      <c r="K4567" s="136"/>
      <c r="L4567" s="136"/>
    </row>
    <row r="4568" ht="22.5" customHeight="1">
      <c r="A4568" s="136"/>
      <c r="B4568" s="136"/>
      <c r="C4568" s="136"/>
      <c r="D4568" s="136"/>
      <c r="F4568" s="136"/>
      <c r="G4568" s="136"/>
      <c r="H4568" s="136"/>
      <c r="I4568" s="136"/>
      <c r="J4568" s="136"/>
      <c r="K4568" s="136"/>
      <c r="L4568" s="136"/>
    </row>
    <row r="4569" ht="22.5" customHeight="1">
      <c r="A4569" s="136"/>
      <c r="B4569" s="136"/>
      <c r="C4569" s="136"/>
      <c r="D4569" s="136"/>
      <c r="F4569" s="136"/>
      <c r="G4569" s="136"/>
      <c r="H4569" s="136"/>
      <c r="I4569" s="136"/>
      <c r="J4569" s="136"/>
      <c r="K4569" s="136"/>
      <c r="L4569" s="136"/>
    </row>
    <row r="4570" ht="22.5" customHeight="1">
      <c r="A4570" s="136"/>
      <c r="B4570" s="136"/>
      <c r="C4570" s="136"/>
      <c r="D4570" s="136"/>
      <c r="F4570" s="136"/>
      <c r="G4570" s="136"/>
      <c r="H4570" s="136"/>
      <c r="I4570" s="136"/>
      <c r="J4570" s="136"/>
      <c r="K4570" s="136"/>
      <c r="L4570" s="136"/>
    </row>
    <row r="4571" ht="22.5" customHeight="1">
      <c r="A4571" s="136"/>
      <c r="B4571" s="136"/>
      <c r="C4571" s="136"/>
      <c r="D4571" s="136"/>
      <c r="F4571" s="136"/>
      <c r="G4571" s="136"/>
      <c r="H4571" s="136"/>
      <c r="I4571" s="136"/>
      <c r="J4571" s="136"/>
      <c r="K4571" s="136"/>
      <c r="L4571" s="136"/>
    </row>
    <row r="4572" ht="22.5" customHeight="1">
      <c r="A4572" s="136"/>
      <c r="B4572" s="136"/>
      <c r="C4572" s="136"/>
      <c r="D4572" s="136"/>
      <c r="F4572" s="136"/>
      <c r="G4572" s="136"/>
      <c r="H4572" s="136"/>
      <c r="I4572" s="136"/>
      <c r="J4572" s="136"/>
      <c r="K4572" s="136"/>
      <c r="L4572" s="136"/>
    </row>
    <row r="4573" ht="22.5" customHeight="1">
      <c r="A4573" s="136"/>
      <c r="B4573" s="136"/>
      <c r="C4573" s="136"/>
      <c r="D4573" s="136"/>
      <c r="F4573" s="136"/>
      <c r="G4573" s="136"/>
      <c r="H4573" s="136"/>
      <c r="I4573" s="136"/>
      <c r="J4573" s="136"/>
      <c r="K4573" s="136"/>
      <c r="L4573" s="136"/>
    </row>
    <row r="4574" ht="22.5" customHeight="1">
      <c r="A4574" s="136"/>
      <c r="B4574" s="136"/>
      <c r="C4574" s="136"/>
      <c r="D4574" s="136"/>
      <c r="F4574" s="136"/>
      <c r="G4574" s="136"/>
      <c r="H4574" s="136"/>
      <c r="I4574" s="136"/>
      <c r="J4574" s="136"/>
      <c r="K4574" s="136"/>
      <c r="L4574" s="136"/>
    </row>
    <row r="4575" ht="22.5" customHeight="1">
      <c r="A4575" s="136"/>
      <c r="B4575" s="136"/>
      <c r="C4575" s="136"/>
      <c r="D4575" s="136"/>
      <c r="F4575" s="136"/>
      <c r="G4575" s="136"/>
      <c r="H4575" s="136"/>
      <c r="I4575" s="136"/>
      <c r="J4575" s="136"/>
      <c r="K4575" s="136"/>
      <c r="L4575" s="136"/>
    </row>
    <row r="4576" ht="22.5" customHeight="1">
      <c r="A4576" s="136"/>
      <c r="B4576" s="136"/>
      <c r="C4576" s="136"/>
      <c r="D4576" s="136"/>
      <c r="F4576" s="136"/>
      <c r="G4576" s="136"/>
      <c r="H4576" s="136"/>
      <c r="I4576" s="136"/>
      <c r="J4576" s="136"/>
      <c r="K4576" s="136"/>
      <c r="L4576" s="136"/>
    </row>
    <row r="4577" ht="22.5" customHeight="1">
      <c r="A4577" s="136"/>
      <c r="B4577" s="136"/>
      <c r="C4577" s="136"/>
      <c r="D4577" s="136"/>
      <c r="F4577" s="136"/>
      <c r="G4577" s="136"/>
      <c r="H4577" s="136"/>
      <c r="I4577" s="136"/>
      <c r="J4577" s="136"/>
      <c r="K4577" s="136"/>
      <c r="L4577" s="136"/>
    </row>
    <row r="4578" ht="22.5" customHeight="1">
      <c r="A4578" s="136"/>
      <c r="B4578" s="136"/>
      <c r="C4578" s="136"/>
      <c r="D4578" s="136"/>
      <c r="F4578" s="136"/>
      <c r="G4578" s="136"/>
      <c r="H4578" s="136"/>
      <c r="I4578" s="136"/>
      <c r="J4578" s="136"/>
      <c r="K4578" s="136"/>
      <c r="L4578" s="136"/>
    </row>
    <row r="4579" ht="22.5" customHeight="1">
      <c r="A4579" s="136"/>
      <c r="B4579" s="136"/>
      <c r="C4579" s="136"/>
      <c r="D4579" s="136"/>
      <c r="F4579" s="136"/>
      <c r="G4579" s="136"/>
      <c r="H4579" s="136"/>
      <c r="I4579" s="136"/>
      <c r="J4579" s="136"/>
      <c r="K4579" s="136"/>
      <c r="L4579" s="136"/>
    </row>
    <row r="4580" ht="22.5" customHeight="1">
      <c r="A4580" s="136"/>
      <c r="B4580" s="136"/>
      <c r="C4580" s="136"/>
      <c r="D4580" s="136"/>
      <c r="F4580" s="136"/>
      <c r="G4580" s="136"/>
      <c r="H4580" s="136"/>
      <c r="I4580" s="136"/>
      <c r="J4580" s="136"/>
      <c r="K4580" s="136"/>
      <c r="L4580" s="136"/>
    </row>
    <row r="4581" ht="22.5" customHeight="1">
      <c r="A4581" s="136"/>
      <c r="B4581" s="136"/>
      <c r="C4581" s="136"/>
      <c r="D4581" s="136"/>
      <c r="F4581" s="136"/>
      <c r="G4581" s="136"/>
      <c r="H4581" s="136"/>
      <c r="I4581" s="136"/>
      <c r="J4581" s="136"/>
      <c r="K4581" s="136"/>
      <c r="L4581" s="136"/>
    </row>
    <row r="4582" ht="22.5" customHeight="1">
      <c r="A4582" s="136"/>
      <c r="B4582" s="136"/>
      <c r="C4582" s="136"/>
      <c r="D4582" s="136"/>
      <c r="F4582" s="136"/>
      <c r="G4582" s="136"/>
      <c r="H4582" s="136"/>
      <c r="I4582" s="136"/>
      <c r="J4582" s="136"/>
      <c r="K4582" s="136"/>
      <c r="L4582" s="136"/>
    </row>
    <row r="4583" ht="22.5" customHeight="1">
      <c r="A4583" s="136"/>
      <c r="B4583" s="136"/>
      <c r="C4583" s="136"/>
      <c r="D4583" s="136"/>
      <c r="F4583" s="136"/>
      <c r="G4583" s="136"/>
      <c r="H4583" s="136"/>
      <c r="I4583" s="136"/>
      <c r="J4583" s="136"/>
      <c r="K4583" s="136"/>
      <c r="L4583" s="136"/>
    </row>
    <row r="4584" ht="22.5" customHeight="1">
      <c r="A4584" s="136"/>
      <c r="B4584" s="136"/>
      <c r="C4584" s="136"/>
      <c r="D4584" s="136"/>
      <c r="F4584" s="136"/>
      <c r="G4584" s="136"/>
      <c r="H4584" s="136"/>
      <c r="I4584" s="136"/>
      <c r="J4584" s="136"/>
      <c r="K4584" s="136"/>
      <c r="L4584" s="136"/>
    </row>
    <row r="4585" ht="22.5" customHeight="1">
      <c r="A4585" s="136"/>
      <c r="B4585" s="136"/>
      <c r="C4585" s="136"/>
      <c r="D4585" s="136"/>
      <c r="F4585" s="136"/>
      <c r="G4585" s="136"/>
      <c r="H4585" s="136"/>
      <c r="I4585" s="136"/>
      <c r="J4585" s="136"/>
      <c r="K4585" s="136"/>
      <c r="L4585" s="136"/>
    </row>
    <row r="4586" ht="22.5" customHeight="1">
      <c r="A4586" s="136"/>
      <c r="B4586" s="136"/>
      <c r="C4586" s="136"/>
      <c r="D4586" s="136"/>
      <c r="F4586" s="136"/>
      <c r="G4586" s="136"/>
      <c r="H4586" s="136"/>
      <c r="I4586" s="136"/>
      <c r="J4586" s="136"/>
      <c r="K4586" s="136"/>
      <c r="L4586" s="136"/>
    </row>
    <row r="4587" ht="22.5" customHeight="1">
      <c r="A4587" s="136"/>
      <c r="B4587" s="136"/>
      <c r="C4587" s="136"/>
      <c r="D4587" s="136"/>
      <c r="F4587" s="136"/>
      <c r="G4587" s="136"/>
      <c r="H4587" s="136"/>
      <c r="I4587" s="136"/>
      <c r="J4587" s="136"/>
      <c r="K4587" s="136"/>
      <c r="L4587" s="136"/>
    </row>
    <row r="4588" ht="22.5" customHeight="1">
      <c r="A4588" s="136"/>
      <c r="B4588" s="136"/>
      <c r="C4588" s="136"/>
      <c r="D4588" s="136"/>
      <c r="F4588" s="136"/>
      <c r="G4588" s="136"/>
      <c r="H4588" s="136"/>
      <c r="I4588" s="136"/>
      <c r="J4588" s="136"/>
      <c r="K4588" s="136"/>
      <c r="L4588" s="136"/>
    </row>
    <row r="4589" ht="22.5" customHeight="1">
      <c r="A4589" s="136"/>
      <c r="B4589" s="136"/>
      <c r="C4589" s="136"/>
      <c r="D4589" s="136"/>
      <c r="F4589" s="136"/>
      <c r="G4589" s="136"/>
      <c r="H4589" s="136"/>
      <c r="I4589" s="136"/>
      <c r="J4589" s="136"/>
      <c r="K4589" s="136"/>
      <c r="L4589" s="136"/>
    </row>
    <row r="4590" ht="22.5" customHeight="1">
      <c r="A4590" s="136"/>
      <c r="B4590" s="136"/>
      <c r="C4590" s="136"/>
      <c r="D4590" s="136"/>
      <c r="F4590" s="136"/>
      <c r="G4590" s="136"/>
      <c r="H4590" s="136"/>
      <c r="I4590" s="136"/>
      <c r="J4590" s="136"/>
      <c r="K4590" s="136"/>
      <c r="L4590" s="136"/>
    </row>
    <row r="4591" ht="22.5" customHeight="1">
      <c r="A4591" s="136"/>
      <c r="B4591" s="136"/>
      <c r="C4591" s="136"/>
      <c r="D4591" s="136"/>
      <c r="F4591" s="136"/>
      <c r="G4591" s="136"/>
      <c r="H4591" s="136"/>
      <c r="I4591" s="136"/>
      <c r="J4591" s="136"/>
      <c r="K4591" s="136"/>
      <c r="L4591" s="136"/>
    </row>
    <row r="4592" ht="22.5" customHeight="1">
      <c r="A4592" s="136"/>
      <c r="B4592" s="136"/>
      <c r="C4592" s="136"/>
      <c r="D4592" s="136"/>
      <c r="F4592" s="136"/>
      <c r="G4592" s="136"/>
      <c r="H4592" s="136"/>
      <c r="I4592" s="136"/>
      <c r="J4592" s="136"/>
      <c r="K4592" s="136"/>
      <c r="L4592" s="136"/>
    </row>
    <row r="4593" ht="22.5" customHeight="1">
      <c r="A4593" s="136"/>
      <c r="B4593" s="136"/>
      <c r="C4593" s="136"/>
      <c r="D4593" s="136"/>
      <c r="F4593" s="136"/>
      <c r="G4593" s="136"/>
      <c r="H4593" s="136"/>
      <c r="I4593" s="136"/>
      <c r="J4593" s="136"/>
      <c r="K4593" s="136"/>
      <c r="L4593" s="136"/>
    </row>
    <row r="4594" ht="22.5" customHeight="1">
      <c r="A4594" s="136"/>
      <c r="B4594" s="136"/>
      <c r="C4594" s="136"/>
      <c r="D4594" s="136"/>
      <c r="F4594" s="136"/>
      <c r="G4594" s="136"/>
      <c r="H4594" s="136"/>
      <c r="I4594" s="136"/>
      <c r="J4594" s="136"/>
      <c r="K4594" s="136"/>
      <c r="L4594" s="136"/>
    </row>
    <row r="4595" ht="22.5" customHeight="1">
      <c r="A4595" s="136"/>
      <c r="B4595" s="136"/>
      <c r="C4595" s="136"/>
      <c r="D4595" s="136"/>
      <c r="F4595" s="136"/>
      <c r="G4595" s="136"/>
      <c r="H4595" s="136"/>
      <c r="I4595" s="136"/>
      <c r="J4595" s="136"/>
      <c r="K4595" s="136"/>
      <c r="L4595" s="136"/>
    </row>
    <row r="4596" ht="22.5" customHeight="1">
      <c r="A4596" s="136"/>
      <c r="B4596" s="136"/>
      <c r="C4596" s="136"/>
      <c r="D4596" s="136"/>
      <c r="F4596" s="136"/>
      <c r="G4596" s="136"/>
      <c r="H4596" s="136"/>
      <c r="I4596" s="136"/>
      <c r="J4596" s="136"/>
      <c r="K4596" s="136"/>
      <c r="L4596" s="136"/>
    </row>
    <row r="4597" ht="22.5" customHeight="1">
      <c r="A4597" s="136"/>
      <c r="B4597" s="136"/>
      <c r="C4597" s="136"/>
      <c r="D4597" s="136"/>
      <c r="F4597" s="136"/>
      <c r="G4597" s="136"/>
      <c r="H4597" s="136"/>
      <c r="I4597" s="136"/>
      <c r="J4597" s="136"/>
      <c r="K4597" s="136"/>
      <c r="L4597" s="136"/>
    </row>
    <row r="4598" ht="22.5" customHeight="1">
      <c r="A4598" s="136"/>
      <c r="B4598" s="136"/>
      <c r="C4598" s="136"/>
      <c r="D4598" s="136"/>
      <c r="F4598" s="136"/>
      <c r="G4598" s="136"/>
      <c r="H4598" s="136"/>
      <c r="I4598" s="136"/>
      <c r="J4598" s="136"/>
      <c r="K4598" s="136"/>
      <c r="L4598" s="136"/>
    </row>
    <row r="4599" ht="22.5" customHeight="1">
      <c r="A4599" s="136"/>
      <c r="B4599" s="136"/>
      <c r="C4599" s="136"/>
      <c r="D4599" s="136"/>
      <c r="F4599" s="136"/>
      <c r="G4599" s="136"/>
      <c r="H4599" s="136"/>
      <c r="I4599" s="136"/>
      <c r="J4599" s="136"/>
      <c r="K4599" s="136"/>
      <c r="L4599" s="136"/>
    </row>
    <row r="4600" ht="22.5" customHeight="1">
      <c r="A4600" s="136"/>
      <c r="B4600" s="136"/>
      <c r="C4600" s="136"/>
      <c r="D4600" s="136"/>
      <c r="F4600" s="136"/>
      <c r="G4600" s="136"/>
      <c r="H4600" s="136"/>
      <c r="I4600" s="136"/>
      <c r="J4600" s="136"/>
      <c r="K4600" s="136"/>
      <c r="L4600" s="136"/>
    </row>
    <row r="4601" ht="22.5" customHeight="1">
      <c r="A4601" s="136"/>
      <c r="B4601" s="136"/>
      <c r="C4601" s="136"/>
      <c r="D4601" s="136"/>
      <c r="F4601" s="136"/>
      <c r="G4601" s="136"/>
      <c r="H4601" s="136"/>
      <c r="I4601" s="136"/>
      <c r="J4601" s="136"/>
      <c r="K4601" s="136"/>
      <c r="L4601" s="136"/>
    </row>
    <row r="4602" ht="22.5" customHeight="1">
      <c r="A4602" s="136"/>
      <c r="B4602" s="136"/>
      <c r="C4602" s="136"/>
      <c r="D4602" s="136"/>
      <c r="F4602" s="136"/>
      <c r="G4602" s="136"/>
      <c r="H4602" s="136"/>
      <c r="I4602" s="136"/>
      <c r="J4602" s="136"/>
      <c r="K4602" s="136"/>
      <c r="L4602" s="136"/>
    </row>
    <row r="4603" ht="22.5" customHeight="1">
      <c r="A4603" s="136"/>
      <c r="B4603" s="136"/>
      <c r="C4603" s="136"/>
      <c r="D4603" s="136"/>
      <c r="F4603" s="136"/>
      <c r="G4603" s="136"/>
      <c r="H4603" s="136"/>
      <c r="I4603" s="136"/>
      <c r="J4603" s="136"/>
      <c r="K4603" s="136"/>
      <c r="L4603" s="136"/>
    </row>
    <row r="4604" ht="22.5" customHeight="1">
      <c r="A4604" s="136"/>
      <c r="B4604" s="136"/>
      <c r="C4604" s="136"/>
      <c r="D4604" s="136"/>
      <c r="F4604" s="136"/>
      <c r="G4604" s="136"/>
      <c r="H4604" s="136"/>
      <c r="I4604" s="136"/>
      <c r="J4604" s="136"/>
      <c r="K4604" s="136"/>
      <c r="L4604" s="136"/>
    </row>
    <row r="4605" ht="22.5" customHeight="1">
      <c r="A4605" s="136"/>
      <c r="B4605" s="136"/>
      <c r="C4605" s="136"/>
      <c r="D4605" s="136"/>
      <c r="F4605" s="136"/>
      <c r="G4605" s="136"/>
      <c r="H4605" s="136"/>
      <c r="I4605" s="136"/>
      <c r="J4605" s="136"/>
      <c r="K4605" s="136"/>
      <c r="L4605" s="136"/>
    </row>
    <row r="4606" ht="22.5" customHeight="1">
      <c r="A4606" s="136"/>
      <c r="B4606" s="136"/>
      <c r="C4606" s="136"/>
      <c r="D4606" s="136"/>
      <c r="F4606" s="136"/>
      <c r="G4606" s="136"/>
      <c r="H4606" s="136"/>
      <c r="I4606" s="136"/>
      <c r="J4606" s="136"/>
      <c r="K4606" s="136"/>
      <c r="L4606" s="136"/>
    </row>
    <row r="4607" ht="22.5" customHeight="1">
      <c r="A4607" s="136"/>
      <c r="B4607" s="136"/>
      <c r="C4607" s="136"/>
      <c r="D4607" s="136"/>
      <c r="F4607" s="136"/>
      <c r="G4607" s="136"/>
      <c r="H4607" s="136"/>
      <c r="I4607" s="136"/>
      <c r="J4607" s="136"/>
      <c r="K4607" s="136"/>
      <c r="L4607" s="136"/>
    </row>
    <row r="4608" ht="22.5" customHeight="1">
      <c r="A4608" s="136"/>
      <c r="B4608" s="136"/>
      <c r="C4608" s="136"/>
      <c r="D4608" s="136"/>
      <c r="F4608" s="136"/>
      <c r="G4608" s="136"/>
      <c r="H4608" s="136"/>
      <c r="I4608" s="136"/>
      <c r="J4608" s="136"/>
      <c r="K4608" s="136"/>
      <c r="L4608" s="136"/>
    </row>
    <row r="4609" ht="22.5" customHeight="1">
      <c r="A4609" s="136"/>
      <c r="B4609" s="136"/>
      <c r="C4609" s="136"/>
      <c r="D4609" s="136"/>
      <c r="F4609" s="136"/>
      <c r="G4609" s="136"/>
      <c r="H4609" s="136"/>
      <c r="I4609" s="136"/>
      <c r="J4609" s="136"/>
      <c r="K4609" s="136"/>
      <c r="L4609" s="136"/>
    </row>
    <row r="4610" ht="22.5" customHeight="1">
      <c r="A4610" s="136"/>
      <c r="B4610" s="136"/>
      <c r="C4610" s="136"/>
      <c r="D4610" s="136"/>
      <c r="F4610" s="136"/>
      <c r="G4610" s="136"/>
      <c r="H4610" s="136"/>
      <c r="I4610" s="136"/>
      <c r="J4610" s="136"/>
      <c r="K4610" s="136"/>
      <c r="L4610" s="136"/>
    </row>
    <row r="4611" ht="22.5" customHeight="1">
      <c r="A4611" s="136"/>
      <c r="B4611" s="136"/>
      <c r="C4611" s="136"/>
      <c r="D4611" s="136"/>
      <c r="F4611" s="136"/>
      <c r="G4611" s="136"/>
      <c r="H4611" s="136"/>
      <c r="I4611" s="136"/>
      <c r="J4611" s="136"/>
      <c r="K4611" s="136"/>
      <c r="L4611" s="136"/>
    </row>
    <row r="4612" ht="22.5" customHeight="1">
      <c r="A4612" s="136"/>
      <c r="B4612" s="136"/>
      <c r="C4612" s="136"/>
      <c r="D4612" s="136"/>
      <c r="F4612" s="136"/>
      <c r="G4612" s="136"/>
      <c r="H4612" s="136"/>
      <c r="I4612" s="136"/>
      <c r="J4612" s="136"/>
      <c r="K4612" s="136"/>
      <c r="L4612" s="136"/>
    </row>
    <row r="4613" ht="22.5" customHeight="1">
      <c r="A4613" s="136"/>
      <c r="B4613" s="136"/>
      <c r="C4613" s="136"/>
      <c r="D4613" s="136"/>
      <c r="F4613" s="136"/>
      <c r="G4613" s="136"/>
      <c r="H4613" s="136"/>
      <c r="I4613" s="136"/>
      <c r="J4613" s="136"/>
      <c r="K4613" s="136"/>
      <c r="L4613" s="136"/>
    </row>
    <row r="4614" ht="22.5" customHeight="1">
      <c r="A4614" s="136"/>
      <c r="B4614" s="136"/>
      <c r="C4614" s="136"/>
      <c r="D4614" s="136"/>
      <c r="F4614" s="136"/>
      <c r="G4614" s="136"/>
      <c r="H4614" s="136"/>
      <c r="I4614" s="136"/>
      <c r="J4614" s="136"/>
      <c r="K4614" s="136"/>
      <c r="L4614" s="136"/>
    </row>
    <row r="4615" ht="22.5" customHeight="1">
      <c r="A4615" s="136"/>
      <c r="B4615" s="136"/>
      <c r="C4615" s="136"/>
      <c r="D4615" s="136"/>
      <c r="F4615" s="136"/>
      <c r="G4615" s="136"/>
      <c r="H4615" s="136"/>
      <c r="I4615" s="136"/>
      <c r="J4615" s="136"/>
      <c r="K4615" s="136"/>
      <c r="L4615" s="136"/>
    </row>
    <row r="4616" ht="22.5" customHeight="1">
      <c r="A4616" s="136"/>
      <c r="B4616" s="136"/>
      <c r="C4616" s="136"/>
      <c r="D4616" s="136"/>
      <c r="F4616" s="136"/>
      <c r="G4616" s="136"/>
      <c r="H4616" s="136"/>
      <c r="I4616" s="136"/>
      <c r="J4616" s="136"/>
      <c r="K4616" s="136"/>
      <c r="L4616" s="136"/>
    </row>
    <row r="4617" ht="22.5" customHeight="1">
      <c r="A4617" s="136"/>
      <c r="B4617" s="136"/>
      <c r="C4617" s="136"/>
      <c r="D4617" s="136"/>
      <c r="F4617" s="136"/>
      <c r="G4617" s="136"/>
      <c r="H4617" s="136"/>
      <c r="I4617" s="136"/>
      <c r="J4617" s="136"/>
      <c r="K4617" s="136"/>
      <c r="L4617" s="136"/>
    </row>
    <row r="4618" ht="22.5" customHeight="1">
      <c r="A4618" s="136"/>
      <c r="B4618" s="136"/>
      <c r="C4618" s="136"/>
      <c r="D4618" s="136"/>
      <c r="F4618" s="136"/>
      <c r="G4618" s="136"/>
      <c r="H4618" s="136"/>
      <c r="I4618" s="136"/>
      <c r="J4618" s="136"/>
      <c r="K4618" s="136"/>
      <c r="L4618" s="136"/>
    </row>
    <row r="4619" ht="22.5" customHeight="1">
      <c r="A4619" s="136"/>
      <c r="B4619" s="136"/>
      <c r="C4619" s="136"/>
      <c r="D4619" s="136"/>
      <c r="F4619" s="136"/>
      <c r="G4619" s="136"/>
      <c r="H4619" s="136"/>
      <c r="I4619" s="136"/>
      <c r="J4619" s="136"/>
      <c r="K4619" s="136"/>
      <c r="L4619" s="136"/>
    </row>
    <row r="4620" ht="22.5" customHeight="1">
      <c r="A4620" s="136"/>
      <c r="B4620" s="136"/>
      <c r="C4620" s="136"/>
      <c r="D4620" s="136"/>
      <c r="F4620" s="136"/>
      <c r="G4620" s="136"/>
      <c r="H4620" s="136"/>
      <c r="I4620" s="136"/>
      <c r="J4620" s="136"/>
      <c r="K4620" s="136"/>
      <c r="L4620" s="136"/>
    </row>
    <row r="4621" ht="22.5" customHeight="1">
      <c r="A4621" s="136"/>
      <c r="B4621" s="136"/>
      <c r="C4621" s="136"/>
      <c r="D4621" s="136"/>
      <c r="F4621" s="136"/>
      <c r="G4621" s="136"/>
      <c r="H4621" s="136"/>
      <c r="I4621" s="136"/>
      <c r="J4621" s="136"/>
      <c r="K4621" s="136"/>
      <c r="L4621" s="136"/>
    </row>
    <row r="4622" ht="22.5" customHeight="1">
      <c r="A4622" s="136"/>
      <c r="B4622" s="136"/>
      <c r="C4622" s="136"/>
      <c r="D4622" s="136"/>
      <c r="F4622" s="136"/>
      <c r="G4622" s="136"/>
      <c r="H4622" s="136"/>
      <c r="I4622" s="136"/>
      <c r="J4622" s="136"/>
      <c r="K4622" s="136"/>
      <c r="L4622" s="136"/>
    </row>
    <row r="4623" ht="22.5" customHeight="1">
      <c r="A4623" s="136"/>
      <c r="B4623" s="136"/>
      <c r="C4623" s="136"/>
      <c r="D4623" s="136"/>
      <c r="F4623" s="136"/>
      <c r="G4623" s="136"/>
      <c r="H4623" s="136"/>
      <c r="I4623" s="136"/>
      <c r="J4623" s="136"/>
      <c r="K4623" s="136"/>
      <c r="L4623" s="136"/>
    </row>
    <row r="4624" ht="22.5" customHeight="1">
      <c r="A4624" s="136"/>
      <c r="B4624" s="136"/>
      <c r="C4624" s="136"/>
      <c r="D4624" s="136"/>
      <c r="F4624" s="136"/>
      <c r="G4624" s="136"/>
      <c r="H4624" s="136"/>
      <c r="I4624" s="136"/>
      <c r="J4624" s="136"/>
      <c r="K4624" s="136"/>
      <c r="L4624" s="136"/>
    </row>
    <row r="4625" ht="22.5" customHeight="1">
      <c r="A4625" s="136"/>
      <c r="B4625" s="136"/>
      <c r="C4625" s="136"/>
      <c r="D4625" s="136"/>
      <c r="F4625" s="136"/>
      <c r="G4625" s="136"/>
      <c r="H4625" s="136"/>
      <c r="I4625" s="136"/>
      <c r="J4625" s="136"/>
      <c r="K4625" s="136"/>
      <c r="L4625" s="136"/>
    </row>
    <row r="4626" ht="22.5" customHeight="1">
      <c r="A4626" s="136"/>
      <c r="B4626" s="136"/>
      <c r="C4626" s="136"/>
      <c r="D4626" s="136"/>
      <c r="F4626" s="136"/>
      <c r="G4626" s="136"/>
      <c r="H4626" s="136"/>
      <c r="I4626" s="136"/>
      <c r="J4626" s="136"/>
      <c r="K4626" s="136"/>
      <c r="L4626" s="136"/>
    </row>
    <row r="4627" ht="22.5" customHeight="1">
      <c r="A4627" s="136"/>
      <c r="B4627" s="136"/>
      <c r="C4627" s="136"/>
      <c r="D4627" s="136"/>
      <c r="F4627" s="136"/>
      <c r="G4627" s="136"/>
      <c r="H4627" s="136"/>
      <c r="I4627" s="136"/>
      <c r="J4627" s="136"/>
      <c r="K4627" s="136"/>
      <c r="L4627" s="136"/>
    </row>
    <row r="4628" ht="22.5" customHeight="1">
      <c r="A4628" s="136"/>
      <c r="B4628" s="136"/>
      <c r="C4628" s="136"/>
      <c r="D4628" s="136"/>
      <c r="F4628" s="136"/>
      <c r="G4628" s="136"/>
      <c r="H4628" s="136"/>
      <c r="I4628" s="136"/>
      <c r="J4628" s="136"/>
      <c r="K4628" s="136"/>
      <c r="L4628" s="136"/>
    </row>
    <row r="4629" ht="22.5" customHeight="1">
      <c r="A4629" s="136"/>
      <c r="B4629" s="136"/>
      <c r="C4629" s="136"/>
      <c r="D4629" s="136"/>
      <c r="F4629" s="136"/>
      <c r="G4629" s="136"/>
      <c r="H4629" s="136"/>
      <c r="I4629" s="136"/>
      <c r="J4629" s="136"/>
      <c r="K4629" s="136"/>
      <c r="L4629" s="136"/>
    </row>
    <row r="4630" ht="22.5" customHeight="1">
      <c r="A4630" s="136"/>
      <c r="B4630" s="136"/>
      <c r="C4630" s="136"/>
      <c r="D4630" s="136"/>
      <c r="F4630" s="136"/>
      <c r="G4630" s="136"/>
      <c r="H4630" s="136"/>
      <c r="I4630" s="136"/>
      <c r="J4630" s="136"/>
      <c r="K4630" s="136"/>
      <c r="L4630" s="136"/>
    </row>
    <row r="4631" ht="22.5" customHeight="1">
      <c r="A4631" s="136"/>
      <c r="B4631" s="136"/>
      <c r="C4631" s="136"/>
      <c r="D4631" s="136"/>
      <c r="F4631" s="136"/>
      <c r="G4631" s="136"/>
      <c r="H4631" s="136"/>
      <c r="I4631" s="136"/>
      <c r="J4631" s="136"/>
      <c r="K4631" s="136"/>
      <c r="L4631" s="136"/>
    </row>
    <row r="4632" ht="22.5" customHeight="1">
      <c r="A4632" s="136"/>
      <c r="B4632" s="136"/>
      <c r="C4632" s="136"/>
      <c r="D4632" s="136"/>
      <c r="F4632" s="136"/>
      <c r="G4632" s="136"/>
      <c r="H4632" s="136"/>
      <c r="I4632" s="136"/>
      <c r="J4632" s="136"/>
      <c r="K4632" s="136"/>
      <c r="L4632" s="136"/>
    </row>
    <row r="4633" ht="22.5" customHeight="1">
      <c r="A4633" s="136"/>
      <c r="B4633" s="136"/>
      <c r="C4633" s="136"/>
      <c r="D4633" s="136"/>
      <c r="F4633" s="136"/>
      <c r="G4633" s="136"/>
      <c r="H4633" s="136"/>
      <c r="I4633" s="136"/>
      <c r="J4633" s="136"/>
      <c r="K4633" s="136"/>
      <c r="L4633" s="136"/>
    </row>
    <row r="4634" ht="22.5" customHeight="1">
      <c r="A4634" s="136"/>
      <c r="B4634" s="136"/>
      <c r="C4634" s="136"/>
      <c r="D4634" s="136"/>
      <c r="F4634" s="136"/>
      <c r="G4634" s="136"/>
      <c r="H4634" s="136"/>
      <c r="I4634" s="136"/>
      <c r="J4634" s="136"/>
      <c r="K4634" s="136"/>
      <c r="L4634" s="136"/>
    </row>
    <row r="4635" ht="22.5" customHeight="1">
      <c r="A4635" s="136"/>
      <c r="B4635" s="136"/>
      <c r="C4635" s="136"/>
      <c r="D4635" s="136"/>
      <c r="F4635" s="136"/>
      <c r="G4635" s="136"/>
      <c r="H4635" s="136"/>
      <c r="I4635" s="136"/>
      <c r="J4635" s="136"/>
      <c r="K4635" s="136"/>
      <c r="L4635" s="136"/>
    </row>
    <row r="4636" ht="22.5" customHeight="1">
      <c r="A4636" s="136"/>
      <c r="B4636" s="136"/>
      <c r="C4636" s="136"/>
      <c r="D4636" s="136"/>
      <c r="F4636" s="136"/>
      <c r="G4636" s="136"/>
      <c r="H4636" s="136"/>
      <c r="I4636" s="136"/>
      <c r="J4636" s="136"/>
      <c r="K4636" s="136"/>
      <c r="L4636" s="136"/>
    </row>
    <row r="4637" ht="22.5" customHeight="1">
      <c r="A4637" s="136"/>
      <c r="B4637" s="136"/>
      <c r="C4637" s="136"/>
      <c r="D4637" s="136"/>
      <c r="F4637" s="136"/>
      <c r="G4637" s="136"/>
      <c r="H4637" s="136"/>
      <c r="I4637" s="136"/>
      <c r="J4637" s="136"/>
      <c r="K4637" s="136"/>
      <c r="L4637" s="136"/>
    </row>
    <row r="4638" ht="22.5" customHeight="1">
      <c r="A4638" s="136"/>
      <c r="B4638" s="136"/>
      <c r="C4638" s="136"/>
      <c r="D4638" s="136"/>
      <c r="F4638" s="136"/>
      <c r="G4638" s="136"/>
      <c r="H4638" s="136"/>
      <c r="I4638" s="136"/>
      <c r="J4638" s="136"/>
      <c r="K4638" s="136"/>
      <c r="L4638" s="136"/>
    </row>
    <row r="4639" ht="22.5" customHeight="1">
      <c r="A4639" s="136"/>
      <c r="B4639" s="136"/>
      <c r="C4639" s="136"/>
      <c r="D4639" s="136"/>
      <c r="F4639" s="136"/>
      <c r="G4639" s="136"/>
      <c r="H4639" s="136"/>
      <c r="I4639" s="136"/>
      <c r="J4639" s="136"/>
      <c r="K4639" s="136"/>
      <c r="L4639" s="136"/>
    </row>
    <row r="4640" ht="22.5" customHeight="1">
      <c r="A4640" s="136"/>
      <c r="B4640" s="136"/>
      <c r="C4640" s="136"/>
      <c r="D4640" s="136"/>
      <c r="F4640" s="136"/>
      <c r="G4640" s="136"/>
      <c r="H4640" s="136"/>
      <c r="I4640" s="136"/>
      <c r="J4640" s="136"/>
      <c r="K4640" s="136"/>
      <c r="L4640" s="136"/>
    </row>
    <row r="4641" ht="22.5" customHeight="1">
      <c r="A4641" s="136"/>
      <c r="B4641" s="136"/>
      <c r="C4641" s="136"/>
      <c r="D4641" s="136"/>
      <c r="F4641" s="136"/>
      <c r="G4641" s="136"/>
      <c r="H4641" s="136"/>
      <c r="I4641" s="136"/>
      <c r="J4641" s="136"/>
      <c r="K4641" s="136"/>
      <c r="L4641" s="136"/>
    </row>
    <row r="4642" ht="22.5" customHeight="1">
      <c r="A4642" s="136"/>
      <c r="B4642" s="136"/>
      <c r="C4642" s="136"/>
      <c r="D4642" s="136"/>
      <c r="F4642" s="136"/>
      <c r="G4642" s="136"/>
      <c r="H4642" s="136"/>
      <c r="I4642" s="136"/>
      <c r="J4642" s="136"/>
      <c r="K4642" s="136"/>
      <c r="L4642" s="136"/>
    </row>
    <row r="4643" ht="22.5" customHeight="1">
      <c r="A4643" s="136"/>
      <c r="B4643" s="136"/>
      <c r="C4643" s="136"/>
      <c r="D4643" s="136"/>
      <c r="F4643" s="136"/>
      <c r="G4643" s="136"/>
      <c r="H4643" s="136"/>
      <c r="I4643" s="136"/>
      <c r="J4643" s="136"/>
      <c r="K4643" s="136"/>
      <c r="L4643" s="136"/>
    </row>
    <row r="4644" ht="22.5" customHeight="1">
      <c r="A4644" s="136"/>
      <c r="B4644" s="136"/>
      <c r="C4644" s="136"/>
      <c r="D4644" s="136"/>
      <c r="F4644" s="136"/>
      <c r="G4644" s="136"/>
      <c r="H4644" s="136"/>
      <c r="I4644" s="136"/>
      <c r="J4644" s="136"/>
      <c r="K4644" s="136"/>
      <c r="L4644" s="136"/>
    </row>
    <row r="4645" ht="22.5" customHeight="1">
      <c r="A4645" s="136"/>
      <c r="B4645" s="136"/>
      <c r="C4645" s="136"/>
      <c r="D4645" s="136"/>
      <c r="F4645" s="136"/>
      <c r="G4645" s="136"/>
      <c r="H4645" s="136"/>
      <c r="I4645" s="136"/>
      <c r="J4645" s="136"/>
      <c r="K4645" s="136"/>
      <c r="L4645" s="136"/>
    </row>
    <row r="4646" ht="22.5" customHeight="1">
      <c r="A4646" s="136"/>
      <c r="B4646" s="136"/>
      <c r="C4646" s="136"/>
      <c r="D4646" s="136"/>
      <c r="F4646" s="136"/>
      <c r="G4646" s="136"/>
      <c r="H4646" s="136"/>
      <c r="I4646" s="136"/>
      <c r="J4646" s="136"/>
      <c r="K4646" s="136"/>
      <c r="L4646" s="136"/>
    </row>
    <row r="4647" ht="22.5" customHeight="1">
      <c r="A4647" s="136"/>
      <c r="B4647" s="136"/>
      <c r="C4647" s="136"/>
      <c r="D4647" s="136"/>
      <c r="F4647" s="136"/>
      <c r="G4647" s="136"/>
      <c r="H4647" s="136"/>
      <c r="I4647" s="136"/>
      <c r="J4647" s="136"/>
      <c r="K4647" s="136"/>
      <c r="L4647" s="136"/>
    </row>
    <row r="4648" ht="22.5" customHeight="1">
      <c r="A4648" s="136"/>
      <c r="B4648" s="136"/>
      <c r="C4648" s="136"/>
      <c r="D4648" s="136"/>
      <c r="F4648" s="136"/>
      <c r="G4648" s="136"/>
      <c r="H4648" s="136"/>
      <c r="I4648" s="136"/>
      <c r="J4648" s="136"/>
      <c r="K4648" s="136"/>
      <c r="L4648" s="136"/>
    </row>
    <row r="4649" ht="22.5" customHeight="1">
      <c r="A4649" s="136"/>
      <c r="B4649" s="136"/>
      <c r="C4649" s="136"/>
      <c r="D4649" s="136"/>
      <c r="F4649" s="136"/>
      <c r="G4649" s="136"/>
      <c r="H4649" s="136"/>
      <c r="I4649" s="136"/>
      <c r="J4649" s="136"/>
      <c r="K4649" s="136"/>
      <c r="L4649" s="136"/>
    </row>
    <row r="4650" ht="22.5" customHeight="1">
      <c r="A4650" s="136"/>
      <c r="B4650" s="136"/>
      <c r="C4650" s="136"/>
      <c r="D4650" s="136"/>
      <c r="F4650" s="136"/>
      <c r="G4650" s="136"/>
      <c r="H4650" s="136"/>
      <c r="I4650" s="136"/>
      <c r="J4650" s="136"/>
      <c r="K4650" s="136"/>
      <c r="L4650" s="136"/>
    </row>
    <row r="4651" ht="22.5" customHeight="1">
      <c r="A4651" s="136"/>
      <c r="B4651" s="136"/>
      <c r="C4651" s="136"/>
      <c r="D4651" s="136"/>
      <c r="F4651" s="136"/>
      <c r="G4651" s="136"/>
      <c r="H4651" s="136"/>
      <c r="I4651" s="136"/>
      <c r="J4651" s="136"/>
      <c r="K4651" s="136"/>
      <c r="L4651" s="136"/>
    </row>
    <row r="4652" ht="22.5" customHeight="1">
      <c r="A4652" s="136"/>
      <c r="B4652" s="136"/>
      <c r="C4652" s="136"/>
      <c r="D4652" s="136"/>
      <c r="F4652" s="136"/>
      <c r="G4652" s="136"/>
      <c r="H4652" s="136"/>
      <c r="I4652" s="136"/>
      <c r="J4652" s="136"/>
      <c r="K4652" s="136"/>
      <c r="L4652" s="136"/>
    </row>
    <row r="4653" ht="22.5" customHeight="1">
      <c r="A4653" s="136"/>
      <c r="B4653" s="136"/>
      <c r="C4653" s="136"/>
      <c r="D4653" s="136"/>
      <c r="F4653" s="136"/>
      <c r="G4653" s="136"/>
      <c r="H4653" s="136"/>
      <c r="I4653" s="136"/>
      <c r="J4653" s="136"/>
      <c r="K4653" s="136"/>
      <c r="L4653" s="136"/>
    </row>
    <row r="4654" ht="22.5" customHeight="1">
      <c r="A4654" s="136"/>
      <c r="B4654" s="136"/>
      <c r="C4654" s="136"/>
      <c r="D4654" s="136"/>
      <c r="F4654" s="136"/>
      <c r="G4654" s="136"/>
      <c r="H4654" s="136"/>
      <c r="I4654" s="136"/>
      <c r="J4654" s="136"/>
      <c r="K4654" s="136"/>
      <c r="L4654" s="136"/>
    </row>
    <row r="4655" ht="22.5" customHeight="1">
      <c r="A4655" s="136"/>
      <c r="B4655" s="136"/>
      <c r="C4655" s="136"/>
      <c r="D4655" s="136"/>
      <c r="F4655" s="136"/>
      <c r="G4655" s="136"/>
      <c r="H4655" s="136"/>
      <c r="I4655" s="136"/>
      <c r="J4655" s="136"/>
      <c r="K4655" s="136"/>
      <c r="L4655" s="136"/>
    </row>
    <row r="4656" ht="22.5" customHeight="1">
      <c r="A4656" s="136"/>
      <c r="B4656" s="136"/>
      <c r="C4656" s="136"/>
      <c r="D4656" s="136"/>
      <c r="F4656" s="136"/>
      <c r="G4656" s="136"/>
      <c r="H4656" s="136"/>
      <c r="I4656" s="136"/>
      <c r="J4656" s="136"/>
      <c r="K4656" s="136"/>
      <c r="L4656" s="136"/>
    </row>
    <row r="4657" ht="22.5" customHeight="1">
      <c r="A4657" s="136"/>
      <c r="B4657" s="136"/>
      <c r="C4657" s="136"/>
      <c r="D4657" s="136"/>
      <c r="F4657" s="136"/>
      <c r="G4657" s="136"/>
      <c r="H4657" s="136"/>
      <c r="I4657" s="136"/>
      <c r="J4657" s="136"/>
      <c r="K4657" s="136"/>
      <c r="L4657" s="136"/>
    </row>
    <row r="4658" ht="22.5" customHeight="1">
      <c r="A4658" s="136"/>
      <c r="B4658" s="136"/>
      <c r="C4658" s="136"/>
      <c r="D4658" s="136"/>
      <c r="F4658" s="136"/>
      <c r="G4658" s="136"/>
      <c r="H4658" s="136"/>
      <c r="I4658" s="136"/>
      <c r="J4658" s="136"/>
      <c r="K4658" s="136"/>
      <c r="L4658" s="136"/>
    </row>
    <row r="4659" ht="22.5" customHeight="1">
      <c r="A4659" s="136"/>
      <c r="B4659" s="136"/>
      <c r="C4659" s="136"/>
      <c r="D4659" s="136"/>
      <c r="F4659" s="136"/>
      <c r="G4659" s="136"/>
      <c r="H4659" s="136"/>
      <c r="I4659" s="136"/>
      <c r="J4659" s="136"/>
      <c r="K4659" s="136"/>
      <c r="L4659" s="136"/>
    </row>
    <row r="4660" ht="22.5" customHeight="1">
      <c r="A4660" s="136"/>
      <c r="B4660" s="136"/>
      <c r="C4660" s="136"/>
      <c r="D4660" s="136"/>
      <c r="F4660" s="136"/>
      <c r="G4660" s="136"/>
      <c r="H4660" s="136"/>
      <c r="I4660" s="136"/>
      <c r="J4660" s="136"/>
      <c r="K4660" s="136"/>
      <c r="L4660" s="136"/>
    </row>
    <row r="4661" ht="22.5" customHeight="1">
      <c r="A4661" s="136"/>
      <c r="B4661" s="136"/>
      <c r="C4661" s="136"/>
      <c r="D4661" s="136"/>
      <c r="F4661" s="136"/>
      <c r="G4661" s="136"/>
      <c r="H4661" s="136"/>
      <c r="I4661" s="136"/>
      <c r="J4661" s="136"/>
      <c r="K4661" s="136"/>
      <c r="L4661" s="136"/>
    </row>
    <row r="4662" ht="22.5" customHeight="1">
      <c r="A4662" s="136"/>
      <c r="B4662" s="136"/>
      <c r="C4662" s="136"/>
      <c r="D4662" s="136"/>
      <c r="F4662" s="136"/>
      <c r="G4662" s="136"/>
      <c r="H4662" s="136"/>
      <c r="I4662" s="136"/>
      <c r="J4662" s="136"/>
      <c r="K4662" s="136"/>
      <c r="L4662" s="136"/>
    </row>
    <row r="4663" ht="22.5" customHeight="1">
      <c r="A4663" s="136"/>
      <c r="B4663" s="136"/>
      <c r="C4663" s="136"/>
      <c r="D4663" s="136"/>
      <c r="F4663" s="136"/>
      <c r="G4663" s="136"/>
      <c r="H4663" s="136"/>
      <c r="I4663" s="136"/>
      <c r="J4663" s="136"/>
      <c r="K4663" s="136"/>
      <c r="L4663" s="136"/>
    </row>
    <row r="4664" ht="22.5" customHeight="1">
      <c r="A4664" s="136"/>
      <c r="B4664" s="136"/>
      <c r="C4664" s="136"/>
      <c r="D4664" s="136"/>
      <c r="F4664" s="136"/>
      <c r="G4664" s="136"/>
      <c r="H4664" s="136"/>
      <c r="I4664" s="136"/>
      <c r="J4664" s="136"/>
      <c r="K4664" s="136"/>
      <c r="L4664" s="136"/>
    </row>
    <row r="4665" ht="22.5" customHeight="1">
      <c r="A4665" s="136"/>
      <c r="B4665" s="136"/>
      <c r="C4665" s="136"/>
      <c r="D4665" s="136"/>
      <c r="F4665" s="136"/>
      <c r="G4665" s="136"/>
      <c r="H4665" s="136"/>
      <c r="I4665" s="136"/>
      <c r="J4665" s="136"/>
      <c r="K4665" s="136"/>
      <c r="L4665" s="136"/>
    </row>
    <row r="4666" ht="22.5" customHeight="1">
      <c r="A4666" s="136"/>
      <c r="B4666" s="136"/>
      <c r="C4666" s="136"/>
      <c r="D4666" s="136"/>
      <c r="F4666" s="136"/>
      <c r="G4666" s="136"/>
      <c r="H4666" s="136"/>
      <c r="I4666" s="136"/>
      <c r="J4666" s="136"/>
      <c r="K4666" s="136"/>
      <c r="L4666" s="136"/>
    </row>
    <row r="4667" ht="22.5" customHeight="1">
      <c r="A4667" s="136"/>
      <c r="B4667" s="136"/>
      <c r="C4667" s="136"/>
      <c r="D4667" s="136"/>
      <c r="F4667" s="136"/>
      <c r="G4667" s="136"/>
      <c r="H4667" s="136"/>
      <c r="I4667" s="136"/>
      <c r="J4667" s="136"/>
      <c r="K4667" s="136"/>
      <c r="L4667" s="136"/>
    </row>
    <row r="4668" ht="22.5" customHeight="1">
      <c r="A4668" s="136"/>
      <c r="B4668" s="136"/>
      <c r="C4668" s="136"/>
      <c r="D4668" s="136"/>
      <c r="F4668" s="136"/>
      <c r="G4668" s="136"/>
      <c r="H4668" s="136"/>
      <c r="I4668" s="136"/>
      <c r="J4668" s="136"/>
      <c r="K4668" s="136"/>
      <c r="L4668" s="136"/>
    </row>
    <row r="4669" ht="22.5" customHeight="1">
      <c r="A4669" s="136"/>
      <c r="B4669" s="136"/>
      <c r="C4669" s="136"/>
      <c r="D4669" s="136"/>
      <c r="F4669" s="136"/>
      <c r="G4669" s="136"/>
      <c r="H4669" s="136"/>
      <c r="I4669" s="136"/>
      <c r="J4669" s="136"/>
      <c r="K4669" s="136"/>
      <c r="L4669" s="136"/>
    </row>
    <row r="4670" ht="22.5" customHeight="1">
      <c r="A4670" s="136"/>
      <c r="B4670" s="136"/>
      <c r="C4670" s="136"/>
      <c r="D4670" s="136"/>
      <c r="F4670" s="136"/>
      <c r="G4670" s="136"/>
      <c r="H4670" s="136"/>
      <c r="I4670" s="136"/>
      <c r="J4670" s="136"/>
      <c r="K4670" s="136"/>
      <c r="L4670" s="136"/>
    </row>
    <row r="4671" ht="22.5" customHeight="1">
      <c r="A4671" s="136"/>
      <c r="B4671" s="136"/>
      <c r="C4671" s="136"/>
      <c r="D4671" s="136"/>
      <c r="F4671" s="136"/>
      <c r="G4671" s="136"/>
      <c r="H4671" s="136"/>
      <c r="I4671" s="136"/>
      <c r="J4671" s="136"/>
      <c r="K4671" s="136"/>
      <c r="L4671" s="136"/>
    </row>
    <row r="4672" ht="22.5" customHeight="1">
      <c r="A4672" s="136"/>
      <c r="B4672" s="136"/>
      <c r="C4672" s="136"/>
      <c r="D4672" s="136"/>
      <c r="F4672" s="136"/>
      <c r="G4672" s="136"/>
      <c r="H4672" s="136"/>
      <c r="I4672" s="136"/>
      <c r="J4672" s="136"/>
      <c r="K4672" s="136"/>
      <c r="L4672" s="136"/>
    </row>
    <row r="4673" ht="22.5" customHeight="1">
      <c r="A4673" s="136"/>
      <c r="B4673" s="136"/>
      <c r="C4673" s="136"/>
      <c r="D4673" s="136"/>
      <c r="F4673" s="136"/>
      <c r="G4673" s="136"/>
      <c r="H4673" s="136"/>
      <c r="I4673" s="136"/>
      <c r="J4673" s="136"/>
      <c r="K4673" s="136"/>
      <c r="L4673" s="136"/>
    </row>
    <row r="4674" ht="22.5" customHeight="1">
      <c r="A4674" s="136"/>
      <c r="B4674" s="136"/>
      <c r="C4674" s="136"/>
      <c r="D4674" s="136"/>
      <c r="F4674" s="136"/>
      <c r="G4674" s="136"/>
      <c r="H4674" s="136"/>
      <c r="I4674" s="136"/>
      <c r="J4674" s="136"/>
      <c r="K4674" s="136"/>
      <c r="L4674" s="136"/>
    </row>
    <row r="4675" ht="22.5" customHeight="1">
      <c r="A4675" s="136"/>
      <c r="B4675" s="136"/>
      <c r="C4675" s="136"/>
      <c r="D4675" s="136"/>
      <c r="F4675" s="136"/>
      <c r="G4675" s="136"/>
      <c r="H4675" s="136"/>
      <c r="I4675" s="136"/>
      <c r="J4675" s="136"/>
      <c r="K4675" s="136"/>
      <c r="L4675" s="136"/>
    </row>
    <row r="4676" ht="22.5" customHeight="1">
      <c r="A4676" s="136"/>
      <c r="B4676" s="136"/>
      <c r="C4676" s="136"/>
      <c r="D4676" s="136"/>
      <c r="F4676" s="136"/>
      <c r="G4676" s="136"/>
      <c r="H4676" s="136"/>
      <c r="I4676" s="136"/>
      <c r="J4676" s="136"/>
      <c r="K4676" s="136"/>
      <c r="L4676" s="136"/>
    </row>
    <row r="4677" ht="22.5" customHeight="1">
      <c r="A4677" s="136"/>
      <c r="B4677" s="136"/>
      <c r="C4677" s="136"/>
      <c r="D4677" s="136"/>
      <c r="F4677" s="136"/>
      <c r="G4677" s="136"/>
      <c r="H4677" s="136"/>
      <c r="I4677" s="136"/>
      <c r="J4677" s="136"/>
      <c r="K4677" s="136"/>
      <c r="L4677" s="136"/>
    </row>
    <row r="4678" ht="22.5" customHeight="1">
      <c r="A4678" s="136"/>
      <c r="B4678" s="136"/>
      <c r="C4678" s="136"/>
      <c r="D4678" s="136"/>
      <c r="F4678" s="136"/>
      <c r="G4678" s="136"/>
      <c r="H4678" s="136"/>
      <c r="I4678" s="136"/>
      <c r="J4678" s="136"/>
      <c r="K4678" s="136"/>
      <c r="L4678" s="136"/>
    </row>
    <row r="4679" ht="22.5" customHeight="1">
      <c r="A4679" s="136"/>
      <c r="B4679" s="136"/>
      <c r="C4679" s="136"/>
      <c r="D4679" s="136"/>
      <c r="F4679" s="136"/>
      <c r="G4679" s="136"/>
      <c r="H4679" s="136"/>
      <c r="I4679" s="136"/>
      <c r="J4679" s="136"/>
      <c r="K4679" s="136"/>
      <c r="L4679" s="136"/>
    </row>
    <row r="4680" ht="22.5" customHeight="1">
      <c r="A4680" s="136"/>
      <c r="B4680" s="136"/>
      <c r="C4680" s="136"/>
      <c r="D4680" s="136"/>
      <c r="F4680" s="136"/>
      <c r="G4680" s="136"/>
      <c r="H4680" s="136"/>
      <c r="I4680" s="136"/>
      <c r="J4680" s="136"/>
      <c r="K4680" s="136"/>
      <c r="L4680" s="136"/>
    </row>
    <row r="4681" ht="22.5" customHeight="1">
      <c r="A4681" s="136"/>
      <c r="B4681" s="136"/>
      <c r="C4681" s="136"/>
      <c r="D4681" s="136"/>
      <c r="F4681" s="136"/>
      <c r="G4681" s="136"/>
      <c r="H4681" s="136"/>
      <c r="I4681" s="136"/>
      <c r="J4681" s="136"/>
      <c r="K4681" s="136"/>
      <c r="L4681" s="136"/>
    </row>
    <row r="4682" ht="22.5" customHeight="1">
      <c r="A4682" s="136"/>
      <c r="B4682" s="136"/>
      <c r="C4682" s="136"/>
      <c r="D4682" s="136"/>
      <c r="F4682" s="136"/>
      <c r="G4682" s="136"/>
      <c r="H4682" s="136"/>
      <c r="I4682" s="136"/>
      <c r="J4682" s="136"/>
      <c r="K4682" s="136"/>
      <c r="L4682" s="136"/>
    </row>
    <row r="4683" ht="22.5" customHeight="1">
      <c r="A4683" s="136"/>
      <c r="B4683" s="136"/>
      <c r="C4683" s="136"/>
      <c r="D4683" s="136"/>
      <c r="F4683" s="136"/>
      <c r="G4683" s="136"/>
      <c r="H4683" s="136"/>
      <c r="I4683" s="136"/>
      <c r="J4683" s="136"/>
      <c r="K4683" s="136"/>
      <c r="L4683" s="136"/>
    </row>
    <row r="4684" ht="22.5" customHeight="1">
      <c r="A4684" s="136"/>
      <c r="B4684" s="136"/>
      <c r="C4684" s="136"/>
      <c r="D4684" s="136"/>
      <c r="F4684" s="136"/>
      <c r="G4684" s="136"/>
      <c r="H4684" s="136"/>
      <c r="I4684" s="136"/>
      <c r="J4684" s="136"/>
      <c r="K4684" s="136"/>
      <c r="L4684" s="136"/>
    </row>
    <row r="4685" ht="22.5" customHeight="1">
      <c r="A4685" s="136"/>
      <c r="B4685" s="136"/>
      <c r="C4685" s="136"/>
      <c r="D4685" s="136"/>
      <c r="F4685" s="136"/>
      <c r="G4685" s="136"/>
      <c r="H4685" s="136"/>
      <c r="I4685" s="136"/>
      <c r="J4685" s="136"/>
      <c r="K4685" s="136"/>
      <c r="L4685" s="136"/>
    </row>
    <row r="4686" ht="22.5" customHeight="1">
      <c r="A4686" s="136"/>
      <c r="B4686" s="136"/>
      <c r="C4686" s="136"/>
      <c r="D4686" s="136"/>
      <c r="F4686" s="136"/>
      <c r="G4686" s="136"/>
      <c r="H4686" s="136"/>
      <c r="I4686" s="136"/>
      <c r="J4686" s="136"/>
      <c r="K4686" s="136"/>
      <c r="L4686" s="136"/>
    </row>
    <row r="4687" ht="22.5" customHeight="1">
      <c r="A4687" s="136"/>
      <c r="B4687" s="136"/>
      <c r="C4687" s="136"/>
      <c r="D4687" s="136"/>
      <c r="F4687" s="136"/>
      <c r="G4687" s="136"/>
      <c r="H4687" s="136"/>
      <c r="I4687" s="136"/>
      <c r="J4687" s="136"/>
      <c r="K4687" s="136"/>
      <c r="L4687" s="136"/>
    </row>
    <row r="4688" ht="22.5" customHeight="1">
      <c r="A4688" s="136"/>
      <c r="B4688" s="136"/>
      <c r="C4688" s="136"/>
      <c r="D4688" s="136"/>
      <c r="F4688" s="136"/>
      <c r="G4688" s="136"/>
      <c r="H4688" s="136"/>
      <c r="I4688" s="136"/>
      <c r="J4688" s="136"/>
      <c r="K4688" s="136"/>
      <c r="L4688" s="136"/>
    </row>
    <row r="4689" ht="22.5" customHeight="1">
      <c r="A4689" s="136"/>
      <c r="B4689" s="136"/>
      <c r="C4689" s="136"/>
      <c r="D4689" s="136"/>
      <c r="F4689" s="136"/>
      <c r="G4689" s="136"/>
      <c r="H4689" s="136"/>
      <c r="I4689" s="136"/>
      <c r="J4689" s="136"/>
      <c r="K4689" s="136"/>
      <c r="L4689" s="136"/>
    </row>
    <row r="4690" ht="22.5" customHeight="1">
      <c r="A4690" s="136"/>
      <c r="B4690" s="136"/>
      <c r="C4690" s="136"/>
      <c r="D4690" s="136"/>
      <c r="F4690" s="136"/>
      <c r="G4690" s="136"/>
      <c r="H4690" s="136"/>
      <c r="I4690" s="136"/>
      <c r="J4690" s="136"/>
      <c r="K4690" s="136"/>
      <c r="L4690" s="136"/>
    </row>
    <row r="4691" ht="22.5" customHeight="1">
      <c r="A4691" s="136"/>
      <c r="B4691" s="136"/>
      <c r="C4691" s="136"/>
      <c r="D4691" s="136"/>
      <c r="F4691" s="136"/>
      <c r="G4691" s="136"/>
      <c r="H4691" s="136"/>
      <c r="I4691" s="136"/>
      <c r="J4691" s="136"/>
      <c r="K4691" s="136"/>
      <c r="L4691" s="136"/>
    </row>
    <row r="4692" ht="22.5" customHeight="1">
      <c r="A4692" s="136"/>
      <c r="B4692" s="136"/>
      <c r="C4692" s="136"/>
      <c r="D4692" s="136"/>
      <c r="F4692" s="136"/>
      <c r="G4692" s="136"/>
      <c r="H4692" s="136"/>
      <c r="I4692" s="136"/>
      <c r="J4692" s="136"/>
      <c r="K4692" s="136"/>
      <c r="L4692" s="136"/>
    </row>
    <row r="4693" ht="22.5" customHeight="1">
      <c r="A4693" s="136"/>
      <c r="B4693" s="136"/>
      <c r="C4693" s="136"/>
      <c r="D4693" s="136"/>
      <c r="F4693" s="136"/>
      <c r="G4693" s="136"/>
      <c r="H4693" s="136"/>
      <c r="I4693" s="136"/>
      <c r="J4693" s="136"/>
      <c r="K4693" s="136"/>
      <c r="L4693" s="136"/>
    </row>
    <row r="4694" ht="22.5" customHeight="1">
      <c r="A4694" s="136"/>
      <c r="B4694" s="136"/>
      <c r="C4694" s="136"/>
      <c r="D4694" s="136"/>
      <c r="F4694" s="136"/>
      <c r="G4694" s="136"/>
      <c r="H4694" s="136"/>
      <c r="I4694" s="136"/>
      <c r="J4694" s="136"/>
      <c r="K4694" s="136"/>
      <c r="L4694" s="136"/>
    </row>
    <row r="4695" ht="22.5" customHeight="1">
      <c r="A4695" s="136"/>
      <c r="B4695" s="136"/>
      <c r="C4695" s="136"/>
      <c r="D4695" s="136"/>
      <c r="F4695" s="136"/>
      <c r="G4695" s="136"/>
      <c r="H4695" s="136"/>
      <c r="I4695" s="136"/>
      <c r="J4695" s="136"/>
      <c r="K4695" s="136"/>
      <c r="L4695" s="136"/>
    </row>
    <row r="4696" ht="22.5" customHeight="1">
      <c r="A4696" s="136"/>
      <c r="B4696" s="136"/>
      <c r="C4696" s="136"/>
      <c r="D4696" s="136"/>
      <c r="F4696" s="136"/>
      <c r="G4696" s="136"/>
      <c r="H4696" s="136"/>
      <c r="I4696" s="136"/>
      <c r="J4696" s="136"/>
      <c r="K4696" s="136"/>
      <c r="L4696" s="136"/>
    </row>
    <row r="4697" ht="22.5" customHeight="1">
      <c r="A4697" s="136"/>
      <c r="B4697" s="136"/>
      <c r="C4697" s="136"/>
      <c r="D4697" s="136"/>
      <c r="F4697" s="136"/>
      <c r="G4697" s="136"/>
      <c r="H4697" s="136"/>
      <c r="I4697" s="136"/>
      <c r="J4697" s="136"/>
      <c r="K4697" s="136"/>
      <c r="L4697" s="136"/>
    </row>
    <row r="4698" ht="22.5" customHeight="1">
      <c r="A4698" s="136"/>
      <c r="B4698" s="136"/>
      <c r="C4698" s="136"/>
      <c r="D4698" s="136"/>
      <c r="F4698" s="136"/>
      <c r="G4698" s="136"/>
      <c r="H4698" s="136"/>
      <c r="I4698" s="136"/>
      <c r="J4698" s="136"/>
      <c r="K4698" s="136"/>
      <c r="L4698" s="136"/>
    </row>
    <row r="4699" ht="22.5" customHeight="1">
      <c r="A4699" s="136"/>
      <c r="B4699" s="136"/>
      <c r="C4699" s="136"/>
      <c r="D4699" s="136"/>
      <c r="F4699" s="136"/>
      <c r="G4699" s="136"/>
      <c r="H4699" s="136"/>
      <c r="I4699" s="136"/>
      <c r="J4699" s="136"/>
      <c r="K4699" s="136"/>
      <c r="L4699" s="136"/>
    </row>
    <row r="4700" ht="22.5" customHeight="1">
      <c r="A4700" s="136"/>
      <c r="B4700" s="136"/>
      <c r="C4700" s="136"/>
      <c r="D4700" s="136"/>
      <c r="F4700" s="136"/>
      <c r="G4700" s="136"/>
      <c r="H4700" s="136"/>
      <c r="I4700" s="136"/>
      <c r="J4700" s="136"/>
      <c r="K4700" s="136"/>
      <c r="L4700" s="136"/>
    </row>
    <row r="4701" ht="22.5" customHeight="1">
      <c r="A4701" s="136"/>
      <c r="B4701" s="136"/>
      <c r="C4701" s="136"/>
      <c r="D4701" s="136"/>
      <c r="F4701" s="136"/>
      <c r="G4701" s="136"/>
      <c r="H4701" s="136"/>
      <c r="I4701" s="136"/>
      <c r="J4701" s="136"/>
      <c r="K4701" s="136"/>
      <c r="L4701" s="136"/>
    </row>
    <row r="4702" ht="22.5" customHeight="1">
      <c r="A4702" s="136"/>
      <c r="B4702" s="136"/>
      <c r="C4702" s="136"/>
      <c r="D4702" s="136"/>
      <c r="F4702" s="136"/>
      <c r="G4702" s="136"/>
      <c r="H4702" s="136"/>
      <c r="I4702" s="136"/>
      <c r="J4702" s="136"/>
      <c r="K4702" s="136"/>
      <c r="L4702" s="136"/>
    </row>
    <row r="4703" ht="22.5" customHeight="1">
      <c r="A4703" s="136"/>
      <c r="B4703" s="136"/>
      <c r="C4703" s="136"/>
      <c r="D4703" s="136"/>
      <c r="F4703" s="136"/>
      <c r="G4703" s="136"/>
      <c r="H4703" s="136"/>
      <c r="I4703" s="136"/>
      <c r="J4703" s="136"/>
      <c r="K4703" s="136"/>
      <c r="L4703" s="136"/>
    </row>
    <row r="4704" ht="22.5" customHeight="1">
      <c r="A4704" s="136"/>
      <c r="B4704" s="136"/>
      <c r="C4704" s="136"/>
      <c r="D4704" s="136"/>
      <c r="F4704" s="136"/>
      <c r="G4704" s="136"/>
      <c r="H4704" s="136"/>
      <c r="I4704" s="136"/>
      <c r="J4704" s="136"/>
      <c r="K4704" s="136"/>
      <c r="L4704" s="136"/>
    </row>
    <row r="4705" ht="22.5" customHeight="1">
      <c r="A4705" s="136"/>
      <c r="B4705" s="136"/>
      <c r="C4705" s="136"/>
      <c r="D4705" s="136"/>
      <c r="F4705" s="136"/>
      <c r="G4705" s="136"/>
      <c r="H4705" s="136"/>
      <c r="I4705" s="136"/>
      <c r="J4705" s="136"/>
      <c r="K4705" s="136"/>
      <c r="L4705" s="136"/>
    </row>
    <row r="4706" ht="22.5" customHeight="1">
      <c r="A4706" s="136"/>
      <c r="B4706" s="136"/>
      <c r="C4706" s="136"/>
      <c r="D4706" s="136"/>
      <c r="F4706" s="136"/>
      <c r="G4706" s="136"/>
      <c r="H4706" s="136"/>
      <c r="I4706" s="136"/>
      <c r="J4706" s="136"/>
      <c r="K4706" s="136"/>
      <c r="L4706" s="136"/>
    </row>
    <row r="4707" ht="22.5" customHeight="1">
      <c r="A4707" s="136"/>
      <c r="B4707" s="136"/>
      <c r="C4707" s="136"/>
      <c r="D4707" s="136"/>
      <c r="F4707" s="136"/>
      <c r="G4707" s="136"/>
      <c r="H4707" s="136"/>
      <c r="I4707" s="136"/>
      <c r="J4707" s="136"/>
      <c r="K4707" s="136"/>
      <c r="L4707" s="136"/>
    </row>
    <row r="4708" ht="22.5" customHeight="1">
      <c r="A4708" s="136"/>
      <c r="B4708" s="136"/>
      <c r="C4708" s="136"/>
      <c r="D4708" s="136"/>
      <c r="F4708" s="136"/>
      <c r="G4708" s="136"/>
      <c r="H4708" s="136"/>
      <c r="I4708" s="136"/>
      <c r="J4708" s="136"/>
      <c r="K4708" s="136"/>
      <c r="L4708" s="136"/>
    </row>
    <row r="4709" ht="22.5" customHeight="1">
      <c r="A4709" s="136"/>
      <c r="B4709" s="136"/>
      <c r="C4709" s="136"/>
      <c r="D4709" s="136"/>
      <c r="F4709" s="136"/>
      <c r="G4709" s="136"/>
      <c r="H4709" s="136"/>
      <c r="I4709" s="136"/>
      <c r="J4709" s="136"/>
      <c r="K4709" s="136"/>
      <c r="L4709" s="136"/>
    </row>
    <row r="4710" ht="22.5" customHeight="1">
      <c r="A4710" s="136"/>
      <c r="B4710" s="136"/>
      <c r="C4710" s="136"/>
      <c r="D4710" s="136"/>
      <c r="F4710" s="136"/>
      <c r="G4710" s="136"/>
      <c r="H4710" s="136"/>
      <c r="I4710" s="136"/>
      <c r="J4710" s="136"/>
      <c r="K4710" s="136"/>
      <c r="L4710" s="136"/>
    </row>
    <row r="4711" ht="22.5" customHeight="1">
      <c r="A4711" s="136"/>
      <c r="B4711" s="136"/>
      <c r="C4711" s="136"/>
      <c r="D4711" s="136"/>
      <c r="F4711" s="136"/>
      <c r="G4711" s="136"/>
      <c r="H4711" s="136"/>
      <c r="I4711" s="136"/>
      <c r="J4711" s="136"/>
      <c r="K4711" s="136"/>
      <c r="L4711" s="136"/>
    </row>
    <row r="4712" ht="22.5" customHeight="1">
      <c r="A4712" s="136"/>
      <c r="B4712" s="136"/>
      <c r="C4712" s="136"/>
      <c r="D4712" s="136"/>
      <c r="F4712" s="136"/>
      <c r="G4712" s="136"/>
      <c r="H4712" s="136"/>
      <c r="I4712" s="136"/>
      <c r="J4712" s="136"/>
      <c r="K4712" s="136"/>
      <c r="L4712" s="136"/>
    </row>
    <row r="4713" ht="22.5" customHeight="1">
      <c r="A4713" s="136"/>
      <c r="B4713" s="136"/>
      <c r="C4713" s="136"/>
      <c r="D4713" s="136"/>
      <c r="F4713" s="136"/>
      <c r="G4713" s="136"/>
      <c r="H4713" s="136"/>
      <c r="I4713" s="136"/>
      <c r="J4713" s="136"/>
      <c r="K4713" s="136"/>
      <c r="L4713" s="136"/>
    </row>
    <row r="4714" ht="22.5" customHeight="1">
      <c r="A4714" s="136"/>
      <c r="B4714" s="136"/>
      <c r="C4714" s="136"/>
      <c r="D4714" s="136"/>
      <c r="F4714" s="136"/>
      <c r="G4714" s="136"/>
      <c r="H4714" s="136"/>
      <c r="I4714" s="136"/>
      <c r="J4714" s="136"/>
      <c r="K4714" s="136"/>
      <c r="L4714" s="136"/>
    </row>
    <row r="4715" ht="22.5" customHeight="1">
      <c r="A4715" s="136"/>
      <c r="B4715" s="136"/>
      <c r="C4715" s="136"/>
      <c r="D4715" s="136"/>
      <c r="F4715" s="136"/>
      <c r="G4715" s="136"/>
      <c r="H4715" s="136"/>
      <c r="I4715" s="136"/>
      <c r="J4715" s="136"/>
      <c r="K4715" s="136"/>
      <c r="L4715" s="136"/>
    </row>
    <row r="4716" ht="22.5" customHeight="1">
      <c r="A4716" s="136"/>
      <c r="B4716" s="136"/>
      <c r="C4716" s="136"/>
      <c r="D4716" s="136"/>
      <c r="F4716" s="136"/>
      <c r="G4716" s="136"/>
      <c r="H4716" s="136"/>
      <c r="I4716" s="136"/>
      <c r="J4716" s="136"/>
      <c r="K4716" s="136"/>
      <c r="L4716" s="136"/>
    </row>
    <row r="4717" ht="22.5" customHeight="1">
      <c r="A4717" s="136"/>
      <c r="B4717" s="136"/>
      <c r="C4717" s="136"/>
      <c r="D4717" s="136"/>
      <c r="F4717" s="136"/>
      <c r="G4717" s="136"/>
      <c r="H4717" s="136"/>
      <c r="I4717" s="136"/>
      <c r="J4717" s="136"/>
      <c r="K4717" s="136"/>
      <c r="L4717" s="136"/>
    </row>
    <row r="4718" ht="22.5" customHeight="1">
      <c r="A4718" s="136"/>
      <c r="B4718" s="136"/>
      <c r="C4718" s="136"/>
      <c r="D4718" s="136"/>
      <c r="F4718" s="136"/>
      <c r="G4718" s="136"/>
      <c r="H4718" s="136"/>
      <c r="I4718" s="136"/>
      <c r="J4718" s="136"/>
      <c r="K4718" s="136"/>
      <c r="L4718" s="136"/>
    </row>
    <row r="4719" ht="22.5" customHeight="1">
      <c r="A4719" s="136"/>
      <c r="B4719" s="136"/>
      <c r="C4719" s="136"/>
      <c r="D4719" s="136"/>
      <c r="F4719" s="136"/>
      <c r="G4719" s="136"/>
      <c r="H4719" s="136"/>
      <c r="I4719" s="136"/>
      <c r="J4719" s="136"/>
      <c r="K4719" s="136"/>
      <c r="L4719" s="136"/>
    </row>
    <row r="4720" ht="22.5" customHeight="1">
      <c r="A4720" s="136"/>
      <c r="B4720" s="136"/>
      <c r="C4720" s="136"/>
      <c r="D4720" s="136"/>
      <c r="F4720" s="136"/>
      <c r="G4720" s="136"/>
      <c r="H4720" s="136"/>
      <c r="I4720" s="136"/>
      <c r="J4720" s="136"/>
      <c r="K4720" s="136"/>
      <c r="L4720" s="136"/>
    </row>
    <row r="4721" ht="22.5" customHeight="1">
      <c r="A4721" s="136"/>
      <c r="B4721" s="136"/>
      <c r="C4721" s="136"/>
      <c r="D4721" s="136"/>
      <c r="F4721" s="136"/>
      <c r="G4721" s="136"/>
      <c r="H4721" s="136"/>
      <c r="I4721" s="136"/>
      <c r="J4721" s="136"/>
      <c r="K4721" s="136"/>
      <c r="L4721" s="136"/>
    </row>
    <row r="4722" ht="22.5" customHeight="1">
      <c r="A4722" s="136"/>
      <c r="B4722" s="136"/>
      <c r="C4722" s="136"/>
      <c r="D4722" s="136"/>
      <c r="F4722" s="136"/>
      <c r="G4722" s="136"/>
      <c r="H4722" s="136"/>
      <c r="I4722" s="136"/>
      <c r="J4722" s="136"/>
      <c r="K4722" s="136"/>
      <c r="L4722" s="136"/>
    </row>
    <row r="4723" ht="22.5" customHeight="1">
      <c r="A4723" s="136"/>
      <c r="B4723" s="136"/>
      <c r="C4723" s="136"/>
      <c r="D4723" s="136"/>
      <c r="F4723" s="136"/>
      <c r="G4723" s="136"/>
      <c r="H4723" s="136"/>
      <c r="I4723" s="136"/>
      <c r="J4723" s="136"/>
      <c r="K4723" s="136"/>
      <c r="L4723" s="136"/>
    </row>
    <row r="4724" ht="22.5" customHeight="1">
      <c r="A4724" s="136"/>
      <c r="B4724" s="136"/>
      <c r="C4724" s="136"/>
      <c r="D4724" s="136"/>
      <c r="F4724" s="136"/>
      <c r="G4724" s="136"/>
      <c r="H4724" s="136"/>
      <c r="I4724" s="136"/>
      <c r="J4724" s="136"/>
      <c r="K4724" s="136"/>
      <c r="L4724" s="136"/>
    </row>
    <row r="4725" ht="22.5" customHeight="1">
      <c r="A4725" s="136"/>
      <c r="B4725" s="136"/>
      <c r="C4725" s="136"/>
      <c r="D4725" s="136"/>
      <c r="F4725" s="136"/>
      <c r="G4725" s="136"/>
      <c r="H4725" s="136"/>
      <c r="I4725" s="136"/>
      <c r="J4725" s="136"/>
      <c r="K4725" s="136"/>
      <c r="L4725" s="136"/>
    </row>
    <row r="4726" ht="22.5" customHeight="1">
      <c r="A4726" s="136"/>
      <c r="B4726" s="136"/>
      <c r="C4726" s="136"/>
      <c r="D4726" s="136"/>
      <c r="F4726" s="136"/>
      <c r="G4726" s="136"/>
      <c r="H4726" s="136"/>
      <c r="I4726" s="136"/>
      <c r="J4726" s="136"/>
      <c r="K4726" s="136"/>
      <c r="L4726" s="136"/>
    </row>
    <row r="4727" ht="22.5" customHeight="1">
      <c r="A4727" s="136"/>
      <c r="B4727" s="136"/>
      <c r="C4727" s="136"/>
      <c r="D4727" s="136"/>
      <c r="F4727" s="136"/>
      <c r="G4727" s="136"/>
      <c r="H4727" s="136"/>
      <c r="I4727" s="136"/>
      <c r="J4727" s="136"/>
      <c r="K4727" s="136"/>
      <c r="L4727" s="136"/>
    </row>
    <row r="4728" ht="22.5" customHeight="1">
      <c r="A4728" s="136"/>
      <c r="B4728" s="136"/>
      <c r="C4728" s="136"/>
      <c r="D4728" s="136"/>
      <c r="F4728" s="136"/>
      <c r="G4728" s="136"/>
      <c r="H4728" s="136"/>
      <c r="I4728" s="136"/>
      <c r="J4728" s="136"/>
      <c r="K4728" s="136"/>
      <c r="L4728" s="136"/>
    </row>
    <row r="4729" ht="22.5" customHeight="1">
      <c r="A4729" s="136"/>
      <c r="B4729" s="136"/>
      <c r="C4729" s="136"/>
      <c r="D4729" s="136"/>
      <c r="F4729" s="136"/>
      <c r="G4729" s="136"/>
      <c r="H4729" s="136"/>
      <c r="I4729" s="136"/>
      <c r="J4729" s="136"/>
      <c r="K4729" s="136"/>
      <c r="L4729" s="136"/>
    </row>
    <row r="4730" ht="22.5" customHeight="1">
      <c r="A4730" s="136"/>
      <c r="B4730" s="136"/>
      <c r="C4730" s="136"/>
      <c r="D4730" s="136"/>
      <c r="F4730" s="136"/>
      <c r="G4730" s="136"/>
      <c r="H4730" s="136"/>
      <c r="I4730" s="136"/>
      <c r="J4730" s="136"/>
      <c r="K4730" s="136"/>
      <c r="L4730" s="136"/>
    </row>
    <row r="4731" ht="22.5" customHeight="1">
      <c r="A4731" s="136"/>
      <c r="B4731" s="136"/>
      <c r="C4731" s="136"/>
      <c r="D4731" s="136"/>
      <c r="F4731" s="136"/>
      <c r="G4731" s="136"/>
      <c r="H4731" s="136"/>
      <c r="I4731" s="136"/>
      <c r="J4731" s="136"/>
      <c r="K4731" s="136"/>
      <c r="L4731" s="136"/>
    </row>
    <row r="4732" ht="22.5" customHeight="1">
      <c r="A4732" s="136"/>
      <c r="B4732" s="136"/>
      <c r="C4732" s="136"/>
      <c r="D4732" s="136"/>
      <c r="F4732" s="136"/>
      <c r="G4732" s="136"/>
      <c r="H4732" s="136"/>
      <c r="I4732" s="136"/>
      <c r="J4732" s="136"/>
      <c r="K4732" s="136"/>
      <c r="L4732" s="136"/>
    </row>
    <row r="4733" ht="22.5" customHeight="1">
      <c r="A4733" s="136"/>
      <c r="B4733" s="136"/>
      <c r="C4733" s="136"/>
      <c r="D4733" s="136"/>
      <c r="F4733" s="136"/>
      <c r="G4733" s="136"/>
      <c r="H4733" s="136"/>
      <c r="I4733" s="136"/>
      <c r="J4733" s="136"/>
      <c r="K4733" s="136"/>
      <c r="L4733" s="136"/>
    </row>
    <row r="4734" ht="22.5" customHeight="1">
      <c r="A4734" s="136"/>
      <c r="B4734" s="136"/>
      <c r="C4734" s="136"/>
      <c r="D4734" s="136"/>
      <c r="F4734" s="136"/>
      <c r="G4734" s="136"/>
      <c r="H4734" s="136"/>
      <c r="I4734" s="136"/>
      <c r="J4734" s="136"/>
      <c r="K4734" s="136"/>
      <c r="L4734" s="136"/>
    </row>
    <row r="4735" ht="22.5" customHeight="1">
      <c r="A4735" s="136"/>
      <c r="B4735" s="136"/>
      <c r="C4735" s="136"/>
      <c r="D4735" s="136"/>
      <c r="F4735" s="136"/>
      <c r="G4735" s="136"/>
      <c r="H4735" s="136"/>
      <c r="I4735" s="136"/>
      <c r="J4735" s="136"/>
      <c r="K4735" s="136"/>
      <c r="L4735" s="136"/>
    </row>
    <row r="4736" ht="22.5" customHeight="1">
      <c r="A4736" s="136"/>
      <c r="B4736" s="136"/>
      <c r="C4736" s="136"/>
      <c r="D4736" s="136"/>
      <c r="F4736" s="136"/>
      <c r="G4736" s="136"/>
      <c r="H4736" s="136"/>
      <c r="I4736" s="136"/>
      <c r="J4736" s="136"/>
      <c r="K4736" s="136"/>
      <c r="L4736" s="136"/>
    </row>
    <row r="4737" ht="22.5" customHeight="1">
      <c r="A4737" s="136"/>
      <c r="B4737" s="136"/>
      <c r="C4737" s="136"/>
      <c r="D4737" s="136"/>
      <c r="F4737" s="136"/>
      <c r="G4737" s="136"/>
      <c r="H4737" s="136"/>
      <c r="I4737" s="136"/>
      <c r="J4737" s="136"/>
      <c r="K4737" s="136"/>
      <c r="L4737" s="136"/>
    </row>
    <row r="4738" ht="22.5" customHeight="1">
      <c r="A4738" s="136"/>
      <c r="B4738" s="136"/>
      <c r="C4738" s="136"/>
      <c r="D4738" s="136"/>
      <c r="F4738" s="136"/>
      <c r="G4738" s="136"/>
      <c r="H4738" s="136"/>
      <c r="I4738" s="136"/>
      <c r="J4738" s="136"/>
      <c r="K4738" s="136"/>
      <c r="L4738" s="136"/>
    </row>
    <row r="4739" ht="22.5" customHeight="1">
      <c r="A4739" s="136"/>
      <c r="B4739" s="136"/>
      <c r="C4739" s="136"/>
      <c r="D4739" s="136"/>
      <c r="F4739" s="136"/>
      <c r="G4739" s="136"/>
      <c r="H4739" s="136"/>
      <c r="I4739" s="136"/>
      <c r="J4739" s="136"/>
      <c r="K4739" s="136"/>
      <c r="L4739" s="136"/>
    </row>
    <row r="4740" ht="22.5" customHeight="1">
      <c r="A4740" s="136"/>
      <c r="B4740" s="136"/>
      <c r="C4740" s="136"/>
      <c r="D4740" s="136"/>
      <c r="F4740" s="136"/>
      <c r="G4740" s="136"/>
      <c r="H4740" s="136"/>
      <c r="I4740" s="136"/>
      <c r="J4740" s="136"/>
      <c r="K4740" s="136"/>
      <c r="L4740" s="136"/>
    </row>
    <row r="4741" ht="22.5" customHeight="1">
      <c r="A4741" s="136"/>
      <c r="B4741" s="136"/>
      <c r="C4741" s="136"/>
      <c r="D4741" s="136"/>
      <c r="F4741" s="136"/>
      <c r="G4741" s="136"/>
      <c r="H4741" s="136"/>
      <c r="I4741" s="136"/>
      <c r="J4741" s="136"/>
      <c r="K4741" s="136"/>
      <c r="L4741" s="136"/>
    </row>
    <row r="4742" ht="22.5" customHeight="1">
      <c r="A4742" s="136"/>
      <c r="B4742" s="136"/>
      <c r="C4742" s="136"/>
      <c r="D4742" s="136"/>
      <c r="F4742" s="136"/>
      <c r="G4742" s="136"/>
      <c r="H4742" s="136"/>
      <c r="I4742" s="136"/>
      <c r="J4742" s="136"/>
      <c r="K4742" s="136"/>
      <c r="L4742" s="136"/>
    </row>
    <row r="4743" ht="22.5" customHeight="1">
      <c r="A4743" s="136"/>
      <c r="B4743" s="136"/>
      <c r="C4743" s="136"/>
      <c r="D4743" s="136"/>
      <c r="F4743" s="136"/>
      <c r="G4743" s="136"/>
      <c r="H4743" s="136"/>
      <c r="I4743" s="136"/>
      <c r="J4743" s="136"/>
      <c r="K4743" s="136"/>
      <c r="L4743" s="136"/>
    </row>
    <row r="4744" ht="22.5" customHeight="1">
      <c r="A4744" s="136"/>
      <c r="B4744" s="136"/>
      <c r="C4744" s="136"/>
      <c r="D4744" s="136"/>
      <c r="F4744" s="136"/>
      <c r="G4744" s="136"/>
      <c r="H4744" s="136"/>
      <c r="I4744" s="136"/>
      <c r="J4744" s="136"/>
      <c r="K4744" s="136"/>
      <c r="L4744" s="136"/>
    </row>
    <row r="4745" ht="22.5" customHeight="1">
      <c r="A4745" s="136"/>
      <c r="B4745" s="136"/>
      <c r="C4745" s="136"/>
      <c r="D4745" s="136"/>
      <c r="F4745" s="136"/>
      <c r="G4745" s="136"/>
      <c r="H4745" s="136"/>
      <c r="I4745" s="136"/>
      <c r="J4745" s="136"/>
      <c r="K4745" s="136"/>
      <c r="L4745" s="136"/>
    </row>
    <row r="4746" ht="22.5" customHeight="1">
      <c r="A4746" s="136"/>
      <c r="B4746" s="136"/>
      <c r="C4746" s="136"/>
      <c r="D4746" s="136"/>
      <c r="F4746" s="136"/>
      <c r="G4746" s="136"/>
      <c r="H4746" s="136"/>
      <c r="I4746" s="136"/>
      <c r="J4746" s="136"/>
      <c r="K4746" s="136"/>
      <c r="L4746" s="136"/>
    </row>
    <row r="4747" ht="22.5" customHeight="1">
      <c r="A4747" s="136"/>
      <c r="B4747" s="136"/>
      <c r="C4747" s="136"/>
      <c r="D4747" s="136"/>
      <c r="F4747" s="136"/>
      <c r="G4747" s="136"/>
      <c r="H4747" s="136"/>
      <c r="I4747" s="136"/>
      <c r="J4747" s="136"/>
      <c r="K4747" s="136"/>
      <c r="L4747" s="136"/>
    </row>
    <row r="4748" ht="22.5" customHeight="1">
      <c r="A4748" s="136"/>
      <c r="B4748" s="136"/>
      <c r="C4748" s="136"/>
      <c r="D4748" s="136"/>
      <c r="F4748" s="136"/>
      <c r="G4748" s="136"/>
      <c r="H4748" s="136"/>
      <c r="I4748" s="136"/>
      <c r="J4748" s="136"/>
      <c r="K4748" s="136"/>
      <c r="L4748" s="136"/>
    </row>
    <row r="4749" ht="22.5" customHeight="1">
      <c r="A4749" s="136"/>
      <c r="B4749" s="136"/>
      <c r="C4749" s="136"/>
      <c r="D4749" s="136"/>
      <c r="F4749" s="136"/>
      <c r="G4749" s="136"/>
      <c r="H4749" s="136"/>
      <c r="I4749" s="136"/>
      <c r="J4749" s="136"/>
      <c r="K4749" s="136"/>
      <c r="L4749" s="136"/>
    </row>
    <row r="4750" ht="22.5" customHeight="1">
      <c r="A4750" s="136"/>
      <c r="B4750" s="136"/>
      <c r="C4750" s="136"/>
      <c r="D4750" s="136"/>
      <c r="F4750" s="136"/>
      <c r="G4750" s="136"/>
      <c r="H4750" s="136"/>
      <c r="I4750" s="136"/>
      <c r="J4750" s="136"/>
      <c r="K4750" s="136"/>
      <c r="L4750" s="136"/>
    </row>
    <row r="4751" ht="22.5" customHeight="1">
      <c r="A4751" s="136"/>
      <c r="B4751" s="136"/>
      <c r="C4751" s="136"/>
      <c r="D4751" s="136"/>
      <c r="F4751" s="136"/>
      <c r="G4751" s="136"/>
      <c r="H4751" s="136"/>
      <c r="I4751" s="136"/>
      <c r="J4751" s="136"/>
      <c r="K4751" s="136"/>
      <c r="L4751" s="136"/>
    </row>
    <row r="4752" ht="22.5" customHeight="1">
      <c r="A4752" s="136"/>
      <c r="B4752" s="136"/>
      <c r="C4752" s="136"/>
      <c r="D4752" s="136"/>
      <c r="F4752" s="136"/>
      <c r="G4752" s="136"/>
      <c r="H4752" s="136"/>
      <c r="I4752" s="136"/>
      <c r="J4752" s="136"/>
      <c r="K4752" s="136"/>
      <c r="L4752" s="136"/>
    </row>
    <row r="4753" ht="22.5" customHeight="1">
      <c r="A4753" s="136"/>
      <c r="B4753" s="136"/>
      <c r="C4753" s="136"/>
      <c r="D4753" s="136"/>
      <c r="F4753" s="136"/>
      <c r="G4753" s="136"/>
      <c r="H4753" s="136"/>
      <c r="I4753" s="136"/>
      <c r="J4753" s="136"/>
      <c r="K4753" s="136"/>
      <c r="L4753" s="136"/>
    </row>
  </sheetData>
  <hyperlinks>
    <hyperlink r:id="rId1" ref="N1"/>
  </hyperlinks>
  <drawing r:id="rId2"/>
</worksheet>
</file>