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ia" sheetId="1" r:id="rId4"/>
    <sheet state="visible" name="KM-Conversor" sheetId="2" r:id="rId5"/>
    <sheet state="visible" name="Converter Para HHMMSS" sheetId="3" r:id="rId6"/>
    <sheet state="visible" name="REFERENCIAS" sheetId="4" r:id="rId7"/>
    <sheet state="visible" name="Sheet4" sheetId="5" r:id="rId8"/>
  </sheets>
  <definedNames/>
  <calcPr/>
</workbook>
</file>

<file path=xl/sharedStrings.xml><?xml version="1.0" encoding="utf-8"?>
<sst xmlns="http://schemas.openxmlformats.org/spreadsheetml/2006/main" count="108" uniqueCount="87">
  <si>
    <t>Ler dois números inteiros a partir do teclado e calcular e escrever no ecrã a sua soma, produto e média</t>
  </si>
  <si>
    <t>Dados de entrada</t>
  </si>
  <si>
    <t>Pedido ao utilizador</t>
  </si>
  <si>
    <t>ler 2 numeros</t>
  </si>
  <si>
    <t>Memória RAM</t>
  </si>
  <si>
    <t>Guardamos em variaveis</t>
  </si>
  <si>
    <t>3,5</t>
  </si>
  <si>
    <t>num1</t>
  </si>
  <si>
    <t>num2</t>
  </si>
  <si>
    <t>soma</t>
  </si>
  <si>
    <t>produto</t>
  </si>
  <si>
    <t>media</t>
  </si>
  <si>
    <t>ler num1</t>
  </si>
  <si>
    <t>Variaveis (Entrada)</t>
  </si>
  <si>
    <t>Variaveis (Saida)</t>
  </si>
  <si>
    <t>ler num2</t>
  </si>
  <si>
    <t>Processamento</t>
  </si>
  <si>
    <t>O que é feito para transformar dados de entrada em informação (dados de saída)</t>
  </si>
  <si>
    <t>soma &lt;- num1 + num2</t>
  </si>
  <si>
    <t>produto &lt;- num1*num2</t>
  </si>
  <si>
    <t>PORTUGOL</t>
  </si>
  <si>
    <t>media &lt;- (num1 + num2) / 2</t>
  </si>
  <si>
    <t>ou</t>
  </si>
  <si>
    <t>media &lt;- soma / 2</t>
  </si>
  <si>
    <t>Saída de informação</t>
  </si>
  <si>
    <t>escrever "A soma é: ", soma</t>
  </si>
  <si>
    <t>escrever "O produto é: ", produto</t>
  </si>
  <si>
    <t>escrever "A media é: ", media</t>
  </si>
  <si>
    <t>Ler um determinado valor em Km e converter para Pés, Milhas Náuticas, e Milhas</t>
  </si>
  <si>
    <t>1 Pé</t>
  </si>
  <si>
    <t>1 MN</t>
  </si>
  <si>
    <t>1 M</t>
  </si>
  <si>
    <t>numKm</t>
  </si>
  <si>
    <t>pes</t>
  </si>
  <si>
    <t>mNauticas</t>
  </si>
  <si>
    <t>milhas</t>
  </si>
  <si>
    <t>km_m</t>
  </si>
  <si>
    <t>ler numKm</t>
  </si>
  <si>
    <t>km_m &lt;- numKm *1000</t>
  </si>
  <si>
    <t>pes &lt;- km_m/0,304</t>
  </si>
  <si>
    <t>mNauticas &lt;- km_m/1852</t>
  </si>
  <si>
    <t>milhas &lt;- km_m/1609</t>
  </si>
  <si>
    <t>escrever "Pés: ", pes</t>
  </si>
  <si>
    <t>escrever "Milhas Náuticas: ", mNauticas</t>
  </si>
  <si>
    <t>escrever "Milhas: ", milhas</t>
  </si>
  <si>
    <t>5. Ler um valoe em segundos e converter em HH:MM:SS</t>
  </si>
  <si>
    <t>segundos</t>
  </si>
  <si>
    <t>1h</t>
  </si>
  <si>
    <t>ler segundos</t>
  </si>
  <si>
    <t>h &lt;- segundos /3600</t>
  </si>
  <si>
    <t>seg_rest &lt;- segundos % 3600</t>
  </si>
  <si>
    <t>ou seg_rest &lt;- segundos - (h*2)</t>
  </si>
  <si>
    <t>m &lt;- seg_rest / 60</t>
  </si>
  <si>
    <t>Exemplo</t>
  </si>
  <si>
    <t>s &lt;- seg_rest % 60</t>
  </si>
  <si>
    <t>(% - resto da divisão)</t>
  </si>
  <si>
    <t>Quantas Horas</t>
  </si>
  <si>
    <t>7800/3600</t>
  </si>
  <si>
    <t>1h = 60min * 60seg</t>
  </si>
  <si>
    <t>horas:</t>
  </si>
  <si>
    <t>1h = 3600 seg</t>
  </si>
  <si>
    <t>seg_rest:</t>
  </si>
  <si>
    <t>7800-(3600 * 2)</t>
  </si>
  <si>
    <t>Quantos minutos</t>
  </si>
  <si>
    <t>seg_rest / 60</t>
  </si>
  <si>
    <t>min:</t>
  </si>
  <si>
    <t>Quantos segundos</t>
  </si>
  <si>
    <t>escrever h, ":", m, ":", ss</t>
  </si>
  <si>
    <t>seg:</t>
  </si>
  <si>
    <t>600-(60 * 10)</t>
  </si>
  <si>
    <t>Inteiro</t>
  </si>
  <si>
    <t>Inicio</t>
  </si>
  <si>
    <t>escrever</t>
  </si>
  <si>
    <t>Real</t>
  </si>
  <si>
    <t>Fim</t>
  </si>
  <si>
    <t>ler</t>
  </si>
  <si>
    <t>Logico</t>
  </si>
  <si>
    <t>Caracter</t>
  </si>
  <si>
    <t>Texto</t>
  </si>
  <si>
    <t>Comando</t>
  </si>
  <si>
    <t>Tipo</t>
  </si>
  <si>
    <t>Nome</t>
  </si>
  <si>
    <t>valor</t>
  </si>
  <si>
    <t>Output</t>
  </si>
  <si>
    <t>variavel</t>
  </si>
  <si>
    <t>real</t>
  </si>
  <si>
    <t>peso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</si>
</sst>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1.0"/>
      <color rgb="FF000000"/>
      <name val="Calibri"/>
    </font>
    <font>
      <sz val="16.0"/>
      <color theme="1"/>
      <name val="Calibri"/>
    </font>
    <font>
      <sz val="11.0"/>
      <color rgb="FFFFFFFF"/>
      <name val="Calibri"/>
    </font>
    <font>
      <b/>
      <sz val="11.0"/>
      <color rgb="FF000000"/>
      <name val="Calibri"/>
    </font>
    <font>
      <sz val="11.0"/>
      <color rgb="FF000000"/>
      <name val="Arial"/>
    </font>
    <font>
      <color theme="1"/>
      <name val="Arial"/>
    </font>
    <font>
      <b/>
      <sz val="11.0"/>
      <color rgb="FF000000"/>
      <name val="Arial"/>
    </font>
    <font>
      <color rgb="FF000000"/>
      <name val="Arial"/>
    </font>
    <font>
      <b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DAEEF3"/>
        <bgColor rgb="FFDAEEF3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2" fontId="3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1" fillId="3" fontId="1" numFmtId="0" xfId="0" applyAlignment="1" applyBorder="1" applyFill="1" applyFont="1">
      <alignment horizontal="center" readingOrder="0" shrinkToFit="0" wrapText="0"/>
    </xf>
    <xf borderId="1" fillId="3" fontId="1" numFmtId="0" xfId="0" applyAlignment="1" applyBorder="1" applyFont="1">
      <alignment horizontal="center" shrinkToFit="0" wrapText="0"/>
    </xf>
    <xf borderId="1" fillId="0" fontId="1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 shrinkToFit="0" wrapText="0"/>
    </xf>
    <xf borderId="0" fillId="4" fontId="1" numFmtId="0" xfId="0" applyAlignment="1" applyFill="1" applyFont="1">
      <alignment horizontal="center" readingOrder="0" shrinkToFit="0" vertical="bottom" wrapText="0"/>
    </xf>
    <xf borderId="0" fillId="5" fontId="1" numFmtId="0" xfId="0" applyAlignment="1" applyFill="1" applyFont="1">
      <alignment horizontal="center"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6" fontId="5" numFmtId="0" xfId="0" applyAlignment="1" applyFill="1" applyFont="1">
      <alignment readingOrder="0" shrinkToFit="0" vertical="bottom" wrapText="0"/>
    </xf>
    <xf borderId="0" fillId="0" fontId="6" numFmtId="0" xfId="0" applyFont="1"/>
    <xf borderId="0" fillId="0" fontId="4" numFmtId="0" xfId="0" applyAlignment="1" applyFont="1">
      <alignment horizontal="center" readingOrder="0" shrinkToFit="0" vertical="bottom" wrapText="0"/>
    </xf>
    <xf borderId="0" fillId="0" fontId="1" numFmtId="3" xfId="0" applyAlignment="1" applyFont="1" applyNumberFormat="1">
      <alignment horizontal="center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2" fontId="1" numFmtId="0" xfId="0" applyAlignment="1" applyFont="1">
      <alignment shrinkToFit="0" vertical="bottom" wrapText="0"/>
    </xf>
    <xf borderId="1" fillId="3" fontId="5" numFmtId="0" xfId="0" applyAlignment="1" applyBorder="1" applyFont="1">
      <alignment horizontal="center" readingOrder="0" shrinkToFit="0" wrapText="0"/>
    </xf>
    <xf borderId="1" fillId="0" fontId="1" numFmtId="3" xfId="0" applyAlignment="1" applyBorder="1" applyFont="1" applyNumberFormat="1">
      <alignment horizontal="center" readingOrder="0" shrinkToFit="0" wrapText="0"/>
    </xf>
    <xf borderId="0" fillId="0" fontId="5" numFmtId="0" xfId="0" applyAlignment="1" applyFont="1">
      <alignment horizontal="center" readingOrder="0" shrinkToFit="0" wrapText="0"/>
    </xf>
    <xf borderId="0" fillId="0" fontId="6" numFmtId="0" xfId="0" applyFont="1"/>
    <xf borderId="0" fillId="0" fontId="1" numFmtId="0" xfId="0" applyAlignment="1" applyFont="1">
      <alignment horizontal="center" shrinkToFit="0" wrapText="0"/>
    </xf>
    <xf borderId="0" fillId="0" fontId="5" numFmtId="0" xfId="0" applyAlignment="1" applyFont="1">
      <alignment readingOrder="0" shrinkToFit="0" vertical="bottom" wrapText="0"/>
    </xf>
    <xf borderId="0" fillId="0" fontId="5" numFmtId="3" xfId="0" applyAlignment="1" applyFont="1" applyNumberFormat="1">
      <alignment horizontal="center" readingOrder="0"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readingOrder="0"/>
    </xf>
    <xf borderId="0" fillId="0" fontId="5" numFmtId="0" xfId="0" applyAlignment="1" applyFont="1">
      <alignment horizontal="center" readingOrder="0" shrinkToFit="0" vertical="bottom" wrapText="0"/>
    </xf>
    <xf borderId="0" fillId="7" fontId="8" numFmtId="0" xfId="0" applyAlignment="1" applyFill="1" applyFont="1">
      <alignment horizontal="left" readingOrder="0"/>
    </xf>
    <xf borderId="0" fillId="0" fontId="9" numFmtId="0" xfId="0" applyAlignment="1" applyFont="1">
      <alignment readingOrder="0"/>
    </xf>
    <xf borderId="0" fillId="8" fontId="9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J1" s="2"/>
      <c r="K1" s="2"/>
      <c r="L1" s="2"/>
    </row>
    <row r="2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>
      <c r="A4" s="4" t="s">
        <v>1</v>
      </c>
      <c r="C4" s="1" t="s">
        <v>2</v>
      </c>
      <c r="F4" s="2"/>
      <c r="G4" s="2"/>
      <c r="H4" s="2"/>
      <c r="I4" s="2"/>
      <c r="J4" s="2"/>
      <c r="K4" s="2"/>
      <c r="L4" s="2"/>
    </row>
    <row r="5">
      <c r="A5" s="1" t="s">
        <v>3</v>
      </c>
      <c r="B5" s="2"/>
      <c r="C5" s="2"/>
      <c r="D5" s="2"/>
      <c r="E5" s="5" t="s">
        <v>4</v>
      </c>
      <c r="G5" s="2"/>
      <c r="H5" s="2"/>
      <c r="I5" s="2"/>
      <c r="J5" s="2"/>
      <c r="K5" s="2"/>
      <c r="L5" s="2"/>
    </row>
    <row r="6">
      <c r="A6" s="2"/>
      <c r="B6" s="6" t="s">
        <v>5</v>
      </c>
      <c r="D6" s="2"/>
      <c r="E6" s="7">
        <v>5.0</v>
      </c>
      <c r="F6" s="7">
        <v>2.0</v>
      </c>
      <c r="G6" s="8"/>
      <c r="H6" s="9">
        <v>7.0</v>
      </c>
      <c r="I6" s="9">
        <v>10.0</v>
      </c>
      <c r="J6" s="9" t="s">
        <v>6</v>
      </c>
      <c r="K6" s="2"/>
      <c r="L6" s="2"/>
    </row>
    <row r="7">
      <c r="A7" s="2"/>
      <c r="B7" s="2"/>
      <c r="C7" s="2"/>
      <c r="D7" s="2"/>
      <c r="E7" s="10" t="s">
        <v>7</v>
      </c>
      <c r="F7" s="10" t="s">
        <v>8</v>
      </c>
      <c r="G7" s="2"/>
      <c r="H7" s="10" t="s">
        <v>9</v>
      </c>
      <c r="I7" s="10" t="s">
        <v>10</v>
      </c>
      <c r="J7" s="10" t="s">
        <v>11</v>
      </c>
      <c r="K7" s="2"/>
      <c r="L7" s="2"/>
    </row>
    <row r="8">
      <c r="A8" s="1" t="s">
        <v>12</v>
      </c>
      <c r="B8" s="2"/>
      <c r="C8" s="2"/>
      <c r="D8" s="2"/>
      <c r="E8" s="11" t="s">
        <v>13</v>
      </c>
      <c r="H8" s="12" t="s">
        <v>14</v>
      </c>
      <c r="K8" s="2"/>
      <c r="L8" s="2"/>
    </row>
    <row r="9">
      <c r="A9" s="1" t="s">
        <v>15</v>
      </c>
      <c r="B9" s="2"/>
      <c r="C9" s="2"/>
      <c r="D9" s="2"/>
      <c r="E9" s="13"/>
      <c r="F9" s="13"/>
      <c r="G9" s="13"/>
      <c r="H9" s="13"/>
      <c r="I9" s="13"/>
      <c r="J9" s="2"/>
      <c r="K9" s="2"/>
      <c r="L9" s="2"/>
    </row>
    <row r="10">
      <c r="A10" s="4" t="s">
        <v>16</v>
      </c>
      <c r="C10" s="1" t="s">
        <v>17</v>
      </c>
      <c r="K10" s="2"/>
      <c r="L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>
      <c r="A13" s="1" t="s">
        <v>18</v>
      </c>
      <c r="C13" s="2"/>
      <c r="D13" s="2"/>
      <c r="E13" s="2"/>
      <c r="F13" s="2"/>
      <c r="G13" s="2"/>
      <c r="H13" s="2"/>
      <c r="I13" s="2"/>
      <c r="J13" s="2"/>
      <c r="K13" s="2"/>
      <c r="L13" s="2"/>
    </row>
    <row r="14">
      <c r="A14" s="1" t="s">
        <v>19</v>
      </c>
      <c r="C14" s="2"/>
      <c r="D14" s="2"/>
      <c r="E14" s="14" t="s">
        <v>20</v>
      </c>
      <c r="G14" s="2"/>
      <c r="H14" s="2"/>
      <c r="I14" s="2"/>
      <c r="J14" s="1"/>
      <c r="K14" s="2"/>
      <c r="L14" s="2"/>
    </row>
    <row r="15">
      <c r="A15" s="1" t="s">
        <v>21</v>
      </c>
      <c r="C15" s="10" t="s">
        <v>22</v>
      </c>
      <c r="D15" s="15" t="s">
        <v>23</v>
      </c>
      <c r="E15" s="2" t="str">
        <f>IFERROR(__xludf.DUMMYFUNCTION("QUERY(A5:A1000, ""SELECT A WHERE (A&lt;&gt;'Processamento') AND (A&lt;&gt;'Dados de entrada') AND (A&lt;&gt;'Saída de informação') AND (A&lt;&gt;'')"",0)"),"ler 2 numeros")</f>
        <v>ler 2 numeros</v>
      </c>
      <c r="G15" s="2"/>
      <c r="H15" s="2"/>
      <c r="I15" s="2"/>
      <c r="J15" s="1"/>
      <c r="K15" s="2"/>
      <c r="L15" s="2"/>
    </row>
    <row r="16">
      <c r="A16" s="2"/>
      <c r="B16" s="2"/>
      <c r="C16" s="2"/>
      <c r="D16" s="2"/>
      <c r="E16" s="2" t="str">
        <f>IFERROR(__xludf.DUMMYFUNCTION("""COMPUTED_VALUE"""),"ler num1")</f>
        <v>ler num1</v>
      </c>
      <c r="F16" s="2"/>
      <c r="G16" s="2"/>
      <c r="H16" s="2"/>
      <c r="I16" s="2"/>
      <c r="J16" s="1"/>
    </row>
    <row r="17">
      <c r="A17" s="2"/>
      <c r="B17" s="2"/>
      <c r="C17" s="2"/>
      <c r="D17" s="2"/>
      <c r="E17" s="2" t="str">
        <f>IFERROR(__xludf.DUMMYFUNCTION("""COMPUTED_VALUE"""),"ler num2")</f>
        <v>ler num2</v>
      </c>
      <c r="F17" s="2"/>
      <c r="G17" s="2"/>
      <c r="H17" s="2"/>
      <c r="I17" s="2"/>
      <c r="J17" s="1"/>
    </row>
    <row r="18">
      <c r="A18" s="2"/>
      <c r="B18" s="2"/>
      <c r="C18" s="2"/>
      <c r="D18" s="2"/>
      <c r="E18" s="2" t="str">
        <f>IFERROR(__xludf.DUMMYFUNCTION("""COMPUTED_VALUE"""),"soma &lt;- num1 + num2")</f>
        <v>soma &lt;- num1 + num2</v>
      </c>
      <c r="F18" s="2"/>
      <c r="G18" s="2"/>
      <c r="H18" s="2"/>
      <c r="I18" s="2"/>
      <c r="J18" s="1"/>
    </row>
    <row r="19">
      <c r="A19" s="2"/>
      <c r="B19" s="2"/>
      <c r="C19" s="2"/>
      <c r="D19" s="2"/>
      <c r="E19" s="2" t="str">
        <f>IFERROR(__xludf.DUMMYFUNCTION("""COMPUTED_VALUE"""),"produto &lt;- num1*num2")</f>
        <v>produto &lt;- num1*num2</v>
      </c>
      <c r="F19" s="2"/>
      <c r="G19" s="2"/>
      <c r="H19" s="2"/>
      <c r="I19" s="2"/>
      <c r="J19" s="1"/>
    </row>
    <row r="20">
      <c r="A20" s="4" t="s">
        <v>24</v>
      </c>
      <c r="C20" s="2"/>
      <c r="D20" s="2"/>
      <c r="E20" s="2" t="str">
        <f>IFERROR(__xludf.DUMMYFUNCTION("""COMPUTED_VALUE"""),"media &lt;- (num1 + num2) / 2")</f>
        <v>media &lt;- (num1 + num2) / 2</v>
      </c>
      <c r="F20" s="2"/>
      <c r="G20" s="2"/>
      <c r="H20" s="2"/>
      <c r="I20" s="2"/>
      <c r="J20" s="1"/>
    </row>
    <row r="21">
      <c r="A21" s="1" t="s">
        <v>25</v>
      </c>
      <c r="C21" s="2"/>
      <c r="D21" s="2"/>
      <c r="E21" s="2" t="str">
        <f>IFERROR(__xludf.DUMMYFUNCTION("""COMPUTED_VALUE"""),"escrever ""A soma é: "", soma")</f>
        <v>escrever "A soma é: ", soma</v>
      </c>
      <c r="F21" s="2"/>
      <c r="G21" s="2"/>
      <c r="H21" s="2"/>
      <c r="I21" s="2"/>
      <c r="J21" s="1"/>
    </row>
    <row r="22">
      <c r="A22" s="1" t="s">
        <v>26</v>
      </c>
      <c r="D22" s="2"/>
      <c r="E22" s="2" t="str">
        <f>IFERROR(__xludf.DUMMYFUNCTION("""COMPUTED_VALUE"""),"escrever ""O produto é: "", produto")</f>
        <v>escrever "O produto é: ", produto</v>
      </c>
      <c r="F22" s="2"/>
      <c r="G22" s="2"/>
      <c r="H22" s="2"/>
      <c r="I22" s="2"/>
      <c r="J22" s="2"/>
      <c r="K22" s="2"/>
      <c r="L22" s="2"/>
    </row>
    <row r="23">
      <c r="A23" s="1" t="s">
        <v>27</v>
      </c>
      <c r="D23" s="2"/>
      <c r="E23" s="2" t="str">
        <f>IFERROR(__xludf.DUMMYFUNCTION("""COMPUTED_VALUE"""),"escrever ""A media é: "", media")</f>
        <v>escrever "A media é: ", media</v>
      </c>
      <c r="F23" s="2"/>
      <c r="G23" s="2"/>
      <c r="H23" s="2"/>
      <c r="I23" s="2"/>
      <c r="J23" s="2"/>
      <c r="K23" s="2"/>
      <c r="L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</sheetData>
  <mergeCells count="23">
    <mergeCell ref="A1:I1"/>
    <mergeCell ref="A4:B4"/>
    <mergeCell ref="C4:E4"/>
    <mergeCell ref="E5:F5"/>
    <mergeCell ref="B6:C6"/>
    <mergeCell ref="E8:G8"/>
    <mergeCell ref="H8:J8"/>
    <mergeCell ref="A22:C22"/>
    <mergeCell ref="A23:C23"/>
    <mergeCell ref="A20:B20"/>
    <mergeCell ref="A21:B21"/>
    <mergeCell ref="J17:L17"/>
    <mergeCell ref="J18:L18"/>
    <mergeCell ref="J19:L19"/>
    <mergeCell ref="J20:L20"/>
    <mergeCell ref="J21:L21"/>
    <mergeCell ref="A10:B10"/>
    <mergeCell ref="C10:J10"/>
    <mergeCell ref="A13:B13"/>
    <mergeCell ref="A14:B14"/>
    <mergeCell ref="A15:B15"/>
    <mergeCell ref="J16:L16"/>
    <mergeCell ref="E14:F1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28</v>
      </c>
      <c r="G1" s="2"/>
      <c r="H1" s="2"/>
      <c r="I1" s="2"/>
      <c r="J1" s="2"/>
      <c r="K1" s="2"/>
      <c r="L1" s="2"/>
      <c r="M1" s="2"/>
      <c r="N1" s="2"/>
      <c r="O1" s="2"/>
    </row>
    <row r="2">
      <c r="D2" s="16" t="s">
        <v>29</v>
      </c>
      <c r="E2" s="16" t="s">
        <v>30</v>
      </c>
      <c r="F2" s="16" t="s">
        <v>31</v>
      </c>
      <c r="G2" s="2"/>
      <c r="H2" s="2"/>
      <c r="I2" s="2"/>
      <c r="J2" s="2"/>
      <c r="K2" s="2"/>
      <c r="L2" s="2"/>
      <c r="M2" s="2"/>
      <c r="N2" s="2"/>
      <c r="O2" s="2"/>
    </row>
    <row r="3">
      <c r="D3" s="17">
        <v>304.0</v>
      </c>
      <c r="E3" s="18">
        <v>1852.0</v>
      </c>
      <c r="F3" s="18">
        <v>1609.0</v>
      </c>
      <c r="G3" s="2"/>
      <c r="H3" s="2"/>
      <c r="I3" s="2"/>
      <c r="J3" s="2"/>
      <c r="K3" s="2"/>
      <c r="L3" s="2"/>
      <c r="M3" s="2"/>
      <c r="N3" s="2"/>
      <c r="O3" s="2"/>
    </row>
    <row r="4">
      <c r="A4" s="4" t="s">
        <v>1</v>
      </c>
      <c r="B4" s="19"/>
      <c r="C4" s="1" t="s">
        <v>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>
      <c r="A5" s="1"/>
      <c r="B5" s="2"/>
      <c r="C5" s="2"/>
      <c r="D5" s="2"/>
      <c r="E5" s="5" t="s">
        <v>4</v>
      </c>
      <c r="G5" s="2"/>
      <c r="H5" s="2"/>
      <c r="I5" s="2"/>
      <c r="J5" s="2"/>
      <c r="K5" s="2"/>
      <c r="L5" s="2"/>
      <c r="M5" s="2"/>
      <c r="N5" s="2"/>
      <c r="O5" s="2"/>
    </row>
    <row r="6">
      <c r="A6" s="2"/>
      <c r="B6" s="6" t="s">
        <v>5</v>
      </c>
      <c r="D6" s="2"/>
      <c r="E6" s="20">
        <v>120.0</v>
      </c>
      <c r="F6" s="8"/>
      <c r="G6" s="8"/>
      <c r="H6" s="21">
        <f>K6/D3</f>
        <v>394.7368421</v>
      </c>
      <c r="I6" s="21">
        <f>K6/E3</f>
        <v>64.79481641</v>
      </c>
      <c r="J6" s="21">
        <f>K6/F3</f>
        <v>74.58048477</v>
      </c>
      <c r="K6" s="21">
        <f>E6*1000</f>
        <v>120000</v>
      </c>
      <c r="L6" s="2"/>
      <c r="M6" s="2"/>
      <c r="N6" s="2"/>
      <c r="O6" s="2"/>
    </row>
    <row r="7">
      <c r="A7" s="2"/>
      <c r="B7" s="2"/>
      <c r="C7" s="2"/>
      <c r="D7" s="2"/>
      <c r="E7" s="10" t="s">
        <v>32</v>
      </c>
      <c r="G7" s="2"/>
      <c r="H7" s="10" t="s">
        <v>33</v>
      </c>
      <c r="I7" s="10" t="s">
        <v>34</v>
      </c>
      <c r="J7" s="10" t="s">
        <v>35</v>
      </c>
      <c r="K7" s="22" t="s">
        <v>36</v>
      </c>
      <c r="L7" s="2"/>
      <c r="M7" s="2"/>
      <c r="N7" s="2"/>
      <c r="O7" s="2"/>
    </row>
    <row r="8">
      <c r="A8" s="1" t="s">
        <v>37</v>
      </c>
      <c r="B8" s="2"/>
      <c r="C8" s="2"/>
      <c r="D8" s="2"/>
      <c r="E8" s="11" t="s">
        <v>13</v>
      </c>
      <c r="H8" s="12" t="s">
        <v>14</v>
      </c>
      <c r="K8" s="2"/>
      <c r="L8" s="2"/>
      <c r="M8" s="2"/>
      <c r="N8" s="2"/>
      <c r="O8" s="2"/>
    </row>
    <row r="9">
      <c r="A9" s="2"/>
      <c r="B9" s="2"/>
      <c r="C9" s="2"/>
      <c r="D9" s="2"/>
      <c r="E9" s="13"/>
      <c r="F9" s="13"/>
      <c r="G9" s="13"/>
      <c r="H9" s="13"/>
      <c r="I9" s="13"/>
      <c r="J9" s="2"/>
      <c r="K9" s="2"/>
      <c r="L9" s="2"/>
      <c r="M9" s="2"/>
      <c r="N9" s="2"/>
      <c r="O9" s="2"/>
    </row>
    <row r="10">
      <c r="A10" s="4" t="s">
        <v>16</v>
      </c>
      <c r="B10" s="19"/>
      <c r="C10" s="1" t="s">
        <v>17</v>
      </c>
      <c r="K10" s="2"/>
      <c r="L10" s="2"/>
      <c r="M10" s="2"/>
      <c r="N10" s="2"/>
      <c r="O10" s="2"/>
    </row>
    <row r="11">
      <c r="A11" s="23" t="s">
        <v>38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>
      <c r="A12" s="15" t="s">
        <v>39</v>
      </c>
      <c r="B12" s="15"/>
      <c r="C12" s="2"/>
      <c r="D12" s="2"/>
      <c r="E12" s="2"/>
      <c r="O12" s="2"/>
    </row>
    <row r="13">
      <c r="A13" s="23" t="s">
        <v>40</v>
      </c>
      <c r="C13" s="2"/>
      <c r="D13" s="2"/>
      <c r="E13" s="2"/>
      <c r="O13" s="2"/>
    </row>
    <row r="14">
      <c r="A14" s="15" t="s">
        <v>41</v>
      </c>
      <c r="C14" s="2"/>
      <c r="D14" s="2"/>
      <c r="E14" s="14" t="s">
        <v>20</v>
      </c>
      <c r="O14" s="2"/>
    </row>
    <row r="15">
      <c r="A15" s="15"/>
      <c r="B15" s="15"/>
      <c r="C15" s="24"/>
      <c r="D15" s="2"/>
      <c r="E15" s="2" t="str">
        <f>IFERROR(__xludf.DUMMYFUNCTION("QUERY(A5:A1000, ""SELECT A WHERE (A&lt;&gt;'Processamento') AND (A&lt;&gt;'Dados de entrada') AND (A&lt;&gt;'Saída de informação') AND (A&lt;&gt;'')"",0)"),"ler numKm")</f>
        <v>ler numKm</v>
      </c>
      <c r="I15" s="15"/>
      <c r="J15" s="15"/>
      <c r="O15" s="2"/>
    </row>
    <row r="16">
      <c r="C16" s="2"/>
      <c r="D16" s="2"/>
      <c r="E16" s="2" t="str">
        <f>IFERROR(__xludf.DUMMYFUNCTION("""COMPUTED_VALUE"""),"km_m &lt;- numKm *1000")</f>
        <v>km_m &lt;- numKm *1000</v>
      </c>
      <c r="I16" s="15"/>
      <c r="J16" s="15"/>
      <c r="K16" s="15"/>
      <c r="L16" s="15"/>
      <c r="O16" s="2"/>
    </row>
    <row r="17">
      <c r="C17" s="2"/>
      <c r="D17" s="2"/>
      <c r="E17" s="2" t="str">
        <f>IFERROR(__xludf.DUMMYFUNCTION("""COMPUTED_VALUE"""),"pes &lt;- km_m/0,304")</f>
        <v>pes &lt;- km_m/0,304</v>
      </c>
      <c r="I17" s="15"/>
      <c r="K17" s="15"/>
      <c r="O17" s="2"/>
    </row>
    <row r="18">
      <c r="C18" s="2"/>
      <c r="D18" s="2"/>
      <c r="E18" s="2" t="str">
        <f>IFERROR(__xludf.DUMMYFUNCTION("""COMPUTED_VALUE"""),"mNauticas &lt;- km_m/1852")</f>
        <v>mNauticas &lt;- km_m/1852</v>
      </c>
      <c r="I18" s="15"/>
      <c r="J18" s="15"/>
      <c r="K18" s="15"/>
      <c r="L18" s="15"/>
      <c r="O18" s="2"/>
    </row>
    <row r="19">
      <c r="C19" s="2"/>
      <c r="D19" s="2"/>
      <c r="E19" s="2" t="str">
        <f>IFERROR(__xludf.DUMMYFUNCTION("""COMPUTED_VALUE"""),"milhas &lt;- km_m/1609")</f>
        <v>milhas &lt;- km_m/1609</v>
      </c>
      <c r="I19" s="15"/>
      <c r="J19" s="15"/>
      <c r="K19" s="15"/>
      <c r="L19" s="15"/>
      <c r="O19" s="2"/>
    </row>
    <row r="20">
      <c r="A20" s="4" t="s">
        <v>24</v>
      </c>
      <c r="B20" s="19"/>
      <c r="C20" s="2"/>
      <c r="D20" s="2"/>
      <c r="E20" s="2" t="str">
        <f>IFERROR(__xludf.DUMMYFUNCTION("""COMPUTED_VALUE"""),"escrever ""Pés: "", pes")</f>
        <v>escrever "Pés: ", pes</v>
      </c>
      <c r="I20" s="15"/>
      <c r="K20" s="15"/>
      <c r="O20" s="2"/>
    </row>
    <row r="21">
      <c r="A21" s="1" t="s">
        <v>42</v>
      </c>
      <c r="B21" s="2"/>
      <c r="C21" s="2"/>
      <c r="D21" s="2"/>
      <c r="E21" s="2" t="str">
        <f>IFERROR(__xludf.DUMMYFUNCTION("""COMPUTED_VALUE"""),"escrever ""Milhas Náuticas: "", mNauticas")</f>
        <v>escrever "Milhas Náuticas: ", mNauticas</v>
      </c>
      <c r="I21" s="15"/>
      <c r="J21" s="15"/>
      <c r="K21" s="15"/>
      <c r="L21" s="15"/>
      <c r="O21" s="2"/>
    </row>
    <row r="22">
      <c r="A22" s="1" t="s">
        <v>43</v>
      </c>
      <c r="C22" s="2"/>
      <c r="D22" s="2"/>
      <c r="E22" s="2" t="str">
        <f>IFERROR(__xludf.DUMMYFUNCTION("""COMPUTED_VALUE"""),"escrever ""Milhas: "", milhas")</f>
        <v>escrever "Milhas: ", milhas</v>
      </c>
      <c r="I22" s="15"/>
      <c r="J22" s="15"/>
      <c r="K22" s="15"/>
      <c r="O22" s="2"/>
    </row>
    <row r="23">
      <c r="A23" s="1" t="s">
        <v>44</v>
      </c>
      <c r="C23" s="2"/>
      <c r="D23" s="2"/>
      <c r="E23" s="2"/>
      <c r="O23" s="2"/>
    </row>
    <row r="24">
      <c r="A24" s="2"/>
      <c r="B24" s="2"/>
      <c r="C24" s="2"/>
      <c r="D24" s="2"/>
      <c r="E24" s="2"/>
      <c r="O24" s="2"/>
    </row>
    <row r="25">
      <c r="A25" s="2"/>
      <c r="B25" s="2"/>
      <c r="C25" s="2"/>
      <c r="D25" s="2"/>
      <c r="E25" s="2"/>
      <c r="O25" s="2"/>
    </row>
    <row r="26">
      <c r="A26" s="2"/>
      <c r="B26" s="2"/>
      <c r="C26" s="2"/>
      <c r="D26" s="2"/>
      <c r="E26" s="2"/>
      <c r="O26" s="2"/>
    </row>
    <row r="27">
      <c r="A27" s="2"/>
      <c r="B27" s="2"/>
      <c r="C27" s="2"/>
      <c r="D27" s="2"/>
      <c r="E27" s="2"/>
      <c r="O27" s="2"/>
    </row>
    <row r="28">
      <c r="A28" s="2"/>
      <c r="B28" s="2"/>
      <c r="C28" s="2"/>
      <c r="D28" s="2"/>
      <c r="E28" s="2"/>
      <c r="O28" s="2"/>
    </row>
    <row r="29">
      <c r="A29" s="2"/>
      <c r="B29" s="2"/>
      <c r="C29" s="2"/>
      <c r="D29" s="2"/>
      <c r="E29" s="2"/>
      <c r="O29" s="2"/>
    </row>
  </sheetData>
  <mergeCells count="13">
    <mergeCell ref="A11:B11"/>
    <mergeCell ref="A22:B22"/>
    <mergeCell ref="A23:B23"/>
    <mergeCell ref="A13:B13"/>
    <mergeCell ref="A14:B14"/>
    <mergeCell ref="A1:F1"/>
    <mergeCell ref="C4:D4"/>
    <mergeCell ref="E5:F5"/>
    <mergeCell ref="B6:C6"/>
    <mergeCell ref="E8:G8"/>
    <mergeCell ref="H8:J8"/>
    <mergeCell ref="C10:J10"/>
    <mergeCell ref="E14:F1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75.0"/>
    <col customWidth="1" min="9" max="9" width="16.71"/>
  </cols>
  <sheetData>
    <row r="1">
      <c r="A1" s="25" t="s">
        <v>45</v>
      </c>
      <c r="G1" s="2"/>
      <c r="H1" s="2"/>
      <c r="I1" s="2"/>
      <c r="J1" s="2"/>
      <c r="K1" s="2"/>
      <c r="L1" s="2"/>
      <c r="M1" s="2"/>
      <c r="N1" s="2"/>
      <c r="O1" s="2"/>
    </row>
    <row r="2">
      <c r="F2" s="16"/>
      <c r="G2" s="2"/>
      <c r="H2" s="2"/>
      <c r="I2" s="2"/>
      <c r="J2" s="2"/>
      <c r="K2" s="26" t="s">
        <v>46</v>
      </c>
      <c r="L2" s="27" t="s">
        <v>47</v>
      </c>
      <c r="M2" s="2"/>
      <c r="N2" s="2"/>
      <c r="O2" s="2"/>
    </row>
    <row r="3">
      <c r="F3" s="18"/>
      <c r="G3" s="2"/>
      <c r="H3" s="2"/>
      <c r="I3" s="2"/>
      <c r="J3" s="2"/>
      <c r="K3" s="28">
        <v>1000.0</v>
      </c>
      <c r="L3" s="29">
        <f>60 * 60</f>
        <v>3600</v>
      </c>
      <c r="M3" s="2" t="str">
        <f>INT(#REF!)</f>
        <v>#REF!</v>
      </c>
      <c r="N3" s="2"/>
      <c r="O3" s="2"/>
    </row>
    <row r="4">
      <c r="A4" s="4" t="s">
        <v>1</v>
      </c>
      <c r="B4" s="19"/>
      <c r="C4" s="1" t="s">
        <v>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>
      <c r="A5" s="1"/>
      <c r="B5" s="2"/>
      <c r="C5" s="2"/>
      <c r="D5" s="2"/>
      <c r="E5" s="5" t="s">
        <v>4</v>
      </c>
      <c r="G5" s="2"/>
      <c r="H5" s="2"/>
      <c r="I5" s="2"/>
      <c r="J5" s="2"/>
      <c r="K5" s="2"/>
      <c r="L5" s="2"/>
      <c r="M5" s="2"/>
      <c r="N5" s="2"/>
      <c r="O5" s="2"/>
    </row>
    <row r="6">
      <c r="A6" s="2"/>
      <c r="B6" s="6" t="s">
        <v>5</v>
      </c>
      <c r="D6" s="2"/>
      <c r="E6" s="20"/>
      <c r="F6" s="8"/>
      <c r="G6" s="8"/>
      <c r="H6" s="21"/>
      <c r="I6" s="21"/>
      <c r="J6" s="21"/>
      <c r="K6" s="22"/>
      <c r="L6" s="2"/>
      <c r="M6" s="2"/>
      <c r="N6" s="2"/>
      <c r="O6" s="2"/>
    </row>
    <row r="7">
      <c r="A7" s="2"/>
      <c r="B7" s="2"/>
      <c r="C7" s="2"/>
      <c r="D7" s="2"/>
      <c r="E7" s="10"/>
      <c r="G7" s="2"/>
      <c r="H7" s="10"/>
      <c r="I7" s="10"/>
      <c r="J7" s="10"/>
      <c r="K7" s="22"/>
      <c r="L7" s="2"/>
      <c r="M7" s="2"/>
      <c r="N7" s="2"/>
      <c r="O7" s="2"/>
    </row>
    <row r="8">
      <c r="A8" s="1"/>
      <c r="B8" s="2"/>
      <c r="C8" s="2"/>
      <c r="D8" s="2"/>
      <c r="E8" s="11" t="s">
        <v>13</v>
      </c>
      <c r="H8" s="12" t="s">
        <v>14</v>
      </c>
      <c r="K8" s="2"/>
      <c r="L8" s="2"/>
      <c r="M8" s="2"/>
      <c r="N8" s="2"/>
      <c r="O8" s="2"/>
    </row>
    <row r="9">
      <c r="A9" s="25" t="s">
        <v>48</v>
      </c>
      <c r="B9" s="2"/>
      <c r="C9" s="2"/>
      <c r="D9" s="2"/>
      <c r="E9" s="13"/>
      <c r="F9" s="13"/>
      <c r="G9" s="13"/>
      <c r="H9" s="13"/>
      <c r="I9" s="13"/>
      <c r="J9" s="2"/>
      <c r="K9" s="2"/>
      <c r="L9" s="2"/>
      <c r="M9" s="2"/>
      <c r="N9" s="2"/>
      <c r="O9" s="2"/>
    </row>
    <row r="10">
      <c r="A10" s="4" t="s">
        <v>16</v>
      </c>
      <c r="B10" s="19"/>
      <c r="C10" s="1" t="s">
        <v>17</v>
      </c>
      <c r="K10" s="2"/>
      <c r="L10" s="2"/>
      <c r="M10" s="2"/>
      <c r="N10" s="2"/>
      <c r="O10" s="2"/>
    </row>
    <row r="11">
      <c r="A11" s="28" t="s">
        <v>49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>
      <c r="C12" s="2"/>
      <c r="D12" s="2"/>
      <c r="E12" s="2"/>
      <c r="O12" s="2"/>
    </row>
    <row r="13">
      <c r="A13" s="28" t="s">
        <v>50</v>
      </c>
      <c r="C13" s="25" t="s">
        <v>51</v>
      </c>
      <c r="D13" s="2"/>
      <c r="E13" s="2"/>
      <c r="O13" s="2"/>
    </row>
    <row r="14">
      <c r="A14" s="28" t="s">
        <v>52</v>
      </c>
      <c r="C14" s="2"/>
      <c r="D14" s="2"/>
      <c r="E14" s="14" t="s">
        <v>20</v>
      </c>
      <c r="I14" s="28" t="s">
        <v>53</v>
      </c>
      <c r="J14" s="28">
        <v>7800.0</v>
      </c>
      <c r="K14" s="28" t="s">
        <v>46</v>
      </c>
      <c r="O14" s="2"/>
    </row>
    <row r="15">
      <c r="A15" s="28" t="s">
        <v>54</v>
      </c>
      <c r="B15" s="15"/>
      <c r="C15" s="30" t="s">
        <v>55</v>
      </c>
      <c r="D15" s="2"/>
      <c r="E15" s="2" t="str">
        <f>IFERROR(__xludf.DUMMYFUNCTION("QUERY(A5:A1000, ""SELECT A WHERE (A&lt;&gt;'Processamento') AND (A&lt;&gt;'Dados de entrada') AND (A&lt;&gt;'Saída de informação') AND (A&lt;&gt;'')"",0)"),"ler segundos")</f>
        <v>ler segundos</v>
      </c>
      <c r="I15" s="28" t="s">
        <v>56</v>
      </c>
      <c r="J15" s="28" t="s">
        <v>57</v>
      </c>
      <c r="L15" s="28" t="s">
        <v>58</v>
      </c>
      <c r="O15" s="2"/>
    </row>
    <row r="16">
      <c r="C16" s="2"/>
      <c r="D16" s="2"/>
      <c r="E16" s="2" t="str">
        <f>IFERROR(__xludf.DUMMYFUNCTION("""COMPUTED_VALUE"""),"h &lt;- segundos /3600")</f>
        <v>h &lt;- segundos /3600</v>
      </c>
      <c r="I16" s="31" t="s">
        <v>59</v>
      </c>
      <c r="J16" s="15">
        <f>INT(J14/3600)</f>
        <v>2</v>
      </c>
      <c r="K16" s="15"/>
      <c r="L16" s="28" t="s">
        <v>60</v>
      </c>
      <c r="O16" s="2"/>
    </row>
    <row r="17">
      <c r="C17" s="2"/>
      <c r="D17" s="2"/>
      <c r="E17" s="2" t="str">
        <f>IFERROR(__xludf.DUMMYFUNCTION("""COMPUTED_VALUE"""),"seg_rest &lt;- segundos % 3600")</f>
        <v>seg_rest &lt;- segundos % 3600</v>
      </c>
      <c r="I17" s="31" t="s">
        <v>61</v>
      </c>
      <c r="J17" s="23">
        <f>J14-(3600*J16)</f>
        <v>600</v>
      </c>
      <c r="K17" s="15"/>
      <c r="L17" s="28" t="s">
        <v>62</v>
      </c>
      <c r="O17" s="2"/>
    </row>
    <row r="18">
      <c r="C18" s="2"/>
      <c r="D18" s="2"/>
      <c r="E18" s="2" t="str">
        <f>IFERROR(__xludf.DUMMYFUNCTION("""COMPUTED_VALUE"""),"m &lt;- seg_rest / 60")</f>
        <v>m &lt;- seg_rest / 60</v>
      </c>
      <c r="I18" s="28" t="s">
        <v>63</v>
      </c>
      <c r="J18" s="28" t="s">
        <v>64</v>
      </c>
      <c r="K18" s="15"/>
      <c r="L18" s="15"/>
      <c r="O18" s="2"/>
    </row>
    <row r="19">
      <c r="C19" s="2"/>
      <c r="D19" s="2"/>
      <c r="E19" s="2" t="str">
        <f>IFERROR(__xludf.DUMMYFUNCTION("""COMPUTED_VALUE"""),"s &lt;- seg_rest % 60")</f>
        <v>s &lt;- seg_rest % 60</v>
      </c>
      <c r="I19" s="31" t="s">
        <v>65</v>
      </c>
      <c r="J19" s="15">
        <f>J17/60</f>
        <v>10</v>
      </c>
      <c r="K19" s="15"/>
      <c r="L19" s="15"/>
      <c r="O19" s="2"/>
    </row>
    <row r="20">
      <c r="A20" s="4" t="s">
        <v>24</v>
      </c>
      <c r="B20" s="19"/>
      <c r="C20" s="2"/>
      <c r="D20" s="2"/>
      <c r="E20" s="2" t="str">
        <f>IFERROR(__xludf.DUMMYFUNCTION("""COMPUTED_VALUE"""),"escrever h, "":"", m, "":"", ss")</f>
        <v>escrever h, ":", m, ":", ss</v>
      </c>
      <c r="I20" s="28" t="s">
        <v>66</v>
      </c>
      <c r="K20" s="15"/>
      <c r="O20" s="2"/>
    </row>
    <row r="21">
      <c r="A21" s="25" t="s">
        <v>67</v>
      </c>
      <c r="B21" s="2"/>
      <c r="C21" s="2"/>
      <c r="D21" s="2"/>
      <c r="E21" s="2"/>
      <c r="I21" s="31" t="s">
        <v>68</v>
      </c>
      <c r="J21" s="15">
        <f>J17-(60*J19)</f>
        <v>0</v>
      </c>
      <c r="K21" s="15"/>
      <c r="L21" s="28" t="s">
        <v>69</v>
      </c>
      <c r="O21" s="2"/>
    </row>
    <row r="22">
      <c r="A22" s="1"/>
      <c r="C22" s="2"/>
      <c r="D22" s="2"/>
      <c r="E22" s="2"/>
      <c r="I22" s="15"/>
      <c r="J22" s="15"/>
      <c r="K22" s="15"/>
      <c r="O22" s="2"/>
    </row>
    <row r="23">
      <c r="A23" s="1"/>
      <c r="C23" s="2"/>
      <c r="D23" s="2"/>
      <c r="E23" s="2"/>
      <c r="O23" s="2"/>
    </row>
    <row r="24">
      <c r="A24" s="2"/>
      <c r="B24" s="2"/>
      <c r="C24" s="2"/>
      <c r="D24" s="2"/>
      <c r="E24" s="2"/>
      <c r="O24" s="2"/>
    </row>
    <row r="25">
      <c r="A25" s="2"/>
      <c r="B25" s="2"/>
      <c r="C25" s="2"/>
      <c r="D25" s="2"/>
      <c r="E25" s="2"/>
      <c r="O25" s="2"/>
    </row>
    <row r="26">
      <c r="A26" s="2"/>
      <c r="B26" s="2"/>
      <c r="C26" s="2"/>
      <c r="D26" s="2"/>
      <c r="E26" s="2"/>
      <c r="O26" s="2"/>
    </row>
    <row r="27">
      <c r="A27" s="2"/>
      <c r="B27" s="2"/>
      <c r="C27" s="2"/>
      <c r="D27" s="2"/>
      <c r="E27" s="2"/>
      <c r="O27" s="2"/>
    </row>
    <row r="28">
      <c r="A28" s="2"/>
      <c r="B28" s="2"/>
      <c r="C28" s="2"/>
      <c r="D28" s="2"/>
      <c r="E28" s="2"/>
      <c r="O28" s="2"/>
    </row>
    <row r="29">
      <c r="A29" s="2"/>
      <c r="B29" s="2"/>
      <c r="C29" s="2"/>
      <c r="D29" s="2"/>
      <c r="E29" s="2"/>
      <c r="O29" s="2"/>
    </row>
  </sheetData>
  <mergeCells count="13">
    <mergeCell ref="C4:D4"/>
    <mergeCell ref="B6:C6"/>
    <mergeCell ref="E8:G8"/>
    <mergeCell ref="H8:J8"/>
    <mergeCell ref="C10:J10"/>
    <mergeCell ref="A11:B11"/>
    <mergeCell ref="A22:B22"/>
    <mergeCell ref="A23:B23"/>
    <mergeCell ref="A13:B13"/>
    <mergeCell ref="A14:B14"/>
    <mergeCell ref="A1:F1"/>
    <mergeCell ref="E5:F5"/>
    <mergeCell ref="E14:F1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8" t="s">
        <v>70</v>
      </c>
      <c r="B1" s="28" t="s">
        <v>71</v>
      </c>
      <c r="C1" s="28" t="s">
        <v>72</v>
      </c>
    </row>
    <row r="2">
      <c r="A2" s="28" t="s">
        <v>73</v>
      </c>
      <c r="B2" s="28" t="s">
        <v>74</v>
      </c>
      <c r="C2" s="28" t="s">
        <v>75</v>
      </c>
    </row>
    <row r="3">
      <c r="A3" s="28" t="s">
        <v>76</v>
      </c>
    </row>
    <row r="4">
      <c r="A4" s="28" t="s">
        <v>77</v>
      </c>
    </row>
    <row r="5">
      <c r="A5" s="28" t="s">
        <v>78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3.14"/>
  </cols>
  <sheetData>
    <row r="1">
      <c r="A1" s="32"/>
      <c r="B1" s="32"/>
      <c r="C1" s="32"/>
      <c r="D1" s="32"/>
      <c r="E1" s="32"/>
    </row>
    <row r="2">
      <c r="A2" s="32" t="s">
        <v>79</v>
      </c>
      <c r="B2" s="32" t="s">
        <v>80</v>
      </c>
      <c r="C2" s="32" t="s">
        <v>81</v>
      </c>
      <c r="D2" s="32" t="s">
        <v>82</v>
      </c>
      <c r="E2" s="32" t="s">
        <v>83</v>
      </c>
    </row>
    <row r="3">
      <c r="A3" s="28" t="s">
        <v>84</v>
      </c>
      <c r="B3" s="28" t="s">
        <v>85</v>
      </c>
      <c r="C3" s="28" t="s">
        <v>86</v>
      </c>
      <c r="D3" s="28">
        <v>23.14</v>
      </c>
      <c r="E3" s="23" t="str">
        <f t="array" ref="E3">CONCATENATE(A3:A1001," ",B3:B1001, " ",C3:C1001, " &lt;- ",D3:D1001 )</f>
        <v>variavel real peso &lt;- 23.14</v>
      </c>
    </row>
  </sheetData>
  <drawing r:id="rId1"/>
</worksheet>
</file>