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3a00cca614a243a/Dokumenter/SOK - 2014 Kost og nytteanalyse/PO/"/>
    </mc:Choice>
  </mc:AlternateContent>
  <xr:revisionPtr revIDLastSave="0" documentId="8_{2FC1E637-CA46-467F-9B3F-FB51F5D074E8}" xr6:coauthVersionLast="47" xr6:coauthVersionMax="47" xr10:uidLastSave="{00000000-0000-0000-0000-000000000000}"/>
  <bookViews>
    <workbookView xWindow="-98" yWindow="-98" windowWidth="23236" windowHeight="13875" xr2:uid="{F8D5ABEA-5093-421A-9348-231DEE92C53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E21" i="1"/>
  <c r="F21" i="1"/>
  <c r="G21" i="1"/>
  <c r="H21" i="1"/>
  <c r="I21" i="1"/>
  <c r="J21" i="1"/>
  <c r="K21" i="1"/>
  <c r="L21" i="1"/>
  <c r="C21" i="1"/>
  <c r="D23" i="1"/>
  <c r="E23" i="1"/>
  <c r="F23" i="1"/>
  <c r="G23" i="1"/>
  <c r="H23" i="1"/>
  <c r="I23" i="1"/>
  <c r="J23" i="1"/>
  <c r="K23" i="1"/>
  <c r="L23" i="1"/>
  <c r="C23" i="1"/>
  <c r="B26" i="1"/>
  <c r="B27" i="1" s="1"/>
  <c r="B20" i="1"/>
  <c r="C20" i="1" s="1"/>
  <c r="D20" i="1" s="1"/>
  <c r="E20" i="1" s="1"/>
  <c r="F20" i="1" s="1"/>
  <c r="G20" i="1" s="1"/>
  <c r="H20" i="1" s="1"/>
  <c r="I20" i="1" s="1"/>
  <c r="J20" i="1" s="1"/>
  <c r="K20" i="1" s="1"/>
  <c r="L20" i="1" s="1"/>
  <c r="D25" i="1" l="1"/>
  <c r="D27" i="1" s="1"/>
  <c r="E25" i="1"/>
  <c r="E27" i="1" s="1"/>
  <c r="H25" i="1"/>
  <c r="H27" i="1" s="1"/>
  <c r="G25" i="1"/>
  <c r="G27" i="1" s="1"/>
  <c r="F25" i="1"/>
  <c r="F27" i="1" s="1"/>
  <c r="C25" i="1"/>
  <c r="C27" i="1" s="1"/>
  <c r="L25" i="1"/>
  <c r="L27" i="1" s="1"/>
  <c r="K25" i="1"/>
  <c r="K27" i="1" s="1"/>
  <c r="J25" i="1"/>
  <c r="J27" i="1" s="1"/>
  <c r="I25" i="1"/>
  <c r="I27" i="1" s="1"/>
</calcChain>
</file>

<file path=xl/sharedStrings.xml><?xml version="1.0" encoding="utf-8"?>
<sst xmlns="http://schemas.openxmlformats.org/spreadsheetml/2006/main" count="26" uniqueCount="25">
  <si>
    <t>Inndata</t>
  </si>
  <si>
    <t>Kostnader</t>
  </si>
  <si>
    <t>Drift og vedlikehold:</t>
  </si>
  <si>
    <t xml:space="preserve">Diskonteringsrate </t>
  </si>
  <si>
    <t>Strømkostander (0,75 NOK per Kwh)</t>
  </si>
  <si>
    <t xml:space="preserve">Inntekter </t>
  </si>
  <si>
    <t>Mengde frigjort gass</t>
  </si>
  <si>
    <t>Andre vedlikeholdskostnader</t>
  </si>
  <si>
    <t xml:space="preserve">CO2 kvoter </t>
  </si>
  <si>
    <t xml:space="preserve">Prosjektets levetid </t>
  </si>
  <si>
    <t>60 år</t>
  </si>
  <si>
    <t>-</t>
  </si>
  <si>
    <t>Anleggsmidler</t>
  </si>
  <si>
    <t>Gassinntekter</t>
  </si>
  <si>
    <t>Besparelser i CO2 kvoter</t>
  </si>
  <si>
    <t xml:space="preserve">Strømkostnader </t>
  </si>
  <si>
    <t>Driftsresultat</t>
  </si>
  <si>
    <t>Kontantstrøm</t>
  </si>
  <si>
    <t>Nettonåverdi</t>
  </si>
  <si>
    <t xml:space="preserve">Strømpris </t>
  </si>
  <si>
    <t>CO2 kvote pris</t>
  </si>
  <si>
    <t>25,93 kr/MMBtu</t>
  </si>
  <si>
    <t>0,75 kr/Kwh</t>
  </si>
  <si>
    <t>Markedspris gass</t>
  </si>
  <si>
    <t>Investering i anleggsmiddler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</si>
</sst>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kr&quot;\ * #,##0.00_-;\-&quot;kr&quot;\ * #,##0.00_-;_-&quot;kr&quot;\ * &quot;-&quot;??_-;_-@_-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44" fontId="0" fillId="0" borderId="0" xfId="0" applyNumberFormat="1"/>
    <xf numFmtId="9" fontId="0" fillId="0" borderId="0" xfId="0" applyNumberFormat="1"/>
    <xf numFmtId="0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1" xfId="0" applyBorder="1"/>
    <xf numFmtId="44" fontId="0" fillId="2" borderId="0" xfId="0" applyNumberFormat="1" applyFill="1"/>
    <xf numFmtId="0" fontId="0" fillId="2" borderId="0" xfId="0" applyFill="1"/>
    <xf numFmtId="44" fontId="0" fillId="2" borderId="1" xfId="0" applyNumberFormat="1" applyFill="1" applyBorder="1"/>
    <xf numFmtId="0" fontId="0" fillId="3" borderId="0" xfId="0" applyFill="1"/>
    <xf numFmtId="4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F3DA7-FE76-4FF3-BFD4-2A5423F54C1B}">
  <dimension ref="A1:L29"/>
  <sheetViews>
    <sheetView tabSelected="1" zoomScale="63" zoomScaleNormal="89" workbookViewId="0">
      <selection activeCell="K14" sqref="K14"/>
    </sheetView>
  </sheetViews>
  <sheetFormatPr baseColWidth="10" defaultRowHeight="14.25" x14ac:dyDescent="0.45"/>
  <cols>
    <col min="1" max="1" width="32.06640625" customWidth="1"/>
    <col min="2" max="2" width="18.73046875" customWidth="1"/>
    <col min="3" max="3" width="23.73046875" customWidth="1"/>
    <col min="4" max="4" width="17.33203125" customWidth="1"/>
    <col min="5" max="5" width="17.1328125" customWidth="1"/>
    <col min="6" max="6" width="17.46484375" customWidth="1"/>
    <col min="7" max="7" width="19.1328125" customWidth="1"/>
    <col min="8" max="8" width="19.59765625" customWidth="1"/>
    <col min="9" max="9" width="17.53125" customWidth="1"/>
    <col min="10" max="10" width="18.33203125" customWidth="1"/>
    <col min="11" max="11" width="17.46484375" customWidth="1"/>
    <col min="12" max="12" width="18" customWidth="1"/>
  </cols>
  <sheetData>
    <row r="1" spans="1:2" ht="18" x14ac:dyDescent="0.55000000000000004">
      <c r="A1" s="1" t="s">
        <v>0</v>
      </c>
    </row>
    <row r="2" spans="1:2" x14ac:dyDescent="0.45">
      <c r="A2" t="s">
        <v>19</v>
      </c>
      <c r="B2" t="s">
        <v>22</v>
      </c>
    </row>
    <row r="3" spans="1:2" x14ac:dyDescent="0.45">
      <c r="A3" t="s">
        <v>20</v>
      </c>
    </row>
    <row r="4" spans="1:2" x14ac:dyDescent="0.45">
      <c r="A4" t="s">
        <v>23</v>
      </c>
      <c r="B4" s="4" t="s">
        <v>21</v>
      </c>
    </row>
    <row r="6" spans="1:2" ht="18" x14ac:dyDescent="0.55000000000000004">
      <c r="A6" s="1" t="s">
        <v>1</v>
      </c>
    </row>
    <row r="7" spans="1:2" x14ac:dyDescent="0.45">
      <c r="A7" t="s">
        <v>24</v>
      </c>
      <c r="B7" s="2">
        <v>8100000000</v>
      </c>
    </row>
    <row r="8" spans="1:2" x14ac:dyDescent="0.45">
      <c r="A8" t="s">
        <v>2</v>
      </c>
    </row>
    <row r="9" spans="1:2" x14ac:dyDescent="0.45">
      <c r="A9" t="s">
        <v>4</v>
      </c>
      <c r="B9" s="2">
        <v>571140000</v>
      </c>
    </row>
    <row r="10" spans="1:2" x14ac:dyDescent="0.45">
      <c r="A10" t="s">
        <v>7</v>
      </c>
      <c r="B10" t="s">
        <v>11</v>
      </c>
    </row>
    <row r="11" spans="1:2" ht="18" x14ac:dyDescent="0.55000000000000004">
      <c r="A11" s="1" t="s">
        <v>5</v>
      </c>
    </row>
    <row r="12" spans="1:2" x14ac:dyDescent="0.45">
      <c r="A12" t="s">
        <v>6</v>
      </c>
      <c r="B12" s="5">
        <v>7065000</v>
      </c>
    </row>
    <row r="13" spans="1:2" x14ac:dyDescent="0.45">
      <c r="A13" t="s">
        <v>8</v>
      </c>
    </row>
    <row r="15" spans="1:2" x14ac:dyDescent="0.45">
      <c r="A15" t="s">
        <v>9</v>
      </c>
      <c r="B15" t="s">
        <v>10</v>
      </c>
    </row>
    <row r="17" spans="1:12" x14ac:dyDescent="0.45">
      <c r="A17" t="s">
        <v>3</v>
      </c>
      <c r="B17" s="3">
        <v>0.04</v>
      </c>
    </row>
    <row r="20" spans="1:12" x14ac:dyDescent="0.45">
      <c r="B20" s="6">
        <f>0</f>
        <v>0</v>
      </c>
      <c r="C20" s="6">
        <f>B20+1</f>
        <v>1</v>
      </c>
      <c r="D20" s="6">
        <f t="shared" ref="D20:L20" si="0">C20+1</f>
        <v>2</v>
      </c>
      <c r="E20" s="6">
        <f t="shared" si="0"/>
        <v>3</v>
      </c>
      <c r="F20" s="6">
        <f t="shared" si="0"/>
        <v>4</v>
      </c>
      <c r="G20" s="6">
        <f t="shared" si="0"/>
        <v>5</v>
      </c>
      <c r="H20" s="6">
        <f t="shared" si="0"/>
        <v>6</v>
      </c>
      <c r="I20" s="6">
        <f t="shared" si="0"/>
        <v>7</v>
      </c>
      <c r="J20" s="6">
        <f t="shared" si="0"/>
        <v>8</v>
      </c>
      <c r="K20" s="6">
        <f t="shared" si="0"/>
        <v>9</v>
      </c>
      <c r="L20" s="6">
        <f t="shared" si="0"/>
        <v>10</v>
      </c>
    </row>
    <row r="21" spans="1:12" x14ac:dyDescent="0.45">
      <c r="A21" t="s">
        <v>13</v>
      </c>
      <c r="B21" s="2"/>
      <c r="C21" s="8">
        <f>25.93*$B$12</f>
        <v>183195450</v>
      </c>
      <c r="D21" s="8">
        <f t="shared" ref="D21:L21" si="1">25.93*$B$12</f>
        <v>183195450</v>
      </c>
      <c r="E21" s="8">
        <f t="shared" si="1"/>
        <v>183195450</v>
      </c>
      <c r="F21" s="8">
        <f t="shared" si="1"/>
        <v>183195450</v>
      </c>
      <c r="G21" s="8">
        <f t="shared" si="1"/>
        <v>183195450</v>
      </c>
      <c r="H21" s="8">
        <f t="shared" si="1"/>
        <v>183195450</v>
      </c>
      <c r="I21" s="8">
        <f t="shared" si="1"/>
        <v>183195450</v>
      </c>
      <c r="J21" s="8">
        <f t="shared" si="1"/>
        <v>183195450</v>
      </c>
      <c r="K21" s="8">
        <f t="shared" si="1"/>
        <v>183195450</v>
      </c>
      <c r="L21" s="8">
        <f t="shared" si="1"/>
        <v>183195450</v>
      </c>
    </row>
    <row r="22" spans="1:12" x14ac:dyDescent="0.45">
      <c r="A22" t="s">
        <v>14</v>
      </c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 x14ac:dyDescent="0.45">
      <c r="A23" t="s">
        <v>15</v>
      </c>
      <c r="C23" s="8">
        <f>-$B$9</f>
        <v>-571140000</v>
      </c>
      <c r="D23" s="8">
        <f>-$B$9</f>
        <v>-571140000</v>
      </c>
      <c r="E23" s="8">
        <f>-$B$9</f>
        <v>-571140000</v>
      </c>
      <c r="F23" s="8">
        <f>-$B$9</f>
        <v>-571140000</v>
      </c>
      <c r="G23" s="8">
        <f>-$B$9</f>
        <v>-571140000</v>
      </c>
      <c r="H23" s="8">
        <f>-$B$9</f>
        <v>-571140000</v>
      </c>
      <c r="I23" s="8">
        <f>-$B$9</f>
        <v>-571140000</v>
      </c>
      <c r="J23" s="8">
        <f>-$B$9</f>
        <v>-571140000</v>
      </c>
      <c r="K23" s="8">
        <f>-$B$9</f>
        <v>-571140000</v>
      </c>
      <c r="L23" s="8">
        <f>-$B$9</f>
        <v>-571140000</v>
      </c>
    </row>
    <row r="24" spans="1:12" x14ac:dyDescent="0.45">
      <c r="A24" t="s">
        <v>7</v>
      </c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2" x14ac:dyDescent="0.45">
      <c r="A25" s="7" t="s">
        <v>16</v>
      </c>
      <c r="B25" s="7"/>
      <c r="C25" s="10">
        <f>SUM(C21:C24)</f>
        <v>-387944550</v>
      </c>
      <c r="D25" s="10">
        <f t="shared" ref="D25:L25" si="2">SUM(D21:D24)</f>
        <v>-387944550</v>
      </c>
      <c r="E25" s="10">
        <f t="shared" si="2"/>
        <v>-387944550</v>
      </c>
      <c r="F25" s="10">
        <f t="shared" si="2"/>
        <v>-387944550</v>
      </c>
      <c r="G25" s="10">
        <f t="shared" si="2"/>
        <v>-387944550</v>
      </c>
      <c r="H25" s="10">
        <f t="shared" si="2"/>
        <v>-387944550</v>
      </c>
      <c r="I25" s="10">
        <f t="shared" si="2"/>
        <v>-387944550</v>
      </c>
      <c r="J25" s="10">
        <f t="shared" si="2"/>
        <v>-387944550</v>
      </c>
      <c r="K25" s="10">
        <f t="shared" si="2"/>
        <v>-387944550</v>
      </c>
      <c r="L25" s="10">
        <f t="shared" si="2"/>
        <v>-387944550</v>
      </c>
    </row>
    <row r="26" spans="1:12" x14ac:dyDescent="0.45">
      <c r="A26" t="s">
        <v>12</v>
      </c>
      <c r="B26" s="8">
        <f>-B7</f>
        <v>-8100000000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7" spans="1:12" x14ac:dyDescent="0.45">
      <c r="A27" s="7" t="s">
        <v>17</v>
      </c>
      <c r="B27" s="10">
        <f>SUM(B25:B26)</f>
        <v>-8100000000</v>
      </c>
      <c r="C27" s="12">
        <f>SUM(C25:C26)</f>
        <v>-387944550</v>
      </c>
      <c r="D27" s="12">
        <f t="shared" ref="D27:L27" si="3">SUM(D25:D26)</f>
        <v>-387944550</v>
      </c>
      <c r="E27" s="12">
        <f t="shared" si="3"/>
        <v>-387944550</v>
      </c>
      <c r="F27" s="12">
        <f t="shared" si="3"/>
        <v>-387944550</v>
      </c>
      <c r="G27" s="12">
        <f t="shared" si="3"/>
        <v>-387944550</v>
      </c>
      <c r="H27" s="12">
        <f t="shared" si="3"/>
        <v>-387944550</v>
      </c>
      <c r="I27" s="12">
        <f t="shared" si="3"/>
        <v>-387944550</v>
      </c>
      <c r="J27" s="12">
        <f t="shared" si="3"/>
        <v>-387944550</v>
      </c>
      <c r="K27" s="12">
        <f t="shared" si="3"/>
        <v>-387944550</v>
      </c>
      <c r="L27" s="12">
        <f t="shared" si="3"/>
        <v>-387944550</v>
      </c>
    </row>
    <row r="29" spans="1:12" x14ac:dyDescent="0.45">
      <c r="A29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 Gabrielsen</dc:creator>
  <cp:lastModifiedBy>Gustav Gabrielsen</cp:lastModifiedBy>
  <dcterms:created xsi:type="dcterms:W3CDTF">2024-10-17T10:53:24Z</dcterms:created>
  <dcterms:modified xsi:type="dcterms:W3CDTF">2024-10-17T14:35:27Z</dcterms:modified>
</cp:coreProperties>
</file>