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Google ドライブ\Documents\twins\"/>
    </mc:Choice>
  </mc:AlternateContent>
  <bookViews>
    <workbookView xWindow="1005" yWindow="0" windowWidth="28800" windowHeight="12390"/>
  </bookViews>
  <sheets>
    <sheet name="sheet1" sheetId="1" r:id="rId1"/>
  </sheets>
  <definedNames>
    <definedName name="_xlnm._FilterDatabase" localSheetId="0" hidden="1">sheet1!$A$1:$I$81</definedName>
  </definedNames>
  <calcPr calcId="162913"/>
</workbook>
</file>

<file path=xl/calcChain.xml><?xml version="1.0" encoding="utf-8"?>
<calcChain xmlns="http://schemas.openxmlformats.org/spreadsheetml/2006/main">
  <c r="N12" i="1" l="1"/>
  <c r="N11" i="1"/>
  <c r="N10" i="1"/>
  <c r="N9" i="1"/>
  <c r="N8" i="1"/>
  <c r="N7" i="1"/>
  <c r="N6" i="1"/>
  <c r="N5" i="1"/>
  <c r="N4" i="1"/>
  <c r="N3" i="1"/>
  <c r="M12" i="1"/>
  <c r="M11" i="1"/>
  <c r="M10" i="1"/>
  <c r="M9" i="1"/>
  <c r="M8" i="1"/>
  <c r="M7" i="1"/>
  <c r="M6" i="1"/>
  <c r="M5" i="1"/>
  <c r="M4" i="1"/>
  <c r="M3" i="1"/>
  <c r="D81" i="1"/>
  <c r="C81" i="1"/>
  <c r="M13" i="1" l="1"/>
  <c r="N13" i="1"/>
</calcChain>
</file>

<file path=xl/sharedStrings.xml><?xml version="1.0" encoding="utf-8"?>
<sst xmlns="http://schemas.openxmlformats.org/spreadsheetml/2006/main" count="429" uniqueCount="220">
  <si>
    <t>科目番号</t>
  </si>
  <si>
    <t xml:space="preserve">科目名 </t>
  </si>
  <si>
    <t>総合評価</t>
  </si>
  <si>
    <t>科目区分</t>
  </si>
  <si>
    <t>GB19051</t>
  </si>
  <si>
    <t>専門語学B</t>
  </si>
  <si>
    <t>履修中</t>
  </si>
  <si>
    <t>B</t>
  </si>
  <si>
    <t>GB19958</t>
  </si>
  <si>
    <t>卒業研究B</t>
  </si>
  <si>
    <t>A</t>
  </si>
  <si>
    <t>GB20201</t>
  </si>
  <si>
    <t>数理アルゴリズムとシミュレーション</t>
  </si>
  <si>
    <t>GB21504</t>
  </si>
  <si>
    <t>計算モデル論</t>
  </si>
  <si>
    <t>GB30101</t>
  </si>
  <si>
    <t>コンピュータネットワーク</t>
  </si>
  <si>
    <t>GB31701</t>
  </si>
  <si>
    <t>情報検索概論</t>
  </si>
  <si>
    <t>1A21031</t>
  </si>
  <si>
    <t>臨床感覚器学</t>
  </si>
  <si>
    <t>C</t>
  </si>
  <si>
    <t>1B04061</t>
  </si>
  <si>
    <t>社会学入門―「繋がり」の変容を考える</t>
  </si>
  <si>
    <t>GB10504</t>
  </si>
  <si>
    <t>解析学III</t>
  </si>
  <si>
    <t>GB12901</t>
  </si>
  <si>
    <t>ソフトウェア技法</t>
  </si>
  <si>
    <t>GB19041</t>
  </si>
  <si>
    <t>専門語学A</t>
  </si>
  <si>
    <t>GB19948</t>
  </si>
  <si>
    <t>卒業研究A</t>
  </si>
  <si>
    <t>GB22031</t>
  </si>
  <si>
    <t>システム数理III</t>
  </si>
  <si>
    <t>GB30301</t>
  </si>
  <si>
    <t>データベース概論I</t>
  </si>
  <si>
    <t>2316293</t>
  </si>
  <si>
    <t>発展体育ジョグ&amp;ウォーク(秋)</t>
  </si>
  <si>
    <t>GB13604</t>
  </si>
  <si>
    <t>Mathematics for Computer Science</t>
  </si>
  <si>
    <t>GB20301</t>
  </si>
  <si>
    <t>人工知能</t>
  </si>
  <si>
    <t>GB21601</t>
  </si>
  <si>
    <t>オートマトンと形式言語</t>
  </si>
  <si>
    <t>GB22101</t>
  </si>
  <si>
    <t>数理メディア情報学</t>
  </si>
  <si>
    <t>GB22401</t>
  </si>
  <si>
    <t>インタラクティブCG</t>
  </si>
  <si>
    <t>GB26503</t>
  </si>
  <si>
    <t>ソフトウェアサイエンス実験B</t>
  </si>
  <si>
    <t>GB40201</t>
  </si>
  <si>
    <t>パターン認識</t>
  </si>
  <si>
    <t>GB20101</t>
  </si>
  <si>
    <t>プログラム言語論</t>
  </si>
  <si>
    <t>GB21111</t>
  </si>
  <si>
    <t>プログラム理論</t>
  </si>
  <si>
    <t>GB26403</t>
  </si>
  <si>
    <t>ソフトウェアサイエンス実験A</t>
  </si>
  <si>
    <t>GB30201</t>
  </si>
  <si>
    <t>計算機アーキテクチャ</t>
  </si>
  <si>
    <t>GB31501</t>
  </si>
  <si>
    <t>ソフトウェア工学</t>
  </si>
  <si>
    <t>GB40301</t>
  </si>
  <si>
    <t>ヒューマンインタフェース</t>
  </si>
  <si>
    <t>GB41501</t>
  </si>
  <si>
    <t>音声聴覚情報処理</t>
  </si>
  <si>
    <t>GB41611</t>
  </si>
  <si>
    <t>自然言語処理</t>
  </si>
  <si>
    <t>GC52001</t>
  </si>
  <si>
    <t>データベースシステムI</t>
  </si>
  <si>
    <t>2240233</t>
  </si>
  <si>
    <t>応用体育フィットネストレーニング(秋)</t>
  </si>
  <si>
    <t>GA10201</t>
  </si>
  <si>
    <t>知的財産概論</t>
  </si>
  <si>
    <t>GB11514</t>
  </si>
  <si>
    <t>シミュレーション物理</t>
  </si>
  <si>
    <t>GB11954</t>
  </si>
  <si>
    <t>システムプログラミング序論</t>
  </si>
  <si>
    <t>GB12201</t>
  </si>
  <si>
    <t>電気回路</t>
  </si>
  <si>
    <t>GB12401</t>
  </si>
  <si>
    <t>システム制御概論</t>
  </si>
  <si>
    <t>GB12501</t>
  </si>
  <si>
    <t>情報理論</t>
  </si>
  <si>
    <t>GB13013</t>
  </si>
  <si>
    <t>オブジェクト指向プログラミング実習</t>
  </si>
  <si>
    <t>GB13704</t>
  </si>
  <si>
    <t>コンピュータグラフィックス基礎</t>
  </si>
  <si>
    <t>2240223</t>
  </si>
  <si>
    <t>応用体育フィットネストレーニング(春)</t>
  </si>
  <si>
    <t>3172082</t>
  </si>
  <si>
    <t>科学英語演習II</t>
  </si>
  <si>
    <t>EC12211</t>
  </si>
  <si>
    <t>経済学I</t>
  </si>
  <si>
    <t>GB10991</t>
  </si>
  <si>
    <t>情報科学概論II</t>
  </si>
  <si>
    <t>GB11404</t>
  </si>
  <si>
    <t>電磁気学</t>
  </si>
  <si>
    <t>GB11601</t>
  </si>
  <si>
    <t>確率論</t>
  </si>
  <si>
    <t>GB11931</t>
  </si>
  <si>
    <t>データ構造とアルゴリズム</t>
  </si>
  <si>
    <t>GB11946</t>
  </si>
  <si>
    <t>データ構造とアルゴリズム実験</t>
  </si>
  <si>
    <t>GB12016</t>
  </si>
  <si>
    <t>論理回路実験</t>
  </si>
  <si>
    <t>GB12301</t>
  </si>
  <si>
    <t>数値計算法</t>
  </si>
  <si>
    <t>GB12801</t>
  </si>
  <si>
    <t>論理システム</t>
  </si>
  <si>
    <t>1A19041</t>
  </si>
  <si>
    <t>映像技術とコンピュータグラフィックス入門</t>
  </si>
  <si>
    <t>1C24151</t>
  </si>
  <si>
    <t>勝者のためのスポーツ医学(3)</t>
  </si>
  <si>
    <t>2152153</t>
  </si>
  <si>
    <t>基礎体育トラック&amp;フィールド(秋)</t>
  </si>
  <si>
    <t>31EH052</t>
  </si>
  <si>
    <t>英語基礎II</t>
  </si>
  <si>
    <t>31FH052</t>
  </si>
  <si>
    <t>異文化と英語II</t>
  </si>
  <si>
    <t>31GH052</t>
  </si>
  <si>
    <t>総合英語II</t>
  </si>
  <si>
    <t>A+</t>
  </si>
  <si>
    <t>8330524</t>
  </si>
  <si>
    <t>囲碁で培う思考力</t>
  </si>
  <si>
    <t>GB10224</t>
  </si>
  <si>
    <t>線形代数II</t>
  </si>
  <si>
    <t>GB10424</t>
  </si>
  <si>
    <t>解析学II</t>
  </si>
  <si>
    <t>GB10684</t>
  </si>
  <si>
    <t>プログラミング入門B</t>
  </si>
  <si>
    <t>GB10754</t>
  </si>
  <si>
    <t>情報科学基礎実験</t>
  </si>
  <si>
    <t>GB10804</t>
  </si>
  <si>
    <t>論理回路</t>
  </si>
  <si>
    <t>GB10924</t>
  </si>
  <si>
    <t>離散構造</t>
  </si>
  <si>
    <t>1118402</t>
  </si>
  <si>
    <t>フレッシュマン・セミナー</t>
  </si>
  <si>
    <t>P</t>
  </si>
  <si>
    <t>1226051</t>
  </si>
  <si>
    <t>筑波大学特別講義―大学と学問―</t>
  </si>
  <si>
    <t>1A16011</t>
  </si>
  <si>
    <t>知的なシステムをつくるI</t>
  </si>
  <si>
    <t>1B17011</t>
  </si>
  <si>
    <t>経済学入門I</t>
  </si>
  <si>
    <t>2145143</t>
  </si>
  <si>
    <t>基礎体育野外運動(春)</t>
  </si>
  <si>
    <t>31AH052</t>
  </si>
  <si>
    <t>英語基礎I</t>
  </si>
  <si>
    <t>31BH052</t>
  </si>
  <si>
    <t>異文化と英語I</t>
  </si>
  <si>
    <t>31CH052</t>
  </si>
  <si>
    <t>総合英語I</t>
  </si>
  <si>
    <t>GB10124</t>
  </si>
  <si>
    <t>線形代数I</t>
  </si>
  <si>
    <t>GB10324</t>
  </si>
  <si>
    <t>解析学I</t>
  </si>
  <si>
    <t>GB10615</t>
  </si>
  <si>
    <t>コンピュータリテラシ</t>
  </si>
  <si>
    <t>GB10664</t>
  </si>
  <si>
    <t>プログラミング入門A</t>
  </si>
  <si>
    <t>GB10981</t>
  </si>
  <si>
    <t>情報科学概論I</t>
  </si>
  <si>
    <t>GB11214</t>
  </si>
  <si>
    <t>力学</t>
  </si>
  <si>
    <t>GB11814</t>
  </si>
  <si>
    <t>コンピュータ数学</t>
  </si>
  <si>
    <t>取得予定</t>
    <rPh sb="0" eb="2">
      <t>シュトク</t>
    </rPh>
    <rPh sb="2" eb="4">
      <t>ヨテイ</t>
    </rPh>
    <phoneticPr fontId="2"/>
  </si>
  <si>
    <t>第2区分</t>
    <rPh sb="0" eb="1">
      <t>ダイ</t>
    </rPh>
    <rPh sb="2" eb="4">
      <t>クブン</t>
    </rPh>
    <phoneticPr fontId="2"/>
  </si>
  <si>
    <t>0</t>
    <phoneticPr fontId="2"/>
  </si>
  <si>
    <t>F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</si>
  <si>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</si>
  <si>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</si>
  <si>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</si>
  <si>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</si>
  <si>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C</t>
    <phoneticPr fontId="2"/>
  </si>
  <si>
    <t>C</t>
    <phoneticPr fontId="2"/>
  </si>
  <si>
    <t>B</t>
    <phoneticPr fontId="2"/>
  </si>
  <si>
    <t>D</t>
    <phoneticPr fontId="2"/>
  </si>
  <si>
    <t>D</t>
    <phoneticPr fontId="2"/>
  </si>
  <si>
    <t>D</t>
    <phoneticPr fontId="2"/>
  </si>
  <si>
    <t>D</t>
    <phoneticPr fontId="2"/>
  </si>
  <si>
    <t>B</t>
    <phoneticPr fontId="2"/>
  </si>
  <si>
    <t>E</t>
    <phoneticPr fontId="2"/>
  </si>
  <si>
    <t>E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</si>
  <si>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</si>
  <si>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</si>
  <si>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</si>
  <si>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</si>
  <si>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</si>
  <si>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</si>
  <si>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メモ</t>
    <phoneticPr fontId="2"/>
  </si>
  <si>
    <t>A/A</t>
    <phoneticPr fontId="2"/>
  </si>
  <si>
    <t>専門必修</t>
    <rPh sb="0" eb="2">
      <t>センモン</t>
    </rPh>
    <rPh sb="2" eb="4">
      <t>ヒッシュウ</t>
    </rPh>
    <phoneticPr fontId="2"/>
  </si>
  <si>
    <t>A/B</t>
    <phoneticPr fontId="2"/>
  </si>
  <si>
    <t>A/C</t>
    <phoneticPr fontId="2"/>
  </si>
  <si>
    <t>A/D</t>
    <phoneticPr fontId="2"/>
  </si>
  <si>
    <t>A/E</t>
    <phoneticPr fontId="2"/>
  </si>
  <si>
    <t>A/F</t>
    <phoneticPr fontId="2"/>
  </si>
  <si>
    <t>B/A</t>
    <phoneticPr fontId="2"/>
  </si>
  <si>
    <t>B/B</t>
    <phoneticPr fontId="2"/>
  </si>
  <si>
    <t>C/A</t>
    <phoneticPr fontId="2"/>
  </si>
  <si>
    <t>C/B</t>
    <phoneticPr fontId="2"/>
  </si>
  <si>
    <t>GB*0</t>
    <phoneticPr fontId="2"/>
  </si>
  <si>
    <t>GB1</t>
    <phoneticPr fontId="2"/>
  </si>
  <si>
    <t>GB2</t>
    <phoneticPr fontId="2"/>
  </si>
  <si>
    <t>ちゃんぽん</t>
    <phoneticPr fontId="2"/>
  </si>
  <si>
    <t>専門基礎必修</t>
    <rPh sb="0" eb="2">
      <t>センモン</t>
    </rPh>
    <rPh sb="2" eb="4">
      <t>キソ</t>
    </rPh>
    <rPh sb="4" eb="6">
      <t>ヒッシュウ</t>
    </rPh>
    <phoneticPr fontId="2"/>
  </si>
  <si>
    <t>専門基礎選択</t>
    <rPh sb="0" eb="4">
      <t>センモン</t>
    </rPh>
    <rPh sb="4" eb="6">
      <t>センタク</t>
    </rPh>
    <phoneticPr fontId="2"/>
  </si>
  <si>
    <t>基礎必修</t>
    <rPh sb="0" eb="2">
      <t>キソ</t>
    </rPh>
    <rPh sb="2" eb="4">
      <t>ヒッシュウ</t>
    </rPh>
    <phoneticPr fontId="2"/>
  </si>
  <si>
    <t>自由単</t>
    <rPh sb="0" eb="2">
      <t>ジユウ</t>
    </rPh>
    <rPh sb="2" eb="3">
      <t>タン</t>
    </rPh>
    <phoneticPr fontId="2"/>
  </si>
  <si>
    <t>習得予定</t>
    <rPh sb="0" eb="2">
      <t>シュウトク</t>
    </rPh>
    <rPh sb="2" eb="4">
      <t>ヨテイ</t>
    </rPh>
    <phoneticPr fontId="2"/>
  </si>
  <si>
    <t>now単位</t>
    <rPh sb="3" eb="5">
      <t>タンイ</t>
    </rPh>
    <phoneticPr fontId="2"/>
  </si>
  <si>
    <t>now単位数</t>
    <phoneticPr fontId="2"/>
  </si>
  <si>
    <t>F</t>
    <phoneticPr fontId="2"/>
  </si>
  <si>
    <t>GB</t>
    <phoneticPr fontId="2"/>
  </si>
  <si>
    <t>F</t>
    <phoneticPr fontId="2"/>
  </si>
  <si>
    <t>D</t>
    <phoneticPr fontId="2"/>
  </si>
  <si>
    <t>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</si>
</sst>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0.0_);[Red]\(0.0\)"/>
    <numFmt numFmtId="179" formatCode="0.0_ "/>
  </numFmts>
  <fonts count="3" x14ac:knownFonts="1">
    <font>
      <sz val="11"/>
      <color indexed="8"/>
      <name val="游ゴシック"/>
      <family val="2"/>
      <scheme val="minor"/>
    </font>
    <font>
      <sz val="11"/>
      <name val="ＭＳ Ｐゴシック"/>
      <family val="3"/>
      <charset val="128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0" fontId="0" fillId="0" borderId="0" xfId="0" applyAlignment="1">
      <alignment horizontal="right" vertical="center"/>
    </xf>
    <xf numFmtId="176" fontId="1" fillId="0" borderId="0" xfId="0" applyNumberFormat="1" applyFont="1" applyAlignment="1">
      <alignment horizontal="left"/>
    </xf>
    <xf numFmtId="176" fontId="0" fillId="0" borderId="0" xfId="0" applyNumberFormat="1">
      <alignment vertical="center"/>
    </xf>
    <xf numFmtId="177" fontId="1" fillId="0" borderId="0" xfId="0" applyNumberFormat="1" applyFont="1" applyAlignment="1">
      <alignment horizontal="right"/>
    </xf>
    <xf numFmtId="179" fontId="1" fillId="0" borderId="0" xfId="0" applyNumberFormat="1" applyFont="1" applyAlignment="1">
      <alignment horizontal="right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workbookViewId="0">
      <pane ySplit="1" topLeftCell="A2" activePane="bottomLeft" state="frozen"/>
      <selection pane="bottomLeft" activeCell="H10" sqref="H10"/>
    </sheetView>
  </sheetViews>
  <sheetFormatPr defaultRowHeight="18.75" x14ac:dyDescent="0.4"/>
  <cols>
    <col min="1" max="1" width="11.75" customWidth="1"/>
    <col min="2" max="2" width="23.5" customWidth="1"/>
    <col min="3" max="3" width="12.375" style="5" bestFit="1" customWidth="1"/>
    <col min="4" max="4" width="11.75" style="5" customWidth="1"/>
    <col min="5" max="5" width="11" style="3" bestFit="1" customWidth="1"/>
    <col min="6" max="6" width="10.125" style="3" bestFit="1" customWidth="1"/>
    <col min="7" max="7" width="11" style="3" bestFit="1" customWidth="1"/>
    <col min="12" max="12" width="13" bestFit="1" customWidth="1"/>
    <col min="13" max="13" width="9.125" bestFit="1" customWidth="1"/>
  </cols>
  <sheetData>
    <row r="1" spans="1:14" x14ac:dyDescent="0.15">
      <c r="A1" s="1" t="s">
        <v>0</v>
      </c>
      <c r="B1" s="1" t="s">
        <v>1</v>
      </c>
      <c r="C1" s="4" t="s">
        <v>214</v>
      </c>
      <c r="D1" s="4" t="s">
        <v>168</v>
      </c>
      <c r="E1" s="2" t="s">
        <v>3</v>
      </c>
      <c r="F1" s="2" t="s">
        <v>169</v>
      </c>
      <c r="G1" s="2" t="s">
        <v>2</v>
      </c>
    </row>
    <row r="2" spans="1:14" x14ac:dyDescent="0.15">
      <c r="A2" s="1" t="s">
        <v>158</v>
      </c>
      <c r="B2" s="1" t="s">
        <v>159</v>
      </c>
      <c r="C2" s="6">
        <v>2</v>
      </c>
      <c r="D2" s="6">
        <v>2</v>
      </c>
      <c r="E2" s="2" t="s">
        <v>10</v>
      </c>
      <c r="F2" s="3" t="s">
        <v>172</v>
      </c>
      <c r="G2" s="2" t="s">
        <v>21</v>
      </c>
      <c r="K2" t="s">
        <v>192</v>
      </c>
      <c r="M2" t="s">
        <v>213</v>
      </c>
      <c r="N2" t="s">
        <v>212</v>
      </c>
    </row>
    <row r="3" spans="1:14" x14ac:dyDescent="0.15">
      <c r="A3" s="1" t="s">
        <v>160</v>
      </c>
      <c r="B3" s="1" t="s">
        <v>161</v>
      </c>
      <c r="C3" s="6">
        <v>1</v>
      </c>
      <c r="D3" s="7">
        <v>1</v>
      </c>
      <c r="E3" s="2" t="s">
        <v>10</v>
      </c>
      <c r="F3" s="3" t="s">
        <v>173</v>
      </c>
      <c r="G3" s="2" t="s">
        <v>21</v>
      </c>
      <c r="K3" t="s">
        <v>193</v>
      </c>
      <c r="L3" t="s">
        <v>194</v>
      </c>
      <c r="M3" s="8">
        <f>SUMIFS(C2:C80,E2:E80,"A",F2:F80,"A")</f>
        <v>28</v>
      </c>
      <c r="N3" s="9">
        <f>SUMIFS(D2:D80,E2:E80,"A",F2:F80,"A")</f>
        <v>34</v>
      </c>
    </row>
    <row r="4" spans="1:14" x14ac:dyDescent="0.15">
      <c r="A4" s="1" t="s">
        <v>129</v>
      </c>
      <c r="B4" s="1" t="s">
        <v>130</v>
      </c>
      <c r="C4" s="6">
        <v>3</v>
      </c>
      <c r="D4" s="7">
        <v>3</v>
      </c>
      <c r="E4" s="2" t="s">
        <v>10</v>
      </c>
      <c r="F4" s="3" t="s">
        <v>173</v>
      </c>
      <c r="G4" s="2" t="s">
        <v>21</v>
      </c>
      <c r="K4" t="s">
        <v>195</v>
      </c>
      <c r="L4" t="s">
        <v>204</v>
      </c>
      <c r="M4" s="8">
        <f>SUMIFS(C2:C80,E2:E80,"A",F2:F80,"B")</f>
        <v>12</v>
      </c>
      <c r="N4" s="9">
        <f>SUMIFS(D2:D80,E2:E80,"A",F2:F80,"B")</f>
        <v>12</v>
      </c>
    </row>
    <row r="5" spans="1:14" x14ac:dyDescent="0.15">
      <c r="A5" s="1" t="s">
        <v>131</v>
      </c>
      <c r="B5" s="1" t="s">
        <v>132</v>
      </c>
      <c r="C5" s="6">
        <v>1</v>
      </c>
      <c r="D5" s="7">
        <v>1</v>
      </c>
      <c r="E5" s="2" t="s">
        <v>10</v>
      </c>
      <c r="F5" s="3" t="s">
        <v>173</v>
      </c>
      <c r="G5" s="2" t="s">
        <v>21</v>
      </c>
      <c r="K5" t="s">
        <v>196</v>
      </c>
      <c r="L5" t="s">
        <v>205</v>
      </c>
      <c r="M5" s="8">
        <f>SUMIFS(C2:C80,E2:E80,"A",F2:F80,"C")</f>
        <v>12</v>
      </c>
      <c r="N5" s="9">
        <f>SUMIFS(D2:D80,E2:E80,"A",F2:F80,"C")</f>
        <v>12</v>
      </c>
    </row>
    <row r="6" spans="1:14" x14ac:dyDescent="0.15">
      <c r="A6" s="1" t="s">
        <v>133</v>
      </c>
      <c r="B6" s="1" t="s">
        <v>134</v>
      </c>
      <c r="C6" s="6">
        <v>2</v>
      </c>
      <c r="D6" s="6">
        <v>2</v>
      </c>
      <c r="E6" s="2" t="s">
        <v>10</v>
      </c>
      <c r="F6" s="3" t="s">
        <v>174</v>
      </c>
      <c r="G6" s="2" t="s">
        <v>7</v>
      </c>
      <c r="K6" t="s">
        <v>197</v>
      </c>
      <c r="L6" t="s">
        <v>206</v>
      </c>
      <c r="M6" s="8">
        <f>SUMIFS(C2:C80,E2:E80,"A",F2:F80,"D")</f>
        <v>8</v>
      </c>
      <c r="N6" s="8">
        <f>SUMIFS(D2:D80,E2:E80,"A",F2:F80,"D")</f>
        <v>12</v>
      </c>
    </row>
    <row r="7" spans="1:14" x14ac:dyDescent="0.15">
      <c r="A7" s="1" t="s">
        <v>162</v>
      </c>
      <c r="B7" s="1" t="s">
        <v>163</v>
      </c>
      <c r="C7" s="6">
        <v>2</v>
      </c>
      <c r="D7" s="6">
        <v>2</v>
      </c>
      <c r="E7" s="2" t="s">
        <v>10</v>
      </c>
      <c r="F7" s="3" t="s">
        <v>175</v>
      </c>
      <c r="G7" s="2" t="s">
        <v>21</v>
      </c>
      <c r="K7" t="s">
        <v>198</v>
      </c>
      <c r="L7" t="s">
        <v>207</v>
      </c>
      <c r="M7" s="8">
        <f>SUMIFS(C2:C80,E2:E80,"A",F2:F80,"E")</f>
        <v>5</v>
      </c>
      <c r="N7" s="8">
        <f>SUMIFS(D2:D80,E2:E80,"A",F2:F80,"E")</f>
        <v>9</v>
      </c>
    </row>
    <row r="8" spans="1:14" x14ac:dyDescent="0.15">
      <c r="A8" s="1" t="s">
        <v>94</v>
      </c>
      <c r="B8" s="1" t="s">
        <v>95</v>
      </c>
      <c r="C8" s="6">
        <v>2</v>
      </c>
      <c r="D8" s="6">
        <v>2</v>
      </c>
      <c r="E8" s="2" t="s">
        <v>10</v>
      </c>
      <c r="F8" s="3" t="s">
        <v>174</v>
      </c>
      <c r="G8" s="2" t="s">
        <v>21</v>
      </c>
      <c r="K8" t="s">
        <v>199</v>
      </c>
      <c r="L8" t="s">
        <v>216</v>
      </c>
      <c r="M8" s="8">
        <f>SUMIFS(C2:C80,E2:E80,"A",F2:F80,"F")</f>
        <v>5</v>
      </c>
      <c r="N8" s="9">
        <f>SUMIFS(D2:D80,E2:E80,"A",F2:F80,"F")</f>
        <v>5</v>
      </c>
    </row>
    <row r="9" spans="1:14" x14ac:dyDescent="0.15">
      <c r="A9" s="1" t="s">
        <v>100</v>
      </c>
      <c r="B9" s="1" t="s">
        <v>101</v>
      </c>
      <c r="C9" s="6">
        <v>3</v>
      </c>
      <c r="D9" s="7">
        <v>3</v>
      </c>
      <c r="E9" s="2" t="s">
        <v>10</v>
      </c>
      <c r="F9" s="3" t="s">
        <v>173</v>
      </c>
      <c r="G9" s="2" t="s">
        <v>21</v>
      </c>
      <c r="K9" t="s">
        <v>200</v>
      </c>
      <c r="L9" t="s">
        <v>208</v>
      </c>
      <c r="M9" s="8">
        <f>SUMIFS(C2:C80,E2:E80,"B",F2:F80,"A")</f>
        <v>13</v>
      </c>
      <c r="N9" s="9">
        <f>SUMIFS(D2:D80,E2:E80,"B",F2:F80,"A")</f>
        <v>16</v>
      </c>
    </row>
    <row r="10" spans="1:14" x14ac:dyDescent="0.15">
      <c r="A10" s="1" t="s">
        <v>102</v>
      </c>
      <c r="B10" s="1" t="s">
        <v>103</v>
      </c>
      <c r="C10" s="6">
        <v>1.5</v>
      </c>
      <c r="D10" s="6">
        <v>1.5</v>
      </c>
      <c r="E10" s="2" t="s">
        <v>10</v>
      </c>
      <c r="F10" s="3" t="s">
        <v>173</v>
      </c>
      <c r="G10" s="2" t="s">
        <v>21</v>
      </c>
      <c r="K10" t="s">
        <v>201</v>
      </c>
      <c r="L10" t="s">
        <v>209</v>
      </c>
      <c r="M10" s="8">
        <f>SUMIFS(C2:C80,E2:E80,"B",F2:F80,"B")</f>
        <v>8</v>
      </c>
      <c r="N10" s="9">
        <f>SUMIFS(D2:D80,E2:E80,"B",F2:F80,"B")</f>
        <v>8</v>
      </c>
    </row>
    <row r="11" spans="1:14" x14ac:dyDescent="0.15">
      <c r="A11" s="1" t="s">
        <v>76</v>
      </c>
      <c r="B11" s="1" t="s">
        <v>77</v>
      </c>
      <c r="C11" s="6">
        <v>3</v>
      </c>
      <c r="D11" s="7">
        <v>3</v>
      </c>
      <c r="E11" s="2" t="s">
        <v>10</v>
      </c>
      <c r="F11" s="3" t="s">
        <v>173</v>
      </c>
      <c r="G11" s="2" t="s">
        <v>21</v>
      </c>
      <c r="K11" t="s">
        <v>202</v>
      </c>
      <c r="L11" t="s">
        <v>210</v>
      </c>
      <c r="M11" s="8">
        <f>SUMIFS(C2:C80,E2:E80,"C",F2:F80,"A")</f>
        <v>16.5</v>
      </c>
      <c r="N11" s="9">
        <f>SUMIFS(D2:D80,E2:E80,"C",F2:F80,"A")</f>
        <v>16.5</v>
      </c>
    </row>
    <row r="12" spans="1:14" x14ac:dyDescent="0.15">
      <c r="A12" s="1" t="s">
        <v>104</v>
      </c>
      <c r="B12" s="1" t="s">
        <v>105</v>
      </c>
      <c r="C12" s="6">
        <v>1.5</v>
      </c>
      <c r="D12" s="6">
        <v>1.5</v>
      </c>
      <c r="E12" s="2" t="s">
        <v>10</v>
      </c>
      <c r="F12" s="3" t="s">
        <v>172</v>
      </c>
      <c r="G12" s="2" t="s">
        <v>10</v>
      </c>
      <c r="K12" t="s">
        <v>203</v>
      </c>
      <c r="L12" t="s">
        <v>211</v>
      </c>
      <c r="M12" s="8">
        <f>SUMIFS(C2:C80,E2:E80,"C",F2:F80,"B")</f>
        <v>5.5</v>
      </c>
      <c r="N12" s="9">
        <f>SUMIFS(D2:D80,E2:E80,"C",F2:F80,"B")</f>
        <v>5.5</v>
      </c>
    </row>
    <row r="13" spans="1:14" x14ac:dyDescent="0.15">
      <c r="A13" s="1" t="s">
        <v>30</v>
      </c>
      <c r="B13" s="1" t="s">
        <v>31</v>
      </c>
      <c r="C13" s="6">
        <v>0</v>
      </c>
      <c r="D13" s="7">
        <v>3</v>
      </c>
      <c r="E13" s="2" t="s">
        <v>10</v>
      </c>
      <c r="F13" s="3" t="s">
        <v>174</v>
      </c>
      <c r="G13" s="2" t="s">
        <v>6</v>
      </c>
      <c r="M13">
        <f>SUM(M3:M12)</f>
        <v>113</v>
      </c>
      <c r="N13">
        <f>SUM(N3:N12)</f>
        <v>130</v>
      </c>
    </row>
    <row r="14" spans="1:14" x14ac:dyDescent="0.15">
      <c r="A14" s="1" t="s">
        <v>8</v>
      </c>
      <c r="B14" s="1" t="s">
        <v>9</v>
      </c>
      <c r="C14" s="6">
        <v>0</v>
      </c>
      <c r="D14" s="7">
        <v>3</v>
      </c>
      <c r="E14" s="2" t="s">
        <v>10</v>
      </c>
      <c r="F14" s="3" t="s">
        <v>173</v>
      </c>
      <c r="G14" s="2" t="s">
        <v>6</v>
      </c>
    </row>
    <row r="15" spans="1:14" x14ac:dyDescent="0.15">
      <c r="A15" s="1" t="s">
        <v>56</v>
      </c>
      <c r="B15" s="1" t="s">
        <v>57</v>
      </c>
      <c r="C15" s="6">
        <v>3</v>
      </c>
      <c r="D15" s="7">
        <v>3</v>
      </c>
      <c r="E15" s="2" t="s">
        <v>10</v>
      </c>
      <c r="F15" s="3" t="s">
        <v>174</v>
      </c>
      <c r="G15" s="2" t="s">
        <v>10</v>
      </c>
    </row>
    <row r="16" spans="1:14" x14ac:dyDescent="0.15">
      <c r="A16" s="1" t="s">
        <v>48</v>
      </c>
      <c r="B16" s="1" t="s">
        <v>49</v>
      </c>
      <c r="C16" s="6">
        <v>3</v>
      </c>
      <c r="D16" s="7">
        <v>3</v>
      </c>
      <c r="E16" s="2" t="s">
        <v>10</v>
      </c>
      <c r="F16" s="3" t="s">
        <v>173</v>
      </c>
      <c r="G16" s="2" t="s">
        <v>21</v>
      </c>
    </row>
    <row r="17" spans="1:7" x14ac:dyDescent="0.15">
      <c r="A17" s="1" t="s">
        <v>52</v>
      </c>
      <c r="B17" s="1" t="s">
        <v>53</v>
      </c>
      <c r="C17" s="6">
        <v>2</v>
      </c>
      <c r="D17" s="6">
        <v>2</v>
      </c>
      <c r="E17" s="2" t="s">
        <v>10</v>
      </c>
      <c r="F17" s="3" t="s">
        <v>178</v>
      </c>
      <c r="G17" s="2" t="s">
        <v>21</v>
      </c>
    </row>
    <row r="18" spans="1:7" x14ac:dyDescent="0.15">
      <c r="A18" s="1" t="s">
        <v>40</v>
      </c>
      <c r="B18" s="1" t="s">
        <v>41</v>
      </c>
      <c r="C18" s="6">
        <v>2</v>
      </c>
      <c r="D18" s="6">
        <v>2</v>
      </c>
      <c r="E18" s="2" t="s">
        <v>10</v>
      </c>
      <c r="F18" s="3" t="s">
        <v>178</v>
      </c>
      <c r="G18" s="2" t="s">
        <v>7</v>
      </c>
    </row>
    <row r="19" spans="1:7" x14ac:dyDescent="0.15">
      <c r="A19" s="1" t="s">
        <v>58</v>
      </c>
      <c r="B19" s="1" t="s">
        <v>59</v>
      </c>
      <c r="C19" s="6">
        <v>2</v>
      </c>
      <c r="D19" s="6">
        <v>2</v>
      </c>
      <c r="E19" s="2" t="s">
        <v>10</v>
      </c>
      <c r="F19" s="3" t="s">
        <v>183</v>
      </c>
      <c r="G19" s="2" t="s">
        <v>21</v>
      </c>
    </row>
    <row r="20" spans="1:7" x14ac:dyDescent="0.15">
      <c r="A20" s="1" t="s">
        <v>34</v>
      </c>
      <c r="B20" s="1" t="s">
        <v>35</v>
      </c>
      <c r="C20" s="6">
        <v>2</v>
      </c>
      <c r="D20" s="7">
        <v>2</v>
      </c>
      <c r="E20" s="2" t="s">
        <v>10</v>
      </c>
      <c r="F20" s="3" t="s">
        <v>178</v>
      </c>
      <c r="G20" s="2" t="s">
        <v>21</v>
      </c>
    </row>
    <row r="21" spans="1:7" x14ac:dyDescent="0.15">
      <c r="A21" s="1" t="s">
        <v>50</v>
      </c>
      <c r="B21" s="1" t="s">
        <v>51</v>
      </c>
      <c r="C21" s="6">
        <v>2</v>
      </c>
      <c r="D21" s="6">
        <v>2</v>
      </c>
      <c r="E21" s="2" t="s">
        <v>10</v>
      </c>
      <c r="F21" s="3" t="s">
        <v>178</v>
      </c>
      <c r="G21" s="2" t="s">
        <v>21</v>
      </c>
    </row>
    <row r="22" spans="1:7" x14ac:dyDescent="0.15">
      <c r="A22" s="1" t="s">
        <v>62</v>
      </c>
      <c r="B22" s="1" t="s">
        <v>63</v>
      </c>
      <c r="C22" s="6">
        <v>2</v>
      </c>
      <c r="D22" s="6">
        <v>2</v>
      </c>
      <c r="E22" s="2" t="s">
        <v>10</v>
      </c>
      <c r="F22" s="3" t="s">
        <v>178</v>
      </c>
      <c r="G22" s="2" t="s">
        <v>21</v>
      </c>
    </row>
    <row r="23" spans="1:7" x14ac:dyDescent="0.15">
      <c r="A23" s="1" t="s">
        <v>78</v>
      </c>
      <c r="B23" s="1" t="s">
        <v>79</v>
      </c>
      <c r="C23" s="6">
        <v>2</v>
      </c>
      <c r="D23" s="6">
        <v>2</v>
      </c>
      <c r="E23" s="2" t="s">
        <v>10</v>
      </c>
      <c r="F23" s="3" t="s">
        <v>176</v>
      </c>
      <c r="G23" s="2" t="s">
        <v>21</v>
      </c>
    </row>
    <row r="24" spans="1:7" x14ac:dyDescent="0.15">
      <c r="A24" s="1" t="s">
        <v>106</v>
      </c>
      <c r="B24" s="1" t="s">
        <v>107</v>
      </c>
      <c r="C24" s="6">
        <v>2</v>
      </c>
      <c r="D24" s="6">
        <v>2</v>
      </c>
      <c r="E24" s="2" t="s">
        <v>10</v>
      </c>
      <c r="F24" s="3" t="s">
        <v>176</v>
      </c>
      <c r="G24" s="2" t="s">
        <v>7</v>
      </c>
    </row>
    <row r="25" spans="1:7" x14ac:dyDescent="0.15">
      <c r="A25" s="1" t="s">
        <v>80</v>
      </c>
      <c r="B25" s="1" t="s">
        <v>81</v>
      </c>
      <c r="C25" s="6">
        <v>2</v>
      </c>
      <c r="D25" s="6">
        <v>2</v>
      </c>
      <c r="E25" s="2" t="s">
        <v>10</v>
      </c>
      <c r="F25" s="3" t="s">
        <v>176</v>
      </c>
      <c r="G25" s="2" t="s">
        <v>21</v>
      </c>
    </row>
    <row r="26" spans="1:7" x14ac:dyDescent="0.15">
      <c r="A26" s="1" t="s">
        <v>82</v>
      </c>
      <c r="B26" s="1" t="s">
        <v>83</v>
      </c>
      <c r="C26" s="6">
        <v>2</v>
      </c>
      <c r="D26" s="6">
        <v>2</v>
      </c>
      <c r="E26" s="2" t="s">
        <v>10</v>
      </c>
      <c r="F26" s="3" t="s">
        <v>176</v>
      </c>
      <c r="G26" s="2" t="s">
        <v>21</v>
      </c>
    </row>
    <row r="27" spans="1:7" x14ac:dyDescent="0.15">
      <c r="A27" s="1" t="s">
        <v>108</v>
      </c>
      <c r="B27" s="1" t="s">
        <v>109</v>
      </c>
      <c r="C27" s="6">
        <v>1</v>
      </c>
      <c r="D27" s="6">
        <v>1</v>
      </c>
      <c r="E27" s="2" t="s">
        <v>10</v>
      </c>
      <c r="F27" s="3" t="s">
        <v>176</v>
      </c>
      <c r="G27" s="2" t="s">
        <v>21</v>
      </c>
    </row>
    <row r="28" spans="1:7" x14ac:dyDescent="0.15">
      <c r="A28" s="1" t="s">
        <v>84</v>
      </c>
      <c r="B28" s="1" t="s">
        <v>85</v>
      </c>
      <c r="C28" s="6">
        <v>1</v>
      </c>
      <c r="D28" s="7">
        <v>1</v>
      </c>
      <c r="E28" s="2" t="s">
        <v>10</v>
      </c>
      <c r="F28" s="3" t="s">
        <v>176</v>
      </c>
      <c r="G28" s="2" t="s">
        <v>7</v>
      </c>
    </row>
    <row r="29" spans="1:7" x14ac:dyDescent="0.15">
      <c r="A29" s="1" t="s">
        <v>86</v>
      </c>
      <c r="B29" s="1" t="s">
        <v>87</v>
      </c>
      <c r="C29" s="6">
        <v>2</v>
      </c>
      <c r="D29" s="7">
        <v>2</v>
      </c>
      <c r="E29" s="2" t="s">
        <v>10</v>
      </c>
      <c r="F29" s="3" t="s">
        <v>177</v>
      </c>
      <c r="G29" s="2" t="s">
        <v>21</v>
      </c>
    </row>
    <row r="30" spans="1:7" x14ac:dyDescent="0.15">
      <c r="A30" s="1" t="s">
        <v>11</v>
      </c>
      <c r="B30" s="1" t="s">
        <v>12</v>
      </c>
      <c r="C30" s="6">
        <v>0</v>
      </c>
      <c r="D30" s="6">
        <v>2</v>
      </c>
      <c r="E30" s="2" t="s">
        <v>10</v>
      </c>
      <c r="F30" s="3" t="s">
        <v>218</v>
      </c>
      <c r="G30" s="2" t="s">
        <v>6</v>
      </c>
    </row>
    <row r="31" spans="1:7" x14ac:dyDescent="0.15">
      <c r="A31" s="1" t="s">
        <v>54</v>
      </c>
      <c r="B31" s="1" t="s">
        <v>55</v>
      </c>
      <c r="C31" s="6">
        <v>1</v>
      </c>
      <c r="D31" s="7">
        <v>1</v>
      </c>
      <c r="E31" s="2" t="s">
        <v>10</v>
      </c>
      <c r="F31" s="3" t="s">
        <v>179</v>
      </c>
      <c r="G31" s="2" t="s">
        <v>10</v>
      </c>
    </row>
    <row r="32" spans="1:7" x14ac:dyDescent="0.15">
      <c r="A32" s="1" t="s">
        <v>13</v>
      </c>
      <c r="B32" s="1" t="s">
        <v>14</v>
      </c>
      <c r="C32" s="6">
        <v>0</v>
      </c>
      <c r="D32" s="6">
        <v>2</v>
      </c>
      <c r="E32" s="2" t="s">
        <v>10</v>
      </c>
      <c r="F32" s="3" t="s">
        <v>180</v>
      </c>
      <c r="G32" s="2" t="s">
        <v>6</v>
      </c>
    </row>
    <row r="33" spans="1:7" x14ac:dyDescent="0.15">
      <c r="A33" s="1" t="s">
        <v>42</v>
      </c>
      <c r="B33" s="1" t="s">
        <v>43</v>
      </c>
      <c r="C33" s="6">
        <v>2</v>
      </c>
      <c r="D33" s="6">
        <v>2</v>
      </c>
      <c r="E33" s="2" t="s">
        <v>10</v>
      </c>
      <c r="F33" s="3" t="s">
        <v>181</v>
      </c>
      <c r="G33" s="2" t="s">
        <v>7</v>
      </c>
    </row>
    <row r="34" spans="1:7" x14ac:dyDescent="0.15">
      <c r="A34" s="1" t="s">
        <v>32</v>
      </c>
      <c r="B34" s="1" t="s">
        <v>33</v>
      </c>
      <c r="C34" s="6">
        <v>1</v>
      </c>
      <c r="D34" s="6">
        <v>1</v>
      </c>
      <c r="E34" s="2" t="s">
        <v>10</v>
      </c>
      <c r="F34" s="3" t="s">
        <v>181</v>
      </c>
      <c r="G34" s="2" t="s">
        <v>21</v>
      </c>
    </row>
    <row r="35" spans="1:7" x14ac:dyDescent="0.15">
      <c r="A35" s="1" t="s">
        <v>44</v>
      </c>
      <c r="B35" s="1" t="s">
        <v>45</v>
      </c>
      <c r="C35" s="6">
        <v>2</v>
      </c>
      <c r="D35" s="6">
        <v>2</v>
      </c>
      <c r="E35" s="2" t="s">
        <v>10</v>
      </c>
      <c r="F35" s="3" t="s">
        <v>181</v>
      </c>
      <c r="G35" s="2" t="s">
        <v>7</v>
      </c>
    </row>
    <row r="36" spans="1:7" x14ac:dyDescent="0.15">
      <c r="A36" s="1" t="s">
        <v>46</v>
      </c>
      <c r="B36" s="1" t="s">
        <v>47</v>
      </c>
      <c r="C36" s="6">
        <v>2</v>
      </c>
      <c r="D36" s="6">
        <v>2</v>
      </c>
      <c r="E36" s="2" t="s">
        <v>10</v>
      </c>
      <c r="F36" s="3" t="s">
        <v>182</v>
      </c>
      <c r="G36" s="2" t="s">
        <v>21</v>
      </c>
    </row>
    <row r="37" spans="1:7" x14ac:dyDescent="0.15">
      <c r="A37" s="1" t="s">
        <v>15</v>
      </c>
      <c r="B37" s="1" t="s">
        <v>16</v>
      </c>
      <c r="C37" s="6" t="s">
        <v>170</v>
      </c>
      <c r="D37" s="6">
        <v>2</v>
      </c>
      <c r="E37" s="2" t="s">
        <v>10</v>
      </c>
      <c r="F37" s="3" t="s">
        <v>219</v>
      </c>
      <c r="G37" s="2" t="s">
        <v>6</v>
      </c>
    </row>
    <row r="38" spans="1:7" x14ac:dyDescent="0.15">
      <c r="A38" s="1" t="s">
        <v>60</v>
      </c>
      <c r="B38" s="1" t="s">
        <v>61</v>
      </c>
      <c r="C38" s="6">
        <v>2</v>
      </c>
      <c r="D38" s="6">
        <v>2</v>
      </c>
      <c r="E38" s="2" t="s">
        <v>10</v>
      </c>
      <c r="F38" s="3" t="s">
        <v>184</v>
      </c>
      <c r="G38" s="2" t="s">
        <v>21</v>
      </c>
    </row>
    <row r="39" spans="1:7" x14ac:dyDescent="0.15">
      <c r="A39" s="1" t="s">
        <v>17</v>
      </c>
      <c r="B39" s="1" t="s">
        <v>18</v>
      </c>
      <c r="C39" s="6" t="s">
        <v>170</v>
      </c>
      <c r="D39" s="6">
        <v>2</v>
      </c>
      <c r="E39" s="2" t="s">
        <v>10</v>
      </c>
      <c r="F39" s="3" t="s">
        <v>184</v>
      </c>
      <c r="G39" s="2" t="s">
        <v>6</v>
      </c>
    </row>
    <row r="40" spans="1:7" x14ac:dyDescent="0.15">
      <c r="A40" s="1" t="s">
        <v>64</v>
      </c>
      <c r="B40" s="1" t="s">
        <v>65</v>
      </c>
      <c r="C40" s="6">
        <v>2</v>
      </c>
      <c r="D40" s="6">
        <v>2</v>
      </c>
      <c r="E40" s="2" t="s">
        <v>10</v>
      </c>
      <c r="F40" s="3" t="s">
        <v>185</v>
      </c>
      <c r="G40" s="2" t="s">
        <v>21</v>
      </c>
    </row>
    <row r="41" spans="1:7" x14ac:dyDescent="0.15">
      <c r="A41" s="1" t="s">
        <v>66</v>
      </c>
      <c r="B41" s="1" t="s">
        <v>67</v>
      </c>
      <c r="C41" s="6">
        <v>1</v>
      </c>
      <c r="D41" s="7">
        <v>1</v>
      </c>
      <c r="E41" s="2" t="s">
        <v>10</v>
      </c>
      <c r="F41" s="3" t="s">
        <v>184</v>
      </c>
      <c r="G41" s="2" t="s">
        <v>21</v>
      </c>
    </row>
    <row r="42" spans="1:7" x14ac:dyDescent="0.15">
      <c r="A42" s="1" t="s">
        <v>26</v>
      </c>
      <c r="B42" s="1" t="s">
        <v>27</v>
      </c>
      <c r="C42" s="6">
        <v>2</v>
      </c>
      <c r="D42" s="6">
        <v>2</v>
      </c>
      <c r="E42" s="2" t="s">
        <v>10</v>
      </c>
      <c r="F42" s="3" t="s">
        <v>217</v>
      </c>
      <c r="G42" s="2" t="s">
        <v>21</v>
      </c>
    </row>
    <row r="43" spans="1:7" x14ac:dyDescent="0.15">
      <c r="A43" s="1" t="s">
        <v>72</v>
      </c>
      <c r="B43" s="1" t="s">
        <v>73</v>
      </c>
      <c r="C43" s="6">
        <v>2</v>
      </c>
      <c r="D43" s="7">
        <v>2</v>
      </c>
      <c r="E43" s="2" t="s">
        <v>10</v>
      </c>
      <c r="F43" s="3" t="s">
        <v>171</v>
      </c>
      <c r="G43" s="2" t="s">
        <v>21</v>
      </c>
    </row>
    <row r="44" spans="1:7" x14ac:dyDescent="0.15">
      <c r="A44" s="1" t="s">
        <v>166</v>
      </c>
      <c r="B44" s="1" t="s">
        <v>167</v>
      </c>
      <c r="C44" s="6">
        <v>1</v>
      </c>
      <c r="D44" s="7">
        <v>1</v>
      </c>
      <c r="E44" s="2" t="s">
        <v>173</v>
      </c>
      <c r="F44" s="3" t="s">
        <v>215</v>
      </c>
      <c r="G44" s="2" t="s">
        <v>7</v>
      </c>
    </row>
    <row r="45" spans="1:7" x14ac:dyDescent="0.15">
      <c r="A45" s="1" t="s">
        <v>154</v>
      </c>
      <c r="B45" s="1" t="s">
        <v>155</v>
      </c>
      <c r="C45" s="6">
        <v>2</v>
      </c>
      <c r="D45" s="6">
        <v>2</v>
      </c>
      <c r="E45" s="2" t="s">
        <v>7</v>
      </c>
      <c r="F45" s="3" t="s">
        <v>186</v>
      </c>
      <c r="G45" s="2" t="s">
        <v>7</v>
      </c>
    </row>
    <row r="46" spans="1:7" x14ac:dyDescent="0.15">
      <c r="A46" s="1" t="s">
        <v>125</v>
      </c>
      <c r="B46" s="1" t="s">
        <v>126</v>
      </c>
      <c r="C46" s="6">
        <v>2</v>
      </c>
      <c r="D46" s="6">
        <v>2</v>
      </c>
      <c r="E46" s="2" t="s">
        <v>7</v>
      </c>
      <c r="F46" s="3" t="s">
        <v>173</v>
      </c>
      <c r="G46" s="2" t="s">
        <v>10</v>
      </c>
    </row>
    <row r="47" spans="1:7" x14ac:dyDescent="0.15">
      <c r="A47" s="1" t="s">
        <v>156</v>
      </c>
      <c r="B47" s="1" t="s">
        <v>157</v>
      </c>
      <c r="C47" s="6">
        <v>2</v>
      </c>
      <c r="D47" s="6">
        <v>2</v>
      </c>
      <c r="E47" s="2" t="s">
        <v>7</v>
      </c>
      <c r="F47" s="3" t="s">
        <v>173</v>
      </c>
      <c r="G47" s="2" t="s">
        <v>7</v>
      </c>
    </row>
    <row r="48" spans="1:7" x14ac:dyDescent="0.15">
      <c r="A48" s="1" t="s">
        <v>127</v>
      </c>
      <c r="B48" s="1" t="s">
        <v>128</v>
      </c>
      <c r="C48" s="6">
        <v>2</v>
      </c>
      <c r="D48" s="6">
        <v>2</v>
      </c>
      <c r="E48" s="2" t="s">
        <v>7</v>
      </c>
      <c r="F48" s="3" t="s">
        <v>187</v>
      </c>
      <c r="G48" s="2" t="s">
        <v>21</v>
      </c>
    </row>
    <row r="49" spans="1:7" x14ac:dyDescent="0.15">
      <c r="A49" s="1" t="s">
        <v>135</v>
      </c>
      <c r="B49" s="1" t="s">
        <v>136</v>
      </c>
      <c r="C49" s="6">
        <v>2</v>
      </c>
      <c r="D49" s="6">
        <v>2</v>
      </c>
      <c r="E49" s="2" t="s">
        <v>7</v>
      </c>
      <c r="F49" s="3" t="s">
        <v>173</v>
      </c>
      <c r="G49" s="2" t="s">
        <v>7</v>
      </c>
    </row>
    <row r="50" spans="1:7" x14ac:dyDescent="0.15">
      <c r="A50" s="1" t="s">
        <v>96</v>
      </c>
      <c r="B50" s="1" t="s">
        <v>97</v>
      </c>
      <c r="C50" s="6">
        <v>2</v>
      </c>
      <c r="D50" s="6">
        <v>2</v>
      </c>
      <c r="E50" s="2" t="s">
        <v>7</v>
      </c>
      <c r="F50" s="3" t="s">
        <v>173</v>
      </c>
      <c r="G50" s="2" t="s">
        <v>21</v>
      </c>
    </row>
    <row r="51" spans="1:7" x14ac:dyDescent="0.15">
      <c r="A51" s="1" t="s">
        <v>74</v>
      </c>
      <c r="B51" s="1" t="s">
        <v>75</v>
      </c>
      <c r="C51" s="6">
        <v>1</v>
      </c>
      <c r="D51" s="7">
        <v>1</v>
      </c>
      <c r="E51" s="2" t="s">
        <v>7</v>
      </c>
      <c r="F51" s="3" t="s">
        <v>173</v>
      </c>
      <c r="G51" s="2" t="s">
        <v>21</v>
      </c>
    </row>
    <row r="52" spans="1:7" x14ac:dyDescent="0.15">
      <c r="A52" s="1" t="s">
        <v>28</v>
      </c>
      <c r="B52" s="1" t="s">
        <v>29</v>
      </c>
      <c r="C52" s="6" t="s">
        <v>170</v>
      </c>
      <c r="D52" s="6">
        <v>1.5</v>
      </c>
      <c r="E52" s="2" t="s">
        <v>7</v>
      </c>
      <c r="F52" s="3" t="s">
        <v>173</v>
      </c>
      <c r="G52" s="2" t="s">
        <v>6</v>
      </c>
    </row>
    <row r="53" spans="1:7" x14ac:dyDescent="0.15">
      <c r="A53" s="1" t="s">
        <v>4</v>
      </c>
      <c r="B53" s="1" t="s">
        <v>5</v>
      </c>
      <c r="C53" s="6" t="s">
        <v>170</v>
      </c>
      <c r="D53" s="6">
        <v>1.5</v>
      </c>
      <c r="E53" s="2" t="s">
        <v>7</v>
      </c>
      <c r="F53" s="3" t="s">
        <v>188</v>
      </c>
      <c r="G53" s="2" t="s">
        <v>6</v>
      </c>
    </row>
    <row r="54" spans="1:7" x14ac:dyDescent="0.15">
      <c r="A54" s="1" t="s">
        <v>24</v>
      </c>
      <c r="B54" s="1" t="s">
        <v>25</v>
      </c>
      <c r="C54" s="6">
        <v>2</v>
      </c>
      <c r="D54" s="6">
        <v>2</v>
      </c>
      <c r="E54" s="2" t="s">
        <v>7</v>
      </c>
      <c r="F54" s="3" t="s">
        <v>178</v>
      </c>
      <c r="G54" s="2" t="s">
        <v>21</v>
      </c>
    </row>
    <row r="55" spans="1:7" x14ac:dyDescent="0.15">
      <c r="A55" s="1" t="s">
        <v>164</v>
      </c>
      <c r="B55" s="1" t="s">
        <v>165</v>
      </c>
      <c r="C55" s="6">
        <v>2</v>
      </c>
      <c r="D55" s="6">
        <v>2</v>
      </c>
      <c r="E55" s="2" t="s">
        <v>7</v>
      </c>
      <c r="F55" s="3" t="s">
        <v>178</v>
      </c>
      <c r="G55" s="2" t="s">
        <v>7</v>
      </c>
    </row>
    <row r="56" spans="1:7" x14ac:dyDescent="0.15">
      <c r="A56" s="1" t="s">
        <v>98</v>
      </c>
      <c r="B56" s="1" t="s">
        <v>99</v>
      </c>
      <c r="C56" s="6">
        <v>2</v>
      </c>
      <c r="D56" s="6">
        <v>2</v>
      </c>
      <c r="E56" s="2" t="s">
        <v>7</v>
      </c>
      <c r="F56" s="3" t="s">
        <v>178</v>
      </c>
      <c r="G56" s="2" t="s">
        <v>21</v>
      </c>
    </row>
    <row r="57" spans="1:7" x14ac:dyDescent="0.15">
      <c r="A57" s="1" t="s">
        <v>38</v>
      </c>
      <c r="B57" s="1" t="s">
        <v>39</v>
      </c>
      <c r="C57" s="6">
        <v>2</v>
      </c>
      <c r="D57" s="6">
        <v>2</v>
      </c>
      <c r="E57" s="2" t="s">
        <v>7</v>
      </c>
      <c r="F57" s="3" t="s">
        <v>178</v>
      </c>
      <c r="G57" s="2" t="s">
        <v>21</v>
      </c>
    </row>
    <row r="58" spans="1:7" x14ac:dyDescent="0.15">
      <c r="A58" s="1" t="s">
        <v>137</v>
      </c>
      <c r="B58" s="1" t="s">
        <v>138</v>
      </c>
      <c r="C58" s="6">
        <v>1</v>
      </c>
      <c r="D58" s="6">
        <v>1</v>
      </c>
      <c r="E58" s="2" t="s">
        <v>21</v>
      </c>
      <c r="F58" s="3" t="s">
        <v>189</v>
      </c>
      <c r="G58" s="2" t="s">
        <v>139</v>
      </c>
    </row>
    <row r="59" spans="1:7" x14ac:dyDescent="0.15">
      <c r="A59" s="1" t="s">
        <v>140</v>
      </c>
      <c r="B59" s="1" t="s">
        <v>141</v>
      </c>
      <c r="C59" s="6">
        <v>1</v>
      </c>
      <c r="D59" s="6">
        <v>1</v>
      </c>
      <c r="E59" s="2" t="s">
        <v>21</v>
      </c>
      <c r="F59" s="3" t="s">
        <v>173</v>
      </c>
      <c r="G59" s="2" t="s">
        <v>7</v>
      </c>
    </row>
    <row r="60" spans="1:7" x14ac:dyDescent="0.15">
      <c r="A60" s="1" t="s">
        <v>142</v>
      </c>
      <c r="B60" s="1" t="s">
        <v>143</v>
      </c>
      <c r="C60" s="6">
        <v>1</v>
      </c>
      <c r="D60" s="6">
        <v>1</v>
      </c>
      <c r="E60" s="2" t="s">
        <v>21</v>
      </c>
      <c r="F60" s="3" t="s">
        <v>172</v>
      </c>
      <c r="G60" s="2" t="s">
        <v>10</v>
      </c>
    </row>
    <row r="61" spans="1:7" x14ac:dyDescent="0.15">
      <c r="A61" s="1" t="s">
        <v>110</v>
      </c>
      <c r="B61" s="1" t="s">
        <v>111</v>
      </c>
      <c r="C61" s="6">
        <v>1</v>
      </c>
      <c r="D61" s="6">
        <v>1</v>
      </c>
      <c r="E61" s="2" t="s">
        <v>21</v>
      </c>
      <c r="F61" s="3" t="s">
        <v>173</v>
      </c>
      <c r="G61" s="2" t="s">
        <v>10</v>
      </c>
    </row>
    <row r="62" spans="1:7" x14ac:dyDescent="0.15">
      <c r="A62" s="1" t="s">
        <v>19</v>
      </c>
      <c r="B62" s="1" t="s">
        <v>20</v>
      </c>
      <c r="C62" s="6">
        <v>1</v>
      </c>
      <c r="D62" s="6">
        <v>1</v>
      </c>
      <c r="E62" s="2" t="s">
        <v>21</v>
      </c>
      <c r="F62" s="3" t="s">
        <v>173</v>
      </c>
      <c r="G62" s="2" t="s">
        <v>21</v>
      </c>
    </row>
    <row r="63" spans="1:7" x14ac:dyDescent="0.15">
      <c r="A63" s="1" t="s">
        <v>22</v>
      </c>
      <c r="B63" s="1" t="s">
        <v>23</v>
      </c>
      <c r="C63" s="6">
        <v>1</v>
      </c>
      <c r="D63" s="6">
        <v>1</v>
      </c>
      <c r="E63" s="2" t="s">
        <v>21</v>
      </c>
      <c r="F63" s="3" t="s">
        <v>189</v>
      </c>
      <c r="G63" s="2" t="s">
        <v>21</v>
      </c>
    </row>
    <row r="64" spans="1:7" x14ac:dyDescent="0.15">
      <c r="A64" s="1" t="s">
        <v>144</v>
      </c>
      <c r="B64" s="1" t="s">
        <v>145</v>
      </c>
      <c r="C64" s="6">
        <v>1</v>
      </c>
      <c r="D64" s="6">
        <v>1</v>
      </c>
      <c r="E64" s="2" t="s">
        <v>21</v>
      </c>
      <c r="F64" s="3" t="s">
        <v>190</v>
      </c>
      <c r="G64" s="2" t="s">
        <v>7</v>
      </c>
    </row>
    <row r="65" spans="1:7" x14ac:dyDescent="0.15">
      <c r="A65" s="1" t="s">
        <v>112</v>
      </c>
      <c r="B65" s="1" t="s">
        <v>113</v>
      </c>
      <c r="C65" s="6">
        <v>1</v>
      </c>
      <c r="D65" s="6">
        <v>1</v>
      </c>
      <c r="E65" s="2" t="s">
        <v>21</v>
      </c>
      <c r="F65" s="3" t="s">
        <v>173</v>
      </c>
      <c r="G65" s="2" t="s">
        <v>10</v>
      </c>
    </row>
    <row r="66" spans="1:7" x14ac:dyDescent="0.15">
      <c r="A66" s="1" t="s">
        <v>146</v>
      </c>
      <c r="B66" s="1" t="s">
        <v>147</v>
      </c>
      <c r="C66" s="6">
        <v>0.5</v>
      </c>
      <c r="D66" s="6">
        <v>0.5</v>
      </c>
      <c r="E66" s="2" t="s">
        <v>21</v>
      </c>
      <c r="F66" s="3" t="s">
        <v>173</v>
      </c>
      <c r="G66" s="2" t="s">
        <v>7</v>
      </c>
    </row>
    <row r="67" spans="1:7" x14ac:dyDescent="0.15">
      <c r="A67" s="1" t="s">
        <v>114</v>
      </c>
      <c r="B67" s="1" t="s">
        <v>115</v>
      </c>
      <c r="C67" s="6">
        <v>0.5</v>
      </c>
      <c r="D67" s="6">
        <v>0.5</v>
      </c>
      <c r="E67" s="2" t="s">
        <v>21</v>
      </c>
      <c r="F67" s="3" t="s">
        <v>191</v>
      </c>
      <c r="G67" s="2" t="s">
        <v>21</v>
      </c>
    </row>
    <row r="68" spans="1:7" x14ac:dyDescent="0.15">
      <c r="A68" s="1" t="s">
        <v>88</v>
      </c>
      <c r="B68" s="1" t="s">
        <v>89</v>
      </c>
      <c r="C68" s="6">
        <v>0.5</v>
      </c>
      <c r="D68" s="6">
        <v>0.5</v>
      </c>
      <c r="E68" s="2" t="s">
        <v>21</v>
      </c>
      <c r="F68" s="3" t="s">
        <v>190</v>
      </c>
      <c r="G68" s="2" t="s">
        <v>7</v>
      </c>
    </row>
    <row r="69" spans="1:7" x14ac:dyDescent="0.15">
      <c r="A69" s="1" t="s">
        <v>70</v>
      </c>
      <c r="B69" s="1" t="s">
        <v>71</v>
      </c>
      <c r="C69" s="6">
        <v>0.5</v>
      </c>
      <c r="D69" s="6">
        <v>0.5</v>
      </c>
      <c r="E69" s="2" t="s">
        <v>21</v>
      </c>
      <c r="F69" s="3" t="s">
        <v>173</v>
      </c>
      <c r="G69" s="2" t="s">
        <v>10</v>
      </c>
    </row>
    <row r="70" spans="1:7" x14ac:dyDescent="0.15">
      <c r="A70" s="1" t="s">
        <v>36</v>
      </c>
      <c r="B70" s="1" t="s">
        <v>37</v>
      </c>
      <c r="C70" s="6">
        <v>1</v>
      </c>
      <c r="D70" s="7">
        <v>1</v>
      </c>
      <c r="E70" s="2" t="s">
        <v>21</v>
      </c>
      <c r="F70" s="3" t="s">
        <v>173</v>
      </c>
      <c r="G70" s="2" t="s">
        <v>7</v>
      </c>
    </row>
    <row r="71" spans="1:7" x14ac:dyDescent="0.15">
      <c r="A71" s="1" t="s">
        <v>90</v>
      </c>
      <c r="B71" s="1" t="s">
        <v>91</v>
      </c>
      <c r="C71" s="6">
        <v>1</v>
      </c>
      <c r="D71" s="6">
        <v>1</v>
      </c>
      <c r="E71" s="2" t="s">
        <v>21</v>
      </c>
      <c r="F71" s="3" t="s">
        <v>173</v>
      </c>
      <c r="G71" s="2" t="s">
        <v>21</v>
      </c>
    </row>
    <row r="72" spans="1:7" x14ac:dyDescent="0.15">
      <c r="A72" s="1" t="s">
        <v>148</v>
      </c>
      <c r="B72" s="1" t="s">
        <v>149</v>
      </c>
      <c r="C72" s="6">
        <v>0.5</v>
      </c>
      <c r="D72" s="6">
        <v>0.5</v>
      </c>
      <c r="E72" s="2" t="s">
        <v>21</v>
      </c>
      <c r="F72" s="3" t="s">
        <v>190</v>
      </c>
      <c r="G72" s="2" t="s">
        <v>21</v>
      </c>
    </row>
    <row r="73" spans="1:7" x14ac:dyDescent="0.15">
      <c r="A73" s="1" t="s">
        <v>150</v>
      </c>
      <c r="B73" s="1" t="s">
        <v>151</v>
      </c>
      <c r="C73" s="6">
        <v>0.5</v>
      </c>
      <c r="D73" s="6">
        <v>0.5</v>
      </c>
      <c r="E73" s="2" t="s">
        <v>21</v>
      </c>
      <c r="F73" s="3" t="s">
        <v>189</v>
      </c>
      <c r="G73" s="2" t="s">
        <v>7</v>
      </c>
    </row>
    <row r="74" spans="1:7" x14ac:dyDescent="0.15">
      <c r="A74" s="1" t="s">
        <v>152</v>
      </c>
      <c r="B74" s="1" t="s">
        <v>153</v>
      </c>
      <c r="C74" s="6">
        <v>0.5</v>
      </c>
      <c r="D74" s="6">
        <v>0.5</v>
      </c>
      <c r="E74" s="2" t="s">
        <v>21</v>
      </c>
      <c r="F74" s="3" t="s">
        <v>173</v>
      </c>
      <c r="G74" s="2" t="s">
        <v>122</v>
      </c>
    </row>
    <row r="75" spans="1:7" x14ac:dyDescent="0.15">
      <c r="A75" s="1" t="s">
        <v>116</v>
      </c>
      <c r="B75" s="1" t="s">
        <v>117</v>
      </c>
      <c r="C75" s="6">
        <v>1</v>
      </c>
      <c r="D75" s="6">
        <v>1</v>
      </c>
      <c r="E75" s="2" t="s">
        <v>21</v>
      </c>
      <c r="F75" s="3" t="s">
        <v>190</v>
      </c>
      <c r="G75" s="2" t="s">
        <v>21</v>
      </c>
    </row>
    <row r="76" spans="1:7" x14ac:dyDescent="0.15">
      <c r="A76" s="1" t="s">
        <v>118</v>
      </c>
      <c r="B76" s="1" t="s">
        <v>119</v>
      </c>
      <c r="C76" s="6">
        <v>1</v>
      </c>
      <c r="D76" s="6">
        <v>1</v>
      </c>
      <c r="E76" s="2" t="s">
        <v>21</v>
      </c>
      <c r="F76" s="3" t="s">
        <v>190</v>
      </c>
      <c r="G76" s="2" t="s">
        <v>7</v>
      </c>
    </row>
    <row r="77" spans="1:7" x14ac:dyDescent="0.15">
      <c r="A77" s="1" t="s">
        <v>120</v>
      </c>
      <c r="B77" s="1" t="s">
        <v>121</v>
      </c>
      <c r="C77" s="6">
        <v>1</v>
      </c>
      <c r="D77" s="6">
        <v>1</v>
      </c>
      <c r="E77" s="2" t="s">
        <v>176</v>
      </c>
      <c r="F77" s="3" t="s">
        <v>173</v>
      </c>
      <c r="G77" s="2" t="s">
        <v>122</v>
      </c>
    </row>
    <row r="78" spans="1:7" x14ac:dyDescent="0.15">
      <c r="A78" s="1" t="s">
        <v>123</v>
      </c>
      <c r="B78" s="1" t="s">
        <v>124</v>
      </c>
      <c r="C78" s="6">
        <v>2</v>
      </c>
      <c r="D78" s="6">
        <v>2</v>
      </c>
      <c r="E78" s="2" t="s">
        <v>176</v>
      </c>
      <c r="F78" s="3" t="s">
        <v>183</v>
      </c>
      <c r="G78" s="2" t="s">
        <v>7</v>
      </c>
    </row>
    <row r="79" spans="1:7" x14ac:dyDescent="0.15">
      <c r="A79" s="1" t="s">
        <v>92</v>
      </c>
      <c r="B79" s="1" t="s">
        <v>93</v>
      </c>
      <c r="C79" s="6">
        <v>1.5</v>
      </c>
      <c r="D79" s="6">
        <v>1.5</v>
      </c>
      <c r="E79" s="2" t="s">
        <v>176</v>
      </c>
      <c r="F79" s="3" t="s">
        <v>178</v>
      </c>
      <c r="G79" s="2" t="s">
        <v>21</v>
      </c>
    </row>
    <row r="80" spans="1:7" x14ac:dyDescent="0.15">
      <c r="A80" s="1" t="s">
        <v>68</v>
      </c>
      <c r="B80" s="1" t="s">
        <v>69</v>
      </c>
      <c r="C80" s="6">
        <v>2</v>
      </c>
      <c r="D80" s="7">
        <v>2</v>
      </c>
      <c r="E80" s="2" t="s">
        <v>176</v>
      </c>
      <c r="F80" s="3" t="s">
        <v>183</v>
      </c>
      <c r="G80" s="2" t="s">
        <v>7</v>
      </c>
    </row>
    <row r="81" spans="3:4" x14ac:dyDescent="0.4">
      <c r="C81" s="5">
        <f>SUM(C2:C80)</f>
        <v>113</v>
      </c>
      <c r="D81" s="5">
        <f>SUM(D2:D80)</f>
        <v>130</v>
      </c>
    </row>
  </sheetData>
  <autoFilter ref="A1:I81">
    <sortState ref="A2:I81">
      <sortCondition ref="E1:E81"/>
    </sortState>
  </autoFilter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owner</cp:lastModifiedBy>
  <dcterms:created xsi:type="dcterms:W3CDTF">2017-09-05T18:46:20Z</dcterms:created>
  <dcterms:modified xsi:type="dcterms:W3CDTF">2017-09-05T11:08:05Z</dcterms:modified>
</cp:coreProperties>
</file>