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OneDrive\Desktop\RSD-Y3S1\Subjects Y3S1\BBFA1043 Principles of Accounting\Tutorial Question\"/>
    </mc:Choice>
  </mc:AlternateContent>
  <xr:revisionPtr revIDLastSave="0" documentId="13_ncr:1_{D8AC40DA-6AD0-425C-AE3A-50EF90A47FD9}" xr6:coauthVersionLast="47" xr6:coauthVersionMax="47" xr10:uidLastSave="{00000000-0000-0000-0000-000000000000}"/>
  <bookViews>
    <workbookView xWindow="-108" yWindow="-108" windowWidth="23256" windowHeight="12576" activeTab="7" xr2:uid="{EECC4CFA-F1CD-47A9-A079-7FDD8B81809A}"/>
  </bookViews>
  <sheets>
    <sheet name="SA - Q2" sheetId="1" r:id="rId1"/>
    <sheet name="SA - Q3" sheetId="2" r:id="rId2"/>
    <sheet name="SB - Q1" sheetId="3" r:id="rId3"/>
    <sheet name="SB - Q2" sheetId="4" r:id="rId4"/>
    <sheet name="SB - Q3" sheetId="5" r:id="rId5"/>
    <sheet name="SB - Q4" sheetId="6" r:id="rId6"/>
    <sheet name="C11 - pg4" sheetId="7" r:id="rId7"/>
    <sheet name="C11 - pg4 (SFP)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4" i="9" l="1"/>
  <c r="H27" i="9"/>
  <c r="H20" i="9"/>
  <c r="G19" i="9"/>
  <c r="G10" i="9"/>
  <c r="G8" i="9"/>
  <c r="G6" i="9"/>
  <c r="H11" i="9" s="1"/>
  <c r="H38" i="7"/>
  <c r="H36" i="7"/>
  <c r="G16" i="7"/>
  <c r="H17" i="7" s="1"/>
  <c r="H18" i="7" s="1"/>
  <c r="H7" i="7"/>
  <c r="H21" i="9" l="1"/>
  <c r="E9" i="4" l="1"/>
  <c r="E9" i="3"/>
  <c r="F76" i="2"/>
  <c r="F75" i="2"/>
  <c r="F64" i="2"/>
  <c r="F65" i="2" s="1"/>
  <c r="F58" i="2"/>
  <c r="F70" i="2"/>
  <c r="F48" i="2"/>
  <c r="G48" i="2" s="1"/>
  <c r="F35" i="2"/>
  <c r="G36" i="2" s="1"/>
  <c r="G38" i="2" s="1"/>
  <c r="G50" i="2" l="1"/>
</calcChain>
</file>

<file path=xl/sharedStrings.xml><?xml version="1.0" encoding="utf-8"?>
<sst xmlns="http://schemas.openxmlformats.org/spreadsheetml/2006/main" count="237" uniqueCount="142">
  <si>
    <t>RM</t>
  </si>
  <si>
    <t>bal c/d</t>
  </si>
  <si>
    <t>bal b/d</t>
  </si>
  <si>
    <t>Prepaid advertising</t>
  </si>
  <si>
    <t xml:space="preserve">Cash </t>
  </si>
  <si>
    <t>accrued advertising</t>
  </si>
  <si>
    <t>SPL</t>
  </si>
  <si>
    <t>Advertising Account (expenses)</t>
  </si>
  <si>
    <t>Accrued advertising Account (liability)</t>
  </si>
  <si>
    <t>Advertising</t>
  </si>
  <si>
    <t>rental received</t>
  </si>
  <si>
    <t>Rental Received Account</t>
  </si>
  <si>
    <t>accrual rental received</t>
  </si>
  <si>
    <t>Cash</t>
  </si>
  <si>
    <t>""</t>
  </si>
  <si>
    <t>Accrued electricity Account (liability)</t>
  </si>
  <si>
    <t>electricity</t>
  </si>
  <si>
    <t>Electricity Account (expenses)</t>
  </si>
  <si>
    <t>Accrual electricity</t>
  </si>
  <si>
    <t>cash</t>
  </si>
  <si>
    <t>Prepaid electricity</t>
  </si>
  <si>
    <t>Prepaid  electricity Account</t>
  </si>
  <si>
    <t>electicity</t>
  </si>
  <si>
    <t>Dr Advertising Cr Cash</t>
  </si>
  <si>
    <t>Accured Rental Received Account</t>
  </si>
  <si>
    <t>Rent Account</t>
  </si>
  <si>
    <t>Insurance Account</t>
  </si>
  <si>
    <t>Commision Received Account</t>
  </si>
  <si>
    <t>Bank</t>
  </si>
  <si>
    <t xml:space="preserve">Statement of Profit or Loss for the year ended 31 March </t>
  </si>
  <si>
    <t>Sales</t>
  </si>
  <si>
    <t>purchase</t>
  </si>
  <si>
    <t>closing inventories</t>
  </si>
  <si>
    <t>opening inventories</t>
  </si>
  <si>
    <t>Less: COGS</t>
  </si>
  <si>
    <t>Gross Profit</t>
  </si>
  <si>
    <t>Add: Income</t>
  </si>
  <si>
    <t>commision received</t>
  </si>
  <si>
    <t>Less: Expendicture</t>
  </si>
  <si>
    <t xml:space="preserve">Rent </t>
  </si>
  <si>
    <t>Insurance</t>
  </si>
  <si>
    <t>Salary</t>
  </si>
  <si>
    <t>Depreciation: Motor Vehicles</t>
  </si>
  <si>
    <t>Net Profit</t>
  </si>
  <si>
    <t>Statement of Financial Position as at 31 March</t>
  </si>
  <si>
    <t>Current Asset</t>
  </si>
  <si>
    <t>Closing Inventories</t>
  </si>
  <si>
    <t>Non-current Asset</t>
  </si>
  <si>
    <t xml:space="preserve">Motor Vehicle </t>
  </si>
  <si>
    <t>Trade Receivables</t>
  </si>
  <si>
    <t>Equity</t>
  </si>
  <si>
    <t>Capital</t>
  </si>
  <si>
    <t>add: net profit</t>
  </si>
  <si>
    <t>less: drawings</t>
  </si>
  <si>
    <t>Current liability</t>
  </si>
  <si>
    <t>Trade Payables</t>
  </si>
  <si>
    <t>less: depreciation</t>
  </si>
  <si>
    <t>prepaid insurance</t>
  </si>
  <si>
    <t>commision receivable</t>
  </si>
  <si>
    <t>accrual rent</t>
  </si>
  <si>
    <t xml:space="preserve">rental received in advance </t>
  </si>
  <si>
    <t>Commision Account</t>
  </si>
  <si>
    <t>Accrual Commision</t>
  </si>
  <si>
    <t>Accrued Commision Account</t>
  </si>
  <si>
    <t>commision</t>
  </si>
  <si>
    <t>prepaid insurance (Jan &amp; Feb)</t>
  </si>
  <si>
    <t>Prepaid Insurance Account</t>
  </si>
  <si>
    <t>insurance</t>
  </si>
  <si>
    <t>Interest Received Account (Income)</t>
  </si>
  <si>
    <t>Interest receivables</t>
  </si>
  <si>
    <t>60000 * 0.05 * 1/2  = 1500</t>
  </si>
  <si>
    <t>60000 * 0.05 * 4/12</t>
  </si>
  <si>
    <t>Interest Receivable Account</t>
  </si>
  <si>
    <t>interest received</t>
  </si>
  <si>
    <t>Rent Received Account</t>
  </si>
  <si>
    <t>Bank(may,june,jul)</t>
  </si>
  <si>
    <t>Bank(aug,sept,oct)</t>
  </si>
  <si>
    <t>Bank(nov,dec,jan)</t>
  </si>
  <si>
    <t>Rent received in advance</t>
  </si>
  <si>
    <t>Rent Received in Advance Account</t>
  </si>
  <si>
    <t>rent received</t>
  </si>
  <si>
    <t xml:space="preserve">Prepaid advertising Account </t>
  </si>
  <si>
    <t>Dr advertising, Cr Prepaid advertising - being  the advertising expenses due for the month of may and adjusted from prepaid advertising</t>
  </si>
  <si>
    <t>Dr advertising, Cr Cash</t>
  </si>
  <si>
    <t>Dr Advertising Cr Accrued Advertising</t>
  </si>
  <si>
    <t>Bank (march, apr, may)</t>
  </si>
  <si>
    <t>Bank (june, july, aug)</t>
  </si>
  <si>
    <t>Bank (sept, oct, nov)</t>
  </si>
  <si>
    <t>Bank (dec, jan, feb)</t>
  </si>
  <si>
    <t>jan &amp; feb is a prepaid insurance</t>
  </si>
  <si>
    <t>Bank (March - Aug)</t>
  </si>
  <si>
    <t>Statement of Profit or Loss for Bryan for the year ended 30 June 2022</t>
  </si>
  <si>
    <t>less: return inwards</t>
  </si>
  <si>
    <t>Net Sales</t>
  </si>
  <si>
    <t>Less: Cost Of Good Solds</t>
  </si>
  <si>
    <t>Opening inventory</t>
  </si>
  <si>
    <t>less: return outwards</t>
  </si>
  <si>
    <t>add: carriage inwards</t>
  </si>
  <si>
    <t>add: wages</t>
  </si>
  <si>
    <t>add: import duties</t>
  </si>
  <si>
    <t>add: insurance for purchase</t>
  </si>
  <si>
    <t>less: closing inventories</t>
  </si>
  <si>
    <t>Add: income</t>
  </si>
  <si>
    <t xml:space="preserve">Commision received </t>
  </si>
  <si>
    <t>Interest received</t>
  </si>
  <si>
    <t>Less: Expenditure</t>
  </si>
  <si>
    <t>salaries</t>
  </si>
  <si>
    <t>carriage outwards</t>
  </si>
  <si>
    <t>office insurance</t>
  </si>
  <si>
    <t>rent</t>
  </si>
  <si>
    <t>utilitites</t>
  </si>
  <si>
    <t>doubtful debt</t>
  </si>
  <si>
    <t>bad debts</t>
  </si>
  <si>
    <t>Depn: Motor Vehicles</t>
  </si>
  <si>
    <t>Depn: Furnitutre</t>
  </si>
  <si>
    <t>Depn: Office Equipment</t>
  </si>
  <si>
    <t>Net Loss</t>
  </si>
  <si>
    <t>Things tend to forget</t>
  </si>
  <si>
    <t>remember to add in depn for the non-current asset in the less:expenditure section</t>
  </si>
  <si>
    <t>Statement of Financial Position as at 30 June 2022</t>
  </si>
  <si>
    <t>Non-current asset</t>
  </si>
  <si>
    <t>Motor Vehicles</t>
  </si>
  <si>
    <t>less: accump depn: motor vehicles</t>
  </si>
  <si>
    <t>Furniture</t>
  </si>
  <si>
    <t>less: accump depn: Furniture</t>
  </si>
  <si>
    <t>Office Equipment</t>
  </si>
  <si>
    <t>less: accump depn: Office Equipment</t>
  </si>
  <si>
    <t>Current asset</t>
  </si>
  <si>
    <t>Closing inventories</t>
  </si>
  <si>
    <t xml:space="preserve">prepaid rent </t>
  </si>
  <si>
    <t>interest receivables</t>
  </si>
  <si>
    <t>trade receivables</t>
  </si>
  <si>
    <t>less: AFDD</t>
  </si>
  <si>
    <t>Capital as at 1 June</t>
  </si>
  <si>
    <t>less: net loss</t>
  </si>
  <si>
    <t>Capital as at 31 June</t>
  </si>
  <si>
    <t>Current liabilities</t>
  </si>
  <si>
    <t>Accrual salary</t>
  </si>
  <si>
    <t>Commision received in advance</t>
  </si>
  <si>
    <t>fixed deposit</t>
  </si>
  <si>
    <t>trade payables</t>
  </si>
  <si>
    <t>bank overdraft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</si>
</sst>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rgb="FF7030A0"/>
      <name val="Times New Roman"/>
      <family val="1"/>
    </font>
    <font>
      <sz val="11"/>
      <color rgb="FF000000"/>
      <name val="Times New Roman"/>
      <family val="1"/>
    </font>
    <font>
      <b/>
      <sz val="12"/>
      <color rgb="FF7030A0"/>
      <name val="Times New Roman"/>
      <family val="1"/>
    </font>
    <font>
      <b/>
      <u/>
      <sz val="12"/>
      <color rgb="FF7030A0"/>
      <name val="Times New Roman"/>
      <family val="1"/>
    </font>
    <font>
      <sz val="12"/>
      <color rgb="FFFF0000"/>
      <name val="Times New Roman"/>
      <family val="1"/>
    </font>
    <font>
      <sz val="12"/>
      <color rgb="FF0070C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16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17" fontId="1" fillId="0" borderId="0" xfId="0" applyNumberFormat="1" applyFont="1"/>
    <xf numFmtId="17" fontId="1" fillId="0" borderId="0" xfId="0" applyNumberFormat="1" applyFont="1" applyBorder="1"/>
    <xf numFmtId="0" fontId="1" fillId="0" borderId="5" xfId="0" applyFont="1" applyBorder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1" xfId="0" applyBorder="1"/>
    <xf numFmtId="0" fontId="8" fillId="0" borderId="0" xfId="0" applyFont="1"/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FC22-DEA9-4C8A-9413-8C209FF62A0D}">
  <dimension ref="B1:K66"/>
  <sheetViews>
    <sheetView workbookViewId="0">
      <selection activeCell="B12" sqref="B12"/>
    </sheetView>
  </sheetViews>
  <sheetFormatPr defaultRowHeight="15.6" x14ac:dyDescent="0.3"/>
  <cols>
    <col min="1" max="7" width="8.88671875" style="1"/>
    <col min="8" max="8" width="11.5546875" style="1" customWidth="1"/>
    <col min="9" max="16384" width="8.88671875" style="1"/>
  </cols>
  <sheetData>
    <row r="1" spans="2:11" x14ac:dyDescent="0.3">
      <c r="B1" s="18"/>
    </row>
    <row r="2" spans="2:11" x14ac:dyDescent="0.3">
      <c r="B2" s="17" t="s">
        <v>82</v>
      </c>
    </row>
    <row r="3" spans="2:11" x14ac:dyDescent="0.3">
      <c r="B3" s="20" t="s">
        <v>81</v>
      </c>
      <c r="C3" s="20"/>
      <c r="D3" s="20"/>
      <c r="E3" s="20"/>
      <c r="F3" s="20"/>
      <c r="G3" s="20"/>
      <c r="H3" s="20"/>
      <c r="I3" s="20"/>
    </row>
    <row r="4" spans="2:11" x14ac:dyDescent="0.3">
      <c r="B4" s="5">
        <v>2021</v>
      </c>
      <c r="C4" s="5"/>
      <c r="D4" s="5"/>
      <c r="E4" s="6" t="s">
        <v>0</v>
      </c>
      <c r="F4" s="5">
        <v>2021</v>
      </c>
      <c r="G4" s="5"/>
      <c r="H4" s="5"/>
      <c r="I4" s="5" t="s">
        <v>0</v>
      </c>
    </row>
    <row r="5" spans="2:11" x14ac:dyDescent="0.3">
      <c r="B5" s="7">
        <v>44713</v>
      </c>
      <c r="C5" s="1" t="s">
        <v>2</v>
      </c>
      <c r="E5" s="2">
        <v>1280</v>
      </c>
      <c r="F5" s="7">
        <v>44713</v>
      </c>
      <c r="G5" s="1" t="s">
        <v>9</v>
      </c>
      <c r="I5" s="1">
        <v>1280</v>
      </c>
    </row>
    <row r="6" spans="2:11" x14ac:dyDescent="0.3">
      <c r="E6" s="2"/>
      <c r="F6" s="4"/>
      <c r="G6" s="4"/>
      <c r="H6" s="4"/>
      <c r="I6" s="4"/>
      <c r="J6" s="4"/>
    </row>
    <row r="7" spans="2:11" x14ac:dyDescent="0.3">
      <c r="E7" s="4"/>
      <c r="F7" s="4"/>
      <c r="G7" s="4"/>
      <c r="H7" s="4"/>
      <c r="I7" s="4"/>
      <c r="J7" s="4"/>
    </row>
    <row r="8" spans="2:11" x14ac:dyDescent="0.3">
      <c r="B8" s="17" t="s">
        <v>83</v>
      </c>
      <c r="E8" s="4"/>
      <c r="F8" s="4"/>
      <c r="G8" s="4"/>
    </row>
    <row r="9" spans="2:11" x14ac:dyDescent="0.3">
      <c r="B9" s="19" t="s">
        <v>84</v>
      </c>
      <c r="E9" s="4"/>
      <c r="F9" s="4"/>
      <c r="G9" s="4"/>
    </row>
    <row r="10" spans="2:11" x14ac:dyDescent="0.3">
      <c r="B10" s="20" t="s">
        <v>7</v>
      </c>
      <c r="C10" s="20"/>
      <c r="D10" s="20"/>
      <c r="E10" s="20"/>
      <c r="F10" s="20"/>
      <c r="G10" s="20"/>
      <c r="H10" s="20"/>
      <c r="I10" s="20"/>
    </row>
    <row r="11" spans="2:11" x14ac:dyDescent="0.3">
      <c r="B11" s="5">
        <v>2021</v>
      </c>
      <c r="C11" s="5"/>
      <c r="D11" s="5"/>
      <c r="E11" s="6" t="s">
        <v>0</v>
      </c>
      <c r="F11" s="5">
        <v>2022</v>
      </c>
      <c r="G11" s="5"/>
      <c r="H11" s="5"/>
      <c r="I11" s="5" t="s">
        <v>0</v>
      </c>
    </row>
    <row r="12" spans="2:11" x14ac:dyDescent="0.3">
      <c r="B12" s="7">
        <v>37043</v>
      </c>
      <c r="C12" s="1" t="s">
        <v>3</v>
      </c>
      <c r="E12" s="2">
        <v>1280</v>
      </c>
      <c r="F12" s="7"/>
    </row>
    <row r="13" spans="2:11" x14ac:dyDescent="0.3">
      <c r="B13" s="7"/>
      <c r="E13" s="2"/>
      <c r="F13" s="7"/>
    </row>
    <row r="14" spans="2:11" x14ac:dyDescent="0.3">
      <c r="B14" s="5">
        <v>2022</v>
      </c>
      <c r="E14" s="2"/>
      <c r="F14" s="4"/>
      <c r="G14" s="4"/>
      <c r="H14" s="4"/>
      <c r="I14" s="4"/>
      <c r="K14" s="1" t="s">
        <v>23</v>
      </c>
    </row>
    <row r="15" spans="2:11" x14ac:dyDescent="0.3">
      <c r="B15" s="7">
        <v>44711</v>
      </c>
      <c r="C15" s="1" t="s">
        <v>4</v>
      </c>
      <c r="E15" s="2">
        <v>600</v>
      </c>
    </row>
    <row r="16" spans="2:11" ht="16.2" thickBot="1" x14ac:dyDescent="0.35">
      <c r="B16" s="7">
        <v>44711</v>
      </c>
      <c r="C16" s="1" t="s">
        <v>5</v>
      </c>
      <c r="E16" s="8">
        <v>200</v>
      </c>
      <c r="F16" s="7">
        <v>44711</v>
      </c>
      <c r="G16" s="1" t="s">
        <v>6</v>
      </c>
      <c r="I16" s="9">
        <v>2080</v>
      </c>
    </row>
    <row r="17" spans="2:9" ht="16.2" thickTop="1" x14ac:dyDescent="0.3">
      <c r="E17" s="2">
        <v>2080</v>
      </c>
      <c r="I17" s="1">
        <v>2080</v>
      </c>
    </row>
    <row r="18" spans="2:9" x14ac:dyDescent="0.3">
      <c r="E18" s="4"/>
    </row>
    <row r="20" spans="2:9" x14ac:dyDescent="0.3">
      <c r="B20" s="20" t="s">
        <v>8</v>
      </c>
      <c r="C20" s="20"/>
      <c r="D20" s="20"/>
      <c r="E20" s="20"/>
      <c r="F20" s="20"/>
      <c r="G20" s="20"/>
      <c r="H20" s="20"/>
      <c r="I20" s="20"/>
    </row>
    <row r="21" spans="2:9" x14ac:dyDescent="0.3">
      <c r="B21" s="5">
        <v>2022</v>
      </c>
      <c r="C21" s="5"/>
      <c r="D21" s="5"/>
      <c r="E21" s="6" t="s">
        <v>0</v>
      </c>
      <c r="F21" s="5">
        <v>2022</v>
      </c>
      <c r="G21" s="5"/>
      <c r="H21" s="5"/>
      <c r="I21" s="5" t="s">
        <v>0</v>
      </c>
    </row>
    <row r="22" spans="2:9" x14ac:dyDescent="0.3">
      <c r="B22" s="7">
        <v>44713</v>
      </c>
      <c r="C22" s="1" t="s">
        <v>1</v>
      </c>
      <c r="E22" s="2">
        <v>200</v>
      </c>
      <c r="F22" s="7">
        <v>44711</v>
      </c>
      <c r="G22" s="1" t="s">
        <v>9</v>
      </c>
      <c r="I22" s="1">
        <v>200</v>
      </c>
    </row>
    <row r="23" spans="2:9" x14ac:dyDescent="0.3">
      <c r="E23" s="2"/>
      <c r="F23" s="4"/>
      <c r="G23" s="4"/>
      <c r="H23" s="4"/>
      <c r="I23" s="4"/>
    </row>
    <row r="24" spans="2:9" x14ac:dyDescent="0.3">
      <c r="E24" s="2"/>
      <c r="F24" s="10">
        <v>37043</v>
      </c>
      <c r="G24" s="1" t="s">
        <v>2</v>
      </c>
      <c r="I24" s="1">
        <v>200</v>
      </c>
    </row>
    <row r="26" spans="2:9" x14ac:dyDescent="0.3">
      <c r="B26" s="17"/>
    </row>
    <row r="27" spans="2:9" x14ac:dyDescent="0.3">
      <c r="B27" s="20" t="s">
        <v>24</v>
      </c>
      <c r="C27" s="20"/>
      <c r="D27" s="20"/>
      <c r="E27" s="20"/>
      <c r="F27" s="20"/>
      <c r="G27" s="20"/>
      <c r="H27" s="20"/>
      <c r="I27" s="20"/>
    </row>
    <row r="28" spans="2:9" x14ac:dyDescent="0.3">
      <c r="B28" s="5">
        <v>2021</v>
      </c>
      <c r="C28" s="5"/>
      <c r="D28" s="5"/>
      <c r="E28" s="6" t="s">
        <v>0</v>
      </c>
      <c r="F28" s="5"/>
      <c r="G28" s="5"/>
      <c r="H28" s="5"/>
      <c r="I28" s="5" t="s">
        <v>0</v>
      </c>
    </row>
    <row r="29" spans="2:9" x14ac:dyDescent="0.3">
      <c r="B29" s="7">
        <v>44713</v>
      </c>
      <c r="C29" s="1" t="s">
        <v>2</v>
      </c>
      <c r="E29" s="2">
        <v>2000</v>
      </c>
      <c r="F29" s="7">
        <v>44713</v>
      </c>
      <c r="G29" s="1" t="s">
        <v>10</v>
      </c>
      <c r="I29" s="1">
        <v>2000</v>
      </c>
    </row>
    <row r="30" spans="2:9" x14ac:dyDescent="0.3">
      <c r="E30" s="2"/>
      <c r="F30" s="4"/>
      <c r="G30" s="4"/>
      <c r="H30" s="4"/>
      <c r="I30" s="4"/>
    </row>
    <row r="31" spans="2:9" x14ac:dyDescent="0.3">
      <c r="B31" s="1">
        <v>2022</v>
      </c>
      <c r="E31" s="2"/>
      <c r="F31" s="10"/>
    </row>
    <row r="32" spans="2:9" x14ac:dyDescent="0.3">
      <c r="B32" s="7">
        <v>44711</v>
      </c>
      <c r="C32" s="1" t="s">
        <v>10</v>
      </c>
      <c r="E32" s="2">
        <v>4000</v>
      </c>
      <c r="F32" s="7">
        <v>44711</v>
      </c>
      <c r="G32" s="1" t="s">
        <v>1</v>
      </c>
      <c r="I32" s="1">
        <v>4000</v>
      </c>
    </row>
    <row r="33" spans="2:9" x14ac:dyDescent="0.3">
      <c r="E33" s="2"/>
    </row>
    <row r="34" spans="2:9" x14ac:dyDescent="0.3">
      <c r="B34" s="10">
        <v>37043</v>
      </c>
      <c r="C34" s="1" t="s">
        <v>2</v>
      </c>
      <c r="E34" s="2">
        <v>4000</v>
      </c>
    </row>
    <row r="35" spans="2:9" x14ac:dyDescent="0.3">
      <c r="E35" s="2"/>
    </row>
    <row r="38" spans="2:9" x14ac:dyDescent="0.3">
      <c r="B38" s="20" t="s">
        <v>11</v>
      </c>
      <c r="C38" s="20"/>
      <c r="D38" s="20"/>
      <c r="E38" s="20"/>
      <c r="F38" s="20"/>
      <c r="G38" s="20"/>
      <c r="H38" s="20"/>
      <c r="I38" s="20"/>
    </row>
    <row r="39" spans="2:9" x14ac:dyDescent="0.3">
      <c r="B39" s="5">
        <v>2021</v>
      </c>
      <c r="C39" s="5"/>
      <c r="D39" s="5"/>
      <c r="E39" s="6" t="s">
        <v>0</v>
      </c>
      <c r="F39" s="5"/>
      <c r="G39" s="5"/>
      <c r="H39" s="5"/>
      <c r="I39" s="5" t="s">
        <v>0</v>
      </c>
    </row>
    <row r="40" spans="2:9" x14ac:dyDescent="0.3">
      <c r="B40" s="7"/>
      <c r="C40" s="1" t="s">
        <v>12</v>
      </c>
      <c r="E40" s="2">
        <v>2000</v>
      </c>
      <c r="F40" s="7"/>
    </row>
    <row r="41" spans="2:9" x14ac:dyDescent="0.3">
      <c r="E41" s="2"/>
      <c r="F41" s="4"/>
      <c r="G41" s="4"/>
      <c r="H41" s="4"/>
      <c r="I41" s="4"/>
    </row>
    <row r="42" spans="2:9" x14ac:dyDescent="0.3">
      <c r="B42" s="1">
        <v>2022</v>
      </c>
      <c r="E42" s="2"/>
      <c r="F42" s="5">
        <v>2022</v>
      </c>
    </row>
    <row r="43" spans="2:9" x14ac:dyDescent="0.3">
      <c r="B43" s="7">
        <v>44711</v>
      </c>
      <c r="C43" s="1" t="s">
        <v>6</v>
      </c>
      <c r="E43" s="2">
        <v>12000</v>
      </c>
      <c r="F43" s="7">
        <v>44711</v>
      </c>
      <c r="G43" s="1" t="s">
        <v>13</v>
      </c>
      <c r="I43" s="1">
        <v>10000</v>
      </c>
    </row>
    <row r="44" spans="2:9" ht="16.2" thickBot="1" x14ac:dyDescent="0.35">
      <c r="E44" s="2"/>
      <c r="F44" s="1" t="s">
        <v>14</v>
      </c>
      <c r="G44" s="1" t="s">
        <v>12</v>
      </c>
      <c r="I44" s="9">
        <v>4000</v>
      </c>
    </row>
    <row r="45" spans="2:9" ht="16.2" thickTop="1" x14ac:dyDescent="0.3">
      <c r="B45" s="10"/>
      <c r="E45" s="2">
        <v>14000</v>
      </c>
      <c r="I45" s="1">
        <v>14000</v>
      </c>
    </row>
    <row r="46" spans="2:9" x14ac:dyDescent="0.3">
      <c r="E46" s="4"/>
      <c r="F46" s="4"/>
      <c r="G46" s="4"/>
    </row>
    <row r="47" spans="2:9" x14ac:dyDescent="0.3">
      <c r="E47" s="4"/>
      <c r="F47" s="4"/>
      <c r="G47" s="4"/>
    </row>
    <row r="48" spans="2:9" x14ac:dyDescent="0.3">
      <c r="B48" s="20" t="s">
        <v>15</v>
      </c>
      <c r="C48" s="20"/>
      <c r="D48" s="20"/>
      <c r="E48" s="20"/>
      <c r="F48" s="20"/>
      <c r="G48" s="20"/>
      <c r="H48" s="20"/>
      <c r="I48" s="20"/>
    </row>
    <row r="49" spans="2:9" x14ac:dyDescent="0.3">
      <c r="B49" s="5">
        <v>2017</v>
      </c>
      <c r="C49" s="5"/>
      <c r="D49" s="5"/>
      <c r="E49" s="6" t="s">
        <v>0</v>
      </c>
      <c r="F49" s="5">
        <v>2017</v>
      </c>
      <c r="G49" s="5"/>
      <c r="H49" s="5"/>
      <c r="I49" s="5" t="s">
        <v>0</v>
      </c>
    </row>
    <row r="50" spans="2:9" x14ac:dyDescent="0.3">
      <c r="B50" s="7">
        <v>37043</v>
      </c>
      <c r="C50" s="1" t="s">
        <v>16</v>
      </c>
      <c r="E50" s="2">
        <v>120</v>
      </c>
      <c r="F50" s="7">
        <v>37043</v>
      </c>
      <c r="G50" s="1" t="s">
        <v>2</v>
      </c>
      <c r="I50" s="1">
        <v>120</v>
      </c>
    </row>
    <row r="51" spans="2:9" x14ac:dyDescent="0.3">
      <c r="E51" s="4"/>
      <c r="F51" s="4"/>
      <c r="G51" s="4"/>
      <c r="H51" s="4"/>
      <c r="I51" s="4"/>
    </row>
    <row r="52" spans="2:9" x14ac:dyDescent="0.3">
      <c r="E52" s="4"/>
      <c r="F52" s="11"/>
    </row>
    <row r="53" spans="2:9" x14ac:dyDescent="0.3">
      <c r="B53" s="20" t="s">
        <v>17</v>
      </c>
      <c r="C53" s="20"/>
      <c r="D53" s="20"/>
      <c r="E53" s="20"/>
      <c r="F53" s="20"/>
      <c r="G53" s="20"/>
      <c r="H53" s="20"/>
      <c r="I53" s="20"/>
    </row>
    <row r="54" spans="2:9" x14ac:dyDescent="0.3">
      <c r="B54" s="5">
        <v>2022</v>
      </c>
      <c r="C54" s="5"/>
      <c r="D54" s="5"/>
      <c r="E54" s="6" t="s">
        <v>0</v>
      </c>
      <c r="F54" s="5">
        <v>2021</v>
      </c>
      <c r="G54" s="5"/>
      <c r="H54" s="5"/>
      <c r="I54" s="5" t="s">
        <v>0</v>
      </c>
    </row>
    <row r="55" spans="2:9" x14ac:dyDescent="0.3">
      <c r="B55" s="7">
        <v>44711</v>
      </c>
      <c r="C55" s="1" t="s">
        <v>19</v>
      </c>
      <c r="E55" s="2">
        <v>1000</v>
      </c>
      <c r="F55" s="7">
        <v>37043</v>
      </c>
      <c r="G55" s="1" t="s">
        <v>18</v>
      </c>
      <c r="I55" s="1">
        <v>120</v>
      </c>
    </row>
    <row r="56" spans="2:9" x14ac:dyDescent="0.3">
      <c r="B56" s="7"/>
      <c r="E56" s="2"/>
      <c r="F56" s="7"/>
    </row>
    <row r="57" spans="2:9" x14ac:dyDescent="0.3">
      <c r="B57" s="5"/>
      <c r="E57" s="2"/>
      <c r="F57" s="4">
        <v>2022</v>
      </c>
      <c r="G57" s="4"/>
      <c r="H57" s="4"/>
      <c r="I57" s="4"/>
    </row>
    <row r="58" spans="2:9" x14ac:dyDescent="0.3">
      <c r="B58" s="7"/>
      <c r="E58" s="2"/>
      <c r="F58" s="10">
        <v>11079</v>
      </c>
      <c r="G58" s="1" t="s">
        <v>6</v>
      </c>
      <c r="I58" s="1">
        <v>730</v>
      </c>
    </row>
    <row r="59" spans="2:9" ht="16.2" thickBot="1" x14ac:dyDescent="0.35">
      <c r="B59" s="7"/>
      <c r="E59" s="8"/>
      <c r="F59" s="10">
        <v>11079</v>
      </c>
      <c r="G59" s="4" t="s">
        <v>20</v>
      </c>
      <c r="H59" s="4"/>
      <c r="I59" s="9">
        <v>150</v>
      </c>
    </row>
    <row r="60" spans="2:9" ht="16.2" thickTop="1" x14ac:dyDescent="0.3">
      <c r="E60" s="2">
        <v>1000</v>
      </c>
      <c r="F60" s="4"/>
      <c r="G60" s="4"/>
      <c r="H60" s="4"/>
      <c r="I60" s="4">
        <v>1000</v>
      </c>
    </row>
    <row r="61" spans="2:9" x14ac:dyDescent="0.3">
      <c r="E61" s="4"/>
      <c r="F61" s="4"/>
      <c r="G61" s="4"/>
      <c r="H61" s="4"/>
      <c r="I61" s="4"/>
    </row>
    <row r="62" spans="2:9" x14ac:dyDescent="0.3">
      <c r="B62" s="20" t="s">
        <v>21</v>
      </c>
      <c r="C62" s="20"/>
      <c r="D62" s="20"/>
      <c r="E62" s="20"/>
      <c r="F62" s="20"/>
      <c r="G62" s="20"/>
      <c r="H62" s="20"/>
      <c r="I62" s="20"/>
    </row>
    <row r="63" spans="2:9" x14ac:dyDescent="0.3">
      <c r="B63" s="5">
        <v>2022</v>
      </c>
      <c r="C63" s="5"/>
      <c r="D63" s="5"/>
      <c r="E63" s="6" t="s">
        <v>0</v>
      </c>
      <c r="F63" s="5">
        <v>2022</v>
      </c>
      <c r="G63" s="5"/>
      <c r="H63" s="5"/>
      <c r="I63" s="5" t="s">
        <v>0</v>
      </c>
    </row>
    <row r="64" spans="2:9" x14ac:dyDescent="0.3">
      <c r="B64" s="7">
        <v>44711</v>
      </c>
      <c r="C64" s="1" t="s">
        <v>22</v>
      </c>
      <c r="E64" s="2">
        <v>150</v>
      </c>
      <c r="F64" s="7">
        <v>44711</v>
      </c>
      <c r="G64" s="1" t="s">
        <v>1</v>
      </c>
      <c r="I64" s="1">
        <v>150</v>
      </c>
    </row>
    <row r="65" spans="2:5" x14ac:dyDescent="0.3">
      <c r="E65" s="2"/>
    </row>
    <row r="66" spans="2:5" x14ac:dyDescent="0.3">
      <c r="B66" s="10">
        <v>37043</v>
      </c>
      <c r="C66" s="1" t="s">
        <v>2</v>
      </c>
      <c r="E66" s="2">
        <v>150</v>
      </c>
    </row>
  </sheetData>
  <mergeCells count="8">
    <mergeCell ref="B48:I48"/>
    <mergeCell ref="B53:I53"/>
    <mergeCell ref="B62:I62"/>
    <mergeCell ref="B3:I3"/>
    <mergeCell ref="B10:I10"/>
    <mergeCell ref="B20:I20"/>
    <mergeCell ref="B27:I27"/>
    <mergeCell ref="B38:I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AB274-69E3-4FEA-8056-3B84E87C0979}">
  <dimension ref="B2:I76"/>
  <sheetViews>
    <sheetView workbookViewId="0">
      <selection activeCell="B2" sqref="B2:I4"/>
    </sheetView>
  </sheetViews>
  <sheetFormatPr defaultRowHeight="15.6" x14ac:dyDescent="0.3"/>
  <cols>
    <col min="1" max="16384" width="8.88671875" style="1"/>
  </cols>
  <sheetData>
    <row r="2" spans="2:9" x14ac:dyDescent="0.3">
      <c r="B2" s="20" t="s">
        <v>25</v>
      </c>
      <c r="C2" s="20"/>
      <c r="D2" s="20"/>
      <c r="E2" s="20"/>
      <c r="F2" s="20"/>
      <c r="G2" s="20"/>
      <c r="H2" s="20"/>
      <c r="I2" s="20"/>
    </row>
    <row r="3" spans="2:9" x14ac:dyDescent="0.3">
      <c r="B3" s="5"/>
      <c r="C3" s="5"/>
      <c r="D3" s="5"/>
      <c r="E3" s="6" t="s">
        <v>0</v>
      </c>
      <c r="F3" s="5"/>
      <c r="G3" s="5"/>
      <c r="H3" s="5"/>
      <c r="I3" s="5" t="s">
        <v>0</v>
      </c>
    </row>
    <row r="4" spans="2:9" x14ac:dyDescent="0.3">
      <c r="B4" s="7">
        <v>44651</v>
      </c>
      <c r="C4" s="1" t="s">
        <v>28</v>
      </c>
      <c r="E4" s="2">
        <v>4400</v>
      </c>
      <c r="F4" s="7">
        <v>44651</v>
      </c>
      <c r="G4" s="1" t="s">
        <v>6</v>
      </c>
      <c r="I4" s="1">
        <v>4800</v>
      </c>
    </row>
    <row r="5" spans="2:9" ht="16.2" thickBot="1" x14ac:dyDescent="0.35">
      <c r="C5" s="1" t="s">
        <v>1</v>
      </c>
      <c r="E5" s="8">
        <v>400</v>
      </c>
      <c r="F5" s="4"/>
      <c r="G5" s="4"/>
      <c r="H5" s="4"/>
      <c r="I5" s="9"/>
    </row>
    <row r="6" spans="2:9" ht="16.2" thickTop="1" x14ac:dyDescent="0.3">
      <c r="E6" s="1">
        <v>4800</v>
      </c>
      <c r="I6" s="1">
        <v>4800</v>
      </c>
    </row>
    <row r="8" spans="2:9" x14ac:dyDescent="0.3">
      <c r="B8" s="20" t="s">
        <v>26</v>
      </c>
      <c r="C8" s="20"/>
      <c r="D8" s="20"/>
      <c r="E8" s="20"/>
      <c r="F8" s="20"/>
      <c r="G8" s="20"/>
      <c r="H8" s="20"/>
      <c r="I8" s="20"/>
    </row>
    <row r="9" spans="2:9" x14ac:dyDescent="0.3">
      <c r="B9" s="5"/>
      <c r="C9" s="5"/>
      <c r="D9" s="5"/>
      <c r="E9" s="6" t="s">
        <v>0</v>
      </c>
      <c r="F9" s="5"/>
      <c r="G9" s="5"/>
      <c r="H9" s="5"/>
      <c r="I9" s="5" t="s">
        <v>0</v>
      </c>
    </row>
    <row r="10" spans="2:9" x14ac:dyDescent="0.3">
      <c r="B10" s="7">
        <v>44651</v>
      </c>
      <c r="C10" s="1" t="s">
        <v>28</v>
      </c>
      <c r="E10" s="2">
        <v>1600</v>
      </c>
      <c r="F10" s="7">
        <v>44651</v>
      </c>
      <c r="G10" s="1" t="s">
        <v>6</v>
      </c>
      <c r="I10" s="1">
        <v>1300</v>
      </c>
    </row>
    <row r="11" spans="2:9" ht="16.2" thickBot="1" x14ac:dyDescent="0.35">
      <c r="E11" s="8"/>
      <c r="G11" s="1" t="s">
        <v>1</v>
      </c>
      <c r="I11" s="9">
        <v>300</v>
      </c>
    </row>
    <row r="12" spans="2:9" ht="16.2" thickTop="1" x14ac:dyDescent="0.3">
      <c r="E12" s="12">
        <v>1600</v>
      </c>
      <c r="I12" s="1">
        <v>1600</v>
      </c>
    </row>
    <row r="15" spans="2:9" x14ac:dyDescent="0.3">
      <c r="B15" s="20" t="s">
        <v>27</v>
      </c>
      <c r="C15" s="20"/>
      <c r="D15" s="20"/>
      <c r="E15" s="20"/>
      <c r="F15" s="20"/>
      <c r="G15" s="20"/>
      <c r="H15" s="20"/>
      <c r="I15" s="20"/>
    </row>
    <row r="16" spans="2:9" x14ac:dyDescent="0.3">
      <c r="B16" s="5"/>
      <c r="C16" s="5"/>
      <c r="D16" s="5"/>
      <c r="E16" s="6" t="s">
        <v>0</v>
      </c>
      <c r="F16" s="5"/>
      <c r="G16" s="5"/>
      <c r="H16" s="5"/>
      <c r="I16" s="5" t="s">
        <v>0</v>
      </c>
    </row>
    <row r="17" spans="2:9" x14ac:dyDescent="0.3">
      <c r="B17" s="7">
        <v>44651</v>
      </c>
      <c r="C17" s="1" t="s">
        <v>6</v>
      </c>
      <c r="E17" s="2">
        <v>4000</v>
      </c>
      <c r="F17" s="7">
        <v>44651</v>
      </c>
      <c r="G17" s="1" t="s">
        <v>28</v>
      </c>
      <c r="I17" s="1">
        <v>3650</v>
      </c>
    </row>
    <row r="18" spans="2:9" ht="16.2" thickBot="1" x14ac:dyDescent="0.35">
      <c r="E18" s="8"/>
      <c r="G18" s="1" t="s">
        <v>1</v>
      </c>
      <c r="I18" s="9">
        <v>350</v>
      </c>
    </row>
    <row r="19" spans="2:9" ht="16.2" thickTop="1" x14ac:dyDescent="0.3">
      <c r="E19" s="2">
        <v>4000</v>
      </c>
      <c r="I19" s="1">
        <v>4000</v>
      </c>
    </row>
    <row r="22" spans="2:9" x14ac:dyDescent="0.3">
      <c r="B22" s="20" t="s">
        <v>11</v>
      </c>
      <c r="C22" s="20"/>
      <c r="D22" s="20"/>
      <c r="E22" s="20"/>
      <c r="F22" s="20"/>
      <c r="G22" s="20"/>
      <c r="H22" s="20"/>
      <c r="I22" s="20"/>
    </row>
    <row r="23" spans="2:9" x14ac:dyDescent="0.3">
      <c r="B23" s="5"/>
      <c r="C23" s="5"/>
      <c r="D23" s="5"/>
      <c r="E23" s="6" t="s">
        <v>0</v>
      </c>
      <c r="F23" s="5"/>
      <c r="G23" s="5"/>
      <c r="H23" s="5"/>
      <c r="I23" s="5" t="s">
        <v>0</v>
      </c>
    </row>
    <row r="24" spans="2:9" x14ac:dyDescent="0.3">
      <c r="B24" s="7">
        <v>44651</v>
      </c>
      <c r="C24" s="1" t="s">
        <v>6</v>
      </c>
      <c r="E24" s="2">
        <v>4800</v>
      </c>
      <c r="F24" s="7">
        <v>44651</v>
      </c>
      <c r="G24" s="1" t="s">
        <v>28</v>
      </c>
      <c r="I24" s="1">
        <v>6000</v>
      </c>
    </row>
    <row r="25" spans="2:9" ht="16.2" thickBot="1" x14ac:dyDescent="0.35">
      <c r="C25" s="1" t="s">
        <v>1</v>
      </c>
      <c r="E25" s="8">
        <v>1200</v>
      </c>
      <c r="I25" s="9"/>
    </row>
    <row r="26" spans="2:9" ht="16.2" thickTop="1" x14ac:dyDescent="0.3">
      <c r="E26" s="2">
        <v>6000</v>
      </c>
      <c r="I26" s="1">
        <v>6000</v>
      </c>
    </row>
    <row r="28" spans="2:9" x14ac:dyDescent="0.3">
      <c r="B28" s="13"/>
    </row>
    <row r="29" spans="2:9" x14ac:dyDescent="0.3">
      <c r="B29" s="15" t="s">
        <v>29</v>
      </c>
    </row>
    <row r="30" spans="2:9" x14ac:dyDescent="0.3">
      <c r="E30" s="1" t="s">
        <v>0</v>
      </c>
      <c r="F30" s="1" t="s">
        <v>0</v>
      </c>
      <c r="G30" s="1" t="s">
        <v>0</v>
      </c>
    </row>
    <row r="31" spans="2:9" x14ac:dyDescent="0.3">
      <c r="B31" s="1" t="s">
        <v>30</v>
      </c>
      <c r="G31" s="1">
        <v>40900</v>
      </c>
    </row>
    <row r="33" spans="2:7" x14ac:dyDescent="0.3">
      <c r="B33" s="15" t="s">
        <v>34</v>
      </c>
    </row>
    <row r="34" spans="2:7" x14ac:dyDescent="0.3">
      <c r="B34" s="1" t="s">
        <v>33</v>
      </c>
      <c r="E34" s="1">
        <v>8200</v>
      </c>
    </row>
    <row r="35" spans="2:7" x14ac:dyDescent="0.3">
      <c r="B35" s="1" t="s">
        <v>31</v>
      </c>
      <c r="E35" s="1">
        <v>26000</v>
      </c>
      <c r="F35" s="1">
        <f>E34+E35</f>
        <v>34200</v>
      </c>
    </row>
    <row r="36" spans="2:7" x14ac:dyDescent="0.3">
      <c r="B36" s="1" t="s">
        <v>32</v>
      </c>
      <c r="F36" s="1">
        <v>-9100</v>
      </c>
      <c r="G36" s="1">
        <f>F35+F36</f>
        <v>25100</v>
      </c>
    </row>
    <row r="37" spans="2:7" x14ac:dyDescent="0.3">
      <c r="G37" s="3"/>
    </row>
    <row r="38" spans="2:7" x14ac:dyDescent="0.3">
      <c r="B38" s="1" t="s">
        <v>35</v>
      </c>
      <c r="G38" s="1">
        <f>G31-G36</f>
        <v>15800</v>
      </c>
    </row>
    <row r="40" spans="2:7" x14ac:dyDescent="0.3">
      <c r="B40" s="15" t="s">
        <v>36</v>
      </c>
    </row>
    <row r="41" spans="2:7" x14ac:dyDescent="0.3">
      <c r="B41" s="1" t="s">
        <v>37</v>
      </c>
      <c r="F41" s="1">
        <v>4000</v>
      </c>
      <c r="G41" s="3"/>
    </row>
    <row r="42" spans="2:7" x14ac:dyDescent="0.3">
      <c r="B42" s="1" t="s">
        <v>10</v>
      </c>
      <c r="F42" s="4">
        <v>4800</v>
      </c>
      <c r="G42" s="1">
        <v>8800</v>
      </c>
    </row>
    <row r="44" spans="2:7" x14ac:dyDescent="0.3">
      <c r="B44" s="15" t="s">
        <v>38</v>
      </c>
    </row>
    <row r="45" spans="2:7" x14ac:dyDescent="0.3">
      <c r="B45" s="1" t="s">
        <v>39</v>
      </c>
      <c r="F45" s="1">
        <v>4800</v>
      </c>
    </row>
    <row r="46" spans="2:7" x14ac:dyDescent="0.3">
      <c r="B46" s="1" t="s">
        <v>40</v>
      </c>
      <c r="F46" s="1">
        <v>1300</v>
      </c>
    </row>
    <row r="47" spans="2:7" x14ac:dyDescent="0.3">
      <c r="B47" s="1" t="s">
        <v>41</v>
      </c>
      <c r="F47" s="1">
        <v>9990</v>
      </c>
      <c r="G47" s="3"/>
    </row>
    <row r="48" spans="2:7" x14ac:dyDescent="0.3">
      <c r="B48" s="1" t="s">
        <v>42</v>
      </c>
      <c r="F48" s="1">
        <f>9000*0.2</f>
        <v>1800</v>
      </c>
      <c r="G48" s="1">
        <f>SUM(F45:F48)</f>
        <v>17890</v>
      </c>
    </row>
    <row r="50" spans="2:7" x14ac:dyDescent="0.3">
      <c r="B50" s="1" t="s">
        <v>43</v>
      </c>
      <c r="G50" s="16">
        <f>G38+G42-G48</f>
        <v>6710</v>
      </c>
    </row>
    <row r="53" spans="2:7" x14ac:dyDescent="0.3">
      <c r="B53" s="15" t="s">
        <v>44</v>
      </c>
    </row>
    <row r="54" spans="2:7" x14ac:dyDescent="0.3">
      <c r="D54" s="1" t="s">
        <v>0</v>
      </c>
      <c r="E54" s="1" t="s">
        <v>0</v>
      </c>
      <c r="F54" s="1" t="s">
        <v>0</v>
      </c>
    </row>
    <row r="55" spans="2:7" x14ac:dyDescent="0.3">
      <c r="B55" s="15" t="s">
        <v>45</v>
      </c>
    </row>
    <row r="56" spans="2:7" x14ac:dyDescent="0.3">
      <c r="B56" s="1" t="s">
        <v>46</v>
      </c>
      <c r="E56" s="1">
        <v>9100</v>
      </c>
    </row>
    <row r="57" spans="2:7" x14ac:dyDescent="0.3">
      <c r="B57" s="1" t="s">
        <v>28</v>
      </c>
      <c r="E57" s="1">
        <v>1500</v>
      </c>
    </row>
    <row r="58" spans="2:7" x14ac:dyDescent="0.3">
      <c r="B58" s="1" t="s">
        <v>49</v>
      </c>
      <c r="E58" s="1">
        <v>1160</v>
      </c>
      <c r="F58" s="1">
        <f>SUM(E56:E58)</f>
        <v>11760</v>
      </c>
    </row>
    <row r="60" spans="2:7" x14ac:dyDescent="0.3">
      <c r="B60" s="15" t="s">
        <v>47</v>
      </c>
    </row>
    <row r="61" spans="2:7" x14ac:dyDescent="0.3">
      <c r="B61" s="1" t="s">
        <v>48</v>
      </c>
      <c r="E61" s="1">
        <v>9000</v>
      </c>
      <c r="F61" s="4"/>
    </row>
    <row r="62" spans="2:7" x14ac:dyDescent="0.3">
      <c r="B62" s="1" t="s">
        <v>57</v>
      </c>
      <c r="E62" s="1">
        <v>300</v>
      </c>
      <c r="F62" s="4"/>
    </row>
    <row r="63" spans="2:7" x14ac:dyDescent="0.3">
      <c r="B63" s="1" t="s">
        <v>58</v>
      </c>
      <c r="E63" s="1">
        <v>350</v>
      </c>
      <c r="F63" s="4"/>
    </row>
    <row r="64" spans="2:7" x14ac:dyDescent="0.3">
      <c r="B64" s="1" t="s">
        <v>56</v>
      </c>
      <c r="E64" s="4">
        <v>-3000</v>
      </c>
      <c r="F64" s="3">
        <f>SUM(E61:E64)</f>
        <v>6650</v>
      </c>
    </row>
    <row r="65" spans="2:6" x14ac:dyDescent="0.3">
      <c r="F65" s="14">
        <f>F58+F64</f>
        <v>18410</v>
      </c>
    </row>
    <row r="67" spans="2:6" x14ac:dyDescent="0.3">
      <c r="B67" s="15" t="s">
        <v>50</v>
      </c>
    </row>
    <row r="68" spans="2:6" x14ac:dyDescent="0.3">
      <c r="B68" s="1" t="s">
        <v>51</v>
      </c>
      <c r="E68" s="1">
        <v>19700</v>
      </c>
    </row>
    <row r="69" spans="2:6" x14ac:dyDescent="0.3">
      <c r="B69" s="1" t="s">
        <v>52</v>
      </c>
      <c r="E69" s="1">
        <v>6710</v>
      </c>
    </row>
    <row r="70" spans="2:6" x14ac:dyDescent="0.3">
      <c r="B70" s="1" t="s">
        <v>53</v>
      </c>
      <c r="E70" s="1">
        <v>-11700</v>
      </c>
      <c r="F70" s="1">
        <f>SUM(E68:E70)</f>
        <v>14710</v>
      </c>
    </row>
    <row r="72" spans="2:6" x14ac:dyDescent="0.3">
      <c r="B72" s="15" t="s">
        <v>54</v>
      </c>
    </row>
    <row r="73" spans="2:6" x14ac:dyDescent="0.3">
      <c r="B73" s="1" t="s">
        <v>55</v>
      </c>
      <c r="E73" s="1">
        <v>2100</v>
      </c>
    </row>
    <row r="74" spans="2:6" x14ac:dyDescent="0.3">
      <c r="B74" s="1" t="s">
        <v>59</v>
      </c>
      <c r="E74" s="1">
        <v>400</v>
      </c>
    </row>
    <row r="75" spans="2:6" x14ac:dyDescent="0.3">
      <c r="B75" s="1" t="s">
        <v>60</v>
      </c>
      <c r="E75" s="1">
        <v>1200</v>
      </c>
      <c r="F75" s="3">
        <f>SUM(E73:E75)</f>
        <v>3700</v>
      </c>
    </row>
    <row r="76" spans="2:6" x14ac:dyDescent="0.3">
      <c r="F76" s="14">
        <f>F70+F75</f>
        <v>18410</v>
      </c>
    </row>
  </sheetData>
  <mergeCells count="4">
    <mergeCell ref="B2:I2"/>
    <mergeCell ref="B8:I8"/>
    <mergeCell ref="B15:I15"/>
    <mergeCell ref="B22:I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40C0-5A77-4A4F-B723-0806E5C97021}">
  <dimension ref="B3:I14"/>
  <sheetViews>
    <sheetView workbookViewId="0">
      <selection activeCell="B11" sqref="B11:I13"/>
    </sheetView>
  </sheetViews>
  <sheetFormatPr defaultRowHeight="15.6" x14ac:dyDescent="0.3"/>
  <cols>
    <col min="1" max="16384" width="8.88671875" style="1"/>
  </cols>
  <sheetData>
    <row r="3" spans="2:9" x14ac:dyDescent="0.3">
      <c r="B3" s="20" t="s">
        <v>61</v>
      </c>
      <c r="C3" s="20"/>
      <c r="D3" s="20"/>
      <c r="E3" s="20"/>
      <c r="F3" s="20"/>
      <c r="G3" s="20"/>
      <c r="H3" s="20"/>
      <c r="I3" s="20"/>
    </row>
    <row r="4" spans="2:9" x14ac:dyDescent="0.3">
      <c r="B4" s="5"/>
      <c r="C4" s="5"/>
      <c r="D4" s="5"/>
      <c r="E4" s="6" t="s">
        <v>0</v>
      </c>
      <c r="F4" s="5"/>
      <c r="G4" s="5"/>
      <c r="H4" s="5"/>
      <c r="I4" s="5" t="s">
        <v>0</v>
      </c>
    </row>
    <row r="5" spans="2:9" x14ac:dyDescent="0.3">
      <c r="B5" s="7">
        <v>44651</v>
      </c>
      <c r="C5" s="1" t="s">
        <v>28</v>
      </c>
      <c r="E5" s="2">
        <v>7000</v>
      </c>
      <c r="F5" s="7"/>
    </row>
    <row r="6" spans="2:9" x14ac:dyDescent="0.3">
      <c r="B6" s="7">
        <v>44773</v>
      </c>
      <c r="C6" s="1" t="s">
        <v>28</v>
      </c>
      <c r="E6" s="2">
        <v>8000</v>
      </c>
    </row>
    <row r="7" spans="2:9" x14ac:dyDescent="0.3">
      <c r="B7" s="7">
        <v>44839</v>
      </c>
      <c r="C7" s="1" t="s">
        <v>28</v>
      </c>
      <c r="E7" s="2">
        <v>7500</v>
      </c>
    </row>
    <row r="8" spans="2:9" ht="16.2" thickBot="1" x14ac:dyDescent="0.35">
      <c r="B8" s="7">
        <v>44926</v>
      </c>
      <c r="C8" s="1" t="s">
        <v>62</v>
      </c>
      <c r="E8" s="8">
        <v>9000</v>
      </c>
      <c r="F8" s="7">
        <v>44926</v>
      </c>
      <c r="G8" s="1" t="s">
        <v>6</v>
      </c>
      <c r="I8" s="9">
        <v>31500</v>
      </c>
    </row>
    <row r="9" spans="2:9" ht="16.2" thickTop="1" x14ac:dyDescent="0.3">
      <c r="E9" s="1">
        <f>SUM(E5:E8)</f>
        <v>31500</v>
      </c>
      <c r="I9" s="1">
        <v>31500</v>
      </c>
    </row>
    <row r="11" spans="2:9" x14ac:dyDescent="0.3">
      <c r="B11" s="20" t="s">
        <v>63</v>
      </c>
      <c r="C11" s="20"/>
      <c r="D11" s="20"/>
      <c r="E11" s="20"/>
      <c r="F11" s="20"/>
      <c r="G11" s="20"/>
      <c r="H11" s="20"/>
      <c r="I11" s="20"/>
    </row>
    <row r="12" spans="2:9" x14ac:dyDescent="0.3">
      <c r="B12" s="5"/>
      <c r="C12" s="5"/>
      <c r="D12" s="5"/>
      <c r="E12" s="6" t="s">
        <v>0</v>
      </c>
      <c r="F12" s="5"/>
      <c r="G12" s="5"/>
      <c r="H12" s="5"/>
      <c r="I12" s="5" t="s">
        <v>0</v>
      </c>
    </row>
    <row r="13" spans="2:9" ht="16.2" thickBot="1" x14ac:dyDescent="0.35">
      <c r="B13" s="7">
        <v>44926</v>
      </c>
      <c r="C13" s="1" t="s">
        <v>1</v>
      </c>
      <c r="E13" s="8">
        <v>9000</v>
      </c>
      <c r="F13" s="7">
        <v>44926</v>
      </c>
      <c r="G13" s="1" t="s">
        <v>64</v>
      </c>
      <c r="I13" s="9">
        <v>9000</v>
      </c>
    </row>
    <row r="14" spans="2:9" ht="16.2" thickTop="1" x14ac:dyDescent="0.3"/>
  </sheetData>
  <mergeCells count="2">
    <mergeCell ref="B3:I3"/>
    <mergeCell ref="B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599A-9728-4D4A-AC49-621E4C775B3B}">
  <dimension ref="B3:K14"/>
  <sheetViews>
    <sheetView workbookViewId="0">
      <selection activeCell="T19" sqref="T19"/>
    </sheetView>
  </sheetViews>
  <sheetFormatPr defaultRowHeight="14.4" x14ac:dyDescent="0.3"/>
  <cols>
    <col min="7" max="7" width="28.21875" bestFit="1" customWidth="1"/>
  </cols>
  <sheetData>
    <row r="3" spans="2:11" ht="15.6" x14ac:dyDescent="0.3">
      <c r="B3" s="20" t="s">
        <v>26</v>
      </c>
      <c r="C3" s="20"/>
      <c r="D3" s="20"/>
      <c r="E3" s="20"/>
      <c r="F3" s="20"/>
      <c r="G3" s="20"/>
      <c r="H3" s="20"/>
      <c r="I3" s="20"/>
    </row>
    <row r="4" spans="2:11" ht="15.6" x14ac:dyDescent="0.3">
      <c r="B4" s="5"/>
      <c r="C4" s="5"/>
      <c r="D4" s="5"/>
      <c r="E4" s="6" t="s">
        <v>0</v>
      </c>
      <c r="F4" s="5"/>
      <c r="G4" s="5"/>
      <c r="H4" s="5"/>
      <c r="I4" s="5" t="s">
        <v>0</v>
      </c>
    </row>
    <row r="5" spans="2:11" ht="15.6" x14ac:dyDescent="0.3">
      <c r="B5" s="7">
        <v>44621</v>
      </c>
      <c r="C5" s="1" t="s">
        <v>85</v>
      </c>
      <c r="D5" s="1"/>
      <c r="E5" s="2">
        <v>6000</v>
      </c>
      <c r="F5" s="7">
        <v>44926</v>
      </c>
      <c r="G5" s="1" t="s">
        <v>6</v>
      </c>
      <c r="H5" s="1"/>
      <c r="I5" s="1">
        <v>20000</v>
      </c>
      <c r="K5" t="s">
        <v>89</v>
      </c>
    </row>
    <row r="6" spans="2:11" ht="15.6" x14ac:dyDescent="0.3">
      <c r="B6" s="7">
        <v>44745</v>
      </c>
      <c r="C6" s="1" t="s">
        <v>86</v>
      </c>
      <c r="D6" s="1"/>
      <c r="E6" s="2">
        <v>6000</v>
      </c>
      <c r="F6" s="1"/>
      <c r="G6" s="1" t="s">
        <v>65</v>
      </c>
      <c r="H6" s="1"/>
      <c r="I6" s="1">
        <v>4000</v>
      </c>
    </row>
    <row r="7" spans="2:11" ht="15.6" x14ac:dyDescent="0.3">
      <c r="B7" s="7">
        <v>44801</v>
      </c>
      <c r="C7" s="1" t="s">
        <v>87</v>
      </c>
      <c r="D7" s="1"/>
      <c r="E7" s="2">
        <v>6000</v>
      </c>
      <c r="F7" s="1"/>
      <c r="G7" s="1"/>
      <c r="H7" s="1"/>
      <c r="I7" s="1"/>
    </row>
    <row r="8" spans="2:11" ht="16.2" thickBot="1" x14ac:dyDescent="0.35">
      <c r="B8" s="7">
        <v>44903</v>
      </c>
      <c r="C8" s="1" t="s">
        <v>88</v>
      </c>
      <c r="D8" s="1"/>
      <c r="E8" s="8">
        <v>6000</v>
      </c>
      <c r="F8" s="7"/>
      <c r="G8" s="1"/>
      <c r="H8" s="1"/>
      <c r="I8" s="9"/>
    </row>
    <row r="9" spans="2:11" ht="16.2" thickTop="1" x14ac:dyDescent="0.3">
      <c r="B9" s="1"/>
      <c r="C9" s="1"/>
      <c r="D9" s="1"/>
      <c r="E9" s="1">
        <f>SUM(E5:E8)</f>
        <v>24000</v>
      </c>
      <c r="F9" s="1"/>
      <c r="G9" s="1"/>
      <c r="H9" s="1"/>
      <c r="I9" s="1">
        <v>24000</v>
      </c>
    </row>
    <row r="11" spans="2:11" ht="15.6" x14ac:dyDescent="0.3">
      <c r="B11" s="20" t="s">
        <v>66</v>
      </c>
      <c r="C11" s="20"/>
      <c r="D11" s="20"/>
      <c r="E11" s="20"/>
      <c r="F11" s="20"/>
      <c r="G11" s="20"/>
      <c r="H11" s="20"/>
      <c r="I11" s="20"/>
    </row>
    <row r="12" spans="2:11" ht="15.6" x14ac:dyDescent="0.3">
      <c r="B12" s="5"/>
      <c r="C12" s="5"/>
      <c r="D12" s="5"/>
      <c r="E12" s="6" t="s">
        <v>0</v>
      </c>
      <c r="F12" s="5"/>
      <c r="G12" s="5"/>
      <c r="H12" s="5"/>
      <c r="I12" s="5" t="s">
        <v>0</v>
      </c>
    </row>
    <row r="13" spans="2:11" ht="16.2" thickBot="1" x14ac:dyDescent="0.35">
      <c r="B13" s="7">
        <v>44926</v>
      </c>
      <c r="C13" s="1" t="s">
        <v>67</v>
      </c>
      <c r="D13" s="1"/>
      <c r="E13" s="8">
        <v>4000</v>
      </c>
      <c r="F13" s="7">
        <v>44926</v>
      </c>
      <c r="G13" s="1" t="s">
        <v>1</v>
      </c>
      <c r="H13" s="1"/>
      <c r="I13" s="9">
        <v>4000</v>
      </c>
    </row>
    <row r="14" spans="2:11" ht="15" thickTop="1" x14ac:dyDescent="0.3"/>
  </sheetData>
  <mergeCells count="2">
    <mergeCell ref="B3:I3"/>
    <mergeCell ref="B11:I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465-0BE5-46F0-81FF-665999D3788D}">
  <dimension ref="B3:L12"/>
  <sheetViews>
    <sheetView workbookViewId="0">
      <selection activeCell="O14" sqref="O14"/>
    </sheetView>
  </sheetViews>
  <sheetFormatPr defaultRowHeight="15.6" x14ac:dyDescent="0.3"/>
  <cols>
    <col min="1" max="16384" width="8.88671875" style="1"/>
  </cols>
  <sheetData>
    <row r="3" spans="2:12" x14ac:dyDescent="0.3">
      <c r="B3" s="20" t="s">
        <v>68</v>
      </c>
      <c r="C3" s="20"/>
      <c r="D3" s="20"/>
      <c r="E3" s="20"/>
      <c r="F3" s="20"/>
      <c r="G3" s="20"/>
      <c r="H3" s="20"/>
      <c r="I3" s="20"/>
    </row>
    <row r="4" spans="2:12" x14ac:dyDescent="0.3">
      <c r="B4" s="5"/>
      <c r="C4" s="5"/>
      <c r="D4" s="5"/>
      <c r="E4" s="6" t="s">
        <v>0</v>
      </c>
      <c r="F4" s="5"/>
      <c r="G4" s="5"/>
      <c r="H4" s="5"/>
      <c r="I4" s="5" t="s">
        <v>0</v>
      </c>
    </row>
    <row r="5" spans="2:12" x14ac:dyDescent="0.3">
      <c r="B5" s="7">
        <v>11658</v>
      </c>
      <c r="C5" s="1" t="s">
        <v>6</v>
      </c>
      <c r="E5" s="2">
        <v>2500</v>
      </c>
      <c r="F5" s="7">
        <v>44804</v>
      </c>
      <c r="G5" s="1" t="s">
        <v>90</v>
      </c>
      <c r="I5" s="1">
        <v>1500</v>
      </c>
      <c r="J5" s="17" t="s">
        <v>70</v>
      </c>
      <c r="K5" s="17"/>
      <c r="L5" s="17"/>
    </row>
    <row r="6" spans="2:12" ht="16.2" thickBot="1" x14ac:dyDescent="0.35">
      <c r="B6" s="7"/>
      <c r="E6" s="8"/>
      <c r="F6" s="7">
        <v>44926</v>
      </c>
      <c r="G6" s="1" t="s">
        <v>69</v>
      </c>
      <c r="I6" s="9">
        <v>1000</v>
      </c>
      <c r="J6" s="17" t="s">
        <v>71</v>
      </c>
      <c r="K6" s="17"/>
      <c r="L6" s="17"/>
    </row>
    <row r="7" spans="2:12" ht="16.2" thickTop="1" x14ac:dyDescent="0.3">
      <c r="E7" s="12">
        <v>2500</v>
      </c>
      <c r="I7" s="1">
        <v>2500</v>
      </c>
    </row>
    <row r="9" spans="2:12" x14ac:dyDescent="0.3">
      <c r="B9" s="20" t="s">
        <v>72</v>
      </c>
      <c r="C9" s="20"/>
      <c r="D9" s="20"/>
      <c r="E9" s="20"/>
      <c r="F9" s="20"/>
      <c r="G9" s="20"/>
      <c r="H9" s="20"/>
      <c r="I9" s="20"/>
    </row>
    <row r="10" spans="2:12" x14ac:dyDescent="0.3">
      <c r="B10" s="5"/>
      <c r="C10" s="5"/>
      <c r="D10" s="5"/>
      <c r="E10" s="6" t="s">
        <v>0</v>
      </c>
      <c r="F10" s="5"/>
      <c r="G10" s="5"/>
      <c r="H10" s="5"/>
      <c r="I10" s="5" t="s">
        <v>0</v>
      </c>
    </row>
    <row r="11" spans="2:12" ht="16.2" thickBot="1" x14ac:dyDescent="0.35">
      <c r="B11" s="7">
        <v>44926</v>
      </c>
      <c r="C11" s="1" t="s">
        <v>73</v>
      </c>
      <c r="E11" s="8">
        <v>1000</v>
      </c>
      <c r="F11" s="7">
        <v>44926</v>
      </c>
      <c r="G11" s="1" t="s">
        <v>1</v>
      </c>
      <c r="I11" s="9">
        <v>1000</v>
      </c>
    </row>
    <row r="12" spans="2:12" ht="16.2" thickTop="1" x14ac:dyDescent="0.3"/>
  </sheetData>
  <mergeCells count="2">
    <mergeCell ref="B3:I3"/>
    <mergeCell ref="B9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DF74-8B86-4179-9E9A-0D22FBF9DBA3}">
  <dimension ref="B3:I13"/>
  <sheetViews>
    <sheetView workbookViewId="0">
      <selection activeCell="M12" sqref="M12"/>
    </sheetView>
  </sheetViews>
  <sheetFormatPr defaultRowHeight="15.6" x14ac:dyDescent="0.3"/>
  <cols>
    <col min="1" max="2" width="8.88671875" style="1"/>
    <col min="3" max="3" width="23.5546875" style="1" bestFit="1" customWidth="1"/>
    <col min="4" max="16384" width="8.88671875" style="1"/>
  </cols>
  <sheetData>
    <row r="3" spans="2:9" x14ac:dyDescent="0.3">
      <c r="B3" s="20" t="s">
        <v>74</v>
      </c>
      <c r="C3" s="20"/>
      <c r="D3" s="20"/>
      <c r="E3" s="20"/>
      <c r="F3" s="20"/>
      <c r="G3" s="20"/>
      <c r="H3" s="20"/>
      <c r="I3" s="20"/>
    </row>
    <row r="4" spans="2:9" x14ac:dyDescent="0.3">
      <c r="B4" s="5"/>
      <c r="C4" s="5"/>
      <c r="D4" s="5"/>
      <c r="E4" s="6" t="s">
        <v>0</v>
      </c>
      <c r="F4" s="5"/>
      <c r="G4" s="5"/>
      <c r="H4" s="5"/>
      <c r="I4" s="5" t="s">
        <v>0</v>
      </c>
    </row>
    <row r="5" spans="2:9" x14ac:dyDescent="0.3">
      <c r="B5" s="7">
        <v>44926</v>
      </c>
      <c r="C5" s="1" t="s">
        <v>6</v>
      </c>
      <c r="E5" s="2">
        <v>16000</v>
      </c>
      <c r="F5" s="7">
        <v>37012</v>
      </c>
      <c r="G5" s="1" t="s">
        <v>75</v>
      </c>
      <c r="I5" s="1">
        <v>6000</v>
      </c>
    </row>
    <row r="6" spans="2:9" x14ac:dyDescent="0.3">
      <c r="B6" s="7"/>
      <c r="C6" s="1" t="s">
        <v>78</v>
      </c>
      <c r="E6" s="2">
        <v>2000</v>
      </c>
      <c r="F6" s="10">
        <v>37104</v>
      </c>
      <c r="G6" s="1" t="s">
        <v>76</v>
      </c>
      <c r="I6" s="1">
        <v>6000</v>
      </c>
    </row>
    <row r="7" spans="2:9" ht="16.2" thickBot="1" x14ac:dyDescent="0.35">
      <c r="E7" s="8"/>
      <c r="F7" s="7">
        <v>37012</v>
      </c>
      <c r="G7" s="1" t="s">
        <v>77</v>
      </c>
      <c r="I7" s="9">
        <v>6000</v>
      </c>
    </row>
    <row r="8" spans="2:9" ht="16.2" thickTop="1" x14ac:dyDescent="0.3">
      <c r="E8" s="2">
        <v>18000</v>
      </c>
      <c r="I8" s="1">
        <v>18000</v>
      </c>
    </row>
    <row r="10" spans="2:9" x14ac:dyDescent="0.3">
      <c r="B10" s="20" t="s">
        <v>79</v>
      </c>
      <c r="C10" s="20"/>
      <c r="D10" s="20"/>
      <c r="E10" s="20"/>
      <c r="F10" s="20"/>
      <c r="G10" s="20"/>
      <c r="H10" s="20"/>
      <c r="I10" s="20"/>
    </row>
    <row r="11" spans="2:9" x14ac:dyDescent="0.3">
      <c r="B11" s="5"/>
      <c r="C11" s="5"/>
      <c r="D11" s="5"/>
      <c r="E11" s="6" t="s">
        <v>0</v>
      </c>
      <c r="F11" s="5"/>
      <c r="G11" s="5"/>
      <c r="H11" s="5"/>
      <c r="I11" s="5" t="s">
        <v>0</v>
      </c>
    </row>
    <row r="12" spans="2:9" ht="16.2" thickBot="1" x14ac:dyDescent="0.35">
      <c r="B12" s="7">
        <v>44926</v>
      </c>
      <c r="C12" s="1" t="s">
        <v>1</v>
      </c>
      <c r="E12" s="8">
        <v>2000</v>
      </c>
      <c r="F12" s="7">
        <v>44926</v>
      </c>
      <c r="G12" s="1" t="s">
        <v>80</v>
      </c>
      <c r="I12" s="9">
        <v>2000</v>
      </c>
    </row>
    <row r="13" spans="2:9" ht="16.2" thickTop="1" x14ac:dyDescent="0.3"/>
  </sheetData>
  <mergeCells count="2">
    <mergeCell ref="B3:I3"/>
    <mergeCell ref="B10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D645-F52B-470E-AA26-96D1002DE95B}">
  <dimension ref="B3:J38"/>
  <sheetViews>
    <sheetView topLeftCell="A22" workbookViewId="0">
      <selection activeCell="L26" sqref="L26"/>
    </sheetView>
  </sheetViews>
  <sheetFormatPr defaultRowHeight="14.4" x14ac:dyDescent="0.3"/>
  <sheetData>
    <row r="3" spans="2:10" x14ac:dyDescent="0.3">
      <c r="B3" s="22" t="s">
        <v>91</v>
      </c>
    </row>
    <row r="4" spans="2:10" x14ac:dyDescent="0.3">
      <c r="F4" t="s">
        <v>0</v>
      </c>
      <c r="G4" t="s">
        <v>0</v>
      </c>
      <c r="H4" t="s">
        <v>0</v>
      </c>
      <c r="J4" s="25" t="s">
        <v>117</v>
      </c>
    </row>
    <row r="5" spans="2:10" x14ac:dyDescent="0.3">
      <c r="B5" t="s">
        <v>30</v>
      </c>
      <c r="G5">
        <v>90000</v>
      </c>
      <c r="J5" s="24" t="s">
        <v>118</v>
      </c>
    </row>
    <row r="6" spans="2:10" x14ac:dyDescent="0.3">
      <c r="B6" t="s">
        <v>92</v>
      </c>
      <c r="G6">
        <v>-2000</v>
      </c>
    </row>
    <row r="7" spans="2:10" x14ac:dyDescent="0.3">
      <c r="B7" t="s">
        <v>93</v>
      </c>
      <c r="H7">
        <f>G5+G6</f>
        <v>88000</v>
      </c>
    </row>
    <row r="9" spans="2:10" x14ac:dyDescent="0.3">
      <c r="B9" s="22" t="s">
        <v>94</v>
      </c>
    </row>
    <row r="10" spans="2:10" x14ac:dyDescent="0.3">
      <c r="B10" t="s">
        <v>95</v>
      </c>
      <c r="G10">
        <v>8000</v>
      </c>
    </row>
    <row r="11" spans="2:10" x14ac:dyDescent="0.3">
      <c r="B11" t="s">
        <v>31</v>
      </c>
      <c r="F11">
        <v>43200</v>
      </c>
    </row>
    <row r="12" spans="2:10" x14ac:dyDescent="0.3">
      <c r="B12" t="s">
        <v>96</v>
      </c>
      <c r="F12">
        <v>-1000</v>
      </c>
    </row>
    <row r="13" spans="2:10" x14ac:dyDescent="0.3">
      <c r="B13" t="s">
        <v>97</v>
      </c>
      <c r="F13">
        <v>1200</v>
      </c>
    </row>
    <row r="14" spans="2:10" x14ac:dyDescent="0.3">
      <c r="B14" t="s">
        <v>98</v>
      </c>
      <c r="F14">
        <v>4000</v>
      </c>
    </row>
    <row r="15" spans="2:10" x14ac:dyDescent="0.3">
      <c r="B15" t="s">
        <v>99</v>
      </c>
      <c r="F15">
        <v>1300</v>
      </c>
    </row>
    <row r="16" spans="2:10" x14ac:dyDescent="0.3">
      <c r="B16" t="s">
        <v>100</v>
      </c>
      <c r="F16">
        <v>1600</v>
      </c>
      <c r="G16">
        <f>SUM(F11:F16)</f>
        <v>50300</v>
      </c>
    </row>
    <row r="17" spans="2:8" x14ac:dyDescent="0.3">
      <c r="B17" t="s">
        <v>101</v>
      </c>
      <c r="G17" s="23">
        <v>-6500</v>
      </c>
      <c r="H17" s="23">
        <f>G10+G16+G17</f>
        <v>51800</v>
      </c>
    </row>
    <row r="18" spans="2:8" x14ac:dyDescent="0.3">
      <c r="B18" t="s">
        <v>35</v>
      </c>
      <c r="H18">
        <f>H7-H17</f>
        <v>36200</v>
      </c>
    </row>
    <row r="20" spans="2:8" x14ac:dyDescent="0.3">
      <c r="B20" s="22" t="s">
        <v>102</v>
      </c>
    </row>
    <row r="21" spans="2:8" x14ac:dyDescent="0.3">
      <c r="B21" t="s">
        <v>103</v>
      </c>
      <c r="G21">
        <v>2050</v>
      </c>
    </row>
    <row r="22" spans="2:8" x14ac:dyDescent="0.3">
      <c r="B22" t="s">
        <v>104</v>
      </c>
      <c r="G22" s="23">
        <v>400</v>
      </c>
      <c r="H22" s="23"/>
    </row>
    <row r="23" spans="2:8" x14ac:dyDescent="0.3">
      <c r="H23">
        <v>2450</v>
      </c>
    </row>
    <row r="25" spans="2:8" x14ac:dyDescent="0.3">
      <c r="B25" s="22" t="s">
        <v>105</v>
      </c>
    </row>
    <row r="26" spans="2:8" x14ac:dyDescent="0.3">
      <c r="B26" t="s">
        <v>106</v>
      </c>
      <c r="G26">
        <v>18000</v>
      </c>
    </row>
    <row r="27" spans="2:8" x14ac:dyDescent="0.3">
      <c r="B27" t="s">
        <v>107</v>
      </c>
      <c r="G27">
        <v>2100</v>
      </c>
    </row>
    <row r="28" spans="2:8" x14ac:dyDescent="0.3">
      <c r="B28" t="s">
        <v>108</v>
      </c>
      <c r="G28">
        <v>1100</v>
      </c>
    </row>
    <row r="29" spans="2:8" x14ac:dyDescent="0.3">
      <c r="B29" t="s">
        <v>109</v>
      </c>
      <c r="G29">
        <v>9600</v>
      </c>
    </row>
    <row r="30" spans="2:8" x14ac:dyDescent="0.3">
      <c r="B30" t="s">
        <v>110</v>
      </c>
      <c r="G30">
        <v>3900</v>
      </c>
    </row>
    <row r="31" spans="2:8" x14ac:dyDescent="0.3">
      <c r="B31" t="s">
        <v>111</v>
      </c>
      <c r="G31">
        <v>200</v>
      </c>
    </row>
    <row r="32" spans="2:8" x14ac:dyDescent="0.3">
      <c r="B32" t="s">
        <v>113</v>
      </c>
      <c r="G32">
        <v>4400</v>
      </c>
    </row>
    <row r="33" spans="2:8" x14ac:dyDescent="0.3">
      <c r="B33" t="s">
        <v>114</v>
      </c>
      <c r="G33">
        <v>2000</v>
      </c>
    </row>
    <row r="34" spans="2:8" x14ac:dyDescent="0.3">
      <c r="B34" t="s">
        <v>115</v>
      </c>
      <c r="G34">
        <v>3750</v>
      </c>
    </row>
    <row r="35" spans="2:8" x14ac:dyDescent="0.3">
      <c r="B35" t="s">
        <v>112</v>
      </c>
      <c r="G35" s="23">
        <v>200</v>
      </c>
      <c r="H35" s="23"/>
    </row>
    <row r="36" spans="2:8" x14ac:dyDescent="0.3">
      <c r="H36">
        <f>SUM(G26:G35)</f>
        <v>45250</v>
      </c>
    </row>
    <row r="38" spans="2:8" x14ac:dyDescent="0.3">
      <c r="B38" s="21" t="s">
        <v>116</v>
      </c>
      <c r="C38" s="21"/>
      <c r="D38" s="21"/>
      <c r="E38" s="21"/>
      <c r="F38" s="21"/>
      <c r="G38" s="21"/>
      <c r="H38" s="21">
        <f>H18+H23-H36</f>
        <v>-6600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C2DF-D2C1-4C09-9C5E-08E37F1F2AAE}">
  <dimension ref="B2:H34"/>
  <sheetViews>
    <sheetView tabSelected="1" topLeftCell="A16" workbookViewId="0">
      <selection activeCell="L30" sqref="L30"/>
    </sheetView>
  </sheetViews>
  <sheetFormatPr defaultRowHeight="14.4" x14ac:dyDescent="0.3"/>
  <sheetData>
    <row r="2" spans="2:8" x14ac:dyDescent="0.3">
      <c r="B2" s="22" t="s">
        <v>119</v>
      </c>
    </row>
    <row r="3" spans="2:8" x14ac:dyDescent="0.3">
      <c r="F3" t="s">
        <v>0</v>
      </c>
      <c r="G3" t="s">
        <v>0</v>
      </c>
      <c r="H3" t="s">
        <v>0</v>
      </c>
    </row>
    <row r="4" spans="2:8" x14ac:dyDescent="0.3">
      <c r="B4" s="22" t="s">
        <v>120</v>
      </c>
    </row>
    <row r="5" spans="2:8" x14ac:dyDescent="0.3">
      <c r="B5" t="s">
        <v>121</v>
      </c>
      <c r="F5">
        <v>22000</v>
      </c>
    </row>
    <row r="6" spans="2:8" x14ac:dyDescent="0.3">
      <c r="B6" s="26" t="s">
        <v>122</v>
      </c>
      <c r="F6">
        <v>-4400</v>
      </c>
      <c r="G6">
        <f>F5+F6</f>
        <v>17600</v>
      </c>
    </row>
    <row r="7" spans="2:8" x14ac:dyDescent="0.3">
      <c r="B7" s="26" t="s">
        <v>123</v>
      </c>
      <c r="F7">
        <v>12000</v>
      </c>
    </row>
    <row r="8" spans="2:8" x14ac:dyDescent="0.3">
      <c r="B8" s="26" t="s">
        <v>124</v>
      </c>
      <c r="F8">
        <v>-2000</v>
      </c>
      <c r="G8">
        <f>F7+F8</f>
        <v>10000</v>
      </c>
    </row>
    <row r="9" spans="2:8" x14ac:dyDescent="0.3">
      <c r="B9" s="26" t="s">
        <v>125</v>
      </c>
      <c r="F9">
        <v>15000</v>
      </c>
    </row>
    <row r="10" spans="2:8" x14ac:dyDescent="0.3">
      <c r="B10" s="26" t="s">
        <v>126</v>
      </c>
      <c r="F10">
        <v>-3750</v>
      </c>
      <c r="G10" s="23">
        <f>F9+F10</f>
        <v>11250</v>
      </c>
      <c r="H10" s="23"/>
    </row>
    <row r="11" spans="2:8" x14ac:dyDescent="0.3">
      <c r="H11">
        <f>G6+G8+G10</f>
        <v>38850</v>
      </c>
    </row>
    <row r="13" spans="2:8" x14ac:dyDescent="0.3">
      <c r="B13" s="22" t="s">
        <v>127</v>
      </c>
    </row>
    <row r="14" spans="2:8" x14ac:dyDescent="0.3">
      <c r="B14" t="s">
        <v>128</v>
      </c>
      <c r="G14">
        <v>6500</v>
      </c>
    </row>
    <row r="15" spans="2:8" x14ac:dyDescent="0.3">
      <c r="B15" t="s">
        <v>129</v>
      </c>
      <c r="G15">
        <v>800</v>
      </c>
    </row>
    <row r="16" spans="2:8" x14ac:dyDescent="0.3">
      <c r="B16" t="s">
        <v>139</v>
      </c>
      <c r="G16">
        <v>20000</v>
      </c>
    </row>
    <row r="17" spans="2:8" x14ac:dyDescent="0.3">
      <c r="B17" t="s">
        <v>130</v>
      </c>
      <c r="G17">
        <v>100</v>
      </c>
    </row>
    <row r="18" spans="2:8" x14ac:dyDescent="0.3">
      <c r="B18" t="s">
        <v>131</v>
      </c>
      <c r="F18">
        <v>12500</v>
      </c>
    </row>
    <row r="19" spans="2:8" x14ac:dyDescent="0.3">
      <c r="B19" t="s">
        <v>132</v>
      </c>
      <c r="F19">
        <v>-500</v>
      </c>
      <c r="G19">
        <f>F18+F19</f>
        <v>12000</v>
      </c>
    </row>
    <row r="20" spans="2:8" x14ac:dyDescent="0.3">
      <c r="B20" t="s">
        <v>13</v>
      </c>
      <c r="G20" s="23">
        <v>3000</v>
      </c>
      <c r="H20" s="23">
        <f>SUM(G14:G20)</f>
        <v>42400</v>
      </c>
    </row>
    <row r="21" spans="2:8" x14ac:dyDescent="0.3">
      <c r="H21">
        <f>H11+H20</f>
        <v>81250</v>
      </c>
    </row>
    <row r="23" spans="2:8" x14ac:dyDescent="0.3">
      <c r="B23" s="22" t="s">
        <v>50</v>
      </c>
    </row>
    <row r="24" spans="2:8" x14ac:dyDescent="0.3">
      <c r="B24" t="s">
        <v>133</v>
      </c>
      <c r="G24">
        <v>74000</v>
      </c>
    </row>
    <row r="25" spans="2:8" x14ac:dyDescent="0.3">
      <c r="B25" t="s">
        <v>134</v>
      </c>
      <c r="G25">
        <v>-6600</v>
      </c>
    </row>
    <row r="26" spans="2:8" x14ac:dyDescent="0.3">
      <c r="B26" t="s">
        <v>53</v>
      </c>
      <c r="G26" s="23">
        <v>-2300</v>
      </c>
      <c r="H26" s="23"/>
    </row>
    <row r="27" spans="2:8" x14ac:dyDescent="0.3">
      <c r="B27" t="s">
        <v>135</v>
      </c>
      <c r="H27">
        <f>SUM(G24:G26)</f>
        <v>65100</v>
      </c>
    </row>
    <row r="29" spans="2:8" x14ac:dyDescent="0.3">
      <c r="B29" s="22" t="s">
        <v>136</v>
      </c>
    </row>
    <row r="30" spans="2:8" x14ac:dyDescent="0.3">
      <c r="B30" t="s">
        <v>137</v>
      </c>
      <c r="G30">
        <v>1500</v>
      </c>
    </row>
    <row r="31" spans="2:8" x14ac:dyDescent="0.3">
      <c r="B31" t="s">
        <v>138</v>
      </c>
      <c r="G31">
        <v>150</v>
      </c>
    </row>
    <row r="32" spans="2:8" x14ac:dyDescent="0.3">
      <c r="B32" t="s">
        <v>140</v>
      </c>
      <c r="G32">
        <v>11000</v>
      </c>
    </row>
    <row r="33" spans="2:8" x14ac:dyDescent="0.3">
      <c r="B33" t="s">
        <v>141</v>
      </c>
      <c r="G33" s="23">
        <v>3500</v>
      </c>
      <c r="H33" s="23">
        <v>16150</v>
      </c>
    </row>
    <row r="34" spans="2:8" x14ac:dyDescent="0.3">
      <c r="H34">
        <f>H27+H33</f>
        <v>81250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 - Q2</vt:lpstr>
      <vt:lpstr>SA - Q3</vt:lpstr>
      <vt:lpstr>SB - Q1</vt:lpstr>
      <vt:lpstr>SB - Q2</vt:lpstr>
      <vt:lpstr>SB - Q3</vt:lpstr>
      <vt:lpstr>SB - Q4</vt:lpstr>
      <vt:lpstr>C11 - pg4</vt:lpstr>
      <vt:lpstr>C11 - pg4 (SFP)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zixuan</dc:creator>
  <cp:lastModifiedBy>Loo zixuan</cp:lastModifiedBy>
  <dcterms:created xsi:type="dcterms:W3CDTF">2022-10-21T08:04:24Z</dcterms:created>
  <dcterms:modified xsi:type="dcterms:W3CDTF">2022-10-23T13:16:50Z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