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gerry_lopez_fisglobal_com/Documents/Documents/Architecture_REPO/HypervisorComparison/"/>
    </mc:Choice>
  </mc:AlternateContent>
  <xr:revisionPtr revIDLastSave="11" documentId="8_{2A4AB5ED-550E-4694-820D-123EE54E3FED}" xr6:coauthVersionLast="47" xr6:coauthVersionMax="47" xr10:uidLastSave="{6C3EEFD3-22A7-4538-8D94-B7AA121F6725}"/>
  <bookViews>
    <workbookView xWindow="-120" yWindow="-120" windowWidth="29040" windowHeight="15840" activeTab="2" xr2:uid="{FB0DD868-FA34-43E9-B7E0-C3723900DDBA}"/>
  </bookViews>
  <sheets>
    <sheet name="Vendor Desc" sheetId="4" r:id="rId1"/>
    <sheet name="Comparison_Matrix" sheetId="1" r:id="rId2"/>
    <sheet name="Scorecard" sheetId="2" r:id="rId3"/>
    <sheet name="Scoring_De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2" l="1"/>
  <c r="M6" i="2"/>
  <c r="M7" i="2"/>
  <c r="M8" i="2"/>
  <c r="M9" i="2"/>
  <c r="M10" i="2"/>
  <c r="M5" i="2"/>
  <c r="J5" i="2"/>
  <c r="J6" i="2"/>
  <c r="J7" i="2"/>
  <c r="J8" i="2"/>
  <c r="J9" i="2"/>
  <c r="J10" i="2"/>
  <c r="G6" i="2"/>
  <c r="G7" i="2"/>
  <c r="G8" i="2"/>
  <c r="G9" i="2"/>
  <c r="G10" i="2"/>
  <c r="G5" i="2"/>
  <c r="D5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3" i="2"/>
  <c r="D13" i="2"/>
  <c r="M31" i="2"/>
  <c r="M32" i="2"/>
  <c r="M33" i="2"/>
  <c r="M34" i="2"/>
  <c r="M30" i="2"/>
  <c r="J31" i="2"/>
  <c r="J32" i="2"/>
  <c r="J33" i="2"/>
  <c r="J34" i="2"/>
  <c r="J30" i="2"/>
  <c r="G31" i="2"/>
  <c r="G32" i="2"/>
  <c r="G33" i="2"/>
  <c r="G34" i="2"/>
  <c r="G30" i="2"/>
  <c r="D30" i="2"/>
  <c r="M38" i="2"/>
  <c r="M39" i="2"/>
  <c r="M40" i="2"/>
  <c r="M41" i="2"/>
  <c r="M42" i="2"/>
  <c r="M37" i="2"/>
  <c r="J38" i="2"/>
  <c r="J39" i="2"/>
  <c r="J40" i="2"/>
  <c r="J41" i="2"/>
  <c r="J42" i="2"/>
  <c r="J37" i="2"/>
  <c r="G38" i="2"/>
  <c r="G39" i="2"/>
  <c r="G40" i="2"/>
  <c r="G41" i="2"/>
  <c r="G42" i="2"/>
  <c r="G37" i="2"/>
  <c r="D37" i="2"/>
  <c r="M46" i="2"/>
  <c r="M47" i="2"/>
  <c r="M48" i="2"/>
  <c r="M49" i="2"/>
  <c r="M50" i="2"/>
  <c r="M51" i="2"/>
  <c r="M52" i="2"/>
  <c r="M45" i="2"/>
  <c r="J46" i="2"/>
  <c r="J47" i="2"/>
  <c r="J48" i="2"/>
  <c r="J49" i="2"/>
  <c r="J50" i="2"/>
  <c r="J51" i="2"/>
  <c r="J52" i="2"/>
  <c r="J45" i="2"/>
  <c r="G45" i="2"/>
  <c r="G46" i="2"/>
  <c r="G47" i="2"/>
  <c r="G48" i="2"/>
  <c r="G49" i="2"/>
  <c r="G50" i="2"/>
  <c r="G51" i="2"/>
  <c r="G52" i="2"/>
  <c r="D45" i="2"/>
  <c r="M56" i="2"/>
  <c r="M57" i="2"/>
  <c r="M58" i="2"/>
  <c r="M59" i="2"/>
  <c r="M55" i="2"/>
  <c r="J56" i="2"/>
  <c r="J57" i="2"/>
  <c r="J58" i="2"/>
  <c r="J59" i="2"/>
  <c r="J55" i="2"/>
  <c r="G56" i="2"/>
  <c r="G57" i="2"/>
  <c r="G58" i="2"/>
  <c r="G59" i="2"/>
  <c r="G55" i="2"/>
  <c r="D55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62" i="2"/>
  <c r="D62" i="2"/>
  <c r="M83" i="2"/>
  <c r="M82" i="2"/>
  <c r="J83" i="2"/>
  <c r="J82" i="2"/>
  <c r="G83" i="2"/>
  <c r="G82" i="2"/>
  <c r="D82" i="2"/>
  <c r="M87" i="2"/>
  <c r="M86" i="2"/>
  <c r="J87" i="2"/>
  <c r="J86" i="2"/>
  <c r="G87" i="2"/>
  <c r="G86" i="2"/>
  <c r="D86" i="2"/>
  <c r="M91" i="2"/>
  <c r="M92" i="2"/>
  <c r="J91" i="2"/>
  <c r="J92" i="2"/>
  <c r="G91" i="2"/>
  <c r="G92" i="2"/>
  <c r="M90" i="2"/>
  <c r="J90" i="2"/>
  <c r="G90" i="2"/>
  <c r="D90" i="2"/>
  <c r="M103" i="2"/>
  <c r="M104" i="2"/>
  <c r="M102" i="2"/>
  <c r="J102" i="2"/>
  <c r="M96" i="2"/>
  <c r="M97" i="2"/>
  <c r="M98" i="2"/>
  <c r="M99" i="2"/>
  <c r="J96" i="2"/>
  <c r="J97" i="2"/>
  <c r="J98" i="2"/>
  <c r="J99" i="2"/>
  <c r="G96" i="2"/>
  <c r="G97" i="2"/>
  <c r="G98" i="2"/>
  <c r="G99" i="2"/>
  <c r="M95" i="2"/>
  <c r="J95" i="2"/>
  <c r="G95" i="2"/>
  <c r="D95" i="2"/>
  <c r="J103" i="2"/>
  <c r="J104" i="2"/>
  <c r="G103" i="2"/>
  <c r="G104" i="2"/>
  <c r="G102" i="2"/>
  <c r="D102" i="2"/>
  <c r="D103" i="2"/>
  <c r="D104" i="2"/>
  <c r="D96" i="2"/>
  <c r="D97" i="2"/>
  <c r="D98" i="2"/>
  <c r="D99" i="2"/>
  <c r="D91" i="2"/>
  <c r="D92" i="2"/>
  <c r="D87" i="2"/>
  <c r="D83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56" i="2"/>
  <c r="D57" i="2"/>
  <c r="D58" i="2"/>
  <c r="D59" i="2"/>
  <c r="D46" i="2"/>
  <c r="D47" i="2"/>
  <c r="D48" i="2"/>
  <c r="D49" i="2"/>
  <c r="D50" i="2"/>
  <c r="D51" i="2"/>
  <c r="D52" i="2"/>
  <c r="D38" i="2"/>
  <c r="D39" i="2"/>
  <c r="D40" i="2"/>
  <c r="D41" i="2"/>
  <c r="D42" i="2"/>
  <c r="D31" i="2"/>
  <c r="D32" i="2"/>
  <c r="D33" i="2"/>
  <c r="D34" i="2"/>
  <c r="D2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2"/>
  <c r="D6" i="2"/>
  <c r="D8" i="2"/>
  <c r="D9" i="2"/>
  <c r="D10" i="2"/>
  <c r="AM106" i="2"/>
  <c r="AH106" i="2"/>
  <c r="AW6" i="2"/>
  <c r="AW7" i="2"/>
  <c r="AW8" i="2"/>
  <c r="AW9" i="2"/>
  <c r="AW10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9" i="2"/>
  <c r="AW30" i="2"/>
  <c r="AW31" i="2"/>
  <c r="AW32" i="2"/>
  <c r="AW33" i="2"/>
  <c r="AW34" i="2"/>
  <c r="AW36" i="2"/>
  <c r="AW37" i="2"/>
  <c r="AW38" i="2"/>
  <c r="AW39" i="2"/>
  <c r="AW40" i="2"/>
  <c r="AW41" i="2"/>
  <c r="AW42" i="2"/>
  <c r="AW44" i="2"/>
  <c r="AW45" i="2"/>
  <c r="AW46" i="2"/>
  <c r="AW47" i="2"/>
  <c r="AW48" i="2"/>
  <c r="AW49" i="2"/>
  <c r="AW50" i="2"/>
  <c r="AW51" i="2"/>
  <c r="AW52" i="2"/>
  <c r="AW54" i="2"/>
  <c r="AW55" i="2"/>
  <c r="AW56" i="2"/>
  <c r="AW57" i="2"/>
  <c r="AW58" i="2"/>
  <c r="AW59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1" i="2"/>
  <c r="AW82" i="2"/>
  <c r="AW83" i="2"/>
  <c r="AW85" i="2"/>
  <c r="AW86" i="2"/>
  <c r="AW87" i="2"/>
  <c r="AW89" i="2"/>
  <c r="AW90" i="2"/>
  <c r="AW91" i="2"/>
  <c r="AW92" i="2"/>
  <c r="AW94" i="2"/>
  <c r="AW95" i="2"/>
  <c r="AW96" i="2"/>
  <c r="AW97" i="2"/>
  <c r="AW98" i="2"/>
  <c r="AW99" i="2"/>
  <c r="AW101" i="2"/>
  <c r="AW102" i="2"/>
  <c r="AW103" i="2"/>
  <c r="AW104" i="2"/>
  <c r="AW106" i="2"/>
  <c r="AW5" i="2"/>
  <c r="AR6" i="2"/>
  <c r="AR7" i="2"/>
  <c r="AR8" i="2"/>
  <c r="AR9" i="2"/>
  <c r="AR10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9" i="2"/>
  <c r="AR30" i="2"/>
  <c r="AR31" i="2"/>
  <c r="AR32" i="2"/>
  <c r="AR33" i="2"/>
  <c r="AR34" i="2"/>
  <c r="AR36" i="2"/>
  <c r="AR37" i="2"/>
  <c r="AR38" i="2"/>
  <c r="AR39" i="2"/>
  <c r="AR40" i="2"/>
  <c r="AR41" i="2"/>
  <c r="AR42" i="2"/>
  <c r="AR44" i="2"/>
  <c r="AR45" i="2"/>
  <c r="AR46" i="2"/>
  <c r="AR47" i="2"/>
  <c r="AR48" i="2"/>
  <c r="AR49" i="2"/>
  <c r="AR50" i="2"/>
  <c r="AR51" i="2"/>
  <c r="AR52" i="2"/>
  <c r="AR54" i="2"/>
  <c r="AR55" i="2"/>
  <c r="AR56" i="2"/>
  <c r="AR57" i="2"/>
  <c r="AR58" i="2"/>
  <c r="AR59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1" i="2"/>
  <c r="AR82" i="2"/>
  <c r="AR83" i="2"/>
  <c r="AR85" i="2"/>
  <c r="AR86" i="2"/>
  <c r="AR87" i="2"/>
  <c r="AR89" i="2"/>
  <c r="AR90" i="2"/>
  <c r="AR91" i="2"/>
  <c r="AR92" i="2"/>
  <c r="AR94" i="2"/>
  <c r="AR95" i="2"/>
  <c r="AR96" i="2"/>
  <c r="AR97" i="2"/>
  <c r="AR98" i="2"/>
  <c r="AR99" i="2"/>
  <c r="AR101" i="2"/>
  <c r="AR102" i="2"/>
  <c r="AR103" i="2"/>
  <c r="AR104" i="2"/>
  <c r="AR106" i="2"/>
  <c r="AR5" i="2"/>
  <c r="AM6" i="2"/>
  <c r="AM7" i="2"/>
  <c r="AM8" i="2"/>
  <c r="AM9" i="2"/>
  <c r="AM10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9" i="2"/>
  <c r="AM30" i="2"/>
  <c r="AM31" i="2"/>
  <c r="AM32" i="2"/>
  <c r="AM33" i="2"/>
  <c r="AM34" i="2"/>
  <c r="AM36" i="2"/>
  <c r="AM37" i="2"/>
  <c r="AM38" i="2"/>
  <c r="AM39" i="2"/>
  <c r="AM40" i="2"/>
  <c r="AM41" i="2"/>
  <c r="AM42" i="2"/>
  <c r="AM44" i="2"/>
  <c r="AM45" i="2"/>
  <c r="AM46" i="2"/>
  <c r="AM47" i="2"/>
  <c r="AM48" i="2"/>
  <c r="AM49" i="2"/>
  <c r="AM50" i="2"/>
  <c r="AM51" i="2"/>
  <c r="AM52" i="2"/>
  <c r="AM54" i="2"/>
  <c r="AM55" i="2"/>
  <c r="AM56" i="2"/>
  <c r="AM57" i="2"/>
  <c r="AM58" i="2"/>
  <c r="AM59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1" i="2"/>
  <c r="AM82" i="2"/>
  <c r="AM83" i="2"/>
  <c r="AM85" i="2"/>
  <c r="AM86" i="2"/>
  <c r="AM87" i="2"/>
  <c r="AM89" i="2"/>
  <c r="AM90" i="2"/>
  <c r="AM91" i="2"/>
  <c r="AM92" i="2"/>
  <c r="AM94" i="2"/>
  <c r="AM95" i="2"/>
  <c r="AM96" i="2"/>
  <c r="AM97" i="2"/>
  <c r="AM98" i="2"/>
  <c r="AM99" i="2"/>
  <c r="AM101" i="2"/>
  <c r="AM102" i="2"/>
  <c r="AM103" i="2"/>
  <c r="AM104" i="2"/>
  <c r="AM5" i="2"/>
  <c r="AH30" i="2"/>
  <c r="AH31" i="2"/>
  <c r="AH32" i="2"/>
  <c r="AH33" i="2"/>
  <c r="AH34" i="2"/>
  <c r="AH36" i="2"/>
  <c r="AH37" i="2"/>
  <c r="AH38" i="2"/>
  <c r="AH39" i="2"/>
  <c r="AH40" i="2"/>
  <c r="AH41" i="2"/>
  <c r="AH42" i="2"/>
  <c r="AH44" i="2"/>
  <c r="AH45" i="2"/>
  <c r="AH46" i="2"/>
  <c r="AH47" i="2"/>
  <c r="AH48" i="2"/>
  <c r="AH49" i="2"/>
  <c r="AH50" i="2"/>
  <c r="AH51" i="2"/>
  <c r="AH52" i="2"/>
  <c r="AH54" i="2"/>
  <c r="AH55" i="2"/>
  <c r="AH56" i="2"/>
  <c r="AH57" i="2"/>
  <c r="AH58" i="2"/>
  <c r="AH59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1" i="2"/>
  <c r="AH82" i="2"/>
  <c r="AH83" i="2"/>
  <c r="AH85" i="2"/>
  <c r="AH86" i="2"/>
  <c r="AH87" i="2"/>
  <c r="AH89" i="2"/>
  <c r="AH90" i="2"/>
  <c r="AH91" i="2"/>
  <c r="AH92" i="2"/>
  <c r="AH94" i="2"/>
  <c r="AH95" i="2"/>
  <c r="AH96" i="2"/>
  <c r="AH97" i="2"/>
  <c r="AH98" i="2"/>
  <c r="AH99" i="2"/>
  <c r="AH101" i="2"/>
  <c r="AH102" i="2"/>
  <c r="AH103" i="2"/>
  <c r="AH104" i="2"/>
  <c r="AH17" i="2"/>
  <c r="AH18" i="2"/>
  <c r="AH19" i="2"/>
  <c r="AH20" i="2"/>
  <c r="AH21" i="2"/>
  <c r="AH22" i="2"/>
  <c r="AH23" i="2"/>
  <c r="AH24" i="2"/>
  <c r="AH25" i="2"/>
  <c r="AH26" i="2"/>
  <c r="AH27" i="2"/>
  <c r="AH29" i="2"/>
  <c r="AH12" i="2"/>
  <c r="AH13" i="2"/>
  <c r="AH14" i="2"/>
  <c r="AH15" i="2"/>
  <c r="AH16" i="2"/>
  <c r="AH6" i="2"/>
  <c r="AH7" i="2"/>
  <c r="AH8" i="2"/>
  <c r="AH9" i="2"/>
  <c r="AH10" i="2"/>
  <c r="AH5" i="2"/>
  <c r="L6" i="2"/>
  <c r="L7" i="2"/>
  <c r="L8" i="2"/>
  <c r="L9" i="2"/>
  <c r="L10" i="2"/>
  <c r="L5" i="2"/>
  <c r="I6" i="2"/>
  <c r="I7" i="2"/>
  <c r="I8" i="2"/>
  <c r="I9" i="2"/>
  <c r="I10" i="2"/>
  <c r="I5" i="2"/>
  <c r="F6" i="2"/>
  <c r="F7" i="2"/>
  <c r="F8" i="2"/>
  <c r="F9" i="2"/>
  <c r="F10" i="2"/>
  <c r="F5" i="2"/>
  <c r="C6" i="2"/>
  <c r="C7" i="2"/>
  <c r="C8" i="2"/>
  <c r="C9" i="2"/>
  <c r="C10" i="2"/>
  <c r="C5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L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3" i="2"/>
  <c r="L31" i="2"/>
  <c r="L32" i="2"/>
  <c r="L33" i="2"/>
  <c r="L34" i="2"/>
  <c r="L30" i="2"/>
  <c r="I31" i="2"/>
  <c r="I32" i="2"/>
  <c r="I33" i="2"/>
  <c r="I34" i="2"/>
  <c r="I30" i="2"/>
  <c r="F31" i="2"/>
  <c r="F32" i="2"/>
  <c r="F33" i="2"/>
  <c r="F34" i="2"/>
  <c r="F30" i="2"/>
  <c r="C31" i="2"/>
  <c r="C32" i="2"/>
  <c r="C33" i="2"/>
  <c r="C34" i="2"/>
  <c r="C30" i="2"/>
  <c r="L38" i="2"/>
  <c r="L39" i="2"/>
  <c r="L40" i="2"/>
  <c r="L41" i="2"/>
  <c r="L42" i="2"/>
  <c r="L37" i="2"/>
  <c r="I38" i="2"/>
  <c r="I39" i="2"/>
  <c r="I40" i="2"/>
  <c r="I41" i="2"/>
  <c r="I42" i="2"/>
  <c r="I37" i="2"/>
  <c r="F38" i="2"/>
  <c r="F39" i="2"/>
  <c r="F40" i="2"/>
  <c r="F41" i="2"/>
  <c r="F42" i="2"/>
  <c r="F37" i="2"/>
  <c r="C38" i="2"/>
  <c r="C39" i="2"/>
  <c r="C40" i="2"/>
  <c r="C41" i="2"/>
  <c r="C42" i="2"/>
  <c r="C37" i="2"/>
  <c r="L103" i="2"/>
  <c r="L104" i="2"/>
  <c r="L102" i="2"/>
  <c r="I103" i="2"/>
  <c r="I104" i="2"/>
  <c r="I102" i="2"/>
  <c r="F103" i="2"/>
  <c r="F104" i="2"/>
  <c r="F102" i="2"/>
  <c r="C103" i="2"/>
  <c r="C104" i="2"/>
  <c r="C102" i="2"/>
  <c r="L96" i="2"/>
  <c r="L97" i="2"/>
  <c r="L98" i="2"/>
  <c r="L99" i="2"/>
  <c r="L95" i="2"/>
  <c r="I96" i="2"/>
  <c r="I97" i="2"/>
  <c r="I98" i="2"/>
  <c r="I99" i="2"/>
  <c r="I95" i="2"/>
  <c r="F96" i="2"/>
  <c r="F97" i="2"/>
  <c r="F98" i="2"/>
  <c r="F99" i="2"/>
  <c r="F95" i="2"/>
  <c r="C96" i="2"/>
  <c r="C97" i="2"/>
  <c r="C98" i="2"/>
  <c r="C99" i="2"/>
  <c r="C95" i="2"/>
  <c r="L91" i="2"/>
  <c r="L92" i="2"/>
  <c r="L90" i="2"/>
  <c r="I91" i="2"/>
  <c r="I92" i="2"/>
  <c r="I90" i="2"/>
  <c r="F91" i="2"/>
  <c r="F92" i="2"/>
  <c r="F90" i="2"/>
  <c r="C91" i="2"/>
  <c r="C92" i="2"/>
  <c r="C90" i="2"/>
  <c r="L87" i="2"/>
  <c r="L86" i="2"/>
  <c r="I87" i="2"/>
  <c r="I86" i="2"/>
  <c r="F87" i="2"/>
  <c r="F86" i="2"/>
  <c r="C87" i="2"/>
  <c r="C86" i="2"/>
  <c r="L83" i="2"/>
  <c r="L82" i="2"/>
  <c r="I83" i="2"/>
  <c r="I82" i="2"/>
  <c r="F83" i="2"/>
  <c r="F82" i="2"/>
  <c r="C83" i="2"/>
  <c r="C8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62" i="2"/>
  <c r="L56" i="2"/>
  <c r="L57" i="2"/>
  <c r="L58" i="2"/>
  <c r="L59" i="2"/>
  <c r="L55" i="2"/>
  <c r="I56" i="2"/>
  <c r="I57" i="2"/>
  <c r="I58" i="2"/>
  <c r="I59" i="2"/>
  <c r="I55" i="2"/>
  <c r="F56" i="2"/>
  <c r="F57" i="2"/>
  <c r="F58" i="2"/>
  <c r="F59" i="2"/>
  <c r="F55" i="2"/>
  <c r="C56" i="2"/>
  <c r="C57" i="2"/>
  <c r="C58" i="2"/>
  <c r="C59" i="2"/>
  <c r="C55" i="2"/>
  <c r="C52" i="2"/>
  <c r="C51" i="2"/>
  <c r="C50" i="2"/>
  <c r="C49" i="2"/>
  <c r="C48" i="2"/>
  <c r="C47" i="2"/>
  <c r="C46" i="2"/>
  <c r="C45" i="2"/>
  <c r="F52" i="2"/>
  <c r="F51" i="2"/>
  <c r="F50" i="2"/>
  <c r="F49" i="2"/>
  <c r="F48" i="2"/>
  <c r="F47" i="2"/>
  <c r="F46" i="2"/>
  <c r="F45" i="2"/>
  <c r="I52" i="2"/>
  <c r="I51" i="2"/>
  <c r="I50" i="2"/>
  <c r="I49" i="2"/>
  <c r="I48" i="2"/>
  <c r="I47" i="2"/>
  <c r="I46" i="2"/>
  <c r="I45" i="2"/>
  <c r="L45" i="2"/>
  <c r="L47" i="2"/>
  <c r="L48" i="2"/>
  <c r="L49" i="2"/>
  <c r="L50" i="2"/>
  <c r="L51" i="2"/>
  <c r="L52" i="2"/>
  <c r="L46" i="2"/>
  <c r="C93" i="2" l="1"/>
  <c r="AH93" i="2" s="1"/>
  <c r="I93" i="2"/>
  <c r="AR93" i="2" s="1"/>
  <c r="F84" i="2"/>
  <c r="AM84" i="2" s="1"/>
  <c r="C105" i="2"/>
  <c r="AH105" i="2" s="1"/>
  <c r="I84" i="2"/>
  <c r="AR84" i="2" s="1"/>
  <c r="I60" i="2"/>
  <c r="AR60" i="2" s="1"/>
  <c r="L11" i="2"/>
  <c r="F11" i="2"/>
  <c r="AM11" i="2" s="1"/>
  <c r="C60" i="2"/>
  <c r="AH60" i="2" s="1"/>
  <c r="AI60" i="2" s="1"/>
  <c r="C84" i="2"/>
  <c r="AH84" i="2" s="1"/>
  <c r="I100" i="2"/>
  <c r="AR100" i="2" s="1"/>
  <c r="F105" i="2"/>
  <c r="AM105" i="2" s="1"/>
  <c r="L43" i="2"/>
  <c r="AW43" i="2" s="1"/>
  <c r="L35" i="2"/>
  <c r="AW35" i="2" s="1"/>
  <c r="AY35" i="2" s="1"/>
  <c r="L100" i="2"/>
  <c r="AW100" i="2" s="1"/>
  <c r="L60" i="2"/>
  <c r="AW60" i="2" s="1"/>
  <c r="I105" i="2"/>
  <c r="AR105" i="2" s="1"/>
  <c r="I88" i="2"/>
  <c r="AR88" i="2" s="1"/>
  <c r="I11" i="2"/>
  <c r="AR11" i="2" s="1"/>
  <c r="C53" i="2"/>
  <c r="AH53" i="2" s="1"/>
  <c r="F93" i="2"/>
  <c r="AM93" i="2" s="1"/>
  <c r="C35" i="2"/>
  <c r="AH35" i="2" s="1"/>
  <c r="I28" i="2"/>
  <c r="AR28" i="2" s="1"/>
  <c r="L28" i="2"/>
  <c r="AW28" i="2" s="1"/>
  <c r="F28" i="2"/>
  <c r="AM28" i="2" s="1"/>
  <c r="F88" i="2"/>
  <c r="AM88" i="2" s="1"/>
  <c r="I80" i="2"/>
  <c r="AR80" i="2" s="1"/>
  <c r="C100" i="2"/>
  <c r="AH100" i="2" s="1"/>
  <c r="L105" i="2"/>
  <c r="AW105" i="2" s="1"/>
  <c r="F35" i="2"/>
  <c r="AM35" i="2" s="1"/>
  <c r="L88" i="2"/>
  <c r="AW88" i="2" s="1"/>
  <c r="C28" i="2"/>
  <c r="AH28" i="2" s="1"/>
  <c r="F100" i="2"/>
  <c r="AM100" i="2" s="1"/>
  <c r="F60" i="2"/>
  <c r="AM60" i="2" s="1"/>
  <c r="I43" i="2"/>
  <c r="AR43" i="2" s="1"/>
  <c r="L53" i="2"/>
  <c r="AW53" i="2" s="1"/>
  <c r="I35" i="2"/>
  <c r="AR35" i="2" s="1"/>
  <c r="I53" i="2"/>
  <c r="AR53" i="2" s="1"/>
  <c r="L84" i="2"/>
  <c r="AW84" i="2" s="1"/>
  <c r="F80" i="2"/>
  <c r="AM80" i="2" s="1"/>
  <c r="F53" i="2"/>
  <c r="AM53" i="2" s="1"/>
  <c r="AW11" i="2"/>
  <c r="F43" i="2"/>
  <c r="AM43" i="2" s="1"/>
  <c r="C43" i="2"/>
  <c r="AH43" i="2" s="1"/>
  <c r="L80" i="2"/>
  <c r="AW80" i="2" s="1"/>
  <c r="L93" i="2"/>
  <c r="AW93" i="2" s="1"/>
  <c r="C88" i="2"/>
  <c r="AH88" i="2" s="1"/>
  <c r="C80" i="2"/>
  <c r="AH80" i="2" s="1"/>
  <c r="C11" i="2"/>
  <c r="AH11" i="2" s="1"/>
  <c r="AJ60" i="2" l="1"/>
  <c r="AK60" i="2" s="1"/>
  <c r="I3" i="2"/>
  <c r="AR3" i="2" s="1"/>
  <c r="F3" i="2"/>
  <c r="AM3" i="2" s="1"/>
  <c r="L3" i="2"/>
  <c r="AW3" i="2" s="1"/>
  <c r="C3" i="2"/>
  <c r="AH3" i="2" s="1"/>
  <c r="AX12" i="2"/>
  <c r="AX19" i="2"/>
  <c r="AX29" i="2"/>
  <c r="AX33" i="2"/>
  <c r="AX36" i="2"/>
  <c r="AX61" i="2"/>
  <c r="AX63" i="2"/>
  <c r="AY71" i="2"/>
  <c r="AY72" i="2"/>
  <c r="AY76" i="2"/>
  <c r="AX81" i="2"/>
  <c r="AX83" i="2"/>
  <c r="AX85" i="2"/>
  <c r="AX89" i="2"/>
  <c r="AY92" i="2"/>
  <c r="AY101" i="2"/>
  <c r="AY106" i="2"/>
  <c r="AS12" i="2"/>
  <c r="AS23" i="2"/>
  <c r="AS31" i="2"/>
  <c r="AT36" i="2"/>
  <c r="AS38" i="2"/>
  <c r="AS44" i="2"/>
  <c r="AS50" i="2"/>
  <c r="AT54" i="2"/>
  <c r="AT58" i="2"/>
  <c r="AT67" i="2"/>
  <c r="AS76" i="2"/>
  <c r="AS94" i="2"/>
  <c r="AT97" i="2"/>
  <c r="AT99" i="2"/>
  <c r="AT101" i="2"/>
  <c r="AS106" i="2"/>
  <c r="AN15" i="2"/>
  <c r="AN17" i="2"/>
  <c r="AN25" i="2"/>
  <c r="AN26" i="2"/>
  <c r="AN29" i="2"/>
  <c r="AN50" i="2"/>
  <c r="AN51" i="2"/>
  <c r="AN54" i="2"/>
  <c r="AO61" i="2"/>
  <c r="AN63" i="2"/>
  <c r="AO74" i="2"/>
  <c r="AO79" i="2"/>
  <c r="AN81" i="2"/>
  <c r="AN85" i="2"/>
  <c r="AO86" i="2"/>
  <c r="AN89" i="2"/>
  <c r="AO94" i="2"/>
  <c r="AN97" i="2"/>
  <c r="AN99" i="2"/>
  <c r="AN101" i="2"/>
  <c r="AO106" i="2"/>
  <c r="AJ12" i="2"/>
  <c r="AI13" i="2"/>
  <c r="AI14" i="2"/>
  <c r="AI15" i="2"/>
  <c r="AJ16" i="2"/>
  <c r="AI17" i="2"/>
  <c r="AI18" i="2"/>
  <c r="AJ19" i="2"/>
  <c r="AJ20" i="2"/>
  <c r="AI21" i="2"/>
  <c r="AI22" i="2"/>
  <c r="AI23" i="2"/>
  <c r="AI24" i="2"/>
  <c r="AI25" i="2"/>
  <c r="AI26" i="2"/>
  <c r="AI27" i="2"/>
  <c r="AI29" i="2"/>
  <c r="AI36" i="2"/>
  <c r="AI54" i="2"/>
  <c r="AI61" i="2"/>
  <c r="AI71" i="2"/>
  <c r="AI72" i="2"/>
  <c r="AJ78" i="2"/>
  <c r="AI79" i="2"/>
  <c r="AI81" i="2"/>
  <c r="AI85" i="2"/>
  <c r="AI89" i="2"/>
  <c r="AI92" i="2"/>
  <c r="AJ94" i="2"/>
  <c r="AI96" i="2"/>
  <c r="AI99" i="2"/>
  <c r="AJ103" i="2"/>
  <c r="AI106" i="2"/>
  <c r="AX44" i="2"/>
  <c r="AN57" i="2"/>
  <c r="AJ44" i="2"/>
  <c r="AI101" i="2"/>
  <c r="K53" i="2" l="1"/>
  <c r="E53" i="2"/>
  <c r="AY81" i="2"/>
  <c r="B11" i="2"/>
  <c r="AN61" i="2"/>
  <c r="AP61" i="2" s="1"/>
  <c r="AJ27" i="2"/>
  <c r="K84" i="2"/>
  <c r="AX84" i="2" s="1"/>
  <c r="AI95" i="2"/>
  <c r="AY12" i="2"/>
  <c r="E84" i="2"/>
  <c r="AO84" i="2" s="1"/>
  <c r="AX11" i="2"/>
  <c r="AO89" i="2"/>
  <c r="K88" i="2"/>
  <c r="AY88" i="2" s="1"/>
  <c r="AY85" i="2"/>
  <c r="AZ85" i="2" s="1"/>
  <c r="AJ26" i="2"/>
  <c r="B84" i="2"/>
  <c r="AI84" i="2" s="1"/>
  <c r="K43" i="2"/>
  <c r="AX43" i="2" s="1"/>
  <c r="AN11" i="2"/>
  <c r="H43" i="2"/>
  <c r="AS43" i="2" s="1"/>
  <c r="B88" i="2"/>
  <c r="AJ88" i="2" s="1"/>
  <c r="E35" i="2"/>
  <c r="AN35" i="2" s="1"/>
  <c r="E43" i="2"/>
  <c r="AN43" i="2" s="1"/>
  <c r="K100" i="2"/>
  <c r="AX100" i="2" s="1"/>
  <c r="H88" i="2"/>
  <c r="AT88" i="2" s="1"/>
  <c r="H105" i="2"/>
  <c r="AT105" i="2" s="1"/>
  <c r="E100" i="2"/>
  <c r="AO100" i="2" s="1"/>
  <c r="E88" i="2"/>
  <c r="AO88" i="2" s="1"/>
  <c r="AO81" i="2"/>
  <c r="AP81" i="2" s="1"/>
  <c r="K105" i="2"/>
  <c r="AX105" i="2" s="1"/>
  <c r="AX53" i="2"/>
  <c r="H60" i="2"/>
  <c r="AS60" i="2" s="1"/>
  <c r="H84" i="2"/>
  <c r="E60" i="2"/>
  <c r="AN60" i="2" s="1"/>
  <c r="AN53" i="2"/>
  <c r="B105" i="2"/>
  <c r="AJ105" i="2" s="1"/>
  <c r="B28" i="2"/>
  <c r="AI28" i="2" s="1"/>
  <c r="B80" i="2"/>
  <c r="K93" i="2"/>
  <c r="AS36" i="2"/>
  <c r="AU36" i="2" s="1"/>
  <c r="H100" i="2"/>
  <c r="K60" i="2"/>
  <c r="H93" i="2"/>
  <c r="B53" i="2"/>
  <c r="K28" i="2"/>
  <c r="AY28" i="2" s="1"/>
  <c r="H53" i="2"/>
  <c r="AS53" i="2" s="1"/>
  <c r="E93" i="2"/>
  <c r="K80" i="2"/>
  <c r="H28" i="2"/>
  <c r="AT28" i="2" s="1"/>
  <c r="K35" i="2"/>
  <c r="H80" i="2"/>
  <c r="E105" i="2"/>
  <c r="AN105" i="2" s="1"/>
  <c r="B60" i="2"/>
  <c r="E28" i="2"/>
  <c r="AN28" i="2" s="1"/>
  <c r="H35" i="2"/>
  <c r="AT35" i="2" s="1"/>
  <c r="E80" i="2"/>
  <c r="AO96" i="2"/>
  <c r="AI91" i="2"/>
  <c r="AI90" i="2"/>
  <c r="AI76" i="2"/>
  <c r="AJ73" i="2"/>
  <c r="AI68" i="2"/>
  <c r="AI63" i="2"/>
  <c r="AI19" i="2"/>
  <c r="AN79" i="2"/>
  <c r="P79" i="2" s="1"/>
  <c r="B93" i="2"/>
  <c r="AT44" i="2"/>
  <c r="AU44" i="2" s="1"/>
  <c r="AT76" i="2"/>
  <c r="AU76" i="2" s="1"/>
  <c r="AN42" i="2"/>
  <c r="AX92" i="2"/>
  <c r="R92" i="2" s="1"/>
  <c r="AO42" i="2"/>
  <c r="B100" i="2"/>
  <c r="AY89" i="2"/>
  <c r="AZ89" i="2" s="1"/>
  <c r="AX71" i="2"/>
  <c r="R71" i="2" s="1"/>
  <c r="AO29" i="2"/>
  <c r="AP29" i="2" s="1"/>
  <c r="AI102" i="2"/>
  <c r="AS11" i="2"/>
  <c r="AJ82" i="2"/>
  <c r="AN103" i="2"/>
  <c r="AY36" i="2"/>
  <c r="AZ36" i="2" s="1"/>
  <c r="AO103" i="2"/>
  <c r="AI97" i="2"/>
  <c r="AO99" i="2"/>
  <c r="P99" i="2" s="1"/>
  <c r="AJ25" i="2"/>
  <c r="AI98" i="2"/>
  <c r="AO54" i="2"/>
  <c r="AP54" i="2" s="1"/>
  <c r="AT12" i="2"/>
  <c r="AI20" i="2"/>
  <c r="AJ14" i="2"/>
  <c r="AJ21" i="2"/>
  <c r="AJ66" i="2"/>
  <c r="AJ18" i="2"/>
  <c r="AJ17" i="2"/>
  <c r="AI16" i="2"/>
  <c r="AJ15" i="2"/>
  <c r="AJ13" i="2"/>
  <c r="AX101" i="2"/>
  <c r="AZ101" i="2" s="1"/>
  <c r="AY61" i="2"/>
  <c r="AZ61" i="2" s="1"/>
  <c r="AX79" i="2"/>
  <c r="AS74" i="2"/>
  <c r="AT74" i="2"/>
  <c r="AS58" i="2"/>
  <c r="Q58" i="2" s="1"/>
  <c r="AS54" i="2"/>
  <c r="AU54" i="2" s="1"/>
  <c r="AS67" i="2"/>
  <c r="Q67" i="2" s="1"/>
  <c r="AO101" i="2"/>
  <c r="AP101" i="2" s="1"/>
  <c r="AO21" i="2"/>
  <c r="AO97" i="2"/>
  <c r="AP97" i="2" s="1"/>
  <c r="AO50" i="2"/>
  <c r="AP50" i="2" s="1"/>
  <c r="AO85" i="2"/>
  <c r="AN21" i="2"/>
  <c r="AI64" i="2"/>
  <c r="AI67" i="2"/>
  <c r="AI86" i="2"/>
  <c r="AJ24" i="2"/>
  <c r="AJ23" i="2"/>
  <c r="AI70" i="2"/>
  <c r="AJ22" i="2"/>
  <c r="AJ104" i="2"/>
  <c r="AI59" i="2"/>
  <c r="AI75" i="2"/>
  <c r="AO43" i="2"/>
  <c r="AT71" i="2"/>
  <c r="AS71" i="2"/>
  <c r="AS20" i="2"/>
  <c r="AT20" i="2"/>
  <c r="AY20" i="2"/>
  <c r="AX20" i="2"/>
  <c r="AX25" i="2"/>
  <c r="AY25" i="2"/>
  <c r="AX75" i="2"/>
  <c r="AY75" i="2"/>
  <c r="AT83" i="2"/>
  <c r="AS83" i="2"/>
  <c r="AO70" i="2"/>
  <c r="AN70" i="2"/>
  <c r="AT40" i="2"/>
  <c r="AS40" i="2"/>
  <c r="AO66" i="2"/>
  <c r="AN66" i="2"/>
  <c r="AO83" i="2"/>
  <c r="AN83" i="2"/>
  <c r="AX49" i="2"/>
  <c r="AY49" i="2"/>
  <c r="AS98" i="2"/>
  <c r="AT98" i="2"/>
  <c r="AY104" i="2"/>
  <c r="AX104" i="2"/>
  <c r="AO98" i="2"/>
  <c r="AN98" i="2"/>
  <c r="AO82" i="2"/>
  <c r="AN82" i="2"/>
  <c r="AX23" i="2"/>
  <c r="AY23" i="2"/>
  <c r="AS18" i="2"/>
  <c r="AT18" i="2"/>
  <c r="AN13" i="2"/>
  <c r="AO13" i="2"/>
  <c r="AS30" i="2"/>
  <c r="AT30" i="2"/>
  <c r="AN38" i="2"/>
  <c r="AO38" i="2"/>
  <c r="AX48" i="2"/>
  <c r="AY48" i="2"/>
  <c r="AT104" i="2"/>
  <c r="AS104" i="2"/>
  <c r="AX97" i="2"/>
  <c r="AY97" i="2"/>
  <c r="AT90" i="2"/>
  <c r="AS90" i="2"/>
  <c r="AN69" i="2"/>
  <c r="AO69" i="2"/>
  <c r="AS55" i="2"/>
  <c r="AT55" i="2"/>
  <c r="AN71" i="2"/>
  <c r="AO71" i="2"/>
  <c r="AN39" i="2"/>
  <c r="AO39" i="2"/>
  <c r="AT75" i="2"/>
  <c r="AS75" i="2"/>
  <c r="AN75" i="2"/>
  <c r="AO75" i="2"/>
  <c r="AT79" i="2"/>
  <c r="AS79" i="2"/>
  <c r="AY68" i="2"/>
  <c r="AX68" i="2"/>
  <c r="AT63" i="2"/>
  <c r="AS63" i="2"/>
  <c r="AX32" i="2"/>
  <c r="AY32" i="2"/>
  <c r="AS92" i="2"/>
  <c r="AT92" i="2"/>
  <c r="AN31" i="2"/>
  <c r="AO31" i="2"/>
  <c r="AX103" i="2"/>
  <c r="AY103" i="2"/>
  <c r="AX93" i="2"/>
  <c r="AY93" i="2"/>
  <c r="AX73" i="2"/>
  <c r="AY73" i="2"/>
  <c r="AS68" i="2"/>
  <c r="AT68" i="2"/>
  <c r="AY39" i="2"/>
  <c r="AX39" i="2"/>
  <c r="AX24" i="2"/>
  <c r="AY24" i="2"/>
  <c r="AY64" i="2"/>
  <c r="AX64" i="2"/>
  <c r="AX13" i="2"/>
  <c r="AY13" i="2"/>
  <c r="AN49" i="2"/>
  <c r="AO49" i="2"/>
  <c r="AN58" i="2"/>
  <c r="AO58" i="2"/>
  <c r="AN23" i="2"/>
  <c r="AO23" i="2"/>
  <c r="AX57" i="2"/>
  <c r="AY57" i="2"/>
  <c r="AS42" i="2"/>
  <c r="AT42" i="2"/>
  <c r="AN37" i="2"/>
  <c r="AO37" i="2"/>
  <c r="AX47" i="2"/>
  <c r="AY47" i="2"/>
  <c r="AT103" i="2"/>
  <c r="AS103" i="2"/>
  <c r="AN45" i="2"/>
  <c r="AO45" i="2"/>
  <c r="AT59" i="2"/>
  <c r="AS59" i="2"/>
  <c r="AS82" i="2"/>
  <c r="AT82" i="2"/>
  <c r="AO90" i="2"/>
  <c r="AN90" i="2"/>
  <c r="AT78" i="2"/>
  <c r="AS78" i="2"/>
  <c r="AN73" i="2"/>
  <c r="AO73" i="2"/>
  <c r="AX67" i="2"/>
  <c r="AY67" i="2"/>
  <c r="AT62" i="2"/>
  <c r="AS62" i="2"/>
  <c r="AS15" i="2"/>
  <c r="AT15" i="2"/>
  <c r="AN55" i="2"/>
  <c r="AO55" i="2"/>
  <c r="AX31" i="2"/>
  <c r="AY31" i="2"/>
  <c r="AY98" i="2"/>
  <c r="AX98" i="2"/>
  <c r="AO19" i="2"/>
  <c r="AN19" i="2"/>
  <c r="AY69" i="2"/>
  <c r="AX69" i="2"/>
  <c r="AI83" i="2"/>
  <c r="AS34" i="2"/>
  <c r="AT34" i="2"/>
  <c r="AT27" i="2"/>
  <c r="AS27" i="2"/>
  <c r="AN22" i="2"/>
  <c r="AO22" i="2"/>
  <c r="AX16" i="2"/>
  <c r="AY16" i="2"/>
  <c r="AO34" i="2"/>
  <c r="AN34" i="2"/>
  <c r="AX41" i="2"/>
  <c r="AY41" i="2"/>
  <c r="AT52" i="2"/>
  <c r="AS52" i="2"/>
  <c r="AN47" i="2"/>
  <c r="AO47" i="2"/>
  <c r="AX56" i="2"/>
  <c r="AY56" i="2"/>
  <c r="AY102" i="2"/>
  <c r="AX102" i="2"/>
  <c r="AO78" i="2"/>
  <c r="AN78" i="2"/>
  <c r="AY45" i="2"/>
  <c r="AX45" i="2"/>
  <c r="AT14" i="2"/>
  <c r="AS14" i="2"/>
  <c r="AS19" i="2"/>
  <c r="AT19" i="2"/>
  <c r="AY37" i="2"/>
  <c r="AX37" i="2"/>
  <c r="AS22" i="2"/>
  <c r="AT22" i="2"/>
  <c r="AS47" i="2"/>
  <c r="AT47" i="2"/>
  <c r="AN27" i="2"/>
  <c r="AO27" i="2"/>
  <c r="AX21" i="2"/>
  <c r="AY21" i="2"/>
  <c r="AS16" i="2"/>
  <c r="AT16" i="2"/>
  <c r="AT56" i="2"/>
  <c r="AS56" i="2"/>
  <c r="AS102" i="2"/>
  <c r="AT102" i="2"/>
  <c r="AX95" i="2"/>
  <c r="AY95" i="2"/>
  <c r="AX77" i="2"/>
  <c r="AY77" i="2"/>
  <c r="AS72" i="2"/>
  <c r="AT72" i="2"/>
  <c r="AN67" i="2"/>
  <c r="AO67" i="2"/>
  <c r="AT39" i="2"/>
  <c r="AS39" i="2"/>
  <c r="AX91" i="2"/>
  <c r="AY91" i="2"/>
  <c r="AO65" i="2"/>
  <c r="AN65" i="2"/>
  <c r="AN14" i="2"/>
  <c r="AO14" i="2"/>
  <c r="AN59" i="2"/>
  <c r="AO59" i="2"/>
  <c r="AN18" i="2"/>
  <c r="AO18" i="2"/>
  <c r="AO104" i="2"/>
  <c r="AN104" i="2"/>
  <c r="AX27" i="2"/>
  <c r="AY27" i="2"/>
  <c r="AY52" i="2"/>
  <c r="AX52" i="2"/>
  <c r="AS96" i="2"/>
  <c r="AT96" i="2"/>
  <c r="AN41" i="2"/>
  <c r="AO41" i="2"/>
  <c r="AT95" i="2"/>
  <c r="AS95" i="2"/>
  <c r="AS32" i="2"/>
  <c r="AT32" i="2"/>
  <c r="AX99" i="2"/>
  <c r="AY99" i="2"/>
  <c r="AX65" i="2"/>
  <c r="AY65" i="2"/>
  <c r="AX59" i="2"/>
  <c r="AY59" i="2"/>
  <c r="AS70" i="2"/>
  <c r="AT70" i="2"/>
  <c r="AT91" i="2"/>
  <c r="AS91" i="2"/>
  <c r="AS24" i="2"/>
  <c r="AT24" i="2"/>
  <c r="AO91" i="2"/>
  <c r="AN91" i="2"/>
  <c r="AN30" i="2"/>
  <c r="AO30" i="2"/>
  <c r="AX17" i="2"/>
  <c r="AY17" i="2"/>
  <c r="AX51" i="2"/>
  <c r="AY51" i="2"/>
  <c r="AS46" i="2"/>
  <c r="AT46" i="2"/>
  <c r="AO102" i="2"/>
  <c r="AN102" i="2"/>
  <c r="AS26" i="2"/>
  <c r="AT26" i="2"/>
  <c r="AX15" i="2"/>
  <c r="AY15" i="2"/>
  <c r="AO33" i="2"/>
  <c r="AN33" i="2"/>
  <c r="AX40" i="2"/>
  <c r="AY40" i="2"/>
  <c r="AS51" i="2"/>
  <c r="AT51" i="2"/>
  <c r="AO46" i="2"/>
  <c r="AN46" i="2"/>
  <c r="AX55" i="2"/>
  <c r="AY55" i="2"/>
  <c r="AS86" i="2"/>
  <c r="AT86" i="2"/>
  <c r="AO77" i="2"/>
  <c r="AN77" i="2"/>
  <c r="AS66" i="2"/>
  <c r="AT66" i="2"/>
  <c r="AT31" i="2"/>
  <c r="AU31" i="2" s="1"/>
  <c r="AO25" i="2"/>
  <c r="AP25" i="2" s="1"/>
  <c r="AZ12" i="2"/>
  <c r="AI87" i="2"/>
  <c r="AN74" i="2"/>
  <c r="AT106" i="2"/>
  <c r="AU106" i="2" s="1"/>
  <c r="AT94" i="2"/>
  <c r="AU94" i="2" s="1"/>
  <c r="AN106" i="2"/>
  <c r="AP106" i="2" s="1"/>
  <c r="AN94" i="2"/>
  <c r="AP94" i="2" s="1"/>
  <c r="AY79" i="2"/>
  <c r="AY63" i="2"/>
  <c r="AZ63" i="2" s="1"/>
  <c r="AO57" i="2"/>
  <c r="AP57" i="2" s="1"/>
  <c r="AO51" i="2"/>
  <c r="AP51" i="2" s="1"/>
  <c r="AY44" i="2"/>
  <c r="AZ44" i="2" s="1"/>
  <c r="AT38" i="2"/>
  <c r="AU38" i="2" s="1"/>
  <c r="AO26" i="2"/>
  <c r="AP26" i="2" s="1"/>
  <c r="AY19" i="2"/>
  <c r="AZ19" i="2" s="1"/>
  <c r="AX72" i="2"/>
  <c r="AZ81" i="2"/>
  <c r="AY83" i="2"/>
  <c r="AZ83" i="2" s="1"/>
  <c r="AT50" i="2"/>
  <c r="AU50" i="2" s="1"/>
  <c r="AT48" i="2"/>
  <c r="AY29" i="2"/>
  <c r="AZ29" i="2" s="1"/>
  <c r="AT23" i="2"/>
  <c r="AU23" i="2" s="1"/>
  <c r="AO17" i="2"/>
  <c r="AP17" i="2" s="1"/>
  <c r="AS101" i="2"/>
  <c r="AU101" i="2" s="1"/>
  <c r="AS99" i="2"/>
  <c r="AU99" i="2" s="1"/>
  <c r="AN86" i="2"/>
  <c r="AX76" i="2"/>
  <c r="AO63" i="2"/>
  <c r="AP63" i="2" s="1"/>
  <c r="AS48" i="2"/>
  <c r="AY33" i="2"/>
  <c r="AZ33" i="2" s="1"/>
  <c r="AO15" i="2"/>
  <c r="P15" i="2" s="1"/>
  <c r="AX70" i="2"/>
  <c r="AY70" i="2"/>
  <c r="AS97" i="2"/>
  <c r="AU97" i="2" s="1"/>
  <c r="AP85" i="2"/>
  <c r="AX66" i="2"/>
  <c r="AY66" i="2"/>
  <c r="AX62" i="2"/>
  <c r="AY62" i="2"/>
  <c r="AN48" i="2"/>
  <c r="AO48" i="2"/>
  <c r="AX42" i="2"/>
  <c r="AY42" i="2"/>
  <c r="AS37" i="2"/>
  <c r="AT37" i="2"/>
  <c r="AN32" i="2"/>
  <c r="AO32" i="2"/>
  <c r="AX26" i="2"/>
  <c r="AY26" i="2"/>
  <c r="AS21" i="2"/>
  <c r="AT21" i="2"/>
  <c r="AN16" i="2"/>
  <c r="AO16" i="2"/>
  <c r="AN92" i="2"/>
  <c r="AO92" i="2"/>
  <c r="AX86" i="2"/>
  <c r="AY86" i="2"/>
  <c r="AS81" i="2"/>
  <c r="AT81" i="2"/>
  <c r="AN76" i="2"/>
  <c r="AO76" i="2"/>
  <c r="AX58" i="2"/>
  <c r="AY58" i="2"/>
  <c r="AU12" i="2"/>
  <c r="AX106" i="2"/>
  <c r="AZ106" i="2" s="1"/>
  <c r="AN68" i="2"/>
  <c r="AO68" i="2"/>
  <c r="AS49" i="2"/>
  <c r="AT49" i="2"/>
  <c r="AN44" i="2"/>
  <c r="AO44" i="2"/>
  <c r="AX38" i="2"/>
  <c r="AY38" i="2"/>
  <c r="AS33" i="2"/>
  <c r="AT33" i="2"/>
  <c r="AX22" i="2"/>
  <c r="AY22" i="2"/>
  <c r="AS17" i="2"/>
  <c r="AT17" i="2"/>
  <c r="AN12" i="2"/>
  <c r="AO12" i="2"/>
  <c r="AS77" i="2"/>
  <c r="AT77" i="2"/>
  <c r="AN72" i="2"/>
  <c r="AO72" i="2"/>
  <c r="AS73" i="2"/>
  <c r="AT73" i="2"/>
  <c r="AX50" i="2"/>
  <c r="AY50" i="2"/>
  <c r="AS45" i="2"/>
  <c r="AT45" i="2"/>
  <c r="AN40" i="2"/>
  <c r="AO40" i="2"/>
  <c r="AX34" i="2"/>
  <c r="AY34" i="2"/>
  <c r="AS29" i="2"/>
  <c r="AT29" i="2"/>
  <c r="AN24" i="2"/>
  <c r="AO24" i="2"/>
  <c r="AX18" i="2"/>
  <c r="AY18" i="2"/>
  <c r="AS13" i="2"/>
  <c r="AT13" i="2"/>
  <c r="AS93" i="2"/>
  <c r="AT93" i="2"/>
  <c r="AX82" i="2"/>
  <c r="AY82" i="2"/>
  <c r="AN64" i="2"/>
  <c r="AO64" i="2"/>
  <c r="AX54" i="2"/>
  <c r="AY54" i="2"/>
  <c r="AX94" i="2"/>
  <c r="AY94" i="2"/>
  <c r="AS89" i="2"/>
  <c r="AT89" i="2"/>
  <c r="AX78" i="2"/>
  <c r="AY78" i="2"/>
  <c r="AS69" i="2"/>
  <c r="AT69" i="2"/>
  <c r="AN56" i="2"/>
  <c r="AO56" i="2"/>
  <c r="AP89" i="2"/>
  <c r="AS61" i="2"/>
  <c r="AT61" i="2"/>
  <c r="AS65" i="2"/>
  <c r="AT65" i="2"/>
  <c r="AN96" i="2"/>
  <c r="AN52" i="2"/>
  <c r="AO52" i="2"/>
  <c r="AX46" i="2"/>
  <c r="AY46" i="2"/>
  <c r="AS41" i="2"/>
  <c r="AT41" i="2"/>
  <c r="AN36" i="2"/>
  <c r="AO36" i="2"/>
  <c r="AX30" i="2"/>
  <c r="AY30" i="2"/>
  <c r="AS25" i="2"/>
  <c r="AT25" i="2"/>
  <c r="AN20" i="2"/>
  <c r="AO20" i="2"/>
  <c r="AX14" i="2"/>
  <c r="AY14" i="2"/>
  <c r="AX90" i="2"/>
  <c r="AY90" i="2"/>
  <c r="AS85" i="2"/>
  <c r="AT85" i="2"/>
  <c r="AX74" i="2"/>
  <c r="AY74" i="2"/>
  <c r="AS57" i="2"/>
  <c r="AT57" i="2"/>
  <c r="AJ83" i="2"/>
  <c r="AI103" i="2"/>
  <c r="AK103" i="2" s="1"/>
  <c r="AI77" i="2"/>
  <c r="AJ77" i="2"/>
  <c r="AI65" i="2"/>
  <c r="AJ65" i="2"/>
  <c r="AI62" i="2"/>
  <c r="AI104" i="2"/>
  <c r="AI94" i="2"/>
  <c r="AK94" i="2" s="1"/>
  <c r="AI73" i="2"/>
  <c r="AJ92" i="2"/>
  <c r="AK92" i="2" s="1"/>
  <c r="AI82" i="2"/>
  <c r="AJ29" i="2"/>
  <c r="AK29" i="2" s="1"/>
  <c r="AJ95" i="2"/>
  <c r="AI78" i="2"/>
  <c r="AK78" i="2" s="1"/>
  <c r="AI66" i="2"/>
  <c r="AJ70" i="2"/>
  <c r="AI44" i="2"/>
  <c r="AK44" i="2" s="1"/>
  <c r="AJ102" i="2"/>
  <c r="AJ76" i="2"/>
  <c r="AJ99" i="2"/>
  <c r="AK99" i="2" s="1"/>
  <c r="AJ64" i="2"/>
  <c r="AJ81" i="2"/>
  <c r="AK81" i="2" s="1"/>
  <c r="AJ90" i="2"/>
  <c r="AK90" i="2" s="1"/>
  <c r="AJ69" i="2"/>
  <c r="AI69" i="2"/>
  <c r="AJ98" i="2"/>
  <c r="AJ89" i="2"/>
  <c r="AK89" i="2" s="1"/>
  <c r="AJ106" i="2"/>
  <c r="AK106" i="2" s="1"/>
  <c r="AJ97" i="2"/>
  <c r="AJ72" i="2"/>
  <c r="AK72" i="2" s="1"/>
  <c r="AJ85" i="2"/>
  <c r="AK85" i="2" s="1"/>
  <c r="AJ61" i="2"/>
  <c r="AK61" i="2" s="1"/>
  <c r="AJ68" i="2"/>
  <c r="AJ74" i="2"/>
  <c r="AI74" i="2"/>
  <c r="AJ59" i="2"/>
  <c r="AJ101" i="2"/>
  <c r="AK101" i="2" s="1"/>
  <c r="AJ96" i="2"/>
  <c r="AK96" i="2" s="1"/>
  <c r="AJ91" i="2"/>
  <c r="AJ86" i="2"/>
  <c r="AJ79" i="2"/>
  <c r="AJ75" i="2"/>
  <c r="AJ71" i="2"/>
  <c r="AK71" i="2" s="1"/>
  <c r="AJ67" i="2"/>
  <c r="AJ63" i="2"/>
  <c r="AJ54" i="2"/>
  <c r="AK54" i="2" s="1"/>
  <c r="AJ36" i="2"/>
  <c r="AK36" i="2" s="1"/>
  <c r="AI12" i="2"/>
  <c r="AK12" i="2" s="1"/>
  <c r="R69" i="2" l="1"/>
  <c r="P43" i="2"/>
  <c r="AU59" i="2"/>
  <c r="AP42" i="2"/>
  <c r="AP98" i="2"/>
  <c r="AN88" i="2"/>
  <c r="P88" i="2" s="1"/>
  <c r="AX88" i="2"/>
  <c r="AZ88" i="2" s="1"/>
  <c r="AY53" i="2"/>
  <c r="R53" i="2" s="1"/>
  <c r="AS105" i="2"/>
  <c r="Q105" i="2" s="1"/>
  <c r="AY11" i="2"/>
  <c r="R11" i="2" s="1"/>
  <c r="AS28" i="2"/>
  <c r="AU28" i="2" s="1"/>
  <c r="AT60" i="2"/>
  <c r="AU60" i="2" s="1"/>
  <c r="AY43" i="2"/>
  <c r="R43" i="2" s="1"/>
  <c r="AO105" i="2"/>
  <c r="AP105" i="2" s="1"/>
  <c r="AI88" i="2"/>
  <c r="O88" i="2" s="1"/>
  <c r="AO53" i="2"/>
  <c r="P53" i="2" s="1"/>
  <c r="AN100" i="2"/>
  <c r="AP100" i="2" s="1"/>
  <c r="AO35" i="2"/>
  <c r="AP35" i="2" s="1"/>
  <c r="AY84" i="2"/>
  <c r="R84" i="2" s="1"/>
  <c r="AY100" i="2"/>
  <c r="AZ100" i="2" s="1"/>
  <c r="AK95" i="2"/>
  <c r="AS88" i="2"/>
  <c r="Q88" i="2" s="1"/>
  <c r="AP58" i="2"/>
  <c r="AZ103" i="2"/>
  <c r="P33" i="2"/>
  <c r="AS35" i="2"/>
  <c r="Q35" i="2" s="1"/>
  <c r="AO60" i="2"/>
  <c r="AP60" i="2" s="1"/>
  <c r="AO11" i="2"/>
  <c r="P11" i="2" s="1"/>
  <c r="O97" i="2"/>
  <c r="O76" i="2"/>
  <c r="O68" i="2"/>
  <c r="AT53" i="2"/>
  <c r="Q53" i="2" s="1"/>
  <c r="AP99" i="2"/>
  <c r="AX28" i="2"/>
  <c r="R28" i="2" s="1"/>
  <c r="AK98" i="2"/>
  <c r="AZ75" i="2"/>
  <c r="AT43" i="2"/>
  <c r="AU43" i="2" s="1"/>
  <c r="AY105" i="2"/>
  <c r="R105" i="2" s="1"/>
  <c r="AZ69" i="2"/>
  <c r="AP69" i="2"/>
  <c r="O77" i="2"/>
  <c r="AZ39" i="2"/>
  <c r="R20" i="2"/>
  <c r="Q74" i="2"/>
  <c r="AZ65" i="2"/>
  <c r="Q59" i="2"/>
  <c r="AU67" i="2"/>
  <c r="P70" i="2"/>
  <c r="AX3" i="2"/>
  <c r="AO28" i="2"/>
  <c r="P28" i="2" s="1"/>
  <c r="AU85" i="2"/>
  <c r="Q75" i="2"/>
  <c r="AX35" i="2"/>
  <c r="AZ35" i="2" s="1"/>
  <c r="R104" i="2"/>
  <c r="AJ28" i="2"/>
  <c r="AK104" i="2"/>
  <c r="R38" i="2"/>
  <c r="AP65" i="2"/>
  <c r="AU24" i="2"/>
  <c r="AT11" i="2"/>
  <c r="AU11" i="2" s="1"/>
  <c r="P103" i="2"/>
  <c r="AK91" i="2"/>
  <c r="AP79" i="2"/>
  <c r="AP71" i="2"/>
  <c r="O64" i="2"/>
  <c r="P39" i="2"/>
  <c r="AZ92" i="2"/>
  <c r="AZ64" i="2"/>
  <c r="AU68" i="2"/>
  <c r="Q76" i="2"/>
  <c r="P67" i="2"/>
  <c r="P69" i="2"/>
  <c r="AZ55" i="2"/>
  <c r="Q46" i="2"/>
  <c r="P42" i="2"/>
  <c r="AP30" i="2"/>
  <c r="Q21" i="2"/>
  <c r="AP19" i="2"/>
  <c r="AP15" i="2"/>
  <c r="O73" i="2"/>
  <c r="O59" i="2"/>
  <c r="AK70" i="2"/>
  <c r="Q91" i="2"/>
  <c r="AU96" i="2"/>
  <c r="R45" i="2"/>
  <c r="AP34" i="2"/>
  <c r="AZ98" i="2"/>
  <c r="P37" i="2"/>
  <c r="P71" i="2"/>
  <c r="R75" i="2"/>
  <c r="R14" i="2"/>
  <c r="AP83" i="2"/>
  <c r="AZ71" i="2"/>
  <c r="AK102" i="2"/>
  <c r="AP66" i="2"/>
  <c r="Q93" i="2"/>
  <c r="Q98" i="2"/>
  <c r="AZ79" i="2"/>
  <c r="R23" i="2"/>
  <c r="AK66" i="2"/>
  <c r="AP103" i="2"/>
  <c r="R97" i="2"/>
  <c r="P82" i="2"/>
  <c r="Q37" i="2"/>
  <c r="AP70" i="2"/>
  <c r="Q57" i="2"/>
  <c r="P77" i="2"/>
  <c r="AP33" i="2"/>
  <c r="AP59" i="2"/>
  <c r="R37" i="2"/>
  <c r="R103" i="2"/>
  <c r="AU75" i="2"/>
  <c r="P98" i="2"/>
  <c r="AK82" i="2"/>
  <c r="AP21" i="2"/>
  <c r="P73" i="2"/>
  <c r="R13" i="2"/>
  <c r="AZ48" i="2"/>
  <c r="O69" i="2"/>
  <c r="P92" i="2"/>
  <c r="R15" i="2"/>
  <c r="P14" i="2"/>
  <c r="Q102" i="2"/>
  <c r="Q19" i="2"/>
  <c r="P19" i="2"/>
  <c r="R47" i="2"/>
  <c r="P50" i="2"/>
  <c r="R93" i="2"/>
  <c r="R18" i="2"/>
  <c r="AZ91" i="2"/>
  <c r="Q92" i="2"/>
  <c r="AP39" i="2"/>
  <c r="P38" i="2"/>
  <c r="O103" i="2"/>
  <c r="P20" i="2"/>
  <c r="R22" i="2"/>
  <c r="AP78" i="2"/>
  <c r="R31" i="2"/>
  <c r="Q42" i="2"/>
  <c r="Q25" i="2"/>
  <c r="Q77" i="2"/>
  <c r="AP67" i="2"/>
  <c r="AU82" i="2"/>
  <c r="R79" i="2"/>
  <c r="AZ49" i="2"/>
  <c r="Q15" i="2"/>
  <c r="Q68" i="2"/>
  <c r="R65" i="2"/>
  <c r="Q47" i="2"/>
  <c r="AZ20" i="2"/>
  <c r="AU74" i="2"/>
  <c r="P64" i="2"/>
  <c r="P40" i="2"/>
  <c r="AU37" i="2"/>
  <c r="R99" i="2"/>
  <c r="P18" i="2"/>
  <c r="Q22" i="2"/>
  <c r="Q34" i="2"/>
  <c r="Q90" i="2"/>
  <c r="AK83" i="2"/>
  <c r="AZ46" i="2"/>
  <c r="R42" i="2"/>
  <c r="P30" i="2"/>
  <c r="AZ95" i="2"/>
  <c r="P49" i="2"/>
  <c r="AZ97" i="2"/>
  <c r="AU40" i="2"/>
  <c r="AU20" i="2"/>
  <c r="AU102" i="2"/>
  <c r="P48" i="2"/>
  <c r="Q52" i="2"/>
  <c r="P78" i="2"/>
  <c r="P17" i="2"/>
  <c r="Q60" i="2"/>
  <c r="P52" i="2"/>
  <c r="Q69" i="2"/>
  <c r="P68" i="2"/>
  <c r="P65" i="2"/>
  <c r="AU78" i="2"/>
  <c r="P21" i="2"/>
  <c r="Q50" i="2"/>
  <c r="O65" i="2"/>
  <c r="Q73" i="2"/>
  <c r="AZ104" i="2"/>
  <c r="AU83" i="2"/>
  <c r="P63" i="2"/>
  <c r="Q97" i="2"/>
  <c r="R63" i="2"/>
  <c r="AZ34" i="2"/>
  <c r="R34" i="2"/>
  <c r="R48" i="2"/>
  <c r="AZ54" i="2"/>
  <c r="R55" i="2"/>
  <c r="R70" i="2"/>
  <c r="AZ21" i="2"/>
  <c r="AZ16" i="2"/>
  <c r="R16" i="2"/>
  <c r="AZ24" i="2"/>
  <c r="R24" i="2"/>
  <c r="R33" i="2"/>
  <c r="AZ32" i="2"/>
  <c r="R32" i="2"/>
  <c r="R49" i="2"/>
  <c r="R90" i="2"/>
  <c r="AZ90" i="2"/>
  <c r="AZ51" i="2"/>
  <c r="AZ59" i="2"/>
  <c r="R59" i="2"/>
  <c r="R27" i="2"/>
  <c r="R57" i="2"/>
  <c r="R46" i="2"/>
  <c r="R50" i="2"/>
  <c r="R86" i="2"/>
  <c r="AZ86" i="2"/>
  <c r="AZ68" i="2"/>
  <c r="R68" i="2"/>
  <c r="AZ25" i="2"/>
  <c r="R25" i="2"/>
  <c r="AZ45" i="2"/>
  <c r="AZ40" i="2"/>
  <c r="R40" i="2"/>
  <c r="R21" i="2"/>
  <c r="R91" i="2"/>
  <c r="AZ82" i="2"/>
  <c r="AZ17" i="2"/>
  <c r="R17" i="2"/>
  <c r="AZ77" i="2"/>
  <c r="R56" i="2"/>
  <c r="R73" i="2"/>
  <c r="R82" i="2"/>
  <c r="R78" i="2"/>
  <c r="R77" i="2"/>
  <c r="R98" i="2"/>
  <c r="AZ99" i="2"/>
  <c r="R95" i="2"/>
  <c r="AZ67" i="2"/>
  <c r="AZ13" i="2"/>
  <c r="R67" i="2"/>
  <c r="AZ58" i="2"/>
  <c r="R58" i="2"/>
  <c r="AZ52" i="2"/>
  <c r="R52" i="2"/>
  <c r="AZ102" i="2"/>
  <c r="R102" i="2"/>
  <c r="AZ72" i="2"/>
  <c r="R72" i="2"/>
  <c r="AZ57" i="2"/>
  <c r="R62" i="2"/>
  <c r="AZ62" i="2"/>
  <c r="R19" i="2"/>
  <c r="R26" i="2"/>
  <c r="AZ76" i="2"/>
  <c r="R76" i="2"/>
  <c r="R30" i="2"/>
  <c r="AZ30" i="2"/>
  <c r="AZ37" i="2"/>
  <c r="R51" i="2"/>
  <c r="AZ74" i="2"/>
  <c r="R74" i="2"/>
  <c r="AZ70" i="2"/>
  <c r="R83" i="2"/>
  <c r="R66" i="2"/>
  <c r="AZ41" i="2"/>
  <c r="R41" i="2"/>
  <c r="R64" i="2"/>
  <c r="R39" i="2"/>
  <c r="AU104" i="2"/>
  <c r="Q104" i="2"/>
  <c r="AU71" i="2"/>
  <c r="Q71" i="2"/>
  <c r="Q38" i="2"/>
  <c r="Q31" i="2"/>
  <c r="AU39" i="2"/>
  <c r="Q39" i="2"/>
  <c r="AU29" i="2"/>
  <c r="AU51" i="2"/>
  <c r="Q51" i="2"/>
  <c r="AU70" i="2"/>
  <c r="AU47" i="2"/>
  <c r="AU15" i="2"/>
  <c r="Q96" i="2"/>
  <c r="Q66" i="2"/>
  <c r="AU72" i="2"/>
  <c r="Q72" i="2"/>
  <c r="AU27" i="2"/>
  <c r="Q27" i="2"/>
  <c r="Q41" i="2"/>
  <c r="AU66" i="2"/>
  <c r="Q82" i="2"/>
  <c r="AU58" i="2"/>
  <c r="AU30" i="2"/>
  <c r="Q30" i="2"/>
  <c r="Q70" i="2"/>
  <c r="Q45" i="2"/>
  <c r="AU45" i="2"/>
  <c r="AU86" i="2"/>
  <c r="AU32" i="2"/>
  <c r="Q32" i="2"/>
  <c r="Q62" i="2"/>
  <c r="AU62" i="2"/>
  <c r="AU63" i="2"/>
  <c r="Q63" i="2"/>
  <c r="Q86" i="2"/>
  <c r="Q17" i="2"/>
  <c r="AU95" i="2"/>
  <c r="Q95" i="2"/>
  <c r="AU55" i="2"/>
  <c r="Q55" i="2"/>
  <c r="Q33" i="2"/>
  <c r="Q99" i="2"/>
  <c r="Q23" i="2"/>
  <c r="Q83" i="2"/>
  <c r="AU26" i="2"/>
  <c r="Q26" i="2"/>
  <c r="AU65" i="2"/>
  <c r="Q65" i="2"/>
  <c r="Q24" i="2"/>
  <c r="AU56" i="2"/>
  <c r="Q56" i="2"/>
  <c r="AU52" i="2"/>
  <c r="AU18" i="2"/>
  <c r="Q18" i="2"/>
  <c r="AU90" i="2"/>
  <c r="Q20" i="2"/>
  <c r="Q13" i="2"/>
  <c r="AU13" i="2"/>
  <c r="Q49" i="2"/>
  <c r="AU48" i="2"/>
  <c r="Q48" i="2"/>
  <c r="AU91" i="2"/>
  <c r="AU14" i="2"/>
  <c r="Q14" i="2"/>
  <c r="Q79" i="2"/>
  <c r="AU16" i="2"/>
  <c r="Q16" i="2"/>
  <c r="Q78" i="2"/>
  <c r="AU103" i="2"/>
  <c r="Q103" i="2"/>
  <c r="Q40" i="2"/>
  <c r="P34" i="2"/>
  <c r="AP46" i="2"/>
  <c r="P75" i="2"/>
  <c r="P25" i="2"/>
  <c r="P57" i="2"/>
  <c r="AP27" i="2"/>
  <c r="P27" i="2"/>
  <c r="AP55" i="2"/>
  <c r="P90" i="2"/>
  <c r="AP90" i="2"/>
  <c r="P26" i="2"/>
  <c r="P104" i="2"/>
  <c r="AP22" i="2"/>
  <c r="P22" i="2"/>
  <c r="AP31" i="2"/>
  <c r="P31" i="2"/>
  <c r="P97" i="2"/>
  <c r="P66" i="2"/>
  <c r="AP32" i="2"/>
  <c r="P32" i="2"/>
  <c r="P60" i="2"/>
  <c r="AP82" i="2"/>
  <c r="P51" i="2"/>
  <c r="AP96" i="2"/>
  <c r="P96" i="2"/>
  <c r="AP24" i="2"/>
  <c r="P24" i="2"/>
  <c r="AP72" i="2"/>
  <c r="P72" i="2"/>
  <c r="P56" i="2"/>
  <c r="AP37" i="2"/>
  <c r="P83" i="2"/>
  <c r="AP77" i="2"/>
  <c r="AP43" i="2"/>
  <c r="AP91" i="2"/>
  <c r="P91" i="2"/>
  <c r="P59" i="2"/>
  <c r="P46" i="2"/>
  <c r="AP76" i="2"/>
  <c r="P76" i="2"/>
  <c r="P86" i="2"/>
  <c r="AP86" i="2"/>
  <c r="AP47" i="2"/>
  <c r="P47" i="2"/>
  <c r="AP23" i="2"/>
  <c r="P13" i="2"/>
  <c r="AP13" i="2"/>
  <c r="P23" i="2"/>
  <c r="P45" i="2"/>
  <c r="AP45" i="2"/>
  <c r="P55" i="2"/>
  <c r="AP74" i="2"/>
  <c r="P74" i="2"/>
  <c r="AP16" i="2"/>
  <c r="P16" i="2"/>
  <c r="P102" i="2"/>
  <c r="AP102" i="2"/>
  <c r="P41" i="2"/>
  <c r="P58" i="2"/>
  <c r="AK74" i="2"/>
  <c r="O83" i="2"/>
  <c r="AK77" i="2"/>
  <c r="O75" i="2"/>
  <c r="AK67" i="2"/>
  <c r="AK86" i="2"/>
  <c r="AN84" i="2"/>
  <c r="AO80" i="2"/>
  <c r="AN80" i="2"/>
  <c r="AU93" i="2"/>
  <c r="AS84" i="2"/>
  <c r="AT84" i="2"/>
  <c r="AP18" i="2"/>
  <c r="AU42" i="2"/>
  <c r="AP75" i="2"/>
  <c r="AZ23" i="2"/>
  <c r="AJ53" i="2"/>
  <c r="AI53" i="2"/>
  <c r="AU17" i="2"/>
  <c r="AZ42" i="2"/>
  <c r="AP36" i="2"/>
  <c r="AU73" i="2"/>
  <c r="AY96" i="2"/>
  <c r="AX96" i="2"/>
  <c r="AU25" i="2"/>
  <c r="AZ18" i="2"/>
  <c r="AP48" i="2"/>
  <c r="AS100" i="2"/>
  <c r="AT100" i="2"/>
  <c r="AU46" i="2"/>
  <c r="AP41" i="2"/>
  <c r="AP14" i="2"/>
  <c r="AY80" i="2"/>
  <c r="AX80" i="2"/>
  <c r="AU92" i="2"/>
  <c r="AN93" i="2"/>
  <c r="AO93" i="2"/>
  <c r="AS80" i="2"/>
  <c r="AT80" i="2"/>
  <c r="AU41" i="2"/>
  <c r="AJ93" i="2"/>
  <c r="AI93" i="2"/>
  <c r="AN87" i="2"/>
  <c r="AO87" i="2"/>
  <c r="AX87" i="2"/>
  <c r="AY87" i="2"/>
  <c r="AU22" i="2"/>
  <c r="AP73" i="2"/>
  <c r="AK65" i="2"/>
  <c r="AI100" i="2"/>
  <c r="AS64" i="2"/>
  <c r="AT64" i="2"/>
  <c r="AU77" i="2"/>
  <c r="AZ31" i="2"/>
  <c r="AZ78" i="2"/>
  <c r="AI80" i="2"/>
  <c r="AZ73" i="2"/>
  <c r="AP38" i="2"/>
  <c r="AO62" i="2"/>
  <c r="AN62" i="2"/>
  <c r="AJ84" i="2"/>
  <c r="O84" i="2" s="1"/>
  <c r="AZ56" i="2"/>
  <c r="AZ38" i="2"/>
  <c r="AU21" i="2"/>
  <c r="AU19" i="2"/>
  <c r="AP49" i="2"/>
  <c r="AZ93" i="2"/>
  <c r="AU98" i="2"/>
  <c r="AU57" i="2"/>
  <c r="AJ80" i="2"/>
  <c r="AZ14" i="2"/>
  <c r="AZ50" i="2"/>
  <c r="AP64" i="2"/>
  <c r="AP40" i="2"/>
  <c r="AZ26" i="2"/>
  <c r="AZ15" i="2"/>
  <c r="AZ27" i="2"/>
  <c r="AU34" i="2"/>
  <c r="AZ47" i="2"/>
  <c r="AI105" i="2"/>
  <c r="O105" i="2" s="1"/>
  <c r="AJ87" i="2"/>
  <c r="O87" i="2" s="1"/>
  <c r="AP52" i="2"/>
  <c r="O82" i="2"/>
  <c r="AJ100" i="2"/>
  <c r="AP20" i="2"/>
  <c r="AT87" i="2"/>
  <c r="AS87" i="2"/>
  <c r="AO95" i="2"/>
  <c r="AN95" i="2"/>
  <c r="AP104" i="2"/>
  <c r="AU79" i="2"/>
  <c r="AU81" i="2"/>
  <c r="AU49" i="2"/>
  <c r="AP68" i="2"/>
  <c r="AU89" i="2"/>
  <c r="AZ22" i="2"/>
  <c r="AP56" i="2"/>
  <c r="AU61" i="2"/>
  <c r="AU69" i="2"/>
  <c r="AU33" i="2"/>
  <c r="AP12" i="2"/>
  <c r="AP92" i="2"/>
  <c r="AZ94" i="2"/>
  <c r="AP44" i="2"/>
  <c r="AZ66" i="2"/>
  <c r="O104" i="2"/>
  <c r="O92" i="2"/>
  <c r="AK73" i="2"/>
  <c r="AJ62" i="2"/>
  <c r="AK62" i="2" s="1"/>
  <c r="AK59" i="2"/>
  <c r="O60" i="2"/>
  <c r="AK97" i="2"/>
  <c r="O70" i="2"/>
  <c r="O78" i="2"/>
  <c r="O99" i="2"/>
  <c r="O95" i="2"/>
  <c r="O66" i="2"/>
  <c r="O96" i="2"/>
  <c r="O67" i="2"/>
  <c r="AK76" i="2"/>
  <c r="O90" i="2"/>
  <c r="AK64" i="2"/>
  <c r="O102" i="2"/>
  <c r="O72" i="2"/>
  <c r="AK69" i="2"/>
  <c r="AK79" i="2"/>
  <c r="O79" i="2"/>
  <c r="O98" i="2"/>
  <c r="O71" i="2"/>
  <c r="AK68" i="2"/>
  <c r="AK75" i="2"/>
  <c r="O86" i="2"/>
  <c r="AK63" i="2"/>
  <c r="O63" i="2"/>
  <c r="O74" i="2"/>
  <c r="O91" i="2"/>
  <c r="AJ7" i="2"/>
  <c r="AJ8" i="2"/>
  <c r="AJ9" i="2"/>
  <c r="AY6" i="2"/>
  <c r="AY7" i="2"/>
  <c r="AY8" i="2"/>
  <c r="AY9" i="2"/>
  <c r="AY10" i="2"/>
  <c r="AT6" i="2"/>
  <c r="AT7" i="2"/>
  <c r="AT8" i="2"/>
  <c r="AT9" i="2"/>
  <c r="AT10" i="2"/>
  <c r="AT5" i="2"/>
  <c r="AO6" i="2"/>
  <c r="AN7" i="2"/>
  <c r="AO8" i="2"/>
  <c r="AO9" i="2"/>
  <c r="AO10" i="2"/>
  <c r="AO5" i="2"/>
  <c r="AZ43" i="2" l="1"/>
  <c r="AZ105" i="2"/>
  <c r="R88" i="2"/>
  <c r="AP53" i="2"/>
  <c r="AU88" i="2"/>
  <c r="P105" i="2"/>
  <c r="AP88" i="2"/>
  <c r="AU53" i="2"/>
  <c r="AZ28" i="2"/>
  <c r="AZ53" i="2"/>
  <c r="R35" i="2"/>
  <c r="AU105" i="2"/>
  <c r="P100" i="2"/>
  <c r="AK88" i="2"/>
  <c r="Q28" i="2"/>
  <c r="AZ11" i="2"/>
  <c r="AP11" i="2"/>
  <c r="P35" i="2"/>
  <c r="AZ84" i="2"/>
  <c r="R100" i="2"/>
  <c r="AY3" i="2"/>
  <c r="AZ3" i="2" s="1"/>
  <c r="AP28" i="2"/>
  <c r="Q43" i="2"/>
  <c r="AU35" i="2"/>
  <c r="B35" i="2"/>
  <c r="AK105" i="2"/>
  <c r="Q11" i="2"/>
  <c r="AP93" i="2"/>
  <c r="B43" i="2"/>
  <c r="AK80" i="2"/>
  <c r="AK93" i="2"/>
  <c r="AU84" i="2"/>
  <c r="AK84" i="2"/>
  <c r="Q84" i="2"/>
  <c r="Q100" i="2"/>
  <c r="O53" i="2"/>
  <c r="AZ87" i="2"/>
  <c r="R87" i="2"/>
  <c r="AZ96" i="2"/>
  <c r="R96" i="2"/>
  <c r="AZ80" i="2"/>
  <c r="R80" i="2"/>
  <c r="AU87" i="2"/>
  <c r="Q87" i="2"/>
  <c r="Q80" i="2"/>
  <c r="AU64" i="2"/>
  <c r="Q64" i="2"/>
  <c r="AP62" i="2"/>
  <c r="P62" i="2"/>
  <c r="AP80" i="2"/>
  <c r="P80" i="2"/>
  <c r="AP84" i="2"/>
  <c r="P84" i="2"/>
  <c r="AP87" i="2"/>
  <c r="P87" i="2"/>
  <c r="P93" i="2"/>
  <c r="AP95" i="2"/>
  <c r="P95" i="2"/>
  <c r="AK53" i="2"/>
  <c r="AK87" i="2"/>
  <c r="O80" i="2"/>
  <c r="O100" i="2"/>
  <c r="AN3" i="2"/>
  <c r="AO3" i="2"/>
  <c r="O93" i="2"/>
  <c r="AU100" i="2"/>
  <c r="AK100" i="2"/>
  <c r="AU80" i="2"/>
  <c r="O62" i="2"/>
  <c r="AT3" i="2"/>
  <c r="AS3" i="2"/>
  <c r="AJ55" i="2"/>
  <c r="AJ45" i="2"/>
  <c r="AI33" i="2"/>
  <c r="AJ33" i="2"/>
  <c r="AI50" i="2"/>
  <c r="AJ50" i="2"/>
  <c r="AI58" i="2"/>
  <c r="AJ58" i="2"/>
  <c r="AK58" i="2" s="1"/>
  <c r="AI31" i="2"/>
  <c r="AJ31" i="2"/>
  <c r="AI52" i="2"/>
  <c r="AJ52" i="2"/>
  <c r="AI45" i="2"/>
  <c r="AI39" i="2"/>
  <c r="AJ39" i="2"/>
  <c r="AI41" i="2"/>
  <c r="AJ41" i="2"/>
  <c r="AI49" i="2"/>
  <c r="AJ49" i="2"/>
  <c r="AJ42" i="2"/>
  <c r="AI42" i="2"/>
  <c r="AI51" i="2"/>
  <c r="AJ51" i="2"/>
  <c r="AI32" i="2"/>
  <c r="AJ32" i="2"/>
  <c r="AI46" i="2"/>
  <c r="AJ46" i="2"/>
  <c r="AI38" i="2"/>
  <c r="AJ38" i="2"/>
  <c r="AI47" i="2"/>
  <c r="AJ47" i="2"/>
  <c r="AI40" i="2"/>
  <c r="AJ40" i="2"/>
  <c r="AI48" i="2"/>
  <c r="AJ48" i="2"/>
  <c r="AJ34" i="2"/>
  <c r="AI34" i="2"/>
  <c r="AI37" i="2"/>
  <c r="AJ37" i="2"/>
  <c r="AI56" i="2"/>
  <c r="AJ56" i="2"/>
  <c r="AI57" i="2"/>
  <c r="AJ57" i="2"/>
  <c r="O26" i="2"/>
  <c r="O17" i="2"/>
  <c r="AK17" i="2"/>
  <c r="AK27" i="2"/>
  <c r="O27" i="2"/>
  <c r="AK16" i="2"/>
  <c r="O20" i="2"/>
  <c r="O21" i="2"/>
  <c r="AK23" i="2"/>
  <c r="O23" i="2"/>
  <c r="O25" i="2"/>
  <c r="AY5" i="2"/>
  <c r="AI5" i="2"/>
  <c r="AJ6" i="2"/>
  <c r="AJ10" i="2"/>
  <c r="AO7" i="2"/>
  <c r="AP7" i="2" s="1"/>
  <c r="AS7" i="2"/>
  <c r="AS8" i="2"/>
  <c r="AS5" i="2"/>
  <c r="AS9" i="2"/>
  <c r="AS6" i="2"/>
  <c r="AS10" i="2"/>
  <c r="AN5" i="2"/>
  <c r="AN9" i="2"/>
  <c r="AN8" i="2"/>
  <c r="AP8" i="2" s="1"/>
  <c r="AN10" i="2"/>
  <c r="AN6" i="2"/>
  <c r="AP6" i="2" s="1"/>
  <c r="AI6" i="2"/>
  <c r="AI10" i="2"/>
  <c r="AI9" i="2"/>
  <c r="O9" i="2" s="1"/>
  <c r="AI8" i="2"/>
  <c r="O8" i="2" s="1"/>
  <c r="AI7" i="2"/>
  <c r="O7" i="2" s="1"/>
  <c r="AK32" i="2" l="1"/>
  <c r="AK39" i="2"/>
  <c r="AK41" i="2"/>
  <c r="AK38" i="2"/>
  <c r="AK45" i="2"/>
  <c r="O34" i="2"/>
  <c r="AK33" i="2"/>
  <c r="AK46" i="2"/>
  <c r="AK37" i="2"/>
  <c r="AP3" i="2"/>
  <c r="AK40" i="2"/>
  <c r="O31" i="2"/>
  <c r="AK42" i="2"/>
  <c r="AI55" i="2"/>
  <c r="AK55" i="2" s="1"/>
  <c r="AU3" i="2"/>
  <c r="O49" i="2"/>
  <c r="AK50" i="2"/>
  <c r="O47" i="2"/>
  <c r="AK20" i="2"/>
  <c r="O42" i="2"/>
  <c r="O24" i="2"/>
  <c r="AK56" i="2"/>
  <c r="O39" i="2"/>
  <c r="O33" i="2"/>
  <c r="O38" i="2"/>
  <c r="O22" i="2"/>
  <c r="O32" i="2"/>
  <c r="O45" i="2"/>
  <c r="O51" i="2"/>
  <c r="O19" i="2"/>
  <c r="O15" i="2"/>
  <c r="O56" i="2"/>
  <c r="O41" i="2"/>
  <c r="O50" i="2"/>
  <c r="O46" i="2"/>
  <c r="O40" i="2"/>
  <c r="AK22" i="2"/>
  <c r="AK49" i="2"/>
  <c r="AK14" i="2"/>
  <c r="AI43" i="2"/>
  <c r="AJ43" i="2"/>
  <c r="O37" i="2"/>
  <c r="O58" i="2"/>
  <c r="AK48" i="2"/>
  <c r="AK57" i="2"/>
  <c r="AK52" i="2"/>
  <c r="O52" i="2"/>
  <c r="O18" i="2"/>
  <c r="O57" i="2"/>
  <c r="AK21" i="2"/>
  <c r="O14" i="2"/>
  <c r="AK47" i="2"/>
  <c r="AK31" i="2"/>
  <c r="O48" i="2"/>
  <c r="AI30" i="2"/>
  <c r="AJ30" i="2"/>
  <c r="AK18" i="2"/>
  <c r="AK34" i="2"/>
  <c r="AK51" i="2"/>
  <c r="AJ35" i="2"/>
  <c r="AI35" i="2"/>
  <c r="AK35" i="2" s="1"/>
  <c r="AI11" i="2"/>
  <c r="AJ11" i="2"/>
  <c r="AK15" i="2"/>
  <c r="O16" i="2"/>
  <c r="AK25" i="2"/>
  <c r="AK19" i="2"/>
  <c r="AJ5" i="2"/>
  <c r="O5" i="2" s="1"/>
  <c r="AK6" i="2"/>
  <c r="AK24" i="2"/>
  <c r="O10" i="2"/>
  <c r="AK26" i="2"/>
  <c r="O6" i="2"/>
  <c r="Q6" i="2"/>
  <c r="Q7" i="2"/>
  <c r="Q10" i="2"/>
  <c r="Q5" i="2"/>
  <c r="P9" i="2"/>
  <c r="Q3" i="2"/>
  <c r="P8" i="2"/>
  <c r="Q8" i="2"/>
  <c r="Q9" i="2"/>
  <c r="AP10" i="2"/>
  <c r="P10" i="2"/>
  <c r="AU5" i="2"/>
  <c r="P5" i="2"/>
  <c r="AP5" i="2"/>
  <c r="P3" i="2"/>
  <c r="P7" i="2"/>
  <c r="P6" i="2"/>
  <c r="AU8" i="2"/>
  <c r="AU10" i="2"/>
  <c r="AU9" i="2"/>
  <c r="AU6" i="2"/>
  <c r="AP9" i="2"/>
  <c r="AK9" i="2"/>
  <c r="AU7" i="2"/>
  <c r="AX10" i="2"/>
  <c r="AK10" i="2"/>
  <c r="AK8" i="2"/>
  <c r="AK7" i="2"/>
  <c r="O30" i="2" l="1"/>
  <c r="O55" i="2"/>
  <c r="O11" i="2"/>
  <c r="AK43" i="2"/>
  <c r="AJ3" i="2"/>
  <c r="AI3" i="2"/>
  <c r="O13" i="2"/>
  <c r="AK30" i="2"/>
  <c r="AK13" i="2"/>
  <c r="O28" i="2"/>
  <c r="AK11" i="2"/>
  <c r="O35" i="2"/>
  <c r="O43" i="2"/>
  <c r="AK28" i="2"/>
  <c r="AK5" i="2"/>
  <c r="R10" i="2"/>
  <c r="AZ10" i="2"/>
  <c r="AX8" i="2"/>
  <c r="AX6" i="2"/>
  <c r="AX5" i="2"/>
  <c r="AX7" i="2"/>
  <c r="AX9" i="2"/>
  <c r="O3" i="2" l="1"/>
  <c r="AK3" i="2"/>
  <c r="R7" i="2"/>
  <c r="R3" i="2"/>
  <c r="AZ9" i="2"/>
  <c r="R9" i="2"/>
  <c r="R5" i="2"/>
  <c r="AZ5" i="2"/>
  <c r="AZ6" i="2"/>
  <c r="R6" i="2"/>
  <c r="R8" i="2"/>
  <c r="AZ7" i="2"/>
  <c r="AZ8" i="2"/>
  <c r="AX60" i="2" l="1"/>
  <c r="AY60" i="2"/>
  <c r="R60" i="2" s="1"/>
  <c r="AZ60" i="2" l="1"/>
</calcChain>
</file>

<file path=xl/sharedStrings.xml><?xml version="1.0" encoding="utf-8"?>
<sst xmlns="http://schemas.openxmlformats.org/spreadsheetml/2006/main" count="667" uniqueCount="188">
  <si>
    <t>Configuration Max</t>
  </si>
  <si>
    <t>Features</t>
  </si>
  <si>
    <t>Cluster Size</t>
  </si>
  <si>
    <t>96 nodes</t>
  </si>
  <si>
    <t>32 nodes</t>
  </si>
  <si>
    <t>Max RAM per VM</t>
  </si>
  <si>
    <t>24 TB</t>
  </si>
  <si>
    <t>Available physical node memory</t>
  </si>
  <si>
    <t>6 TB</t>
  </si>
  <si>
    <t>Max vCPU per VM</t>
  </si>
  <si>
    <t>Max Disk Size</t>
  </si>
  <si>
    <t>62 TB</t>
  </si>
  <si>
    <t>Max VMs per host</t>
  </si>
  <si>
    <t>Max VMs per cluster</t>
  </si>
  <si>
    <t>Limited by memory</t>
  </si>
  <si>
    <t>VMware ESXi</t>
  </si>
  <si>
    <t>Nutanix AHV</t>
  </si>
  <si>
    <t>Virtual Machine Capabilities</t>
  </si>
  <si>
    <t>Live migration between hosts</t>
  </si>
  <si>
    <t>Live migration between clusters</t>
  </si>
  <si>
    <t>Long distance live migration (&gt;5ms)</t>
  </si>
  <si>
    <t>Host VM balancing</t>
  </si>
  <si>
    <t>Automated live migration</t>
  </si>
  <si>
    <t>Live storage migration</t>
  </si>
  <si>
    <t>Hot add resources</t>
  </si>
  <si>
    <t>VM snapshots</t>
  </si>
  <si>
    <t>GPU support and capabililties</t>
  </si>
  <si>
    <t>vGPU live migration</t>
  </si>
  <si>
    <t>Live migration between CPU families</t>
  </si>
  <si>
    <t>Dynamic / Over-commit memory</t>
  </si>
  <si>
    <t>Availability</t>
  </si>
  <si>
    <t>Host high availability</t>
  </si>
  <si>
    <t>Proxmox VE</t>
  </si>
  <si>
    <t>Affinity and Anti-affinity</t>
  </si>
  <si>
    <t>Virtual machine uptime on host failure</t>
  </si>
  <si>
    <t>Storage</t>
  </si>
  <si>
    <t>Native file services (NFS, CIFS)</t>
  </si>
  <si>
    <t>Native object services (S3)</t>
  </si>
  <si>
    <t>Storage policy management by VM</t>
  </si>
  <si>
    <t>Storage QoS</t>
  </si>
  <si>
    <t>Storage API / Storage awareness</t>
  </si>
  <si>
    <t>Networking</t>
  </si>
  <si>
    <t>vLAN tagging</t>
  </si>
  <si>
    <t>Micro-segmentation</t>
  </si>
  <si>
    <t>IPv6 support</t>
  </si>
  <si>
    <t>Jumbo frames support</t>
  </si>
  <si>
    <t>NIC load-based teaming</t>
  </si>
  <si>
    <t>Private VLANs (port isolation)</t>
  </si>
  <si>
    <t>Traffic monitoring</t>
  </si>
  <si>
    <t>Security</t>
  </si>
  <si>
    <t>Flexible lockdown mode</t>
  </si>
  <si>
    <t>Per VM encryption</t>
  </si>
  <si>
    <t>Host / VM secure boot</t>
  </si>
  <si>
    <t>Life Expectancy</t>
  </si>
  <si>
    <t>End of life</t>
  </si>
  <si>
    <t>End of support</t>
  </si>
  <si>
    <t>End of feature development and progression</t>
  </si>
  <si>
    <t>Container kubernetes service</t>
  </si>
  <si>
    <t>Container network service</t>
  </si>
  <si>
    <t>Container registry service</t>
  </si>
  <si>
    <t>Kubernetes namespace and UI management</t>
  </si>
  <si>
    <t>Uniform host profile configuration</t>
  </si>
  <si>
    <t>Automatic deploy new host</t>
  </si>
  <si>
    <t>Deployment and Mangement</t>
  </si>
  <si>
    <t>Lifecycle manager (LCM) upgrade</t>
  </si>
  <si>
    <t>Easy import of other disk styles (VMDK/VHD/etc)</t>
  </si>
  <si>
    <t>Import full VM (OVA)</t>
  </si>
  <si>
    <t>V2V migration tools</t>
  </si>
  <si>
    <t>Migration to cloud V2C</t>
  </si>
  <si>
    <t>Complex RBAC (give specific users/groups access to specific resources</t>
  </si>
  <si>
    <t>Orchestration / Workflows (automation of manual tasks)</t>
  </si>
  <si>
    <t>Cloud capabilities</t>
  </si>
  <si>
    <t>Public APIs</t>
  </si>
  <si>
    <t>Phone home support</t>
  </si>
  <si>
    <t>ü</t>
  </si>
  <si>
    <t>Ñ</t>
  </si>
  <si>
    <t>Management tools (highly available)</t>
  </si>
  <si>
    <t>N/A</t>
  </si>
  <si>
    <t>Available physical node cores</t>
  </si>
  <si>
    <t>9 EB</t>
  </si>
  <si>
    <t>1 EB</t>
  </si>
  <si>
    <t>~50 nodes</t>
  </si>
  <si>
    <t>Ð</t>
  </si>
  <si>
    <t>Automated recovery on failures</t>
  </si>
  <si>
    <t>Host CPU balancing</t>
  </si>
  <si>
    <t>Metro Availability (geo-site)</t>
  </si>
  <si>
    <t>External storage with VM granularity (VVOL)</t>
  </si>
  <si>
    <t>Identity federation (SSO)</t>
  </si>
  <si>
    <t>Hypervisor Comparison Matrix</t>
  </si>
  <si>
    <t>Tool Integration</t>
  </si>
  <si>
    <t>Ansible</t>
  </si>
  <si>
    <t>OpenShift Virt</t>
  </si>
  <si>
    <t>Priority</t>
  </si>
  <si>
    <t>Low</t>
  </si>
  <si>
    <t>Densify</t>
  </si>
  <si>
    <t>SCAPM</t>
  </si>
  <si>
    <t>NetBackup or Non-disruptive VM Backups</t>
  </si>
  <si>
    <t>Hardware Certification</t>
  </si>
  <si>
    <t>Backup and Replication</t>
  </si>
  <si>
    <t>Change Block Tracking (CBT)</t>
  </si>
  <si>
    <t>Backup Technologies</t>
  </si>
  <si>
    <t>OpenShift API for Data Protection (OADP)</t>
  </si>
  <si>
    <t>xfsdump / OpenVZ dump</t>
  </si>
  <si>
    <t>Backup APIs</t>
  </si>
  <si>
    <t>REST API</t>
  </si>
  <si>
    <t>Vmware's vStorage API for Data Protection (VADP)</t>
  </si>
  <si>
    <t>DataProtection Custom Resource (CR)</t>
  </si>
  <si>
    <t>HP</t>
  </si>
  <si>
    <t>Dell</t>
  </si>
  <si>
    <t>Cisco</t>
  </si>
  <si>
    <t>NUMA support</t>
  </si>
  <si>
    <t>**Microsoft Hyper-V and Red Hat's RHV and Citrix's XenServer all have an end of life date before 2026**</t>
  </si>
  <si>
    <t>Agent</t>
  </si>
  <si>
    <t>Guest OS Security - virtual trusted platorm module (vTPM)</t>
  </si>
  <si>
    <t>High</t>
  </si>
  <si>
    <t>Medium</t>
  </si>
  <si>
    <t>Max SCSI, Paravirtual</t>
  </si>
  <si>
    <t>Cisco ACI support</t>
  </si>
  <si>
    <t>Filled</t>
  </si>
  <si>
    <t>Semi</t>
  </si>
  <si>
    <t>Unfilled</t>
  </si>
  <si>
    <t>Dot Chart</t>
  </si>
  <si>
    <t>VMW Rating</t>
  </si>
  <si>
    <t>AHV Rating</t>
  </si>
  <si>
    <t>OS Rating</t>
  </si>
  <si>
    <t>Prox Rating</t>
  </si>
  <si>
    <t>VMW Rating%Weight</t>
  </si>
  <si>
    <t>AHV Rating%Weight</t>
  </si>
  <si>
    <t>OS Rating%Weight</t>
  </si>
  <si>
    <t>Prox Rating%Weight</t>
  </si>
  <si>
    <t>TOTAL SCORE</t>
  </si>
  <si>
    <t>Overall Score</t>
  </si>
  <si>
    <t>06 - 10</t>
  </si>
  <si>
    <t>05</t>
  </si>
  <si>
    <t>01 - 04</t>
  </si>
  <si>
    <t>0</t>
  </si>
  <si>
    <t>Does not meet</t>
  </si>
  <si>
    <t>Web based VM management</t>
  </si>
  <si>
    <t>8 TB</t>
  </si>
  <si>
    <t>Management servers (single pane of glass)</t>
  </si>
  <si>
    <t>Scoreboard Details</t>
  </si>
  <si>
    <t>Score Criteria</t>
  </si>
  <si>
    <t>Weighting Details</t>
  </si>
  <si>
    <t>Point Details</t>
  </si>
  <si>
    <t>High Priority</t>
  </si>
  <si>
    <t>Medium Priority</t>
  </si>
  <si>
    <t>Low Priority</t>
  </si>
  <si>
    <t>Notes</t>
  </si>
  <si>
    <t>Meets criteria out of the box</t>
  </si>
  <si>
    <t>Requires Opensource module</t>
  </si>
  <si>
    <t>Included in collections</t>
  </si>
  <si>
    <t>Disaster Recovery Automation</t>
  </si>
  <si>
    <t>Limited recovery</t>
  </si>
  <si>
    <t>Host agent</t>
  </si>
  <si>
    <t>Integrated</t>
  </si>
  <si>
    <t>Integrated via Controller VM</t>
  </si>
  <si>
    <t>Component Agents</t>
  </si>
  <si>
    <t>Management agent</t>
  </si>
  <si>
    <t>Scoring Notes</t>
  </si>
  <si>
    <t>VMware - 7 above average and growing
AHV / OS - below average</t>
  </si>
  <si>
    <t>VMware - above average
AHV/Proxmox - above average but still limits capacity
OS - below average</t>
  </si>
  <si>
    <t>AHV/Proxmox - above average but still limits capacity
OS - below average</t>
  </si>
  <si>
    <t>VMware - above average
AHV - below average</t>
  </si>
  <si>
    <t xml:space="preserve">AHV - Requires LEAP </t>
  </si>
  <si>
    <t>OS - require additional products &amp; complexities</t>
  </si>
  <si>
    <t>AHV - Requires LEAP 
OS - Requires Quay</t>
  </si>
  <si>
    <t>AHV - Requires FLOW
Proxmox - SDN in experimental</t>
  </si>
  <si>
    <t>AHV - Requires FLOW</t>
  </si>
  <si>
    <t>Proxmox - complexities</t>
  </si>
  <si>
    <t>OS/Proxmox - complexities</t>
  </si>
  <si>
    <t>AHV - Requires MOVE
OS - Complexities</t>
  </si>
  <si>
    <t>VMware/AHV/OS - Requires additonal tools
Proxmox - Not as mature</t>
  </si>
  <si>
    <t>- Exceeds criteria 
-- Gains a point for performance
-- Gains a point for ease of implementation
-- Gains a point for maturity</t>
  </si>
  <si>
    <t>Proxmox - Not many features for cloud and complexity</t>
  </si>
  <si>
    <t>VMware - Service based and integrated
OS/Proxmox - Manaual agent installations</t>
  </si>
  <si>
    <t>VMware/AHV - Industry standard
OS/Proxmox - Propriety or legacy</t>
  </si>
  <si>
    <t>VMware - partner integrations
AHV/OS - REST is not specific and OADP is at least a backup specific</t>
  </si>
  <si>
    <t>VMware/AHV - require they own opensource managed repository
OS/Proxmox - Integrated</t>
  </si>
  <si>
    <t>VMware - integrations with multiple advanced DR tools
AHV - limited tools but advanced
OS/Proxmox - limited in abilities</t>
  </si>
  <si>
    <t>VMware - Advanced level backups
AHV/OS - limited in abilities</t>
  </si>
  <si>
    <t>OS - as of now has an end of life until next release</t>
  </si>
  <si>
    <t>OS - as of now has an end of support until next release</t>
  </si>
  <si>
    <t>AHV - Poll Rate
OS/Proxmox - require additional products &amp; complexities</t>
  </si>
  <si>
    <t>Vmware - above average with VVOL snapshots</t>
  </si>
  <si>
    <t>Ease of integration &amp; advanced</t>
  </si>
  <si>
    <t>- Meets criteria
-- Loses a point for additional 3rd party requirements
-- Loses a point for complexity
-- Loses a point for lack of maturity</t>
  </si>
  <si>
    <t>Proxmox - Unable to start VM</t>
  </si>
  <si>
    <t>Hypervisor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</si>
</sst>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4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Wingdings"/>
      <charset val="2"/>
    </font>
    <font>
      <sz val="11"/>
      <color theme="1"/>
      <name val="Wingdings 2"/>
      <family val="1"/>
      <charset val="2"/>
    </font>
    <font>
      <sz val="26"/>
      <color theme="1"/>
      <name val="Century Gothic"/>
      <family val="2"/>
    </font>
    <font>
      <sz val="8"/>
      <name val="Calibri"/>
      <family val="2"/>
      <scheme val="minor"/>
    </font>
    <font>
      <sz val="11"/>
      <color rgb="FF9C0006"/>
      <name val="Century Gothic"/>
      <family val="2"/>
    </font>
    <font>
      <sz val="11"/>
      <color rgb="FF9C5700"/>
      <name val="Century Gothic"/>
      <family val="2"/>
    </font>
    <font>
      <sz val="11"/>
      <color rgb="FF006100"/>
      <name val="Century Gothic"/>
      <family val="2"/>
    </font>
    <font>
      <b/>
      <i/>
      <sz val="11"/>
      <color rgb="FFFF0000"/>
      <name val="Century Gothic"/>
      <family val="2"/>
    </font>
    <font>
      <sz val="11"/>
      <color theme="4" tint="0.39997558519241921"/>
      <name val="Wingdings 2"/>
      <family val="1"/>
      <charset val="2"/>
    </font>
    <font>
      <sz val="11"/>
      <color theme="4" tint="-0.249977111117893"/>
      <name val="Wingdings 2"/>
      <family val="1"/>
      <charset val="2"/>
    </font>
    <font>
      <sz val="11"/>
      <name val="Calibri"/>
      <family val="2"/>
      <scheme val="minor"/>
    </font>
    <font>
      <sz val="11"/>
      <color theme="6" tint="0.79998168889431442"/>
      <name val="Century Gothic"/>
      <family val="2"/>
    </font>
    <font>
      <sz val="11"/>
      <color theme="4"/>
      <name val="Century Gothic"/>
      <family val="2"/>
    </font>
    <font>
      <sz val="11"/>
      <color theme="0"/>
      <name val="Wingdings 2"/>
      <family val="1"/>
      <charset val="2"/>
    </font>
    <font>
      <sz val="11"/>
      <color theme="0"/>
      <name val="Century Gothic"/>
      <family val="2"/>
    </font>
    <font>
      <sz val="14"/>
      <color theme="0"/>
      <name val="Century Gothic"/>
      <family val="2"/>
    </font>
    <font>
      <sz val="8"/>
      <color theme="1"/>
      <name val="Century Gothic"/>
      <family val="2"/>
    </font>
    <font>
      <sz val="8"/>
      <color theme="6" tint="0.79998168889431442"/>
      <name val="Century Gothic"/>
      <family val="2"/>
    </font>
    <font>
      <b/>
      <sz val="8"/>
      <color theme="1"/>
      <name val="Century Gothic"/>
      <family val="2"/>
    </font>
    <font>
      <sz val="11"/>
      <name val="Century Gothic"/>
      <family val="2"/>
    </font>
    <font>
      <sz val="11"/>
      <name val="Wingdings 2"/>
      <family val="1"/>
      <charset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D5DA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/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</cellStyleXfs>
  <cellXfs count="73">
    <xf numFmtId="0" fontId="0" fillId="0" borderId="0" xfId="0"/>
    <xf numFmtId="0" fontId="7" fillId="11" borderId="1" xfId="11" applyFont="1" applyBorder="1"/>
    <xf numFmtId="0" fontId="7" fillId="15" borderId="1" xfId="15" applyFont="1" applyBorder="1" applyAlignment="1">
      <alignment horizontal="left" wrapText="1"/>
    </xf>
    <xf numFmtId="0" fontId="7" fillId="8" borderId="1" xfId="8" applyFont="1" applyBorder="1" applyAlignment="1">
      <alignment horizontal="left" wrapText="1"/>
    </xf>
    <xf numFmtId="0" fontId="7" fillId="6" borderId="1" xfId="6" applyFont="1" applyBorder="1" applyAlignment="1">
      <alignment horizontal="left" wrapText="1"/>
    </xf>
    <xf numFmtId="0" fontId="7" fillId="13" borderId="1" xfId="13" applyFont="1" applyBorder="1" applyAlignment="1">
      <alignment horizontal="left" wrapText="1"/>
    </xf>
    <xf numFmtId="0" fontId="8" fillId="16" borderId="2" xfId="9" applyFont="1" applyFill="1" applyBorder="1" applyAlignment="1">
      <alignment wrapText="1"/>
    </xf>
    <xf numFmtId="0" fontId="9" fillId="11" borderId="1" xfId="11" applyFont="1" applyBorder="1" applyAlignment="1">
      <alignment wrapText="1"/>
    </xf>
    <xf numFmtId="0" fontId="7" fillId="10" borderId="1" xfId="10" applyFont="1" applyBorder="1" applyAlignment="1">
      <alignment horizontal="left" wrapText="1"/>
    </xf>
    <xf numFmtId="0" fontId="0" fillId="0" borderId="0" xfId="0" applyAlignment="1">
      <alignment wrapText="1"/>
    </xf>
    <xf numFmtId="0" fontId="10" fillId="15" borderId="1" xfId="15" applyFont="1" applyBorder="1" applyAlignment="1">
      <alignment horizontal="center" vertical="center" wrapText="1"/>
    </xf>
    <xf numFmtId="0" fontId="10" fillId="8" borderId="1" xfId="8" applyFont="1" applyBorder="1" applyAlignment="1">
      <alignment horizontal="center" vertical="center" wrapText="1"/>
    </xf>
    <xf numFmtId="0" fontId="11" fillId="8" borderId="1" xfId="8" applyFont="1" applyBorder="1" applyAlignment="1">
      <alignment horizontal="center" vertical="center" wrapText="1"/>
    </xf>
    <xf numFmtId="0" fontId="11" fillId="15" borderId="1" xfId="15" applyFont="1" applyBorder="1" applyAlignment="1">
      <alignment horizontal="center" wrapText="1"/>
    </xf>
    <xf numFmtId="0" fontId="10" fillId="6" borderId="1" xfId="6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vertical="center" wrapText="1"/>
    </xf>
    <xf numFmtId="0" fontId="9" fillId="11" borderId="1" xfId="11" applyFont="1" applyBorder="1" applyAlignment="1">
      <alignment horizontal="center" vertical="center" wrapText="1"/>
    </xf>
    <xf numFmtId="0" fontId="7" fillId="15" borderId="1" xfId="15" applyFont="1" applyBorder="1" applyAlignment="1">
      <alignment horizontal="center" vertical="center" wrapText="1"/>
    </xf>
    <xf numFmtId="0" fontId="7" fillId="8" borderId="1" xfId="8" applyFont="1" applyBorder="1" applyAlignment="1">
      <alignment horizontal="center" vertical="center" wrapText="1"/>
    </xf>
    <xf numFmtId="0" fontId="7" fillId="13" borderId="1" xfId="13" applyFont="1" applyBorder="1" applyAlignment="1">
      <alignment horizontal="center" vertical="center" wrapText="1"/>
    </xf>
    <xf numFmtId="0" fontId="7" fillId="6" borderId="1" xfId="6" applyFont="1" applyBorder="1" applyAlignment="1">
      <alignment horizontal="center" vertical="center" wrapText="1"/>
    </xf>
    <xf numFmtId="0" fontId="10" fillId="13" borderId="1" xfId="13" applyFont="1" applyBorder="1" applyAlignment="1">
      <alignment horizontal="center" vertical="center" wrapText="1"/>
    </xf>
    <xf numFmtId="0" fontId="11" fillId="13" borderId="1" xfId="13" applyFont="1" applyBorder="1" applyAlignment="1">
      <alignment horizontal="center" vertical="center" wrapText="1"/>
    </xf>
    <xf numFmtId="0" fontId="15" fillId="4" borderId="1" xfId="3" applyFont="1" applyBorder="1" applyAlignment="1">
      <alignment horizontal="center" vertical="center" wrapText="1"/>
    </xf>
    <xf numFmtId="0" fontId="16" fillId="2" borderId="1" xfId="1" applyFont="1" applyBorder="1" applyAlignment="1">
      <alignment horizontal="center" vertical="center" wrapText="1"/>
    </xf>
    <xf numFmtId="0" fontId="14" fillId="17" borderId="1" xfId="2" applyFont="1" applyFill="1" applyBorder="1" applyAlignment="1">
      <alignment horizontal="center" vertical="center" wrapText="1"/>
    </xf>
    <xf numFmtId="0" fontId="9" fillId="11" borderId="1" xfId="11" applyFont="1" applyBorder="1" applyAlignment="1">
      <alignment vertical="center" wrapText="1"/>
    </xf>
    <xf numFmtId="0" fontId="8" fillId="16" borderId="2" xfId="9" applyFont="1" applyFill="1" applyBorder="1" applyAlignment="1">
      <alignment vertical="center" wrapText="1"/>
    </xf>
    <xf numFmtId="0" fontId="8" fillId="14" borderId="2" xfId="14" applyFont="1" applyBorder="1" applyAlignment="1">
      <alignment horizontal="center" vertical="center"/>
    </xf>
    <xf numFmtId="0" fontId="8" fillId="7" borderId="2" xfId="7" applyFont="1" applyBorder="1" applyAlignment="1">
      <alignment horizontal="center" vertical="center"/>
    </xf>
    <xf numFmtId="0" fontId="8" fillId="12" borderId="2" xfId="12" applyFont="1" applyBorder="1" applyAlignment="1">
      <alignment horizontal="center" vertical="center"/>
    </xf>
    <xf numFmtId="0" fontId="8" fillId="5" borderId="2" xfId="5" applyFont="1" applyBorder="1" applyAlignment="1">
      <alignment horizontal="center" vertical="center"/>
    </xf>
    <xf numFmtId="0" fontId="7" fillId="10" borderId="1" xfId="10" applyFont="1" applyBorder="1" applyAlignment="1">
      <alignment horizontal="center" vertical="center" wrapText="1"/>
    </xf>
    <xf numFmtId="0" fontId="7" fillId="10" borderId="1" xfId="10" applyFont="1" applyBorder="1" applyAlignment="1">
      <alignment horizontal="left" vertical="center" wrapText="1"/>
    </xf>
    <xf numFmtId="0" fontId="6" fillId="0" borderId="0" xfId="0" applyFont="1"/>
    <xf numFmtId="0" fontId="20" fillId="0" borderId="0" xfId="0" applyFont="1"/>
    <xf numFmtId="0" fontId="21" fillId="10" borderId="1" xfId="10" applyFont="1" applyBorder="1" applyAlignment="1">
      <alignment horizontal="center" vertical="center" wrapText="1"/>
    </xf>
    <xf numFmtId="0" fontId="22" fillId="5" borderId="1" xfId="5" applyFont="1" applyBorder="1" applyAlignment="1">
      <alignment horizontal="center" vertical="center" wrapText="1"/>
    </xf>
    <xf numFmtId="0" fontId="19" fillId="15" borderId="1" xfId="15" applyFont="1" applyBorder="1" applyAlignment="1">
      <alignment horizontal="center" vertical="center" wrapText="1"/>
    </xf>
    <xf numFmtId="0" fontId="19" fillId="8" borderId="1" xfId="8" applyFont="1" applyBorder="1" applyAlignment="1">
      <alignment horizontal="center" vertical="center" wrapText="1"/>
    </xf>
    <xf numFmtId="0" fontId="19" fillId="13" borderId="1" xfId="13" applyFont="1" applyBorder="1" applyAlignment="1">
      <alignment horizontal="center" vertical="center" wrapText="1"/>
    </xf>
    <xf numFmtId="0" fontId="19" fillId="6" borderId="1" xfId="6" applyFont="1" applyBorder="1" applyAlignment="1">
      <alignment horizontal="center" vertical="center" wrapText="1"/>
    </xf>
    <xf numFmtId="0" fontId="18" fillId="15" borderId="1" xfId="15" applyFont="1" applyBorder="1" applyAlignment="1">
      <alignment horizontal="center" vertical="center" wrapText="1"/>
    </xf>
    <xf numFmtId="0" fontId="18" fillId="8" borderId="1" xfId="8" applyFont="1" applyBorder="1" applyAlignment="1">
      <alignment horizontal="center" vertical="center" wrapText="1"/>
    </xf>
    <xf numFmtId="0" fontId="18" fillId="13" borderId="1" xfId="13" applyFont="1" applyBorder="1" applyAlignment="1">
      <alignment horizontal="center" vertical="center" wrapText="1"/>
    </xf>
    <xf numFmtId="0" fontId="18" fillId="6" borderId="1" xfId="6" applyFont="1" applyBorder="1" applyAlignment="1">
      <alignment horizontal="center" vertical="center" wrapText="1"/>
    </xf>
    <xf numFmtId="0" fontId="23" fillId="0" borderId="0" xfId="0" applyFont="1"/>
    <xf numFmtId="49" fontId="0" fillId="0" borderId="0" xfId="0" applyNumberFormat="1"/>
    <xf numFmtId="0" fontId="12" fillId="0" borderId="0" xfId="0" applyFont="1" applyBorder="1" applyAlignment="1">
      <alignment vertical="center" wrapText="1"/>
    </xf>
    <xf numFmtId="0" fontId="24" fillId="19" borderId="1" xfId="17" applyFont="1" applyBorder="1" applyAlignment="1">
      <alignment vertical="center" wrapText="1"/>
    </xf>
    <xf numFmtId="49" fontId="7" fillId="10" borderId="1" xfId="10" applyNumberFormat="1" applyFont="1" applyBorder="1" applyAlignment="1">
      <alignment horizontal="left" vertical="center" wrapText="1" indent="1"/>
    </xf>
    <xf numFmtId="0" fontId="9" fillId="10" borderId="1" xfId="10" applyFont="1" applyBorder="1" applyAlignment="1">
      <alignment horizontal="left" vertical="center" wrapText="1"/>
    </xf>
    <xf numFmtId="0" fontId="7" fillId="11" borderId="1" xfId="11" applyFont="1" applyBorder="1" applyAlignment="1">
      <alignment vertical="center"/>
    </xf>
    <xf numFmtId="0" fontId="8" fillId="18" borderId="2" xfId="16" applyFont="1" applyBorder="1" applyAlignment="1">
      <alignment horizontal="center" vertical="center"/>
    </xf>
    <xf numFmtId="0" fontId="25" fillId="5" borderId="3" xfId="5" applyFont="1" applyBorder="1" applyAlignment="1">
      <alignment horizontal="center" vertical="center" wrapText="1"/>
    </xf>
    <xf numFmtId="0" fontId="9" fillId="10" borderId="3" xfId="10" applyFont="1" applyBorder="1" applyAlignment="1">
      <alignment horizontal="left" vertical="center" wrapText="1"/>
    </xf>
    <xf numFmtId="0" fontId="26" fillId="10" borderId="1" xfId="10" applyFont="1" applyBorder="1" applyAlignment="1">
      <alignment horizontal="center" vertical="center" wrapText="1"/>
    </xf>
    <xf numFmtId="0" fontId="27" fillId="10" borderId="1" xfId="10" applyFont="1" applyBorder="1" applyAlignment="1">
      <alignment horizontal="center" vertical="center" wrapText="1"/>
    </xf>
    <xf numFmtId="0" fontId="28" fillId="11" borderId="1" xfId="11" applyFont="1" applyBorder="1" applyAlignment="1">
      <alignment vertical="center" wrapText="1"/>
    </xf>
    <xf numFmtId="0" fontId="29" fillId="10" borderId="1" xfId="10" applyFont="1" applyBorder="1" applyAlignment="1">
      <alignment horizontal="center" vertical="center" wrapText="1"/>
    </xf>
    <xf numFmtId="2" fontId="7" fillId="10" borderId="1" xfId="10" applyNumberFormat="1" applyFont="1" applyBorder="1" applyAlignment="1">
      <alignment horizontal="left" vertical="center" wrapText="1" indent="1"/>
    </xf>
    <xf numFmtId="49" fontId="6" fillId="0" borderId="0" xfId="0" applyNumberFormat="1" applyFont="1"/>
    <xf numFmtId="2" fontId="6" fillId="0" borderId="0" xfId="0" applyNumberFormat="1" applyFont="1"/>
    <xf numFmtId="2" fontId="29" fillId="10" borderId="1" xfId="10" applyNumberFormat="1" applyFont="1" applyBorder="1" applyAlignment="1">
      <alignment horizontal="center" vertical="center" wrapText="1"/>
    </xf>
    <xf numFmtId="0" fontId="30" fillId="0" borderId="0" xfId="0" applyFont="1"/>
    <xf numFmtId="0" fontId="17" fillId="10" borderId="7" xfId="10" applyFont="1" applyBorder="1" applyAlignment="1">
      <alignment horizontal="center" wrapText="1"/>
    </xf>
    <xf numFmtId="0" fontId="17" fillId="10" borderId="0" xfId="10" applyFont="1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0" fontId="17" fillId="10" borderId="3" xfId="10" applyFont="1" applyBorder="1" applyAlignment="1">
      <alignment horizontal="center" wrapText="1"/>
    </xf>
    <xf numFmtId="0" fontId="17" fillId="10" borderId="4" xfId="10" applyFont="1" applyBorder="1" applyAlignment="1">
      <alignment horizontal="center" wrapText="1"/>
    </xf>
    <xf numFmtId="0" fontId="17" fillId="10" borderId="5" xfId="10" applyFont="1" applyBorder="1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</cellXfs>
  <cellStyles count="18">
    <cellStyle name="20% - Accent1" xfId="6" builtinId="30"/>
    <cellStyle name="20% - Accent2" xfId="8" builtinId="34"/>
    <cellStyle name="20% - Accent3" xfId="10" builtinId="38"/>
    <cellStyle name="20% - Accent4" xfId="13" builtinId="42"/>
    <cellStyle name="20% - Accent6" xfId="15" builtinId="50"/>
    <cellStyle name="60% - Accent1" xfId="16" builtinId="32"/>
    <cellStyle name="60% - Accent3" xfId="11" builtinId="40"/>
    <cellStyle name="Accent1" xfId="5" builtinId="29"/>
    <cellStyle name="Accent2" xfId="7" builtinId="33"/>
    <cellStyle name="Accent3" xfId="9" builtinId="37"/>
    <cellStyle name="Accent4" xfId="12" builtinId="41"/>
    <cellStyle name="Accent5" xfId="17" builtinId="45"/>
    <cellStyle name="Accent6" xfId="14" builtinId="49"/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</cellStyles>
  <dxfs count="3">
    <dxf>
      <font>
        <color rgb="FFC00000"/>
      </font>
      <fill>
        <patternFill>
          <bgColor rgb="FFFFB7B7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B7B7"/>
      <color rgb="FFFFA3A3"/>
      <color rgb="FFF8AEA2"/>
      <color rgb="FFDDDDDD"/>
      <color rgb="FFC0C0C0"/>
      <color rgb="FFFFD5DA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85725</xdr:rowOff>
    </xdr:from>
    <xdr:to>
      <xdr:col>17</xdr:col>
      <xdr:colOff>561975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A57DE-F119-407A-9749-DE12A132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85725"/>
          <a:ext cx="10391775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57DF-3101-47C2-A55D-910273020C19}">
  <dimension ref="B36:R36"/>
  <sheetViews>
    <sheetView workbookViewId="0">
      <selection activeCell="S23" sqref="S23"/>
    </sheetView>
  </sheetViews>
  <sheetFormatPr defaultRowHeight="15" x14ac:dyDescent="0.25"/>
  <sheetData>
    <row r="36" spans="2:18" ht="16.5" customHeight="1" x14ac:dyDescent="0.25">
      <c r="B36" s="65" t="s">
        <v>111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</sheetData>
  <mergeCells count="1">
    <mergeCell ref="B36:R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DE97-4DC4-431E-AC98-FF6B07AD877B}">
  <dimension ref="A1:F152"/>
  <sheetViews>
    <sheetView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56.42578125" style="9" bestFit="1" customWidth="1"/>
    <col min="2" max="3" width="22.28515625" customWidth="1"/>
    <col min="4" max="4" width="21.7109375" customWidth="1"/>
    <col min="5" max="5" width="20.7109375" bestFit="1" customWidth="1"/>
    <col min="6" max="6" width="26.5703125" customWidth="1"/>
    <col min="11" max="11" width="24" customWidth="1"/>
  </cols>
  <sheetData>
    <row r="1" spans="1:6" ht="39.75" customHeight="1" x14ac:dyDescent="0.25">
      <c r="A1" s="67" t="s">
        <v>88</v>
      </c>
      <c r="B1" s="67"/>
      <c r="C1" s="67"/>
      <c r="D1" s="67"/>
      <c r="E1" s="67"/>
      <c r="F1" s="67"/>
    </row>
    <row r="2" spans="1:6" ht="18.75" thickBot="1" x14ac:dyDescent="0.3">
      <c r="A2" s="27" t="s">
        <v>1</v>
      </c>
      <c r="B2" s="28" t="s">
        <v>15</v>
      </c>
      <c r="C2" s="29" t="s">
        <v>16</v>
      </c>
      <c r="D2" s="30" t="s">
        <v>91</v>
      </c>
      <c r="E2" s="31" t="s">
        <v>32</v>
      </c>
      <c r="F2" s="6"/>
    </row>
    <row r="3" spans="1:6" ht="18" thickTop="1" thickBot="1" x14ac:dyDescent="0.35">
      <c r="A3" s="26" t="s">
        <v>0</v>
      </c>
      <c r="B3" s="1"/>
      <c r="C3" s="1"/>
      <c r="D3" s="1"/>
      <c r="E3" s="1"/>
      <c r="F3" s="16" t="s">
        <v>92</v>
      </c>
    </row>
    <row r="4" spans="1:6" ht="18" thickTop="1" thickBot="1" x14ac:dyDescent="0.35">
      <c r="A4" s="8" t="s">
        <v>2</v>
      </c>
      <c r="B4" s="17" t="s">
        <v>3</v>
      </c>
      <c r="C4" s="18" t="s">
        <v>4</v>
      </c>
      <c r="D4" s="19" t="s">
        <v>4</v>
      </c>
      <c r="E4" s="20" t="s">
        <v>81</v>
      </c>
      <c r="F4" s="25" t="s">
        <v>114</v>
      </c>
    </row>
    <row r="5" spans="1:6" ht="34.5" thickTop="1" thickBot="1" x14ac:dyDescent="0.35">
      <c r="A5" s="8" t="s">
        <v>5</v>
      </c>
      <c r="B5" s="17" t="s">
        <v>6</v>
      </c>
      <c r="C5" s="18" t="s">
        <v>7</v>
      </c>
      <c r="D5" s="19" t="s">
        <v>8</v>
      </c>
      <c r="E5" s="20" t="s">
        <v>7</v>
      </c>
      <c r="F5" s="25" t="s">
        <v>114</v>
      </c>
    </row>
    <row r="6" spans="1:6" ht="34.5" thickTop="1" thickBot="1" x14ac:dyDescent="0.35">
      <c r="A6" s="8" t="s">
        <v>9</v>
      </c>
      <c r="B6" s="17">
        <v>768</v>
      </c>
      <c r="C6" s="18">
        <v>223</v>
      </c>
      <c r="D6" s="19">
        <v>384</v>
      </c>
      <c r="E6" s="20" t="s">
        <v>78</v>
      </c>
      <c r="F6" s="25" t="s">
        <v>114</v>
      </c>
    </row>
    <row r="7" spans="1:6" ht="18" thickTop="1" thickBot="1" x14ac:dyDescent="0.35">
      <c r="A7" s="8" t="s">
        <v>10</v>
      </c>
      <c r="B7" s="17" t="s">
        <v>11</v>
      </c>
      <c r="C7" s="18" t="s">
        <v>79</v>
      </c>
      <c r="D7" s="19" t="s">
        <v>138</v>
      </c>
      <c r="E7" s="20" t="s">
        <v>80</v>
      </c>
      <c r="F7" s="25" t="s">
        <v>114</v>
      </c>
    </row>
    <row r="8" spans="1:6" ht="18" thickTop="1" thickBot="1" x14ac:dyDescent="0.35">
      <c r="A8" s="8" t="s">
        <v>12</v>
      </c>
      <c r="B8" s="17">
        <v>1024</v>
      </c>
      <c r="C8" s="18" t="s">
        <v>14</v>
      </c>
      <c r="D8" s="19">
        <v>600</v>
      </c>
      <c r="E8" s="20" t="s">
        <v>14</v>
      </c>
      <c r="F8" s="25" t="s">
        <v>114</v>
      </c>
    </row>
    <row r="9" spans="1:6" ht="18" thickTop="1" thickBot="1" x14ac:dyDescent="0.35">
      <c r="A9" s="8" t="s">
        <v>13</v>
      </c>
      <c r="B9" s="17">
        <v>8000</v>
      </c>
      <c r="C9" s="18" t="s">
        <v>14</v>
      </c>
      <c r="D9" s="19">
        <v>4000</v>
      </c>
      <c r="E9" s="20" t="s">
        <v>14</v>
      </c>
      <c r="F9" s="25" t="s">
        <v>114</v>
      </c>
    </row>
    <row r="10" spans="1:6" ht="18" thickTop="1" thickBot="1" x14ac:dyDescent="0.35">
      <c r="A10" s="26" t="s">
        <v>17</v>
      </c>
      <c r="B10" s="1"/>
      <c r="C10" s="1"/>
      <c r="D10" s="1"/>
      <c r="E10" s="1"/>
      <c r="F10" s="1"/>
    </row>
    <row r="11" spans="1:6" ht="18" thickTop="1" thickBot="1" x14ac:dyDescent="0.35">
      <c r="A11" s="8" t="s">
        <v>18</v>
      </c>
      <c r="B11" s="10" t="s">
        <v>74</v>
      </c>
      <c r="C11" s="11" t="s">
        <v>74</v>
      </c>
      <c r="D11" s="21" t="s">
        <v>74</v>
      </c>
      <c r="E11" s="14" t="s">
        <v>74</v>
      </c>
      <c r="F11" s="25" t="s">
        <v>114</v>
      </c>
    </row>
    <row r="12" spans="1:6" ht="18" thickTop="1" thickBot="1" x14ac:dyDescent="0.35">
      <c r="A12" s="8" t="s">
        <v>19</v>
      </c>
      <c r="B12" s="10" t="s">
        <v>74</v>
      </c>
      <c r="C12" s="11" t="s">
        <v>74</v>
      </c>
      <c r="D12" s="21" t="s">
        <v>74</v>
      </c>
      <c r="E12" s="14" t="s">
        <v>74</v>
      </c>
      <c r="F12" s="25" t="s">
        <v>114</v>
      </c>
    </row>
    <row r="13" spans="1:6" ht="18" thickTop="1" thickBot="1" x14ac:dyDescent="0.35">
      <c r="A13" s="8" t="s">
        <v>20</v>
      </c>
      <c r="B13" s="10" t="s">
        <v>74</v>
      </c>
      <c r="C13" s="12" t="s">
        <v>75</v>
      </c>
      <c r="D13" s="22" t="s">
        <v>82</v>
      </c>
      <c r="E13" s="15" t="s">
        <v>82</v>
      </c>
      <c r="F13" s="23" t="s">
        <v>93</v>
      </c>
    </row>
    <row r="14" spans="1:6" ht="18" thickTop="1" thickBot="1" x14ac:dyDescent="0.35">
      <c r="A14" s="8" t="s">
        <v>21</v>
      </c>
      <c r="B14" s="10" t="s">
        <v>74</v>
      </c>
      <c r="C14" s="11" t="s">
        <v>74</v>
      </c>
      <c r="D14" s="21" t="s">
        <v>74</v>
      </c>
      <c r="E14" s="14" t="s">
        <v>74</v>
      </c>
      <c r="F14" s="25" t="s">
        <v>114</v>
      </c>
    </row>
    <row r="15" spans="1:6" ht="18" thickTop="1" thickBot="1" x14ac:dyDescent="0.35">
      <c r="A15" s="8" t="s">
        <v>84</v>
      </c>
      <c r="B15" s="10" t="s">
        <v>74</v>
      </c>
      <c r="C15" s="11" t="s">
        <v>74</v>
      </c>
      <c r="D15" s="21" t="s">
        <v>74</v>
      </c>
      <c r="E15" s="15" t="s">
        <v>82</v>
      </c>
      <c r="F15" s="25" t="s">
        <v>114</v>
      </c>
    </row>
    <row r="16" spans="1:6" ht="18" thickTop="1" thickBot="1" x14ac:dyDescent="0.35">
      <c r="A16" s="8" t="s">
        <v>22</v>
      </c>
      <c r="B16" s="10" t="s">
        <v>74</v>
      </c>
      <c r="C16" s="11" t="s">
        <v>74</v>
      </c>
      <c r="D16" s="21" t="s">
        <v>74</v>
      </c>
      <c r="E16" s="14" t="s">
        <v>74</v>
      </c>
      <c r="F16" s="25" t="s">
        <v>114</v>
      </c>
    </row>
    <row r="17" spans="1:6" ht="18" thickTop="1" thickBot="1" x14ac:dyDescent="0.35">
      <c r="A17" s="8" t="s">
        <v>23</v>
      </c>
      <c r="B17" s="10" t="s">
        <v>74</v>
      </c>
      <c r="C17" s="11" t="s">
        <v>74</v>
      </c>
      <c r="D17" s="21" t="s">
        <v>74</v>
      </c>
      <c r="E17" s="14" t="s">
        <v>74</v>
      </c>
      <c r="F17" s="25" t="s">
        <v>114</v>
      </c>
    </row>
    <row r="18" spans="1:6" ht="18" thickTop="1" thickBot="1" x14ac:dyDescent="0.35">
      <c r="A18" s="8" t="s">
        <v>24</v>
      </c>
      <c r="B18" s="10" t="s">
        <v>74</v>
      </c>
      <c r="C18" s="11" t="s">
        <v>74</v>
      </c>
      <c r="D18" s="22" t="s">
        <v>82</v>
      </c>
      <c r="E18" s="14" t="s">
        <v>74</v>
      </c>
      <c r="F18" s="24" t="s">
        <v>115</v>
      </c>
    </row>
    <row r="19" spans="1:6" ht="18" thickTop="1" thickBot="1" x14ac:dyDescent="0.35">
      <c r="A19" s="8" t="s">
        <v>25</v>
      </c>
      <c r="B19" s="10" t="s">
        <v>74</v>
      </c>
      <c r="C19" s="11" t="s">
        <v>74</v>
      </c>
      <c r="D19" s="21" t="s">
        <v>74</v>
      </c>
      <c r="E19" s="14" t="s">
        <v>74</v>
      </c>
      <c r="F19" s="25" t="s">
        <v>114</v>
      </c>
    </row>
    <row r="20" spans="1:6" ht="18" thickTop="1" thickBot="1" x14ac:dyDescent="0.35">
      <c r="A20" s="8" t="s">
        <v>26</v>
      </c>
      <c r="B20" s="10" t="s">
        <v>74</v>
      </c>
      <c r="C20" s="11" t="s">
        <v>74</v>
      </c>
      <c r="D20" s="21" t="s">
        <v>74</v>
      </c>
      <c r="E20" s="14" t="s">
        <v>74</v>
      </c>
      <c r="F20" s="23" t="s">
        <v>93</v>
      </c>
    </row>
    <row r="21" spans="1:6" ht="18" thickTop="1" thickBot="1" x14ac:dyDescent="0.35">
      <c r="A21" s="8" t="s">
        <v>27</v>
      </c>
      <c r="B21" s="10" t="s">
        <v>74</v>
      </c>
      <c r="C21" s="11" t="s">
        <v>74</v>
      </c>
      <c r="D21" s="22" t="s">
        <v>82</v>
      </c>
      <c r="E21" s="15" t="s">
        <v>82</v>
      </c>
      <c r="F21" s="23" t="s">
        <v>93</v>
      </c>
    </row>
    <row r="22" spans="1:6" ht="18" thickTop="1" thickBot="1" x14ac:dyDescent="0.35">
      <c r="A22" s="8" t="s">
        <v>110</v>
      </c>
      <c r="B22" s="10" t="s">
        <v>74</v>
      </c>
      <c r="C22" s="11" t="s">
        <v>74</v>
      </c>
      <c r="D22" s="21" t="s">
        <v>74</v>
      </c>
      <c r="E22" s="14" t="s">
        <v>74</v>
      </c>
      <c r="F22" s="23" t="s">
        <v>93</v>
      </c>
    </row>
    <row r="23" spans="1:6" ht="18" thickTop="1" thickBot="1" x14ac:dyDescent="0.35">
      <c r="A23" s="8" t="s">
        <v>28</v>
      </c>
      <c r="B23" s="10" t="s">
        <v>74</v>
      </c>
      <c r="C23" s="11" t="s">
        <v>74</v>
      </c>
      <c r="D23" s="21" t="s">
        <v>74</v>
      </c>
      <c r="E23" s="14" t="s">
        <v>74</v>
      </c>
      <c r="F23" s="23" t="s">
        <v>93</v>
      </c>
    </row>
    <row r="24" spans="1:6" ht="18" thickTop="1" thickBot="1" x14ac:dyDescent="0.35">
      <c r="A24" s="8" t="s">
        <v>29</v>
      </c>
      <c r="B24" s="10" t="s">
        <v>74</v>
      </c>
      <c r="C24" s="11" t="s">
        <v>74</v>
      </c>
      <c r="D24" s="21" t="s">
        <v>74</v>
      </c>
      <c r="E24" s="14" t="s">
        <v>74</v>
      </c>
      <c r="F24" s="25" t="s">
        <v>114</v>
      </c>
    </row>
    <row r="25" spans="1:6" ht="18" thickTop="1" thickBot="1" x14ac:dyDescent="0.35">
      <c r="A25" s="8" t="s">
        <v>33</v>
      </c>
      <c r="B25" s="10" t="s">
        <v>74</v>
      </c>
      <c r="C25" s="11" t="s">
        <v>74</v>
      </c>
      <c r="D25" s="21" t="s">
        <v>74</v>
      </c>
      <c r="E25" s="15" t="s">
        <v>82</v>
      </c>
      <c r="F25" s="25" t="s">
        <v>114</v>
      </c>
    </row>
    <row r="26" spans="1:6" ht="18" thickTop="1" thickBot="1" x14ac:dyDescent="0.35">
      <c r="A26" s="7" t="s">
        <v>30</v>
      </c>
      <c r="B26" s="1"/>
      <c r="C26" s="1"/>
      <c r="D26" s="1"/>
      <c r="E26" s="1"/>
      <c r="F26" s="1"/>
    </row>
    <row r="27" spans="1:6" ht="18" thickTop="1" thickBot="1" x14ac:dyDescent="0.35">
      <c r="A27" s="8" t="s">
        <v>31</v>
      </c>
      <c r="B27" s="10" t="s">
        <v>74</v>
      </c>
      <c r="C27" s="11" t="s">
        <v>74</v>
      </c>
      <c r="D27" s="21" t="s">
        <v>74</v>
      </c>
      <c r="E27" s="14" t="s">
        <v>74</v>
      </c>
      <c r="F27" s="25" t="s">
        <v>114</v>
      </c>
    </row>
    <row r="28" spans="1:6" ht="18" thickTop="1" thickBot="1" x14ac:dyDescent="0.35">
      <c r="A28" s="8" t="s">
        <v>83</v>
      </c>
      <c r="B28" s="10" t="s">
        <v>74</v>
      </c>
      <c r="C28" s="11" t="s">
        <v>74</v>
      </c>
      <c r="D28" s="21" t="s">
        <v>74</v>
      </c>
      <c r="E28" s="15" t="s">
        <v>82</v>
      </c>
      <c r="F28" s="25" t="s">
        <v>114</v>
      </c>
    </row>
    <row r="29" spans="1:6" ht="18" thickTop="1" thickBot="1" x14ac:dyDescent="0.35">
      <c r="A29" s="8" t="s">
        <v>76</v>
      </c>
      <c r="B29" s="10" t="s">
        <v>74</v>
      </c>
      <c r="C29" s="12" t="s">
        <v>75</v>
      </c>
      <c r="D29" s="21" t="s">
        <v>74</v>
      </c>
      <c r="E29" s="14" t="s">
        <v>74</v>
      </c>
      <c r="F29" s="23" t="s">
        <v>93</v>
      </c>
    </row>
    <row r="30" spans="1:6" ht="18" thickTop="1" thickBot="1" x14ac:dyDescent="0.35">
      <c r="A30" s="8" t="s">
        <v>85</v>
      </c>
      <c r="B30" s="10" t="s">
        <v>74</v>
      </c>
      <c r="C30" s="11" t="s">
        <v>74</v>
      </c>
      <c r="D30" s="21" t="s">
        <v>74</v>
      </c>
      <c r="E30" s="15" t="s">
        <v>82</v>
      </c>
      <c r="F30" s="23" t="s">
        <v>93</v>
      </c>
    </row>
    <row r="31" spans="1:6" ht="18" thickTop="1" thickBot="1" x14ac:dyDescent="0.35">
      <c r="A31" s="8" t="s">
        <v>34</v>
      </c>
      <c r="B31" s="10" t="s">
        <v>74</v>
      </c>
      <c r="C31" s="12" t="s">
        <v>75</v>
      </c>
      <c r="D31" s="21" t="s">
        <v>74</v>
      </c>
      <c r="E31" s="14" t="s">
        <v>74</v>
      </c>
      <c r="F31" s="25" t="s">
        <v>114</v>
      </c>
    </row>
    <row r="32" spans="1:6" ht="18" thickTop="1" thickBot="1" x14ac:dyDescent="0.35">
      <c r="A32" s="26" t="s">
        <v>35</v>
      </c>
      <c r="B32" s="1"/>
      <c r="C32" s="1"/>
      <c r="D32" s="1"/>
      <c r="E32" s="1"/>
      <c r="F32" s="1"/>
    </row>
    <row r="33" spans="1:6" ht="18" thickTop="1" thickBot="1" x14ac:dyDescent="0.35">
      <c r="A33" s="8" t="s">
        <v>36</v>
      </c>
      <c r="B33" s="10" t="s">
        <v>74</v>
      </c>
      <c r="C33" s="11" t="s">
        <v>74</v>
      </c>
      <c r="D33" s="21" t="s">
        <v>74</v>
      </c>
      <c r="E33" s="14" t="s">
        <v>74</v>
      </c>
      <c r="F33" s="25" t="s">
        <v>114</v>
      </c>
    </row>
    <row r="34" spans="1:6" ht="18" thickTop="1" thickBot="1" x14ac:dyDescent="0.35">
      <c r="A34" s="8" t="s">
        <v>37</v>
      </c>
      <c r="B34" s="13" t="s">
        <v>75</v>
      </c>
      <c r="C34" s="11" t="s">
        <v>74</v>
      </c>
      <c r="D34" s="21" t="s">
        <v>74</v>
      </c>
      <c r="E34" s="15" t="s">
        <v>82</v>
      </c>
      <c r="F34" s="23" t="s">
        <v>93</v>
      </c>
    </row>
    <row r="35" spans="1:6" ht="18" thickTop="1" thickBot="1" x14ac:dyDescent="0.35">
      <c r="A35" s="8" t="s">
        <v>38</v>
      </c>
      <c r="B35" s="10" t="s">
        <v>74</v>
      </c>
      <c r="C35" s="11" t="s">
        <v>74</v>
      </c>
      <c r="D35" s="22" t="s">
        <v>82</v>
      </c>
      <c r="E35" s="15" t="s">
        <v>82</v>
      </c>
      <c r="F35" s="23" t="s">
        <v>93</v>
      </c>
    </row>
    <row r="36" spans="1:6" ht="18" thickTop="1" thickBot="1" x14ac:dyDescent="0.35">
      <c r="A36" s="8" t="s">
        <v>86</v>
      </c>
      <c r="B36" s="10" t="s">
        <v>74</v>
      </c>
      <c r="C36" s="12" t="s">
        <v>75</v>
      </c>
      <c r="D36" s="22" t="s">
        <v>82</v>
      </c>
      <c r="E36" s="15" t="s">
        <v>82</v>
      </c>
      <c r="F36" s="23" t="s">
        <v>93</v>
      </c>
    </row>
    <row r="37" spans="1:6" ht="18" thickTop="1" thickBot="1" x14ac:dyDescent="0.35">
      <c r="A37" s="8" t="s">
        <v>39</v>
      </c>
      <c r="B37" s="10" t="s">
        <v>74</v>
      </c>
      <c r="C37" s="11" t="s">
        <v>74</v>
      </c>
      <c r="D37" s="22" t="s">
        <v>82</v>
      </c>
      <c r="E37" s="15" t="s">
        <v>82</v>
      </c>
      <c r="F37" s="23" t="s">
        <v>93</v>
      </c>
    </row>
    <row r="38" spans="1:6" ht="18" thickTop="1" thickBot="1" x14ac:dyDescent="0.35">
      <c r="A38" s="8" t="s">
        <v>40</v>
      </c>
      <c r="B38" s="10" t="s">
        <v>74</v>
      </c>
      <c r="C38" s="11" t="s">
        <v>74</v>
      </c>
      <c r="D38" s="22" t="s">
        <v>82</v>
      </c>
      <c r="E38" s="15" t="s">
        <v>82</v>
      </c>
      <c r="F38" s="25" t="s">
        <v>114</v>
      </c>
    </row>
    <row r="39" spans="1:6" ht="18" thickTop="1" thickBot="1" x14ac:dyDescent="0.35">
      <c r="A39" s="26" t="s">
        <v>41</v>
      </c>
      <c r="B39" s="1"/>
      <c r="C39" s="1"/>
      <c r="D39" s="1"/>
      <c r="E39" s="1"/>
      <c r="F39" s="1"/>
    </row>
    <row r="40" spans="1:6" ht="18" thickTop="1" thickBot="1" x14ac:dyDescent="0.35">
      <c r="A40" s="8" t="s">
        <v>117</v>
      </c>
      <c r="B40" s="10" t="s">
        <v>74</v>
      </c>
      <c r="C40" s="11" t="s">
        <v>74</v>
      </c>
      <c r="D40" s="21" t="s">
        <v>74</v>
      </c>
      <c r="E40" s="15" t="s">
        <v>82</v>
      </c>
      <c r="F40" s="25" t="s">
        <v>114</v>
      </c>
    </row>
    <row r="41" spans="1:6" ht="18" thickTop="1" thickBot="1" x14ac:dyDescent="0.35">
      <c r="A41" s="8" t="s">
        <v>42</v>
      </c>
      <c r="B41" s="10" t="s">
        <v>74</v>
      </c>
      <c r="C41" s="11" t="s">
        <v>74</v>
      </c>
      <c r="D41" s="21" t="s">
        <v>74</v>
      </c>
      <c r="E41" s="14" t="s">
        <v>74</v>
      </c>
      <c r="F41" s="25" t="s">
        <v>114</v>
      </c>
    </row>
    <row r="42" spans="1:6" ht="18" thickTop="1" thickBot="1" x14ac:dyDescent="0.35">
      <c r="A42" s="8" t="s">
        <v>43</v>
      </c>
      <c r="B42" s="10" t="s">
        <v>74</v>
      </c>
      <c r="C42" s="11" t="s">
        <v>74</v>
      </c>
      <c r="D42" s="21" t="s">
        <v>74</v>
      </c>
      <c r="E42" s="14" t="s">
        <v>74</v>
      </c>
      <c r="F42" s="24" t="s">
        <v>115</v>
      </c>
    </row>
    <row r="43" spans="1:6" ht="18" thickTop="1" thickBot="1" x14ac:dyDescent="0.35">
      <c r="A43" s="8" t="s">
        <v>44</v>
      </c>
      <c r="B43" s="10" t="s">
        <v>74</v>
      </c>
      <c r="C43" s="11" t="s">
        <v>74</v>
      </c>
      <c r="D43" s="21" t="s">
        <v>74</v>
      </c>
      <c r="E43" s="14" t="s">
        <v>74</v>
      </c>
      <c r="F43" s="25" t="s">
        <v>114</v>
      </c>
    </row>
    <row r="44" spans="1:6" ht="18" thickTop="1" thickBot="1" x14ac:dyDescent="0.35">
      <c r="A44" s="8" t="s">
        <v>45</v>
      </c>
      <c r="B44" s="10" t="s">
        <v>74</v>
      </c>
      <c r="C44" s="11" t="s">
        <v>74</v>
      </c>
      <c r="D44" s="21" t="s">
        <v>74</v>
      </c>
      <c r="E44" s="14" t="s">
        <v>74</v>
      </c>
      <c r="F44" s="25" t="s">
        <v>114</v>
      </c>
    </row>
    <row r="45" spans="1:6" ht="18" thickTop="1" thickBot="1" x14ac:dyDescent="0.35">
      <c r="A45" s="8" t="s">
        <v>46</v>
      </c>
      <c r="B45" s="10" t="s">
        <v>74</v>
      </c>
      <c r="C45" s="11" t="s">
        <v>74</v>
      </c>
      <c r="D45" s="21" t="s">
        <v>74</v>
      </c>
      <c r="E45" s="14" t="s">
        <v>74</v>
      </c>
      <c r="F45" s="25" t="s">
        <v>114</v>
      </c>
    </row>
    <row r="46" spans="1:6" ht="18" thickTop="1" thickBot="1" x14ac:dyDescent="0.35">
      <c r="A46" s="8" t="s">
        <v>47</v>
      </c>
      <c r="B46" s="10" t="s">
        <v>74</v>
      </c>
      <c r="C46" s="11" t="s">
        <v>74</v>
      </c>
      <c r="D46" s="21" t="s">
        <v>74</v>
      </c>
      <c r="E46" s="15" t="s">
        <v>82</v>
      </c>
      <c r="F46" s="23" t="s">
        <v>93</v>
      </c>
    </row>
    <row r="47" spans="1:6" ht="18" thickTop="1" thickBot="1" x14ac:dyDescent="0.35">
      <c r="A47" s="8" t="s">
        <v>48</v>
      </c>
      <c r="B47" s="10" t="s">
        <v>74</v>
      </c>
      <c r="C47" s="11" t="s">
        <v>74</v>
      </c>
      <c r="D47" s="21" t="s">
        <v>74</v>
      </c>
      <c r="E47" s="14" t="s">
        <v>74</v>
      </c>
      <c r="F47" s="25" t="s">
        <v>114</v>
      </c>
    </row>
    <row r="48" spans="1:6" ht="18" thickTop="1" thickBot="1" x14ac:dyDescent="0.35">
      <c r="A48" s="26" t="s">
        <v>49</v>
      </c>
      <c r="B48" s="1"/>
      <c r="C48" s="1"/>
      <c r="D48" s="1"/>
      <c r="E48" s="1"/>
      <c r="F48" s="1"/>
    </row>
    <row r="49" spans="1:6" ht="18" thickTop="1" thickBot="1" x14ac:dyDescent="0.35">
      <c r="A49" s="8" t="s">
        <v>50</v>
      </c>
      <c r="B49" s="10" t="s">
        <v>74</v>
      </c>
      <c r="C49" s="11" t="s">
        <v>74</v>
      </c>
      <c r="D49" s="22" t="s">
        <v>82</v>
      </c>
      <c r="E49" s="15" t="s">
        <v>82</v>
      </c>
      <c r="F49" s="23" t="s">
        <v>114</v>
      </c>
    </row>
    <row r="50" spans="1:6" ht="18" thickTop="1" thickBot="1" x14ac:dyDescent="0.35">
      <c r="A50" s="8" t="s">
        <v>87</v>
      </c>
      <c r="B50" s="10" t="s">
        <v>74</v>
      </c>
      <c r="C50" s="11" t="s">
        <v>74</v>
      </c>
      <c r="D50" s="21" t="s">
        <v>74</v>
      </c>
      <c r="E50" s="14" t="s">
        <v>74</v>
      </c>
      <c r="F50" s="23" t="s">
        <v>93</v>
      </c>
    </row>
    <row r="51" spans="1:6" ht="18" thickTop="1" thickBot="1" x14ac:dyDescent="0.35">
      <c r="A51" s="8" t="s">
        <v>51</v>
      </c>
      <c r="B51" s="10" t="s">
        <v>74</v>
      </c>
      <c r="C51" s="11" t="s">
        <v>74</v>
      </c>
      <c r="D51" s="21" t="s">
        <v>74</v>
      </c>
      <c r="E51" s="15" t="s">
        <v>82</v>
      </c>
      <c r="F51" s="23" t="s">
        <v>93</v>
      </c>
    </row>
    <row r="52" spans="1:6" ht="18" thickTop="1" thickBot="1" x14ac:dyDescent="0.35">
      <c r="A52" s="8" t="s">
        <v>52</v>
      </c>
      <c r="B52" s="10" t="s">
        <v>74</v>
      </c>
      <c r="C52" s="11" t="s">
        <v>74</v>
      </c>
      <c r="D52" s="21" t="s">
        <v>74</v>
      </c>
      <c r="E52" s="15" t="s">
        <v>82</v>
      </c>
      <c r="F52" s="23" t="s">
        <v>93</v>
      </c>
    </row>
    <row r="53" spans="1:6" ht="34.5" thickTop="1" thickBot="1" x14ac:dyDescent="0.35">
      <c r="A53" s="8" t="s">
        <v>113</v>
      </c>
      <c r="B53" s="10" t="s">
        <v>74</v>
      </c>
      <c r="C53" s="12" t="s">
        <v>75</v>
      </c>
      <c r="D53" s="21" t="s">
        <v>74</v>
      </c>
      <c r="E53" s="15" t="s">
        <v>82</v>
      </c>
      <c r="F53" s="23" t="s">
        <v>93</v>
      </c>
    </row>
    <row r="54" spans="1:6" ht="18" thickTop="1" thickBot="1" x14ac:dyDescent="0.35">
      <c r="A54" s="26" t="s">
        <v>63</v>
      </c>
      <c r="B54" s="1"/>
      <c r="C54" s="1"/>
      <c r="D54" s="1"/>
      <c r="E54" s="1"/>
      <c r="F54" s="1"/>
    </row>
    <row r="55" spans="1:6" ht="18" thickTop="1" thickBot="1" x14ac:dyDescent="0.35">
      <c r="A55" s="8" t="s">
        <v>57</v>
      </c>
      <c r="B55" s="10" t="s">
        <v>74</v>
      </c>
      <c r="C55" s="11" t="s">
        <v>74</v>
      </c>
      <c r="D55" s="21" t="s">
        <v>74</v>
      </c>
      <c r="E55" s="15" t="s">
        <v>82</v>
      </c>
      <c r="F55" s="23" t="s">
        <v>93</v>
      </c>
    </row>
    <row r="56" spans="1:6" ht="18" thickTop="1" thickBot="1" x14ac:dyDescent="0.35">
      <c r="A56" s="8" t="s">
        <v>58</v>
      </c>
      <c r="B56" s="10" t="s">
        <v>74</v>
      </c>
      <c r="C56" s="12" t="s">
        <v>75</v>
      </c>
      <c r="D56" s="21" t="s">
        <v>74</v>
      </c>
      <c r="E56" s="15" t="s">
        <v>82</v>
      </c>
      <c r="F56" s="23" t="s">
        <v>93</v>
      </c>
    </row>
    <row r="57" spans="1:6" ht="18" thickTop="1" thickBot="1" x14ac:dyDescent="0.35">
      <c r="A57" s="8" t="s">
        <v>59</v>
      </c>
      <c r="B57" s="10" t="s">
        <v>74</v>
      </c>
      <c r="C57" s="12" t="s">
        <v>75</v>
      </c>
      <c r="D57" s="21" t="s">
        <v>74</v>
      </c>
      <c r="E57" s="15" t="s">
        <v>82</v>
      </c>
      <c r="F57" s="23" t="s">
        <v>93</v>
      </c>
    </row>
    <row r="58" spans="1:6" ht="18" thickTop="1" thickBot="1" x14ac:dyDescent="0.35">
      <c r="A58" s="8" t="s">
        <v>60</v>
      </c>
      <c r="B58" s="10" t="s">
        <v>74</v>
      </c>
      <c r="C58" s="12" t="s">
        <v>75</v>
      </c>
      <c r="D58" s="21" t="s">
        <v>74</v>
      </c>
      <c r="E58" s="15" t="s">
        <v>82</v>
      </c>
      <c r="F58" s="23" t="s">
        <v>93</v>
      </c>
    </row>
    <row r="59" spans="1:6" ht="18" thickTop="1" thickBot="1" x14ac:dyDescent="0.35">
      <c r="A59" s="8" t="s">
        <v>139</v>
      </c>
      <c r="B59" s="10" t="s">
        <v>74</v>
      </c>
      <c r="C59" s="11" t="s">
        <v>74</v>
      </c>
      <c r="D59" s="21" t="s">
        <v>74</v>
      </c>
      <c r="E59" s="14" t="s">
        <v>74</v>
      </c>
      <c r="F59" s="25" t="s">
        <v>114</v>
      </c>
    </row>
    <row r="60" spans="1:6" ht="18" thickTop="1" thickBot="1" x14ac:dyDescent="0.35">
      <c r="A60" s="8" t="s">
        <v>61</v>
      </c>
      <c r="B60" s="10" t="s">
        <v>74</v>
      </c>
      <c r="C60" s="11" t="s">
        <v>74</v>
      </c>
      <c r="D60" s="22" t="s">
        <v>82</v>
      </c>
      <c r="E60" s="14" t="s">
        <v>74</v>
      </c>
      <c r="F60" s="25" t="s">
        <v>114</v>
      </c>
    </row>
    <row r="61" spans="1:6" ht="18" thickTop="1" thickBot="1" x14ac:dyDescent="0.35">
      <c r="A61" s="8" t="s">
        <v>62</v>
      </c>
      <c r="B61" s="10" t="s">
        <v>74</v>
      </c>
      <c r="C61" s="11" t="s">
        <v>74</v>
      </c>
      <c r="D61" s="22" t="s">
        <v>82</v>
      </c>
      <c r="E61" s="15" t="s">
        <v>82</v>
      </c>
      <c r="F61" s="23" t="s">
        <v>93</v>
      </c>
    </row>
    <row r="62" spans="1:6" ht="18" thickTop="1" thickBot="1" x14ac:dyDescent="0.35">
      <c r="A62" s="8" t="s">
        <v>64</v>
      </c>
      <c r="B62" s="10" t="s">
        <v>74</v>
      </c>
      <c r="C62" s="11" t="s">
        <v>74</v>
      </c>
      <c r="D62" s="21" t="s">
        <v>74</v>
      </c>
      <c r="E62" s="15" t="s">
        <v>82</v>
      </c>
      <c r="F62" s="23" t="s">
        <v>93</v>
      </c>
    </row>
    <row r="63" spans="1:6" ht="18" thickTop="1" thickBot="1" x14ac:dyDescent="0.35">
      <c r="A63" s="8" t="s">
        <v>65</v>
      </c>
      <c r="B63" s="10" t="s">
        <v>74</v>
      </c>
      <c r="C63" s="11" t="s">
        <v>74</v>
      </c>
      <c r="D63" s="21" t="s">
        <v>74</v>
      </c>
      <c r="E63" s="14" t="s">
        <v>74</v>
      </c>
      <c r="F63" s="23" t="s">
        <v>93</v>
      </c>
    </row>
    <row r="64" spans="1:6" ht="18" thickTop="1" thickBot="1" x14ac:dyDescent="0.35">
      <c r="A64" s="8" t="s">
        <v>66</v>
      </c>
      <c r="B64" s="10" t="s">
        <v>74</v>
      </c>
      <c r="C64" s="11" t="s">
        <v>74</v>
      </c>
      <c r="D64" s="22" t="s">
        <v>82</v>
      </c>
      <c r="E64" s="14" t="s">
        <v>74</v>
      </c>
      <c r="F64" s="24" t="s">
        <v>115</v>
      </c>
    </row>
    <row r="65" spans="1:6" ht="18" thickTop="1" thickBot="1" x14ac:dyDescent="0.35">
      <c r="A65" s="8" t="s">
        <v>67</v>
      </c>
      <c r="B65" s="10" t="s">
        <v>74</v>
      </c>
      <c r="C65" s="11" t="s">
        <v>74</v>
      </c>
      <c r="D65" s="21" t="s">
        <v>74</v>
      </c>
      <c r="E65" s="14" t="s">
        <v>74</v>
      </c>
      <c r="F65" s="23" t="s">
        <v>93</v>
      </c>
    </row>
    <row r="66" spans="1:6" ht="18" thickTop="1" thickBot="1" x14ac:dyDescent="0.35">
      <c r="A66" s="8" t="s">
        <v>68</v>
      </c>
      <c r="B66" s="10" t="s">
        <v>74</v>
      </c>
      <c r="C66" s="11" t="s">
        <v>74</v>
      </c>
      <c r="D66" s="21" t="s">
        <v>74</v>
      </c>
      <c r="E66" s="15" t="s">
        <v>82</v>
      </c>
      <c r="F66" s="23" t="s">
        <v>93</v>
      </c>
    </row>
    <row r="67" spans="1:6" ht="18" thickTop="1" thickBot="1" x14ac:dyDescent="0.35">
      <c r="A67" s="8" t="s">
        <v>137</v>
      </c>
      <c r="B67" s="10" t="s">
        <v>74</v>
      </c>
      <c r="C67" s="11" t="s">
        <v>74</v>
      </c>
      <c r="D67" s="21" t="s">
        <v>74</v>
      </c>
      <c r="E67" s="14" t="s">
        <v>74</v>
      </c>
      <c r="F67" s="23" t="s">
        <v>93</v>
      </c>
    </row>
    <row r="68" spans="1:6" ht="34.5" thickTop="1" thickBot="1" x14ac:dyDescent="0.35">
      <c r="A68" s="8" t="s">
        <v>69</v>
      </c>
      <c r="B68" s="10" t="s">
        <v>74</v>
      </c>
      <c r="C68" s="11" t="s">
        <v>74</v>
      </c>
      <c r="D68" s="21" t="s">
        <v>74</v>
      </c>
      <c r="E68" s="15" t="s">
        <v>82</v>
      </c>
      <c r="F68" s="24" t="s">
        <v>115</v>
      </c>
    </row>
    <row r="69" spans="1:6" ht="34.5" thickTop="1" thickBot="1" x14ac:dyDescent="0.35">
      <c r="A69" s="8" t="s">
        <v>70</v>
      </c>
      <c r="B69" s="10" t="s">
        <v>74</v>
      </c>
      <c r="C69" s="11" t="s">
        <v>74</v>
      </c>
      <c r="D69" s="21" t="s">
        <v>74</v>
      </c>
      <c r="E69" s="14" t="s">
        <v>74</v>
      </c>
      <c r="F69" s="23" t="s">
        <v>93</v>
      </c>
    </row>
    <row r="70" spans="1:6" ht="18" thickTop="1" thickBot="1" x14ac:dyDescent="0.35">
      <c r="A70" s="8" t="s">
        <v>71</v>
      </c>
      <c r="B70" s="10" t="s">
        <v>74</v>
      </c>
      <c r="C70" s="11" t="s">
        <v>74</v>
      </c>
      <c r="D70" s="21" t="s">
        <v>74</v>
      </c>
      <c r="E70" s="14" t="s">
        <v>74</v>
      </c>
      <c r="F70" s="25" t="s">
        <v>114</v>
      </c>
    </row>
    <row r="71" spans="1:6" ht="18" thickTop="1" thickBot="1" x14ac:dyDescent="0.35">
      <c r="A71" s="8" t="s">
        <v>72</v>
      </c>
      <c r="B71" s="10" t="s">
        <v>74</v>
      </c>
      <c r="C71" s="11" t="s">
        <v>74</v>
      </c>
      <c r="D71" s="21" t="s">
        <v>74</v>
      </c>
      <c r="E71" s="14" t="s">
        <v>74</v>
      </c>
      <c r="F71" s="23" t="s">
        <v>93</v>
      </c>
    </row>
    <row r="72" spans="1:6" ht="18" thickTop="1" thickBot="1" x14ac:dyDescent="0.35">
      <c r="A72" s="8" t="s">
        <v>73</v>
      </c>
      <c r="B72" s="10" t="s">
        <v>74</v>
      </c>
      <c r="C72" s="11" t="s">
        <v>74</v>
      </c>
      <c r="D72" s="22" t="s">
        <v>82</v>
      </c>
      <c r="E72" s="15" t="s">
        <v>82</v>
      </c>
      <c r="F72" s="23" t="s">
        <v>93</v>
      </c>
    </row>
    <row r="73" spans="1:6" ht="18" thickTop="1" thickBot="1" x14ac:dyDescent="0.35">
      <c r="A73" s="26" t="s">
        <v>156</v>
      </c>
      <c r="B73" s="1"/>
      <c r="C73" s="1"/>
      <c r="D73" s="1"/>
      <c r="E73" s="1"/>
      <c r="F73" s="1"/>
    </row>
    <row r="74" spans="1:6" ht="34.5" thickTop="1" thickBot="1" x14ac:dyDescent="0.35">
      <c r="A74" s="8" t="s">
        <v>153</v>
      </c>
      <c r="B74" s="17" t="s">
        <v>154</v>
      </c>
      <c r="C74" s="18" t="s">
        <v>155</v>
      </c>
      <c r="D74" s="19" t="s">
        <v>112</v>
      </c>
      <c r="E74" s="20" t="s">
        <v>112</v>
      </c>
      <c r="F74" s="23" t="s">
        <v>93</v>
      </c>
    </row>
    <row r="75" spans="1:6" ht="34.5" thickTop="1" thickBot="1" x14ac:dyDescent="0.35">
      <c r="A75" s="8" t="s">
        <v>157</v>
      </c>
      <c r="B75" s="17" t="s">
        <v>154</v>
      </c>
      <c r="C75" s="18" t="s">
        <v>155</v>
      </c>
      <c r="D75" s="19" t="s">
        <v>112</v>
      </c>
      <c r="E75" s="20" t="s">
        <v>112</v>
      </c>
      <c r="F75" s="23" t="s">
        <v>93</v>
      </c>
    </row>
    <row r="76" spans="1:6" ht="18" thickTop="1" thickBot="1" x14ac:dyDescent="0.35">
      <c r="A76" s="26" t="s">
        <v>98</v>
      </c>
      <c r="B76" s="1"/>
      <c r="C76" s="1"/>
      <c r="D76" s="1"/>
      <c r="E76" s="1"/>
      <c r="F76" s="1"/>
    </row>
    <row r="77" spans="1:6" ht="51" thickTop="1" thickBot="1" x14ac:dyDescent="0.35">
      <c r="A77" s="8" t="s">
        <v>100</v>
      </c>
      <c r="B77" s="17" t="s">
        <v>99</v>
      </c>
      <c r="C77" s="18" t="s">
        <v>99</v>
      </c>
      <c r="D77" s="19" t="s">
        <v>106</v>
      </c>
      <c r="E77" s="20" t="s">
        <v>102</v>
      </c>
      <c r="F77" s="25" t="s">
        <v>114</v>
      </c>
    </row>
    <row r="78" spans="1:6" ht="51" thickTop="1" thickBot="1" x14ac:dyDescent="0.35">
      <c r="A78" s="8" t="s">
        <v>103</v>
      </c>
      <c r="B78" s="17" t="s">
        <v>105</v>
      </c>
      <c r="C78" s="18" t="s">
        <v>104</v>
      </c>
      <c r="D78" s="19" t="s">
        <v>101</v>
      </c>
      <c r="E78" s="15" t="s">
        <v>82</v>
      </c>
      <c r="F78" s="25" t="s">
        <v>114</v>
      </c>
    </row>
    <row r="79" spans="1:6" ht="18" thickTop="1" thickBot="1" x14ac:dyDescent="0.35">
      <c r="A79" s="26" t="s">
        <v>97</v>
      </c>
      <c r="B79" s="1"/>
      <c r="C79" s="1"/>
      <c r="D79" s="1"/>
      <c r="E79" s="1"/>
      <c r="F79" s="1"/>
    </row>
    <row r="80" spans="1:6" ht="18" thickTop="1" thickBot="1" x14ac:dyDescent="0.35">
      <c r="A80" s="8" t="s">
        <v>108</v>
      </c>
      <c r="B80" s="10" t="s">
        <v>74</v>
      </c>
      <c r="C80" s="11" t="s">
        <v>74</v>
      </c>
      <c r="D80" s="21" t="s">
        <v>74</v>
      </c>
      <c r="E80" s="15" t="s">
        <v>82</v>
      </c>
      <c r="F80" s="25" t="s">
        <v>114</v>
      </c>
    </row>
    <row r="81" spans="1:6" ht="18" thickTop="1" thickBot="1" x14ac:dyDescent="0.35">
      <c r="A81" s="8" t="s">
        <v>107</v>
      </c>
      <c r="B81" s="10" t="s">
        <v>74</v>
      </c>
      <c r="C81" s="11" t="s">
        <v>74</v>
      </c>
      <c r="D81" s="21" t="s">
        <v>74</v>
      </c>
      <c r="E81" s="15" t="s">
        <v>82</v>
      </c>
      <c r="F81" s="25" t="s">
        <v>114</v>
      </c>
    </row>
    <row r="82" spans="1:6" ht="18" thickTop="1" thickBot="1" x14ac:dyDescent="0.35">
      <c r="A82" s="8" t="s">
        <v>109</v>
      </c>
      <c r="B82" s="10" t="s">
        <v>74</v>
      </c>
      <c r="C82" s="11" t="s">
        <v>74</v>
      </c>
      <c r="D82" s="21" t="s">
        <v>74</v>
      </c>
      <c r="E82" s="15" t="s">
        <v>82</v>
      </c>
      <c r="F82" s="25" t="s">
        <v>114</v>
      </c>
    </row>
    <row r="83" spans="1:6" ht="18" thickTop="1" thickBot="1" x14ac:dyDescent="0.35">
      <c r="A83" s="26" t="s">
        <v>89</v>
      </c>
      <c r="B83" s="1"/>
      <c r="C83" s="1"/>
      <c r="D83" s="1"/>
      <c r="E83" s="1"/>
      <c r="F83" s="1"/>
    </row>
    <row r="84" spans="1:6" ht="51" thickTop="1" thickBot="1" x14ac:dyDescent="0.35">
      <c r="A84" s="8" t="s">
        <v>90</v>
      </c>
      <c r="B84" s="17" t="s">
        <v>149</v>
      </c>
      <c r="C84" s="18" t="s">
        <v>149</v>
      </c>
      <c r="D84" s="19" t="s">
        <v>150</v>
      </c>
      <c r="E84" s="20" t="s">
        <v>150</v>
      </c>
      <c r="F84" s="25" t="s">
        <v>114</v>
      </c>
    </row>
    <row r="85" spans="1:6" ht="18" thickTop="1" thickBot="1" x14ac:dyDescent="0.35">
      <c r="A85" s="8" t="s">
        <v>94</v>
      </c>
      <c r="B85" s="10" t="s">
        <v>74</v>
      </c>
      <c r="C85" s="12" t="s">
        <v>75</v>
      </c>
      <c r="D85" s="21" t="s">
        <v>74</v>
      </c>
      <c r="E85" s="15" t="s">
        <v>82</v>
      </c>
      <c r="F85" s="25" t="s">
        <v>114</v>
      </c>
    </row>
    <row r="86" spans="1:6" ht="18" thickTop="1" thickBot="1" x14ac:dyDescent="0.35">
      <c r="A86" s="8" t="s">
        <v>95</v>
      </c>
      <c r="B86" s="10" t="s">
        <v>74</v>
      </c>
      <c r="C86" s="12" t="s">
        <v>75</v>
      </c>
      <c r="D86" s="22" t="s">
        <v>82</v>
      </c>
      <c r="E86" s="15" t="s">
        <v>82</v>
      </c>
      <c r="F86" s="25" t="s">
        <v>114</v>
      </c>
    </row>
    <row r="87" spans="1:6" ht="34.5" thickTop="1" thickBot="1" x14ac:dyDescent="0.35">
      <c r="A87" s="8" t="s">
        <v>151</v>
      </c>
      <c r="B87" s="17" t="s">
        <v>184</v>
      </c>
      <c r="C87" s="18" t="s">
        <v>184</v>
      </c>
      <c r="D87" s="19" t="s">
        <v>152</v>
      </c>
      <c r="E87" s="20" t="s">
        <v>152</v>
      </c>
      <c r="F87" s="25" t="s">
        <v>114</v>
      </c>
    </row>
    <row r="88" spans="1:6" ht="18" thickTop="1" thickBot="1" x14ac:dyDescent="0.35">
      <c r="A88" s="8" t="s">
        <v>96</v>
      </c>
      <c r="B88" s="10" t="s">
        <v>74</v>
      </c>
      <c r="C88" s="11" t="s">
        <v>74</v>
      </c>
      <c r="D88" s="21" t="s">
        <v>74</v>
      </c>
      <c r="E88" s="15" t="s">
        <v>82</v>
      </c>
      <c r="F88" s="25" t="s">
        <v>114</v>
      </c>
    </row>
    <row r="89" spans="1:6" ht="18" thickTop="1" thickBot="1" x14ac:dyDescent="0.35">
      <c r="A89" s="26" t="s">
        <v>53</v>
      </c>
      <c r="B89" s="1"/>
      <c r="C89" s="1"/>
      <c r="D89" s="1"/>
      <c r="E89" s="1"/>
      <c r="F89" s="1"/>
    </row>
    <row r="90" spans="1:6" ht="18" thickTop="1" thickBot="1" x14ac:dyDescent="0.35">
      <c r="A90" s="8" t="s">
        <v>54</v>
      </c>
      <c r="B90" s="17" t="s">
        <v>77</v>
      </c>
      <c r="C90" s="18" t="s">
        <v>77</v>
      </c>
      <c r="D90" s="19" t="s">
        <v>77</v>
      </c>
      <c r="E90" s="20" t="s">
        <v>77</v>
      </c>
      <c r="F90" s="25" t="s">
        <v>114</v>
      </c>
    </row>
    <row r="91" spans="1:6" ht="18" thickTop="1" thickBot="1" x14ac:dyDescent="0.35">
      <c r="A91" s="8" t="s">
        <v>55</v>
      </c>
      <c r="B91" s="17" t="s">
        <v>77</v>
      </c>
      <c r="C91" s="18" t="s">
        <v>77</v>
      </c>
      <c r="D91" s="19" t="s">
        <v>77</v>
      </c>
      <c r="E91" s="20" t="s">
        <v>77</v>
      </c>
      <c r="F91" s="25" t="s">
        <v>114</v>
      </c>
    </row>
    <row r="92" spans="1:6" ht="18" thickTop="1" thickBot="1" x14ac:dyDescent="0.35">
      <c r="A92" s="8" t="s">
        <v>56</v>
      </c>
      <c r="B92" s="17" t="s">
        <v>77</v>
      </c>
      <c r="C92" s="18" t="s">
        <v>77</v>
      </c>
      <c r="D92" s="19" t="s">
        <v>77</v>
      </c>
      <c r="E92" s="20" t="s">
        <v>77</v>
      </c>
      <c r="F92" s="25" t="s">
        <v>114</v>
      </c>
    </row>
    <row r="93" spans="1:6" ht="18" thickTop="1" thickBot="1" x14ac:dyDescent="0.35">
      <c r="A93" s="8"/>
      <c r="B93" s="2"/>
      <c r="C93" s="3"/>
      <c r="D93" s="5"/>
      <c r="E93" s="4"/>
      <c r="F93" s="25" t="s">
        <v>114</v>
      </c>
    </row>
    <row r="94" spans="1:6" ht="16.5" thickTop="1" thickBot="1" x14ac:dyDescent="0.3">
      <c r="A94" s="69" t="s">
        <v>111</v>
      </c>
      <c r="B94" s="70"/>
      <c r="C94" s="70"/>
      <c r="D94" s="70"/>
      <c r="E94" s="70"/>
      <c r="F94" s="71"/>
    </row>
    <row r="95" spans="1:6" ht="15.75" thickTop="1" x14ac:dyDescent="0.25">
      <c r="A95" s="68"/>
      <c r="B95" s="68"/>
      <c r="C95" s="68"/>
      <c r="D95" s="68"/>
      <c r="E95" s="68"/>
      <c r="F95" s="68"/>
    </row>
    <row r="96" spans="1:6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52" spans="1:1" x14ac:dyDescent="0.25">
      <c r="A152" t="s">
        <v>116</v>
      </c>
    </row>
  </sheetData>
  <mergeCells count="3">
    <mergeCell ref="A1:F1"/>
    <mergeCell ref="A95:F95"/>
    <mergeCell ref="A94:F94"/>
  </mergeCells>
  <phoneticPr fontId="13" type="noConversion"/>
  <conditionalFormatting sqref="F4:F93">
    <cfRule type="containsText" dxfId="2" priority="1" operator="containsText" text="Medium">
      <formula>NOT(ISERROR(SEARCH("Medium",F4)))</formula>
    </cfRule>
    <cfRule type="containsText" dxfId="1" priority="2" operator="containsText" text="Low">
      <formula>NOT(ISERROR(SEARCH("Low",F4)))</formula>
    </cfRule>
    <cfRule type="containsText" dxfId="0" priority="3" operator="containsText" text="High">
      <formula>NOT(ISERROR(SEARCH("High",F4)))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D194-B730-4CC7-907B-E0F995581D77}">
  <dimension ref="A1:BF135"/>
  <sheetViews>
    <sheetView tabSelected="1" workbookViewId="0">
      <pane ySplit="3" topLeftCell="A4" activePane="bottomLeft" state="frozen"/>
      <selection activeCell="I1" sqref="I1"/>
      <selection pane="bottomLeft" activeCell="M5" sqref="M5"/>
    </sheetView>
  </sheetViews>
  <sheetFormatPr defaultRowHeight="15" x14ac:dyDescent="0.25"/>
  <cols>
    <col min="1" max="1" width="47" customWidth="1"/>
    <col min="2" max="2" width="13.85546875" hidden="1" customWidth="1"/>
    <col min="3" max="3" width="13.140625" hidden="1" customWidth="1"/>
    <col min="4" max="4" width="23.28515625" hidden="1" customWidth="1"/>
    <col min="5" max="6" width="13.140625" hidden="1" customWidth="1"/>
    <col min="7" max="7" width="22.28515625" hidden="1" customWidth="1"/>
    <col min="8" max="8" width="13.140625" hidden="1" customWidth="1"/>
    <col min="9" max="9" width="13.85546875" hidden="1" customWidth="1"/>
    <col min="10" max="10" width="20.5703125" hidden="1" customWidth="1"/>
    <col min="11" max="11" width="13.140625" hidden="1" customWidth="1"/>
    <col min="12" max="12" width="13.85546875" hidden="1" customWidth="1"/>
    <col min="13" max="13" width="22.140625" bestFit="1" customWidth="1"/>
    <col min="14" max="14" width="48" bestFit="1" customWidth="1"/>
    <col min="15" max="18" width="20.7109375" bestFit="1" customWidth="1"/>
    <col min="19" max="19" width="9" customWidth="1"/>
    <col min="20" max="28" width="9.140625" customWidth="1"/>
    <col min="29" max="29" width="11.140625" customWidth="1"/>
    <col min="30" max="31" width="9.140625" customWidth="1"/>
    <col min="32" max="32" width="9.140625" style="35" customWidth="1"/>
    <col min="33" max="33" width="9.140625" style="35"/>
    <col min="34" max="35" width="9.140625" style="34"/>
    <col min="36" max="37" width="20.7109375" style="34" bestFit="1" customWidth="1"/>
    <col min="38" max="40" width="9.140625" style="34"/>
    <col min="41" max="41" width="11.140625" style="34" bestFit="1" customWidth="1"/>
    <col min="42" max="42" width="20.7109375" style="34" bestFit="1" customWidth="1"/>
    <col min="43" max="46" width="9.140625" style="34"/>
    <col min="47" max="47" width="20.7109375" style="34" bestFit="1" customWidth="1"/>
    <col min="48" max="48" width="6" style="34" bestFit="1" customWidth="1"/>
    <col min="49" max="51" width="9.140625" style="34"/>
    <col min="52" max="52" width="20.7109375" style="34" bestFit="1" customWidth="1"/>
    <col min="53" max="56" width="9.140625" style="34"/>
    <col min="57" max="58" width="9.140625" style="35"/>
  </cols>
  <sheetData>
    <row r="1" spans="1:52" ht="39.75" customHeight="1" x14ac:dyDescent="0.25">
      <c r="A1" s="72" t="s">
        <v>187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AE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52" ht="18.75" thickBot="1" x14ac:dyDescent="0.3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 t="s">
        <v>15</v>
      </c>
      <c r="P2" s="29" t="s">
        <v>16</v>
      </c>
      <c r="Q2" s="30" t="s">
        <v>91</v>
      </c>
      <c r="R2" s="53" t="s">
        <v>32</v>
      </c>
      <c r="AE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spans="1:52" ht="37.5" customHeight="1" thickTop="1" thickBot="1" x14ac:dyDescent="0.3">
      <c r="A3" s="54" t="s">
        <v>131</v>
      </c>
      <c r="B3" s="37"/>
      <c r="C3" s="37">
        <f>SUM(C11,C28,C35,C43,C53,C60,C80,C84,C88,C93,C100,C105)/12</f>
        <v>5.5293845883764599</v>
      </c>
      <c r="D3" s="37"/>
      <c r="E3" s="37"/>
      <c r="F3" s="37">
        <f>SUM(F11,F28,F35,F43,F53,F60,F80,F84,F88,F93,F100,F105)/12</f>
        <v>3.8644282752268233</v>
      </c>
      <c r="G3" s="37"/>
      <c r="H3" s="37"/>
      <c r="I3" s="37">
        <f>SUM(I11,I28,I35,I43,I53,I60,I80,I84,I88,I93,I100,I105)/12</f>
        <v>1.2338110448943749</v>
      </c>
      <c r="J3" s="37"/>
      <c r="K3" s="37"/>
      <c r="L3" s="37">
        <f>SUM(L11,L28,L35,L43,L53,L60,L80,L84,L88,L93,L100,L105)/12</f>
        <v>-1.0490089291774816</v>
      </c>
      <c r="M3" s="37"/>
      <c r="N3" s="37"/>
      <c r="O3" s="38" t="str">
        <f>REPT(CHAR(152),AH3)&amp;REPT(CHAR(155),AI3)&amp;REPT(CHAR(153),AJ3)</f>
        <v>˜˜˜˜˜˜™™™™</v>
      </c>
      <c r="P3" s="39" t="str">
        <f>REPT(CHAR(152),AM3)&amp;REPT(CHAR(155),AN3)&amp;REPT(CHAR(153),AO3)</f>
        <v>˜˜˜˜™™™™™™</v>
      </c>
      <c r="Q3" s="40" t="str">
        <f>REPT(CHAR(152),AR3)&amp;REPT(CHAR(155),AS3)&amp;REPT(CHAR(153),AT3)</f>
        <v>˜›™™™™™™™™</v>
      </c>
      <c r="R3" s="41" t="str">
        <f>REPT(CHAR(152),AW3)&amp;REPT(CHAR(155),AX3)&amp;REPT(CHAR(153),AY3)</f>
        <v>™™™™™™™™™™</v>
      </c>
      <c r="AE3" s="35"/>
      <c r="AH3" s="35">
        <f>MAX(0,(CEILING(C3,0.5)))</f>
        <v>6</v>
      </c>
      <c r="AI3" s="35">
        <f>CEILING(AH3-INT(AH3),1)</f>
        <v>0</v>
      </c>
      <c r="AJ3" s="35">
        <f>INT(10-AH3)</f>
        <v>4</v>
      </c>
      <c r="AK3" s="64" t="str">
        <f>REPT(CHAR(152),AH3)&amp;REPT(CHAR(155),AI3)&amp;REPT(CHAR(153),AJ3)</f>
        <v>˜˜˜˜˜˜™™™™</v>
      </c>
      <c r="AL3" s="35"/>
      <c r="AM3" s="35">
        <f>MAX(0,(CEILING(F3,0.5)))</f>
        <v>4</v>
      </c>
      <c r="AN3" s="35">
        <f>CEILING(AM3-INT(AM3),1)</f>
        <v>0</v>
      </c>
      <c r="AO3" s="35">
        <f>INT(10-AM3)</f>
        <v>6</v>
      </c>
      <c r="AP3" s="64" t="str">
        <f>REPT(CHAR(152),AM3)&amp;REPT(CHAR(155),AN3)&amp;REPT(CHAR(153),AO3)</f>
        <v>˜˜˜˜™™™™™™</v>
      </c>
      <c r="AQ3" s="35"/>
      <c r="AR3" s="35">
        <f>MAX(0,(CEILING(I3,0.5)))</f>
        <v>1.5</v>
      </c>
      <c r="AS3" s="35">
        <f>CEILING(AR3-INT(AR3),1)</f>
        <v>1</v>
      </c>
      <c r="AT3" s="35">
        <f>INT(10-AR3)</f>
        <v>8</v>
      </c>
      <c r="AU3" s="64" t="str">
        <f>REPT(CHAR(152),AR3)&amp;REPT(CHAR(155),AS3)&amp;REPT(CHAR(153),AT3)</f>
        <v>˜›™™™™™™™™</v>
      </c>
      <c r="AV3" s="35"/>
      <c r="AW3" s="34">
        <f>MAX(0,(CEILING(L3,0.5)))</f>
        <v>0</v>
      </c>
      <c r="AX3" s="34">
        <f>CEILING(AW3-INT(AW3),1)</f>
        <v>0</v>
      </c>
      <c r="AY3" s="34">
        <f>INT(10-AW3)</f>
        <v>10</v>
      </c>
      <c r="AZ3" s="46" t="str">
        <f>REPT(CHAR(152),AW3)&amp;REPT(CHAR(155),AX3)&amp;REPT(CHAR(153),AY3)</f>
        <v>™™™™™™™™™™</v>
      </c>
    </row>
    <row r="4" spans="1:52" ht="23.25" customHeight="1" thickTop="1" thickBot="1" x14ac:dyDescent="0.3">
      <c r="A4" s="26" t="s">
        <v>0</v>
      </c>
      <c r="B4" s="16" t="s">
        <v>122</v>
      </c>
      <c r="C4" s="16"/>
      <c r="D4" s="16" t="s">
        <v>126</v>
      </c>
      <c r="E4" s="16" t="s">
        <v>123</v>
      </c>
      <c r="F4" s="16"/>
      <c r="G4" s="16" t="s">
        <v>127</v>
      </c>
      <c r="H4" s="16" t="s">
        <v>124</v>
      </c>
      <c r="I4" s="16"/>
      <c r="J4" s="16" t="s">
        <v>128</v>
      </c>
      <c r="K4" s="16" t="s">
        <v>125</v>
      </c>
      <c r="L4" s="16"/>
      <c r="M4" s="16" t="s">
        <v>129</v>
      </c>
      <c r="N4" s="16" t="s">
        <v>158</v>
      </c>
      <c r="O4" s="52"/>
      <c r="P4" s="52"/>
      <c r="Q4" s="52"/>
      <c r="R4" s="52"/>
      <c r="AE4" s="35"/>
      <c r="AH4" s="35" t="s">
        <v>118</v>
      </c>
      <c r="AI4" s="35" t="s">
        <v>119</v>
      </c>
      <c r="AJ4" s="35" t="s">
        <v>120</v>
      </c>
      <c r="AK4" s="35" t="s">
        <v>121</v>
      </c>
      <c r="AL4" s="35"/>
      <c r="AM4" s="35" t="s">
        <v>118</v>
      </c>
      <c r="AN4" s="35" t="s">
        <v>119</v>
      </c>
      <c r="AO4" s="35" t="s">
        <v>120</v>
      </c>
      <c r="AP4" s="35" t="s">
        <v>121</v>
      </c>
      <c r="AQ4" s="35"/>
      <c r="AR4" s="35" t="s">
        <v>118</v>
      </c>
      <c r="AS4" s="35" t="s">
        <v>119</v>
      </c>
      <c r="AT4" s="35" t="s">
        <v>120</v>
      </c>
      <c r="AU4" s="35" t="s">
        <v>121</v>
      </c>
      <c r="AV4" s="35"/>
      <c r="AW4" s="34" t="s">
        <v>118</v>
      </c>
      <c r="AX4" s="34" t="s">
        <v>119</v>
      </c>
      <c r="AY4" s="34" t="s">
        <v>120</v>
      </c>
      <c r="AZ4" s="34" t="s">
        <v>121</v>
      </c>
    </row>
    <row r="5" spans="1:52" ht="28.5" thickTop="1" thickBot="1" x14ac:dyDescent="0.3">
      <c r="A5" s="33" t="s">
        <v>2</v>
      </c>
      <c r="B5" s="59">
        <v>7</v>
      </c>
      <c r="C5" s="36">
        <f>IF(B5&gt;4,B5, IF(B5=4, -1,IF(B5=3,-2,IF(B5=2,-3,IF(B5=1,-4,IF(B5=0,-5))))))</f>
        <v>7</v>
      </c>
      <c r="D5" s="59">
        <f>IF(Comparison_Matrix!F4="High",Scoring_Details!$B$9,IF(Comparison_Matrix!F4="Medium",Scoring_Details!$B$10,IF(Comparison_Matrix!F4="Low",Scoring_Details!$B$11)))</f>
        <v>0.5</v>
      </c>
      <c r="E5" s="59">
        <v>4</v>
      </c>
      <c r="F5" s="36">
        <f>IF(E5&gt;4,E5, IF(E5=4, -1,IF(E5=3,-2,IF(E5=2,-3,IF(E5=1,-4,IF(E5=0,-5))))))</f>
        <v>-1</v>
      </c>
      <c r="G5" s="59">
        <f>IF(Comparison_Matrix!F4="High",Scoring_Details!$B$9,IF(Comparison_Matrix!F4="Medium",Scoring_Details!$B$10,IF(Comparison_Matrix!F4="Low",Scoring_Details!$B$11)))</f>
        <v>0.5</v>
      </c>
      <c r="H5" s="59">
        <v>4</v>
      </c>
      <c r="I5" s="36">
        <f>IF(H5&gt;4,H5, IF(H5=4, -1,IF(H5=3,-2,IF(H5=2,-3,IF(H5=1,-4,IF(H5=0,-5))))))</f>
        <v>-1</v>
      </c>
      <c r="J5" s="59">
        <f>IF(Comparison_Matrix!F4="High",Scoring_Details!$B$9,IF(Comparison_Matrix!F4="Medium",Scoring_Details!$B$10,IF(Comparison_Matrix!F4="Low",Scoring_Details!$B$11)))</f>
        <v>0.5</v>
      </c>
      <c r="K5" s="59">
        <v>5</v>
      </c>
      <c r="L5" s="36">
        <f>IF(K5&gt;4,K5, IF(K5=4, -1,IF(K5=3,-2,IF(K5=2,-3,IF(K5=1,-4,IF(K5=0,-5))))))</f>
        <v>5</v>
      </c>
      <c r="M5" s="63">
        <f>IF(Comparison_Matrix!F4="High",Scoring_Details!$B$9,IF(Comparison_Matrix!F4="Medium",Scoring_Details!$B$10,IF(Comparison_Matrix!F4="Low",Scoring_Details!$B$11)))</f>
        <v>0.5</v>
      </c>
      <c r="N5" s="56" t="s">
        <v>159</v>
      </c>
      <c r="O5" s="42" t="str">
        <f t="shared" ref="O5:O10" si="0">REPT(CHAR(152),AH5)&amp;REPT(CHAR(155),AI5)&amp;REPT(CHAR(153),AJ5)</f>
        <v>˜˜˜˜˜˜˜™™™</v>
      </c>
      <c r="P5" s="43" t="str">
        <f t="shared" ref="P5:P10" si="1">REPT(CHAR(152),AM5)&amp;REPT(CHAR(155),AN5)&amp;REPT(CHAR(153),AO5)</f>
        <v>˜˜˜˜™™™™™™</v>
      </c>
      <c r="Q5" s="44" t="str">
        <f t="shared" ref="Q5:Q10" si="2">REPT(CHAR(152),AR5)&amp;REPT(CHAR(155),AS5)&amp;REPT(CHAR(153),AT5)</f>
        <v>˜˜˜˜™™™™™™</v>
      </c>
      <c r="R5" s="45" t="str">
        <f t="shared" ref="R5:R10" si="3">REPT(CHAR(152),AW5)&amp;REPT(CHAR(155),AX5)&amp;REPT(CHAR(153),AY5)</f>
        <v>˜˜˜˜˜™™™™™</v>
      </c>
      <c r="AE5" s="35"/>
      <c r="AH5" s="35">
        <f>MAX(0,(CEILING(B5,0.5)))</f>
        <v>7</v>
      </c>
      <c r="AI5" s="35">
        <f>CEILING(AH5-INT(AH5),1)</f>
        <v>0</v>
      </c>
      <c r="AJ5" s="35">
        <f>INT(10-AH5)</f>
        <v>3</v>
      </c>
      <c r="AK5" s="64" t="str">
        <f>REPT(CHAR(152),AH5)&amp;REPT(CHAR(155),AI5)&amp;REPT(CHAR(153),AJ5)</f>
        <v>˜˜˜˜˜˜˜™™™</v>
      </c>
      <c r="AL5" s="35"/>
      <c r="AM5" s="35">
        <f>MAX(0,(CEILING(E5,0.5)))</f>
        <v>4</v>
      </c>
      <c r="AN5" s="35">
        <f>CEILING(AM5-INT(AM5),1)</f>
        <v>0</v>
      </c>
      <c r="AO5" s="35">
        <f>INT(10-AM5)</f>
        <v>6</v>
      </c>
      <c r="AP5" s="64" t="str">
        <f>REPT(CHAR(152),AM5)&amp;REPT(CHAR(155),AN5)&amp;REPT(CHAR(153),AO5)</f>
        <v>˜˜˜˜™™™™™™</v>
      </c>
      <c r="AQ5" s="35"/>
      <c r="AR5" s="35">
        <f>MAX(0,(CEILING(H5,0.5)))</f>
        <v>4</v>
      </c>
      <c r="AS5" s="35">
        <f>CEILING(AR5-INT(AR5),1)</f>
        <v>0</v>
      </c>
      <c r="AT5" s="35">
        <f>INT(10-AR5)</f>
        <v>6</v>
      </c>
      <c r="AU5" s="64" t="str">
        <f>REPT(CHAR(152),AR5)&amp;REPT(CHAR(155),AS5)&amp;REPT(CHAR(153),AT5)</f>
        <v>˜˜˜˜™™™™™™</v>
      </c>
      <c r="AV5" s="35"/>
      <c r="AW5" s="34">
        <f>MAX(0,(CEILING(K5,0.5)))</f>
        <v>5</v>
      </c>
      <c r="AX5" s="34">
        <f>CEILING(AW5-INT(AW5),1)</f>
        <v>0</v>
      </c>
      <c r="AY5" s="34">
        <f>INT(10-AW5)</f>
        <v>5</v>
      </c>
      <c r="AZ5" s="46" t="str">
        <f>REPT(CHAR(152),AW5)&amp;REPT(CHAR(155),AX5)&amp;REPT(CHAR(153),AY5)</f>
        <v>˜˜˜˜˜™™™™™</v>
      </c>
    </row>
    <row r="6" spans="1:52" ht="42" thickTop="1" thickBot="1" x14ac:dyDescent="0.3">
      <c r="A6" s="33" t="s">
        <v>5</v>
      </c>
      <c r="B6" s="59">
        <v>5</v>
      </c>
      <c r="C6" s="36">
        <f t="shared" ref="C6:C10" si="4">IF(B6&gt;4,B6, IF(B6=4, -1,IF(B6=3,-2,IF(B6=2,-3,IF(B6=1,-4,IF(B6=0,-5))))))</f>
        <v>5</v>
      </c>
      <c r="D6" s="59">
        <f>IF(Comparison_Matrix!F5="High",Scoring_Details!$B$9,IF(Comparison_Matrix!F5="Medium",Scoring_Details!$B$10,IF(Comparison_Matrix!F5="Low",Scoring_Details!$B$11)))</f>
        <v>0.5</v>
      </c>
      <c r="E6" s="59">
        <v>5</v>
      </c>
      <c r="F6" s="36">
        <f t="shared" ref="F6:F10" si="5">IF(E6&gt;4,E6, IF(E6=4, -1,IF(E6=3,-2,IF(E6=2,-3,IF(E6=1,-4,IF(E6=0,-5))))))</f>
        <v>5</v>
      </c>
      <c r="G6" s="59">
        <f>IF(Comparison_Matrix!F5="High",Scoring_Details!$B$9,IF(Comparison_Matrix!F5="Medium",Scoring_Details!$B$10,IF(Comparison_Matrix!F5="Low",Scoring_Details!$B$11)))</f>
        <v>0.5</v>
      </c>
      <c r="H6" s="59">
        <v>5</v>
      </c>
      <c r="I6" s="36">
        <f t="shared" ref="I6:I10" si="6">IF(H6&gt;4,H6, IF(H6=4, -1,IF(H6=3,-2,IF(H6=2,-3,IF(H6=1,-4,IF(H6=0,-5))))))</f>
        <v>5</v>
      </c>
      <c r="J6" s="59">
        <f>IF(Comparison_Matrix!F5="High",Scoring_Details!$B$9,IF(Comparison_Matrix!F5="Medium",Scoring_Details!$B$10,IF(Comparison_Matrix!F5="Low",Scoring_Details!$B$11)))</f>
        <v>0.5</v>
      </c>
      <c r="K6" s="59">
        <v>5</v>
      </c>
      <c r="L6" s="36">
        <f t="shared" ref="L6:L10" si="7">IF(K6&gt;4,K6, IF(K6=4, -1,IF(K6=3,-2,IF(K6=2,-3,IF(K6=1,-4,IF(K6=0,-5))))))</f>
        <v>5</v>
      </c>
      <c r="M6" s="63">
        <f>IF(Comparison_Matrix!F5="High",Scoring_Details!$B$9,IF(Comparison_Matrix!F5="Medium",Scoring_Details!$B$10,IF(Comparison_Matrix!F5="Low",Scoring_Details!$B$11)))</f>
        <v>0.5</v>
      </c>
      <c r="N6" s="56" t="s">
        <v>160</v>
      </c>
      <c r="O6" s="42" t="str">
        <f t="shared" si="0"/>
        <v>˜˜˜˜˜™™™™™</v>
      </c>
      <c r="P6" s="43" t="str">
        <f t="shared" si="1"/>
        <v>˜˜˜˜˜™™™™™</v>
      </c>
      <c r="Q6" s="44" t="str">
        <f t="shared" si="2"/>
        <v>˜˜˜˜˜™™™™™</v>
      </c>
      <c r="R6" s="45" t="str">
        <f t="shared" si="3"/>
        <v>˜˜˜˜˜™™™™™</v>
      </c>
      <c r="AE6" s="35"/>
      <c r="AH6" s="35">
        <f t="shared" ref="AH6:AH69" si="8">MAX(0,(CEILING(B6,0.5)))</f>
        <v>5</v>
      </c>
      <c r="AI6" s="35">
        <f t="shared" ref="AI6:AI10" si="9">CEILING(AH6-INT(AH6),1)</f>
        <v>0</v>
      </c>
      <c r="AJ6" s="35">
        <f t="shared" ref="AJ6:AJ10" si="10">INT(10-AH6)</f>
        <v>5</v>
      </c>
      <c r="AK6" s="64" t="str">
        <f t="shared" ref="AK6:AK10" si="11">REPT(CHAR(152),AH6)&amp;REPT(CHAR(155),AI6)&amp;REPT(CHAR(153),AJ6)</f>
        <v>˜˜˜˜˜™™™™™</v>
      </c>
      <c r="AL6" s="35"/>
      <c r="AM6" s="35">
        <f t="shared" ref="AM6:AM69" si="12">MAX(0,(CEILING(E6,0.5)))</f>
        <v>5</v>
      </c>
      <c r="AN6" s="35">
        <f t="shared" ref="AN6:AN11" si="13">CEILING(AM6-INT(AM6),1)</f>
        <v>0</v>
      </c>
      <c r="AO6" s="35">
        <f t="shared" ref="AO6:AO11" si="14">INT(10-AM6)</f>
        <v>5</v>
      </c>
      <c r="AP6" s="64" t="str">
        <f t="shared" ref="AP6:AP10" si="15">REPT(CHAR(152),AM6)&amp;REPT(CHAR(155),AN6)&amp;REPT(CHAR(153),AO6)</f>
        <v>˜˜˜˜˜™™™™™</v>
      </c>
      <c r="AQ6" s="35"/>
      <c r="AR6" s="35">
        <f t="shared" ref="AR6:AR69" si="16">MAX(0,(CEILING(H6,0.5)))</f>
        <v>5</v>
      </c>
      <c r="AS6" s="35">
        <f t="shared" ref="AS6:AS11" si="17">CEILING(AR6-INT(AR6),1)</f>
        <v>0</v>
      </c>
      <c r="AT6" s="35">
        <f t="shared" ref="AT6:AT11" si="18">INT(10-AR6)</f>
        <v>5</v>
      </c>
      <c r="AU6" s="64" t="str">
        <f t="shared" ref="AU6:AU10" si="19">REPT(CHAR(152),AR6)&amp;REPT(CHAR(155),AS6)&amp;REPT(CHAR(153),AT6)</f>
        <v>˜˜˜˜˜™™™™™</v>
      </c>
      <c r="AV6" s="35"/>
      <c r="AW6" s="34">
        <f t="shared" ref="AW6:AW69" si="20">MAX(0,(CEILING(K6,0.5)))</f>
        <v>5</v>
      </c>
      <c r="AX6" s="34">
        <f t="shared" ref="AX6:AX11" si="21">CEILING(AW6-INT(AW6),1)</f>
        <v>0</v>
      </c>
      <c r="AY6" s="34">
        <f t="shared" ref="AY6:AY11" si="22">INT(10-AW6)</f>
        <v>5</v>
      </c>
      <c r="AZ6" s="46" t="str">
        <f t="shared" ref="AZ6:AZ10" si="23">REPT(CHAR(152),AW6)&amp;REPT(CHAR(155),AX6)&amp;REPT(CHAR(153),AY6)</f>
        <v>˜˜˜˜˜™™™™™</v>
      </c>
    </row>
    <row r="7" spans="1:52" ht="28.5" thickTop="1" thickBot="1" x14ac:dyDescent="0.3">
      <c r="A7" s="33" t="s">
        <v>9</v>
      </c>
      <c r="B7" s="59">
        <v>6</v>
      </c>
      <c r="C7" s="36">
        <f t="shared" si="4"/>
        <v>6</v>
      </c>
      <c r="D7" s="59">
        <f>IF(Comparison_Matrix!F6="High",Scoring_Details!$B$9,IF(Comparison_Matrix!F6="Medium",Scoring_Details!$B$10,IF(Comparison_Matrix!F6="Low",Scoring_Details!$B$11)))</f>
        <v>0.5</v>
      </c>
      <c r="E7" s="59">
        <v>4</v>
      </c>
      <c r="F7" s="36">
        <f t="shared" si="5"/>
        <v>-1</v>
      </c>
      <c r="G7" s="59">
        <f>IF(Comparison_Matrix!F6="High",Scoring_Details!$B$9,IF(Comparison_Matrix!F6="Medium",Scoring_Details!$B$10,IF(Comparison_Matrix!F6="Low",Scoring_Details!$B$11)))</f>
        <v>0.5</v>
      </c>
      <c r="H7" s="59">
        <v>5</v>
      </c>
      <c r="I7" s="36">
        <f t="shared" si="6"/>
        <v>5</v>
      </c>
      <c r="J7" s="59">
        <f>IF(Comparison_Matrix!F6="High",Scoring_Details!$B$9,IF(Comparison_Matrix!F6="Medium",Scoring_Details!$B$10,IF(Comparison_Matrix!F6="Low",Scoring_Details!$B$11)))</f>
        <v>0.5</v>
      </c>
      <c r="K7" s="59">
        <v>4</v>
      </c>
      <c r="L7" s="36">
        <f t="shared" si="7"/>
        <v>-1</v>
      </c>
      <c r="M7" s="63">
        <f>IF(Comparison_Matrix!F6="High",Scoring_Details!$B$9,IF(Comparison_Matrix!F6="Medium",Scoring_Details!$B$10,IF(Comparison_Matrix!F6="Low",Scoring_Details!$B$11)))</f>
        <v>0.5</v>
      </c>
      <c r="N7" s="56" t="s">
        <v>162</v>
      </c>
      <c r="O7" s="42" t="str">
        <f t="shared" si="0"/>
        <v>˜˜˜˜˜˜™™™™</v>
      </c>
      <c r="P7" s="43" t="str">
        <f t="shared" si="1"/>
        <v>˜˜˜˜™™™™™™</v>
      </c>
      <c r="Q7" s="44" t="str">
        <f t="shared" si="2"/>
        <v>˜˜˜˜˜™™™™™</v>
      </c>
      <c r="R7" s="45" t="str">
        <f t="shared" si="3"/>
        <v>˜˜˜˜™™™™™™</v>
      </c>
      <c r="AE7" s="35"/>
      <c r="AH7" s="35">
        <f t="shared" si="8"/>
        <v>6</v>
      </c>
      <c r="AI7" s="35">
        <f t="shared" si="9"/>
        <v>0</v>
      </c>
      <c r="AJ7" s="35">
        <f t="shared" si="10"/>
        <v>4</v>
      </c>
      <c r="AK7" s="64" t="str">
        <f t="shared" si="11"/>
        <v>˜˜˜˜˜˜™™™™</v>
      </c>
      <c r="AL7" s="35"/>
      <c r="AM7" s="35">
        <f t="shared" si="12"/>
        <v>4</v>
      </c>
      <c r="AN7" s="35">
        <f t="shared" si="13"/>
        <v>0</v>
      </c>
      <c r="AO7" s="35">
        <f t="shared" si="14"/>
        <v>6</v>
      </c>
      <c r="AP7" s="64" t="str">
        <f t="shared" si="15"/>
        <v>˜˜˜˜™™™™™™</v>
      </c>
      <c r="AQ7" s="35"/>
      <c r="AR7" s="35">
        <f t="shared" si="16"/>
        <v>5</v>
      </c>
      <c r="AS7" s="35">
        <f t="shared" si="17"/>
        <v>0</v>
      </c>
      <c r="AT7" s="35">
        <f t="shared" si="18"/>
        <v>5</v>
      </c>
      <c r="AU7" s="64" t="str">
        <f t="shared" si="19"/>
        <v>˜˜˜˜˜™™™™™</v>
      </c>
      <c r="AV7" s="35"/>
      <c r="AW7" s="34">
        <f t="shared" si="20"/>
        <v>4</v>
      </c>
      <c r="AX7" s="34">
        <f t="shared" si="21"/>
        <v>0</v>
      </c>
      <c r="AY7" s="34">
        <f t="shared" si="22"/>
        <v>6</v>
      </c>
      <c r="AZ7" s="46" t="str">
        <f t="shared" si="23"/>
        <v>˜˜˜˜™™™™™™</v>
      </c>
    </row>
    <row r="8" spans="1:52" ht="28.5" thickTop="1" thickBot="1" x14ac:dyDescent="0.3">
      <c r="A8" s="33" t="s">
        <v>10</v>
      </c>
      <c r="B8" s="59">
        <v>5</v>
      </c>
      <c r="C8" s="36">
        <f t="shared" si="4"/>
        <v>5</v>
      </c>
      <c r="D8" s="59">
        <f>IF(Comparison_Matrix!F7="High",Scoring_Details!$B$9,IF(Comparison_Matrix!F7="Medium",Scoring_Details!$B$10,IF(Comparison_Matrix!F7="Low",Scoring_Details!$B$11)))</f>
        <v>0.5</v>
      </c>
      <c r="E8" s="59">
        <v>6</v>
      </c>
      <c r="F8" s="36">
        <f t="shared" si="5"/>
        <v>6</v>
      </c>
      <c r="G8" s="59">
        <f>IF(Comparison_Matrix!F7="High",Scoring_Details!$B$9,IF(Comparison_Matrix!F7="Medium",Scoring_Details!$B$10,IF(Comparison_Matrix!F7="Low",Scoring_Details!$B$11)))</f>
        <v>0.5</v>
      </c>
      <c r="H8" s="59">
        <v>4</v>
      </c>
      <c r="I8" s="36">
        <f t="shared" si="6"/>
        <v>-1</v>
      </c>
      <c r="J8" s="59">
        <f>IF(Comparison_Matrix!F7="High",Scoring_Details!$B$9,IF(Comparison_Matrix!F7="Medium",Scoring_Details!$B$10,IF(Comparison_Matrix!F7="Low",Scoring_Details!$B$11)))</f>
        <v>0.5</v>
      </c>
      <c r="K8" s="59">
        <v>6</v>
      </c>
      <c r="L8" s="36">
        <f t="shared" si="7"/>
        <v>6</v>
      </c>
      <c r="M8" s="63">
        <f>IF(Comparison_Matrix!F7="High",Scoring_Details!$B$9,IF(Comparison_Matrix!F7="Medium",Scoring_Details!$B$10,IF(Comparison_Matrix!F7="Low",Scoring_Details!$B$11)))</f>
        <v>0.5</v>
      </c>
      <c r="N8" s="56" t="s">
        <v>161</v>
      </c>
      <c r="O8" s="42" t="str">
        <f t="shared" si="0"/>
        <v>˜˜˜˜˜™™™™™</v>
      </c>
      <c r="P8" s="43" t="str">
        <f t="shared" si="1"/>
        <v>˜˜˜˜˜˜™™™™</v>
      </c>
      <c r="Q8" s="44" t="str">
        <f t="shared" si="2"/>
        <v>˜˜˜˜™™™™™™</v>
      </c>
      <c r="R8" s="45" t="str">
        <f t="shared" si="3"/>
        <v>˜˜˜˜˜˜™™™™</v>
      </c>
      <c r="AE8" s="35"/>
      <c r="AH8" s="35">
        <f t="shared" si="8"/>
        <v>5</v>
      </c>
      <c r="AI8" s="35">
        <f t="shared" si="9"/>
        <v>0</v>
      </c>
      <c r="AJ8" s="35">
        <f t="shared" si="10"/>
        <v>5</v>
      </c>
      <c r="AK8" s="64" t="str">
        <f t="shared" si="11"/>
        <v>˜˜˜˜˜™™™™™</v>
      </c>
      <c r="AL8" s="35"/>
      <c r="AM8" s="35">
        <f t="shared" si="12"/>
        <v>6</v>
      </c>
      <c r="AN8" s="35">
        <f t="shared" si="13"/>
        <v>0</v>
      </c>
      <c r="AO8" s="35">
        <f t="shared" si="14"/>
        <v>4</v>
      </c>
      <c r="AP8" s="64" t="str">
        <f t="shared" si="15"/>
        <v>˜˜˜˜˜˜™™™™</v>
      </c>
      <c r="AQ8" s="35"/>
      <c r="AR8" s="35">
        <f t="shared" si="16"/>
        <v>4</v>
      </c>
      <c r="AS8" s="35">
        <f t="shared" si="17"/>
        <v>0</v>
      </c>
      <c r="AT8" s="35">
        <f t="shared" si="18"/>
        <v>6</v>
      </c>
      <c r="AU8" s="64" t="str">
        <f t="shared" si="19"/>
        <v>˜˜˜˜™™™™™™</v>
      </c>
      <c r="AV8" s="35"/>
      <c r="AW8" s="34">
        <f t="shared" si="20"/>
        <v>6</v>
      </c>
      <c r="AX8" s="34">
        <f t="shared" si="21"/>
        <v>0</v>
      </c>
      <c r="AY8" s="34">
        <f t="shared" si="22"/>
        <v>4</v>
      </c>
      <c r="AZ8" s="46" t="str">
        <f t="shared" si="23"/>
        <v>˜˜˜˜˜˜™™™™</v>
      </c>
    </row>
    <row r="9" spans="1:52" ht="28.5" thickTop="1" thickBot="1" x14ac:dyDescent="0.3">
      <c r="A9" s="33" t="s">
        <v>12</v>
      </c>
      <c r="B9" s="59">
        <v>5</v>
      </c>
      <c r="C9" s="36">
        <f t="shared" si="4"/>
        <v>5</v>
      </c>
      <c r="D9" s="59">
        <f>IF(Comparison_Matrix!F8="High",Scoring_Details!$B$9,IF(Comparison_Matrix!F8="Medium",Scoring_Details!$B$10,IF(Comparison_Matrix!F8="Low",Scoring_Details!$B$11)))</f>
        <v>0.5</v>
      </c>
      <c r="E9" s="59">
        <v>6</v>
      </c>
      <c r="F9" s="36">
        <f t="shared" si="5"/>
        <v>6</v>
      </c>
      <c r="G9" s="59">
        <f>IF(Comparison_Matrix!F8="High",Scoring_Details!$B$9,IF(Comparison_Matrix!F8="Medium",Scoring_Details!$B$10,IF(Comparison_Matrix!F8="Low",Scoring_Details!$B$11)))</f>
        <v>0.5</v>
      </c>
      <c r="H9" s="59">
        <v>4</v>
      </c>
      <c r="I9" s="36">
        <f t="shared" si="6"/>
        <v>-1</v>
      </c>
      <c r="J9" s="59">
        <f>IF(Comparison_Matrix!F8="High",Scoring_Details!$B$9,IF(Comparison_Matrix!F8="Medium",Scoring_Details!$B$10,IF(Comparison_Matrix!F8="Low",Scoring_Details!$B$11)))</f>
        <v>0.5</v>
      </c>
      <c r="K9" s="59">
        <v>4</v>
      </c>
      <c r="L9" s="36">
        <f t="shared" si="7"/>
        <v>-1</v>
      </c>
      <c r="M9" s="63">
        <f>IF(Comparison_Matrix!F8="High",Scoring_Details!$B$9,IF(Comparison_Matrix!F8="Medium",Scoring_Details!$B$10,IF(Comparison_Matrix!F8="Low",Scoring_Details!$B$11)))</f>
        <v>0.5</v>
      </c>
      <c r="N9" s="56" t="s">
        <v>161</v>
      </c>
      <c r="O9" s="42" t="str">
        <f t="shared" si="0"/>
        <v>˜˜˜˜˜™™™™™</v>
      </c>
      <c r="P9" s="43" t="str">
        <f t="shared" si="1"/>
        <v>˜˜˜˜˜˜™™™™</v>
      </c>
      <c r="Q9" s="44" t="str">
        <f t="shared" si="2"/>
        <v>˜˜˜˜™™™™™™</v>
      </c>
      <c r="R9" s="45" t="str">
        <f t="shared" si="3"/>
        <v>˜˜˜˜™™™™™™</v>
      </c>
      <c r="AE9" s="35"/>
      <c r="AH9" s="35">
        <f t="shared" si="8"/>
        <v>5</v>
      </c>
      <c r="AI9" s="35">
        <f t="shared" si="9"/>
        <v>0</v>
      </c>
      <c r="AJ9" s="35">
        <f t="shared" si="10"/>
        <v>5</v>
      </c>
      <c r="AK9" s="64" t="str">
        <f t="shared" si="11"/>
        <v>˜˜˜˜˜™™™™™</v>
      </c>
      <c r="AL9" s="35"/>
      <c r="AM9" s="35">
        <f t="shared" si="12"/>
        <v>6</v>
      </c>
      <c r="AN9" s="35">
        <f t="shared" si="13"/>
        <v>0</v>
      </c>
      <c r="AO9" s="35">
        <f t="shared" si="14"/>
        <v>4</v>
      </c>
      <c r="AP9" s="64" t="str">
        <f t="shared" si="15"/>
        <v>˜˜˜˜˜˜™™™™</v>
      </c>
      <c r="AQ9" s="35"/>
      <c r="AR9" s="35">
        <f t="shared" si="16"/>
        <v>4</v>
      </c>
      <c r="AS9" s="35">
        <f t="shared" si="17"/>
        <v>0</v>
      </c>
      <c r="AT9" s="35">
        <f t="shared" si="18"/>
        <v>6</v>
      </c>
      <c r="AU9" s="64" t="str">
        <f t="shared" si="19"/>
        <v>˜˜˜˜™™™™™™</v>
      </c>
      <c r="AV9" s="35"/>
      <c r="AW9" s="34">
        <f t="shared" si="20"/>
        <v>4</v>
      </c>
      <c r="AX9" s="34">
        <f t="shared" si="21"/>
        <v>0</v>
      </c>
      <c r="AY9" s="34">
        <f t="shared" si="22"/>
        <v>6</v>
      </c>
      <c r="AZ9" s="46" t="str">
        <f t="shared" si="23"/>
        <v>˜˜˜˜™™™™™™</v>
      </c>
    </row>
    <row r="10" spans="1:52" ht="28.5" thickTop="1" thickBot="1" x14ac:dyDescent="0.3">
      <c r="A10" s="33" t="s">
        <v>13</v>
      </c>
      <c r="B10" s="59">
        <v>5</v>
      </c>
      <c r="C10" s="36">
        <f t="shared" si="4"/>
        <v>5</v>
      </c>
      <c r="D10" s="59">
        <f>IF(Comparison_Matrix!F9="High",Scoring_Details!$B$9,IF(Comparison_Matrix!F9="Medium",Scoring_Details!$B$10,IF(Comparison_Matrix!F9="Low",Scoring_Details!$B$11)))</f>
        <v>0.5</v>
      </c>
      <c r="E10" s="59">
        <v>6</v>
      </c>
      <c r="F10" s="36">
        <f t="shared" si="5"/>
        <v>6</v>
      </c>
      <c r="G10" s="59">
        <f>IF(Comparison_Matrix!F9="High",Scoring_Details!$B$9,IF(Comparison_Matrix!F9="Medium",Scoring_Details!$B$10,IF(Comparison_Matrix!F9="Low",Scoring_Details!$B$11)))</f>
        <v>0.5</v>
      </c>
      <c r="H10" s="59">
        <v>4</v>
      </c>
      <c r="I10" s="36">
        <f t="shared" si="6"/>
        <v>-1</v>
      </c>
      <c r="J10" s="59">
        <f>IF(Comparison_Matrix!F9="High",Scoring_Details!$B$9,IF(Comparison_Matrix!F9="Medium",Scoring_Details!$B$10,IF(Comparison_Matrix!F9="Low",Scoring_Details!$B$11)))</f>
        <v>0.5</v>
      </c>
      <c r="K10" s="59">
        <v>4</v>
      </c>
      <c r="L10" s="36">
        <f t="shared" si="7"/>
        <v>-1</v>
      </c>
      <c r="M10" s="63">
        <f>IF(Comparison_Matrix!F9="High",Scoring_Details!$B$9,IF(Comparison_Matrix!F9="Medium",Scoring_Details!$B$10,IF(Comparison_Matrix!F9="Low",Scoring_Details!$B$11)))</f>
        <v>0.5</v>
      </c>
      <c r="N10" s="56" t="s">
        <v>161</v>
      </c>
      <c r="O10" s="42" t="str">
        <f t="shared" si="0"/>
        <v>˜˜˜˜˜™™™™™</v>
      </c>
      <c r="P10" s="43" t="str">
        <f t="shared" si="1"/>
        <v>˜˜˜˜˜˜™™™™</v>
      </c>
      <c r="Q10" s="44" t="str">
        <f t="shared" si="2"/>
        <v>˜˜˜˜™™™™™™</v>
      </c>
      <c r="R10" s="45" t="str">
        <f t="shared" si="3"/>
        <v>˜˜˜˜™™™™™™</v>
      </c>
      <c r="AE10" s="35"/>
      <c r="AH10" s="35">
        <f t="shared" si="8"/>
        <v>5</v>
      </c>
      <c r="AI10" s="35">
        <f t="shared" si="9"/>
        <v>0</v>
      </c>
      <c r="AJ10" s="35">
        <f t="shared" si="10"/>
        <v>5</v>
      </c>
      <c r="AK10" s="64" t="str">
        <f t="shared" si="11"/>
        <v>˜˜˜˜˜™™™™™</v>
      </c>
      <c r="AL10" s="35"/>
      <c r="AM10" s="35">
        <f t="shared" si="12"/>
        <v>6</v>
      </c>
      <c r="AN10" s="35">
        <f t="shared" si="13"/>
        <v>0</v>
      </c>
      <c r="AO10" s="35">
        <f t="shared" si="14"/>
        <v>4</v>
      </c>
      <c r="AP10" s="64" t="str">
        <f t="shared" si="15"/>
        <v>˜˜˜˜˜˜™™™™</v>
      </c>
      <c r="AQ10" s="35"/>
      <c r="AR10" s="35">
        <f t="shared" si="16"/>
        <v>4</v>
      </c>
      <c r="AS10" s="35">
        <f t="shared" si="17"/>
        <v>0</v>
      </c>
      <c r="AT10" s="35">
        <f t="shared" si="18"/>
        <v>6</v>
      </c>
      <c r="AU10" s="64" t="str">
        <f t="shared" si="19"/>
        <v>˜˜˜˜™™™™™™</v>
      </c>
      <c r="AV10" s="35"/>
      <c r="AW10" s="34">
        <f t="shared" si="20"/>
        <v>4</v>
      </c>
      <c r="AX10" s="34">
        <f t="shared" si="21"/>
        <v>0</v>
      </c>
      <c r="AY10" s="34">
        <f t="shared" si="22"/>
        <v>6</v>
      </c>
      <c r="AZ10" s="46" t="str">
        <f t="shared" si="23"/>
        <v>˜˜˜˜™™™™™™</v>
      </c>
    </row>
    <row r="11" spans="1:52" ht="18" thickTop="1" thickBot="1" x14ac:dyDescent="0.3">
      <c r="A11" s="55" t="s">
        <v>130</v>
      </c>
      <c r="B11" s="36">
        <f>SUMPRODUCT(B5:B10,D5:D10) / SUM(D5:D10)</f>
        <v>5.5</v>
      </c>
      <c r="C11" s="36">
        <f>SUMPRODUCT(C5:C10,D5:D10) / SUM(D5:D10)</f>
        <v>5.5</v>
      </c>
      <c r="D11" s="36"/>
      <c r="E11" s="36"/>
      <c r="F11" s="36">
        <f>SUMPRODUCT(F5:F10,G5:G10) / SUM(G5:G10)</f>
        <v>3.5</v>
      </c>
      <c r="G11" s="36"/>
      <c r="H11" s="36"/>
      <c r="I11" s="36">
        <f>SUMPRODUCT(I5:I10,J5:J10) / SUM(J5:J10)</f>
        <v>1</v>
      </c>
      <c r="J11" s="36"/>
      <c r="K11" s="36"/>
      <c r="L11" s="36">
        <f>SUMPRODUCT(L5:L10,M5:M10) / SUM(M5:M10)</f>
        <v>2.1666666666666665</v>
      </c>
      <c r="M11" s="36"/>
      <c r="N11" s="57"/>
      <c r="O11" s="38" t="str">
        <f>REPT(CHAR(152),AH11)&amp;REPT(CHAR(155),AI11)&amp;REPT(CHAR(153),AJ11)</f>
        <v>˜˜˜˜˜›™™™™</v>
      </c>
      <c r="P11" s="39" t="str">
        <f>REPT(CHAR(152),AM11)&amp;REPT(CHAR(155),AN11)&amp;REPT(CHAR(153),AO11)</f>
        <v>˜˜˜›™™™™™™</v>
      </c>
      <c r="Q11" s="40" t="str">
        <f>REPT(CHAR(152),AR11)&amp;REPT(CHAR(155),AS11)&amp;REPT(CHAR(153),AT11)</f>
        <v>˜™™™™™™™™™</v>
      </c>
      <c r="R11" s="41" t="str">
        <f>REPT(CHAR(152),AW11)&amp;REPT(CHAR(155),AX11)&amp;REPT(CHAR(153),AY11)</f>
        <v>˜˜›™™™™™™™</v>
      </c>
      <c r="AE11" s="35"/>
      <c r="AH11" s="35">
        <f>MAX(0,(CEILING(C11,0.5)))</f>
        <v>5.5</v>
      </c>
      <c r="AI11" s="35">
        <f t="shared" ref="AI11:AI17" si="24">CEILING(AH11-INT(AH11),1)</f>
        <v>1</v>
      </c>
      <c r="AJ11" s="35">
        <f t="shared" ref="AJ11:AJ17" si="25">INT(10-AH11)</f>
        <v>4</v>
      </c>
      <c r="AK11" s="64" t="str">
        <f>REPT(CHAR(152),AH11)&amp;REPT(CHAR(155),AI11)&amp;REPT(CHAR(153),AJ11)</f>
        <v>˜˜˜˜˜›™™™™</v>
      </c>
      <c r="AL11" s="35"/>
      <c r="AM11" s="35">
        <f>MAX(0,(CEILING(F11,0.5)))</f>
        <v>3.5</v>
      </c>
      <c r="AN11" s="35">
        <f t="shared" si="13"/>
        <v>1</v>
      </c>
      <c r="AO11" s="35">
        <f t="shared" si="14"/>
        <v>6</v>
      </c>
      <c r="AP11" s="64" t="str">
        <f>REPT(CHAR(152),AM11)&amp;REPT(CHAR(155),AN11)&amp;REPT(CHAR(153),AO11)</f>
        <v>˜˜˜›™™™™™™</v>
      </c>
      <c r="AQ11" s="35"/>
      <c r="AR11" s="35">
        <f>MAX(0,(CEILING(I11,0.5)))</f>
        <v>1</v>
      </c>
      <c r="AS11" s="35">
        <f t="shared" si="17"/>
        <v>0</v>
      </c>
      <c r="AT11" s="35">
        <f t="shared" si="18"/>
        <v>9</v>
      </c>
      <c r="AU11" s="64" t="str">
        <f>REPT(CHAR(152),AR11)&amp;REPT(CHAR(155),AS11)&amp;REPT(CHAR(153),AT11)</f>
        <v>˜™™™™™™™™™</v>
      </c>
      <c r="AV11" s="35"/>
      <c r="AW11" s="34">
        <f>MAX(0,(CEILING(L11,0.5)))</f>
        <v>2.5</v>
      </c>
      <c r="AX11" s="34">
        <f t="shared" si="21"/>
        <v>1</v>
      </c>
      <c r="AY11" s="34">
        <f t="shared" si="22"/>
        <v>7</v>
      </c>
      <c r="AZ11" s="46" t="str">
        <f>REPT(CHAR(152),AW11)&amp;REPT(CHAR(155),AX11)&amp;REPT(CHAR(153),AY11)</f>
        <v>˜˜›™™™™™™™</v>
      </c>
    </row>
    <row r="12" spans="1:52" ht="23.25" customHeight="1" thickTop="1" thickBot="1" x14ac:dyDescent="0.3">
      <c r="A12" s="26" t="s">
        <v>17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58"/>
      <c r="O12" s="16"/>
      <c r="P12" s="16"/>
      <c r="Q12" s="16"/>
      <c r="R12" s="16"/>
      <c r="AE12" s="35"/>
      <c r="AH12" s="35">
        <f t="shared" si="8"/>
        <v>0</v>
      </c>
      <c r="AI12" s="35">
        <f t="shared" si="24"/>
        <v>0</v>
      </c>
      <c r="AJ12" s="35">
        <f t="shared" si="25"/>
        <v>10</v>
      </c>
      <c r="AK12" s="64" t="str">
        <f t="shared" ref="AK12:AK28" si="26">REPT(CHAR(152),AH12)&amp;REPT(CHAR(155),AI12)&amp;REPT(CHAR(153),AJ12)</f>
        <v>™™™™™™™™™™</v>
      </c>
      <c r="AL12" s="35"/>
      <c r="AM12" s="35">
        <f t="shared" si="12"/>
        <v>0</v>
      </c>
      <c r="AN12" s="35">
        <f t="shared" ref="AN12:AN75" si="27">CEILING(AM12-INT(AM12),1)</f>
        <v>0</v>
      </c>
      <c r="AO12" s="35">
        <f t="shared" ref="AO12:AO75" si="28">INT(10-AM12)</f>
        <v>10</v>
      </c>
      <c r="AP12" s="64" t="str">
        <f t="shared" ref="AP12:AP75" si="29">REPT(CHAR(152),AM12)&amp;REPT(CHAR(155),AN12)&amp;REPT(CHAR(153),AO12)</f>
        <v>™™™™™™™™™™</v>
      </c>
      <c r="AQ12" s="35"/>
      <c r="AR12" s="35">
        <f t="shared" si="16"/>
        <v>0</v>
      </c>
      <c r="AS12" s="35">
        <f t="shared" ref="AS12:AS75" si="30">CEILING(AR12-INT(AR12),1)</f>
        <v>0</v>
      </c>
      <c r="AT12" s="35">
        <f t="shared" ref="AT12:AT75" si="31">INT(10-AR12)</f>
        <v>10</v>
      </c>
      <c r="AU12" s="64" t="str">
        <f t="shared" ref="AU12:AU75" si="32">REPT(CHAR(152),AR12)&amp;REPT(CHAR(155),AS12)&amp;REPT(CHAR(153),AT12)</f>
        <v>™™™™™™™™™™</v>
      </c>
      <c r="AV12" s="35"/>
      <c r="AW12" s="34">
        <f t="shared" si="20"/>
        <v>0</v>
      </c>
      <c r="AX12" s="34">
        <f t="shared" ref="AX12:AX75" si="33">CEILING(AW12-INT(AW12),1)</f>
        <v>0</v>
      </c>
      <c r="AY12" s="34">
        <f t="shared" ref="AY12:AY75" si="34">INT(10-AW12)</f>
        <v>10</v>
      </c>
      <c r="AZ12" s="46" t="str">
        <f t="shared" ref="AZ12:AZ75" si="35">REPT(CHAR(152),AW12)&amp;REPT(CHAR(155),AX12)&amp;REPT(CHAR(153),AY12)</f>
        <v>™™™™™™™™™™</v>
      </c>
    </row>
    <row r="13" spans="1:52" ht="18" thickTop="1" thickBot="1" x14ac:dyDescent="0.3">
      <c r="A13" s="33" t="s">
        <v>18</v>
      </c>
      <c r="B13" s="32">
        <v>6.5</v>
      </c>
      <c r="C13" s="36">
        <f>IF(B13&gt;4,B13, IF(B13=4, -1,IF(B13=3,-2,IF(B13=2,-3,IF(B13=1,-4,IF(B13=0,-5))))))</f>
        <v>6.5</v>
      </c>
      <c r="D13" s="32">
        <f>IF(Comparison_Matrix!F11="High",Scoring_Details!$B$9,IF(Comparison_Matrix!F11="Medium",Scoring_Details!$B$10,IF(Comparison_Matrix!F11="Low",Scoring_Details!$B$11)))</f>
        <v>0.5</v>
      </c>
      <c r="E13" s="32">
        <v>6</v>
      </c>
      <c r="F13" s="36">
        <f>IF(E13&gt;4,E13, IF(E13=4, -1,IF(E13=3,-2,IF(E13=2,-3,IF(E13=1,-4,IF(E13=0,-5))))))</f>
        <v>6</v>
      </c>
      <c r="G13" s="32">
        <f>IF(Comparison_Matrix!F11="High",Scoring_Details!$B$9,IF(Comparison_Matrix!F11="Medium",Scoring_Details!$B$10,IF(Comparison_Matrix!F11="Low",Scoring_Details!$B$11)))</f>
        <v>0.5</v>
      </c>
      <c r="H13" s="32">
        <v>5</v>
      </c>
      <c r="I13" s="36">
        <f>IF(H13&gt;4,H13, IF(H13=4, -1,IF(H13=3,-2,IF(H13=2,-3,IF(H13=1,-4,IF(H13=0,-5))))))</f>
        <v>5</v>
      </c>
      <c r="J13" s="32">
        <f>IF(Comparison_Matrix!F11="High",Scoring_Details!$B$9,IF(Comparison_Matrix!F11="Medium",Scoring_Details!$B$10,IF(Comparison_Matrix!F11="Low",Scoring_Details!$B$11)))</f>
        <v>0.5</v>
      </c>
      <c r="K13" s="32">
        <v>5</v>
      </c>
      <c r="L13" s="36">
        <f>IF(K13&gt;4,K13, IF(K13=4, -1,IF(K13=3,-2,IF(K13=2,-3,IF(K13=1,-4,IF(K13=0,-5))))))</f>
        <v>5</v>
      </c>
      <c r="M13" s="32">
        <f>IF(Comparison_Matrix!F11="High",Scoring_Details!$B$9,IF(Comparison_Matrix!F11="Medium",Scoring_Details!$B$10,IF(Comparison_Matrix!F11="Low",Scoring_Details!$B$11)))</f>
        <v>0.5</v>
      </c>
      <c r="N13" s="56"/>
      <c r="O13" s="42" t="str">
        <f>REPT(CHAR(152),AH13)&amp;REPT(CHAR(155),AI13)&amp;REPT(CHAR(153),AJ13)</f>
        <v>˜˜˜˜˜˜›™™™</v>
      </c>
      <c r="P13" s="43" t="str">
        <f>REPT(CHAR(152),AM13)&amp;REPT(CHAR(155),AN13)&amp;REPT(CHAR(153),AO13)</f>
        <v>˜˜˜˜˜˜™™™™</v>
      </c>
      <c r="Q13" s="44" t="str">
        <f>REPT(CHAR(152),AR13)&amp;REPT(CHAR(155),AS13)&amp;REPT(CHAR(153),AT13)</f>
        <v>˜˜˜˜˜™™™™™</v>
      </c>
      <c r="R13" s="45" t="str">
        <f>REPT(CHAR(152),AW13)&amp;REPT(CHAR(155),AX13)&amp;REPT(CHAR(153),AY13)</f>
        <v>˜˜˜˜˜™™™™™</v>
      </c>
      <c r="AE13" s="35"/>
      <c r="AH13" s="35">
        <f t="shared" si="8"/>
        <v>6.5</v>
      </c>
      <c r="AI13" s="35">
        <f t="shared" si="24"/>
        <v>1</v>
      </c>
      <c r="AJ13" s="35">
        <f t="shared" si="25"/>
        <v>3</v>
      </c>
      <c r="AK13" s="64" t="str">
        <f>REPT(CHAR(152),AH13)&amp;REPT(CHAR(155),AI13)&amp;REPT(CHAR(153),AJ13)</f>
        <v>˜˜˜˜˜˜›™™™</v>
      </c>
      <c r="AL13" s="35"/>
      <c r="AM13" s="35">
        <f t="shared" si="12"/>
        <v>6</v>
      </c>
      <c r="AN13" s="35">
        <f t="shared" si="27"/>
        <v>0</v>
      </c>
      <c r="AO13" s="35">
        <f t="shared" si="28"/>
        <v>4</v>
      </c>
      <c r="AP13" s="64" t="str">
        <f>REPT(CHAR(152),AM13)&amp;REPT(CHAR(155),AN13)&amp;REPT(CHAR(153),AO13)</f>
        <v>˜˜˜˜˜˜™™™™</v>
      </c>
      <c r="AQ13" s="35"/>
      <c r="AR13" s="35">
        <f t="shared" si="16"/>
        <v>5</v>
      </c>
      <c r="AS13" s="35">
        <f t="shared" si="30"/>
        <v>0</v>
      </c>
      <c r="AT13" s="35">
        <f t="shared" si="31"/>
        <v>5</v>
      </c>
      <c r="AU13" s="64" t="str">
        <f>REPT(CHAR(152),AR13)&amp;REPT(CHAR(155),AS13)&amp;REPT(CHAR(153),AT13)</f>
        <v>˜˜˜˜˜™™™™™</v>
      </c>
      <c r="AV13" s="35"/>
      <c r="AW13" s="34">
        <f t="shared" si="20"/>
        <v>5</v>
      </c>
      <c r="AX13" s="34">
        <f t="shared" si="33"/>
        <v>0</v>
      </c>
      <c r="AY13" s="34">
        <f t="shared" si="34"/>
        <v>5</v>
      </c>
      <c r="AZ13" s="46" t="str">
        <f>REPT(CHAR(152),AW13)&amp;REPT(CHAR(155),AX13)&amp;REPT(CHAR(153),AY13)</f>
        <v>˜˜˜˜˜™™™™™</v>
      </c>
    </row>
    <row r="14" spans="1:52" ht="18" thickTop="1" thickBot="1" x14ac:dyDescent="0.3">
      <c r="A14" s="33" t="s">
        <v>19</v>
      </c>
      <c r="B14" s="32">
        <v>6.5</v>
      </c>
      <c r="C14" s="36">
        <f t="shared" ref="C14:C27" si="36">IF(B14&gt;4,B14, IF(B14=4, -1,IF(B14=3,-2,IF(B14=2,-3,IF(B14=1,-4,IF(B14=0,-5))))))</f>
        <v>6.5</v>
      </c>
      <c r="D14" s="32">
        <f>IF(Comparison_Matrix!F12="High",Scoring_Details!$B$9,IF(Comparison_Matrix!F12="Medium",Scoring_Details!$B$10,IF(Comparison_Matrix!F12="Low",Scoring_Details!$B$11)))</f>
        <v>0.5</v>
      </c>
      <c r="E14" s="32">
        <v>4</v>
      </c>
      <c r="F14" s="36">
        <f t="shared" ref="F14:F27" si="37">IF(E14&gt;4,E14, IF(E14=4, -1,IF(E14=3,-2,IF(E14=2,-3,IF(E14=1,-4,IF(E14=0,-5))))))</f>
        <v>-1</v>
      </c>
      <c r="G14" s="32">
        <f>IF(Comparison_Matrix!F12="High",Scoring_Details!$B$9,IF(Comparison_Matrix!F12="Medium",Scoring_Details!$B$10,IF(Comparison_Matrix!F12="Low",Scoring_Details!$B$11)))</f>
        <v>0.5</v>
      </c>
      <c r="H14" s="32">
        <v>5</v>
      </c>
      <c r="I14" s="36">
        <f t="shared" ref="I14:I27" si="38">IF(H14&gt;4,H14, IF(H14=4, -1,IF(H14=3,-2,IF(H14=2,-3,IF(H14=1,-4,IF(H14=0,-5))))))</f>
        <v>5</v>
      </c>
      <c r="J14" s="32">
        <f>IF(Comparison_Matrix!F12="High",Scoring_Details!$B$9,IF(Comparison_Matrix!F12="Medium",Scoring_Details!$B$10,IF(Comparison_Matrix!F12="Low",Scoring_Details!$B$11)))</f>
        <v>0.5</v>
      </c>
      <c r="K14" s="32">
        <v>5</v>
      </c>
      <c r="L14" s="36">
        <f t="shared" ref="L14:L27" si="39">IF(K14&gt;4,K14, IF(K14=4, -1,IF(K14=3,-2,IF(K14=2,-3,IF(K14=1,-4,IF(K14=0,-5))))))</f>
        <v>5</v>
      </c>
      <c r="M14" s="32">
        <f>IF(Comparison_Matrix!F12="High",Scoring_Details!$B$9,IF(Comparison_Matrix!F12="Medium",Scoring_Details!$B$10,IF(Comparison_Matrix!F12="Low",Scoring_Details!$B$11)))</f>
        <v>0.5</v>
      </c>
      <c r="N14" s="56" t="s">
        <v>163</v>
      </c>
      <c r="O14" s="42" t="str">
        <f t="shared" ref="O14:O79" si="40">REPT(CHAR(152),AH14)&amp;REPT(CHAR(155),AI14)&amp;REPT(CHAR(153),AJ14)</f>
        <v>˜˜˜˜˜˜›™™™</v>
      </c>
      <c r="P14" s="43" t="str">
        <f t="shared" ref="P14:P28" si="41">REPT(CHAR(152),AM14)&amp;REPT(CHAR(155),AN14)&amp;REPT(CHAR(153),AO14)</f>
        <v>˜˜˜˜™™™™™™</v>
      </c>
      <c r="Q14" s="44" t="str">
        <f t="shared" ref="Q14:Q28" si="42">REPT(CHAR(152),AR14)&amp;REPT(CHAR(155),AS14)&amp;REPT(CHAR(153),AT14)</f>
        <v>˜˜˜˜˜™™™™™</v>
      </c>
      <c r="R14" s="45" t="str">
        <f t="shared" ref="R14:R28" si="43">REPT(CHAR(152),AW14)&amp;REPT(CHAR(155),AX14)&amp;REPT(CHAR(153),AY14)</f>
        <v>˜˜˜˜˜™™™™™</v>
      </c>
      <c r="AE14" s="35"/>
      <c r="AH14" s="35">
        <f t="shared" si="8"/>
        <v>6.5</v>
      </c>
      <c r="AI14" s="35">
        <f t="shared" si="24"/>
        <v>1</v>
      </c>
      <c r="AJ14" s="35">
        <f t="shared" si="25"/>
        <v>3</v>
      </c>
      <c r="AK14" s="64" t="str">
        <f t="shared" si="26"/>
        <v>˜˜˜˜˜˜›™™™</v>
      </c>
      <c r="AL14" s="35"/>
      <c r="AM14" s="35">
        <f t="shared" si="12"/>
        <v>4</v>
      </c>
      <c r="AN14" s="35">
        <f t="shared" si="27"/>
        <v>0</v>
      </c>
      <c r="AO14" s="35">
        <f t="shared" si="28"/>
        <v>6</v>
      </c>
      <c r="AP14" s="64" t="str">
        <f t="shared" si="29"/>
        <v>˜˜˜˜™™™™™™</v>
      </c>
      <c r="AQ14" s="35"/>
      <c r="AR14" s="35">
        <f t="shared" si="16"/>
        <v>5</v>
      </c>
      <c r="AS14" s="35">
        <f t="shared" si="30"/>
        <v>0</v>
      </c>
      <c r="AT14" s="35">
        <f t="shared" si="31"/>
        <v>5</v>
      </c>
      <c r="AU14" s="64" t="str">
        <f t="shared" si="32"/>
        <v>˜˜˜˜˜™™™™™</v>
      </c>
      <c r="AV14" s="35"/>
      <c r="AW14" s="34">
        <f t="shared" si="20"/>
        <v>5</v>
      </c>
      <c r="AX14" s="34">
        <f t="shared" si="33"/>
        <v>0</v>
      </c>
      <c r="AY14" s="34">
        <f t="shared" si="34"/>
        <v>5</v>
      </c>
      <c r="AZ14" s="46" t="str">
        <f t="shared" si="35"/>
        <v>˜˜˜˜˜™™™™™</v>
      </c>
    </row>
    <row r="15" spans="1:52" ht="18" thickTop="1" thickBot="1" x14ac:dyDescent="0.3">
      <c r="A15" s="33" t="s">
        <v>20</v>
      </c>
      <c r="B15" s="32">
        <v>5</v>
      </c>
      <c r="C15" s="36">
        <f t="shared" si="36"/>
        <v>5</v>
      </c>
      <c r="D15" s="32">
        <f>IF(Comparison_Matrix!F13="High",Scoring_Details!$B$9,IF(Comparison_Matrix!F13="Medium",Scoring_Details!$B$10,IF(Comparison_Matrix!F13="Low",Scoring_Details!$B$11)))</f>
        <v>0.2</v>
      </c>
      <c r="E15" s="32">
        <v>0</v>
      </c>
      <c r="F15" s="36">
        <f t="shared" si="37"/>
        <v>-5</v>
      </c>
      <c r="G15" s="32">
        <f>IF(Comparison_Matrix!F13="High",Scoring_Details!$B$9,IF(Comparison_Matrix!F13="Medium",Scoring_Details!$B$10,IF(Comparison_Matrix!F13="Low",Scoring_Details!$B$11)))</f>
        <v>0.2</v>
      </c>
      <c r="H15" s="32">
        <v>0</v>
      </c>
      <c r="I15" s="36">
        <f t="shared" si="38"/>
        <v>-5</v>
      </c>
      <c r="J15" s="32">
        <f>IF(Comparison_Matrix!F13="High",Scoring_Details!$B$9,IF(Comparison_Matrix!F13="Medium",Scoring_Details!$B$10,IF(Comparison_Matrix!F13="Low",Scoring_Details!$B$11)))</f>
        <v>0.2</v>
      </c>
      <c r="K15" s="32">
        <v>0</v>
      </c>
      <c r="L15" s="36">
        <f>IF(K15&gt;4,K15, IF(K15=4, -1,IF(K15=3,-2,IF(K15=2,-3,IF(K15=1,-4,IF(K15=0,-5))))))</f>
        <v>-5</v>
      </c>
      <c r="M15" s="32">
        <f>IF(Comparison_Matrix!F13="High",Scoring_Details!$B$9,IF(Comparison_Matrix!F13="Medium",Scoring_Details!$B$10,IF(Comparison_Matrix!F13="Low",Scoring_Details!$B$11)))</f>
        <v>0.2</v>
      </c>
      <c r="N15" s="56"/>
      <c r="O15" s="42" t="str">
        <f t="shared" si="40"/>
        <v>˜˜˜˜˜™™™™™</v>
      </c>
      <c r="P15" s="43" t="str">
        <f t="shared" si="41"/>
        <v>™™™™™™™™™™</v>
      </c>
      <c r="Q15" s="44" t="str">
        <f t="shared" si="42"/>
        <v>™™™™™™™™™™</v>
      </c>
      <c r="R15" s="45" t="str">
        <f t="shared" si="43"/>
        <v>™™™™™™™™™™</v>
      </c>
      <c r="AE15" s="35"/>
      <c r="AH15" s="35">
        <f t="shared" si="8"/>
        <v>5</v>
      </c>
      <c r="AI15" s="35">
        <f t="shared" si="24"/>
        <v>0</v>
      </c>
      <c r="AJ15" s="35">
        <f t="shared" si="25"/>
        <v>5</v>
      </c>
      <c r="AK15" s="64" t="str">
        <f t="shared" si="26"/>
        <v>˜˜˜˜˜™™™™™</v>
      </c>
      <c r="AL15" s="35"/>
      <c r="AM15" s="35">
        <f t="shared" si="12"/>
        <v>0</v>
      </c>
      <c r="AN15" s="35">
        <f t="shared" si="27"/>
        <v>0</v>
      </c>
      <c r="AO15" s="35">
        <f t="shared" si="28"/>
        <v>10</v>
      </c>
      <c r="AP15" s="64" t="str">
        <f t="shared" si="29"/>
        <v>™™™™™™™™™™</v>
      </c>
      <c r="AQ15" s="35"/>
      <c r="AR15" s="35">
        <f t="shared" si="16"/>
        <v>0</v>
      </c>
      <c r="AS15" s="35">
        <f t="shared" si="30"/>
        <v>0</v>
      </c>
      <c r="AT15" s="35">
        <f t="shared" si="31"/>
        <v>10</v>
      </c>
      <c r="AU15" s="64" t="str">
        <f t="shared" si="32"/>
        <v>™™™™™™™™™™</v>
      </c>
      <c r="AV15" s="35"/>
      <c r="AW15" s="34">
        <f t="shared" si="20"/>
        <v>0</v>
      </c>
      <c r="AX15" s="34">
        <f t="shared" si="33"/>
        <v>0</v>
      </c>
      <c r="AY15" s="34">
        <f t="shared" si="34"/>
        <v>10</v>
      </c>
      <c r="AZ15" s="46" t="str">
        <f t="shared" si="35"/>
        <v>™™™™™™™™™™</v>
      </c>
    </row>
    <row r="16" spans="1:52" ht="28.5" thickTop="1" thickBot="1" x14ac:dyDescent="0.3">
      <c r="A16" s="33" t="s">
        <v>21</v>
      </c>
      <c r="B16" s="32">
        <v>7</v>
      </c>
      <c r="C16" s="36">
        <f t="shared" si="36"/>
        <v>7</v>
      </c>
      <c r="D16" s="32">
        <f>IF(Comparison_Matrix!F14="High",Scoring_Details!$B$9,IF(Comparison_Matrix!F14="Medium",Scoring_Details!$B$10,IF(Comparison_Matrix!F14="Low",Scoring_Details!$B$11)))</f>
        <v>0.5</v>
      </c>
      <c r="E16" s="32">
        <v>4</v>
      </c>
      <c r="F16" s="36">
        <f t="shared" si="37"/>
        <v>-1</v>
      </c>
      <c r="G16" s="32">
        <f>IF(Comparison_Matrix!F14="High",Scoring_Details!$B$9,IF(Comparison_Matrix!F14="Medium",Scoring_Details!$B$10,IF(Comparison_Matrix!F14="Low",Scoring_Details!$B$11)))</f>
        <v>0.5</v>
      </c>
      <c r="H16" s="32">
        <v>3</v>
      </c>
      <c r="I16" s="36">
        <f t="shared" si="38"/>
        <v>-2</v>
      </c>
      <c r="J16" s="32">
        <f>IF(Comparison_Matrix!F14="High",Scoring_Details!$B$9,IF(Comparison_Matrix!F14="Medium",Scoring_Details!$B$10,IF(Comparison_Matrix!F14="Low",Scoring_Details!$B$11)))</f>
        <v>0.5</v>
      </c>
      <c r="K16" s="32">
        <v>0</v>
      </c>
      <c r="L16" s="36">
        <f t="shared" si="39"/>
        <v>-5</v>
      </c>
      <c r="M16" s="32">
        <f>IF(Comparison_Matrix!F14="High",Scoring_Details!$B$9,IF(Comparison_Matrix!F14="Medium",Scoring_Details!$B$10,IF(Comparison_Matrix!F14="Low",Scoring_Details!$B$11)))</f>
        <v>0.5</v>
      </c>
      <c r="N16" s="56" t="s">
        <v>182</v>
      </c>
      <c r="O16" s="42" t="str">
        <f t="shared" si="40"/>
        <v>˜˜˜˜˜˜˜™™™</v>
      </c>
      <c r="P16" s="43" t="str">
        <f t="shared" si="41"/>
        <v>˜˜˜˜™™™™™™</v>
      </c>
      <c r="Q16" s="44" t="str">
        <f t="shared" si="42"/>
        <v>˜˜˜™™™™™™™</v>
      </c>
      <c r="R16" s="45" t="str">
        <f t="shared" si="43"/>
        <v>™™™™™™™™™™</v>
      </c>
      <c r="AE16" s="35"/>
      <c r="AH16" s="35">
        <f t="shared" si="8"/>
        <v>7</v>
      </c>
      <c r="AI16" s="35">
        <f t="shared" si="24"/>
        <v>0</v>
      </c>
      <c r="AJ16" s="35">
        <f t="shared" si="25"/>
        <v>3</v>
      </c>
      <c r="AK16" s="64" t="str">
        <f t="shared" si="26"/>
        <v>˜˜˜˜˜˜˜™™™</v>
      </c>
      <c r="AL16" s="35"/>
      <c r="AM16" s="35">
        <f t="shared" si="12"/>
        <v>4</v>
      </c>
      <c r="AN16" s="35">
        <f t="shared" si="27"/>
        <v>0</v>
      </c>
      <c r="AO16" s="35">
        <f t="shared" si="28"/>
        <v>6</v>
      </c>
      <c r="AP16" s="64" t="str">
        <f t="shared" si="29"/>
        <v>˜˜˜˜™™™™™™</v>
      </c>
      <c r="AQ16" s="35"/>
      <c r="AR16" s="35">
        <f t="shared" si="16"/>
        <v>3</v>
      </c>
      <c r="AS16" s="35">
        <f t="shared" si="30"/>
        <v>0</v>
      </c>
      <c r="AT16" s="35">
        <f t="shared" si="31"/>
        <v>7</v>
      </c>
      <c r="AU16" s="64" t="str">
        <f t="shared" si="32"/>
        <v>˜˜˜™™™™™™™</v>
      </c>
      <c r="AV16" s="35"/>
      <c r="AW16" s="34">
        <f t="shared" si="20"/>
        <v>0</v>
      </c>
      <c r="AX16" s="34">
        <f t="shared" si="33"/>
        <v>0</v>
      </c>
      <c r="AY16" s="34">
        <f t="shared" si="34"/>
        <v>10</v>
      </c>
      <c r="AZ16" s="46" t="str">
        <f t="shared" si="35"/>
        <v>™™™™™™™™™™</v>
      </c>
    </row>
    <row r="17" spans="1:52" ht="28.5" thickTop="1" thickBot="1" x14ac:dyDescent="0.3">
      <c r="A17" s="33" t="s">
        <v>84</v>
      </c>
      <c r="B17" s="32">
        <v>7</v>
      </c>
      <c r="C17" s="36">
        <f t="shared" si="36"/>
        <v>7</v>
      </c>
      <c r="D17" s="32">
        <f>IF(Comparison_Matrix!F15="High",Scoring_Details!$B$9,IF(Comparison_Matrix!F15="Medium",Scoring_Details!$B$10,IF(Comparison_Matrix!F15="Low",Scoring_Details!$B$11)))</f>
        <v>0.5</v>
      </c>
      <c r="E17" s="32">
        <v>4</v>
      </c>
      <c r="F17" s="36">
        <f t="shared" si="37"/>
        <v>-1</v>
      </c>
      <c r="G17" s="32">
        <f>IF(Comparison_Matrix!F15="High",Scoring_Details!$B$9,IF(Comparison_Matrix!F15="Medium",Scoring_Details!$B$10,IF(Comparison_Matrix!F15="Low",Scoring_Details!$B$11)))</f>
        <v>0.5</v>
      </c>
      <c r="H17" s="32">
        <v>3</v>
      </c>
      <c r="I17" s="36">
        <f t="shared" si="38"/>
        <v>-2</v>
      </c>
      <c r="J17" s="32">
        <f>IF(Comparison_Matrix!F15="High",Scoring_Details!$B$9,IF(Comparison_Matrix!F15="Medium",Scoring_Details!$B$10,IF(Comparison_Matrix!F15="Low",Scoring_Details!$B$11)))</f>
        <v>0.5</v>
      </c>
      <c r="K17" s="32">
        <v>0</v>
      </c>
      <c r="L17" s="36">
        <f t="shared" si="39"/>
        <v>-5</v>
      </c>
      <c r="M17" s="32">
        <f>IF(Comparison_Matrix!F15="High",Scoring_Details!$B$9,IF(Comparison_Matrix!F15="Medium",Scoring_Details!$B$10,IF(Comparison_Matrix!F15="Low",Scoring_Details!$B$11)))</f>
        <v>0.5</v>
      </c>
      <c r="N17" s="56" t="s">
        <v>182</v>
      </c>
      <c r="O17" s="42" t="str">
        <f t="shared" si="40"/>
        <v>˜˜˜˜˜˜˜™™™</v>
      </c>
      <c r="P17" s="43" t="str">
        <f t="shared" si="41"/>
        <v>˜˜˜˜™™™™™™</v>
      </c>
      <c r="Q17" s="44" t="str">
        <f t="shared" si="42"/>
        <v>˜˜˜™™™™™™™</v>
      </c>
      <c r="R17" s="45" t="str">
        <f t="shared" si="43"/>
        <v>™™™™™™™™™™</v>
      </c>
      <c r="AE17" s="35"/>
      <c r="AH17" s="35">
        <f t="shared" si="8"/>
        <v>7</v>
      </c>
      <c r="AI17" s="35">
        <f t="shared" si="24"/>
        <v>0</v>
      </c>
      <c r="AJ17" s="35">
        <f t="shared" si="25"/>
        <v>3</v>
      </c>
      <c r="AK17" s="64" t="str">
        <f t="shared" si="26"/>
        <v>˜˜˜˜˜˜˜™™™</v>
      </c>
      <c r="AL17" s="35"/>
      <c r="AM17" s="35">
        <f t="shared" si="12"/>
        <v>4</v>
      </c>
      <c r="AN17" s="35">
        <f t="shared" si="27"/>
        <v>0</v>
      </c>
      <c r="AO17" s="35">
        <f t="shared" si="28"/>
        <v>6</v>
      </c>
      <c r="AP17" s="64" t="str">
        <f t="shared" si="29"/>
        <v>˜˜˜˜™™™™™™</v>
      </c>
      <c r="AQ17" s="35"/>
      <c r="AR17" s="35">
        <f t="shared" si="16"/>
        <v>3</v>
      </c>
      <c r="AS17" s="35">
        <f t="shared" si="30"/>
        <v>0</v>
      </c>
      <c r="AT17" s="35">
        <f t="shared" si="31"/>
        <v>7</v>
      </c>
      <c r="AU17" s="64" t="str">
        <f t="shared" si="32"/>
        <v>˜˜˜™™™™™™™</v>
      </c>
      <c r="AV17" s="35"/>
      <c r="AW17" s="34">
        <f t="shared" si="20"/>
        <v>0</v>
      </c>
      <c r="AX17" s="34">
        <f t="shared" si="33"/>
        <v>0</v>
      </c>
      <c r="AY17" s="34">
        <f t="shared" si="34"/>
        <v>10</v>
      </c>
      <c r="AZ17" s="46" t="str">
        <f t="shared" si="35"/>
        <v>™™™™™™™™™™</v>
      </c>
    </row>
    <row r="18" spans="1:52" ht="18" thickTop="1" thickBot="1" x14ac:dyDescent="0.3">
      <c r="A18" s="33" t="s">
        <v>22</v>
      </c>
      <c r="B18" s="32">
        <v>7</v>
      </c>
      <c r="C18" s="36">
        <f t="shared" si="36"/>
        <v>7</v>
      </c>
      <c r="D18" s="32">
        <f>IF(Comparison_Matrix!F16="High",Scoring_Details!$B$9,IF(Comparison_Matrix!F16="Medium",Scoring_Details!$B$10,IF(Comparison_Matrix!F16="Low",Scoring_Details!$B$11)))</f>
        <v>0.5</v>
      </c>
      <c r="E18" s="32">
        <v>6</v>
      </c>
      <c r="F18" s="36">
        <f t="shared" si="37"/>
        <v>6</v>
      </c>
      <c r="G18" s="32">
        <f>IF(Comparison_Matrix!F16="High",Scoring_Details!$B$9,IF(Comparison_Matrix!F16="Medium",Scoring_Details!$B$10,IF(Comparison_Matrix!F16="Low",Scoring_Details!$B$11)))</f>
        <v>0.5</v>
      </c>
      <c r="H18" s="32">
        <v>3</v>
      </c>
      <c r="I18" s="36">
        <f t="shared" si="38"/>
        <v>-2</v>
      </c>
      <c r="J18" s="32">
        <f>IF(Comparison_Matrix!F16="High",Scoring_Details!$B$9,IF(Comparison_Matrix!F16="Medium",Scoring_Details!$B$10,IF(Comparison_Matrix!F16="Low",Scoring_Details!$B$11)))</f>
        <v>0.5</v>
      </c>
      <c r="K18" s="32">
        <v>0</v>
      </c>
      <c r="L18" s="36">
        <f t="shared" si="39"/>
        <v>-5</v>
      </c>
      <c r="M18" s="32">
        <f>IF(Comparison_Matrix!F16="High",Scoring_Details!$B$9,IF(Comparison_Matrix!F16="Medium",Scoring_Details!$B$10,IF(Comparison_Matrix!F16="Low",Scoring_Details!$B$11)))</f>
        <v>0.5</v>
      </c>
      <c r="N18" s="56" t="s">
        <v>164</v>
      </c>
      <c r="O18" s="42" t="str">
        <f t="shared" si="40"/>
        <v>˜˜˜˜˜˜˜™™™</v>
      </c>
      <c r="P18" s="43" t="str">
        <f t="shared" si="41"/>
        <v>˜˜˜˜˜˜™™™™</v>
      </c>
      <c r="Q18" s="44" t="str">
        <f t="shared" si="42"/>
        <v>˜˜˜™™™™™™™</v>
      </c>
      <c r="R18" s="45" t="str">
        <f t="shared" si="43"/>
        <v>™™™™™™™™™™</v>
      </c>
      <c r="AE18" s="35"/>
      <c r="AH18" s="35">
        <f t="shared" si="8"/>
        <v>7</v>
      </c>
      <c r="AI18" s="35">
        <f t="shared" ref="AI18:AI28" si="44">CEILING(AH18-INT(AH18),1)</f>
        <v>0</v>
      </c>
      <c r="AJ18" s="35">
        <f t="shared" ref="AJ18:AJ28" si="45">INT(10-AH18)</f>
        <v>3</v>
      </c>
      <c r="AK18" s="64" t="str">
        <f t="shared" si="26"/>
        <v>˜˜˜˜˜˜˜™™™</v>
      </c>
      <c r="AL18" s="35"/>
      <c r="AM18" s="35">
        <f t="shared" si="12"/>
        <v>6</v>
      </c>
      <c r="AN18" s="35">
        <f t="shared" si="27"/>
        <v>0</v>
      </c>
      <c r="AO18" s="35">
        <f t="shared" si="28"/>
        <v>4</v>
      </c>
      <c r="AP18" s="64" t="str">
        <f t="shared" si="29"/>
        <v>˜˜˜˜˜˜™™™™</v>
      </c>
      <c r="AQ18" s="35"/>
      <c r="AR18" s="35">
        <f t="shared" si="16"/>
        <v>3</v>
      </c>
      <c r="AS18" s="35">
        <f t="shared" si="30"/>
        <v>0</v>
      </c>
      <c r="AT18" s="35">
        <f t="shared" si="31"/>
        <v>7</v>
      </c>
      <c r="AU18" s="64" t="str">
        <f t="shared" si="32"/>
        <v>˜˜˜™™™™™™™</v>
      </c>
      <c r="AV18" s="35"/>
      <c r="AW18" s="34">
        <f t="shared" si="20"/>
        <v>0</v>
      </c>
      <c r="AX18" s="34">
        <f t="shared" si="33"/>
        <v>0</v>
      </c>
      <c r="AY18" s="34">
        <f t="shared" si="34"/>
        <v>10</v>
      </c>
      <c r="AZ18" s="46" t="str">
        <f t="shared" si="35"/>
        <v>™™™™™™™™™™</v>
      </c>
    </row>
    <row r="19" spans="1:52" ht="18" thickTop="1" thickBot="1" x14ac:dyDescent="0.3">
      <c r="A19" s="33" t="s">
        <v>23</v>
      </c>
      <c r="B19" s="32">
        <v>7</v>
      </c>
      <c r="C19" s="36">
        <f t="shared" si="36"/>
        <v>7</v>
      </c>
      <c r="D19" s="32">
        <f>IF(Comparison_Matrix!F17="High",Scoring_Details!$B$9,IF(Comparison_Matrix!F17="Medium",Scoring_Details!$B$10,IF(Comparison_Matrix!F17="Low",Scoring_Details!$B$11)))</f>
        <v>0.5</v>
      </c>
      <c r="E19" s="32">
        <v>6</v>
      </c>
      <c r="F19" s="36">
        <f t="shared" si="37"/>
        <v>6</v>
      </c>
      <c r="G19" s="32">
        <f>IF(Comparison_Matrix!F17="High",Scoring_Details!$B$9,IF(Comparison_Matrix!F17="Medium",Scoring_Details!$B$10,IF(Comparison_Matrix!F17="Low",Scoring_Details!$B$11)))</f>
        <v>0.5</v>
      </c>
      <c r="H19" s="32">
        <v>5</v>
      </c>
      <c r="I19" s="36">
        <f t="shared" si="38"/>
        <v>5</v>
      </c>
      <c r="J19" s="32">
        <f>IF(Comparison_Matrix!F17="High",Scoring_Details!$B$9,IF(Comparison_Matrix!F17="Medium",Scoring_Details!$B$10,IF(Comparison_Matrix!F17="Low",Scoring_Details!$B$11)))</f>
        <v>0.5</v>
      </c>
      <c r="K19" s="32">
        <v>5</v>
      </c>
      <c r="L19" s="36">
        <f t="shared" si="39"/>
        <v>5</v>
      </c>
      <c r="M19" s="32">
        <f>IF(Comparison_Matrix!F17="High",Scoring_Details!$B$9,IF(Comparison_Matrix!F17="Medium",Scoring_Details!$B$10,IF(Comparison_Matrix!F17="Low",Scoring_Details!$B$11)))</f>
        <v>0.5</v>
      </c>
      <c r="N19" s="56"/>
      <c r="O19" s="42" t="str">
        <f t="shared" si="40"/>
        <v>˜˜˜˜˜˜˜™™™</v>
      </c>
      <c r="P19" s="43" t="str">
        <f t="shared" si="41"/>
        <v>˜˜˜˜˜˜™™™™</v>
      </c>
      <c r="Q19" s="44" t="str">
        <f t="shared" si="42"/>
        <v>˜˜˜˜˜™™™™™</v>
      </c>
      <c r="R19" s="45" t="str">
        <f t="shared" si="43"/>
        <v>˜˜˜˜˜™™™™™</v>
      </c>
      <c r="AE19" s="35"/>
      <c r="AH19" s="35">
        <f t="shared" si="8"/>
        <v>7</v>
      </c>
      <c r="AI19" s="35">
        <f t="shared" si="44"/>
        <v>0</v>
      </c>
      <c r="AJ19" s="35">
        <f t="shared" si="45"/>
        <v>3</v>
      </c>
      <c r="AK19" s="64" t="str">
        <f t="shared" si="26"/>
        <v>˜˜˜˜˜˜˜™™™</v>
      </c>
      <c r="AL19" s="35"/>
      <c r="AM19" s="35">
        <f t="shared" si="12"/>
        <v>6</v>
      </c>
      <c r="AN19" s="35">
        <f t="shared" si="27"/>
        <v>0</v>
      </c>
      <c r="AO19" s="35">
        <f t="shared" si="28"/>
        <v>4</v>
      </c>
      <c r="AP19" s="64" t="str">
        <f t="shared" si="29"/>
        <v>˜˜˜˜˜˜™™™™</v>
      </c>
      <c r="AQ19" s="35"/>
      <c r="AR19" s="35">
        <f t="shared" si="16"/>
        <v>5</v>
      </c>
      <c r="AS19" s="35">
        <f t="shared" si="30"/>
        <v>0</v>
      </c>
      <c r="AT19" s="35">
        <f t="shared" si="31"/>
        <v>5</v>
      </c>
      <c r="AU19" s="64" t="str">
        <f t="shared" si="32"/>
        <v>˜˜˜˜˜™™™™™</v>
      </c>
      <c r="AV19" s="35"/>
      <c r="AW19" s="34">
        <f t="shared" si="20"/>
        <v>5</v>
      </c>
      <c r="AX19" s="34">
        <f t="shared" si="33"/>
        <v>0</v>
      </c>
      <c r="AY19" s="34">
        <f t="shared" si="34"/>
        <v>5</v>
      </c>
      <c r="AZ19" s="46" t="str">
        <f t="shared" si="35"/>
        <v>˜˜˜˜˜™™™™™</v>
      </c>
    </row>
    <row r="20" spans="1:52" ht="18" thickTop="1" thickBot="1" x14ac:dyDescent="0.3">
      <c r="A20" s="33" t="s">
        <v>24</v>
      </c>
      <c r="B20" s="32">
        <v>5</v>
      </c>
      <c r="C20" s="36">
        <f t="shared" si="36"/>
        <v>5</v>
      </c>
      <c r="D20" s="32">
        <f>IF(Comparison_Matrix!F18="High",Scoring_Details!$B$9,IF(Comparison_Matrix!F18="Medium",Scoring_Details!$B$10,IF(Comparison_Matrix!F18="Low",Scoring_Details!$B$11)))</f>
        <v>0.3</v>
      </c>
      <c r="E20" s="32">
        <v>5</v>
      </c>
      <c r="F20" s="36">
        <f t="shared" si="37"/>
        <v>5</v>
      </c>
      <c r="G20" s="32">
        <f>IF(Comparison_Matrix!F18="High",Scoring_Details!$B$9,IF(Comparison_Matrix!F18="Medium",Scoring_Details!$B$10,IF(Comparison_Matrix!F18="Low",Scoring_Details!$B$11)))</f>
        <v>0.3</v>
      </c>
      <c r="H20" s="32">
        <v>0</v>
      </c>
      <c r="I20" s="36">
        <f t="shared" si="38"/>
        <v>-5</v>
      </c>
      <c r="J20" s="32">
        <f>IF(Comparison_Matrix!F18="High",Scoring_Details!$B$9,IF(Comparison_Matrix!F18="Medium",Scoring_Details!$B$10,IF(Comparison_Matrix!F18="Low",Scoring_Details!$B$11)))</f>
        <v>0.3</v>
      </c>
      <c r="K20" s="32">
        <v>5</v>
      </c>
      <c r="L20" s="36">
        <f t="shared" si="39"/>
        <v>5</v>
      </c>
      <c r="M20" s="32">
        <f>IF(Comparison_Matrix!F18="High",Scoring_Details!$B$9,IF(Comparison_Matrix!F18="Medium",Scoring_Details!$B$10,IF(Comparison_Matrix!F18="Low",Scoring_Details!$B$11)))</f>
        <v>0.3</v>
      </c>
      <c r="N20" s="56"/>
      <c r="O20" s="42" t="str">
        <f t="shared" si="40"/>
        <v>˜˜˜˜˜™™™™™</v>
      </c>
      <c r="P20" s="43" t="str">
        <f t="shared" si="41"/>
        <v>˜˜˜˜˜™™™™™</v>
      </c>
      <c r="Q20" s="44" t="str">
        <f t="shared" si="42"/>
        <v>™™™™™™™™™™</v>
      </c>
      <c r="R20" s="45" t="str">
        <f t="shared" si="43"/>
        <v>˜˜˜˜˜™™™™™</v>
      </c>
      <c r="AE20" s="35"/>
      <c r="AH20" s="35">
        <f t="shared" si="8"/>
        <v>5</v>
      </c>
      <c r="AI20" s="35">
        <f t="shared" si="44"/>
        <v>0</v>
      </c>
      <c r="AJ20" s="35">
        <f t="shared" si="45"/>
        <v>5</v>
      </c>
      <c r="AK20" s="64" t="str">
        <f t="shared" si="26"/>
        <v>˜˜˜˜˜™™™™™</v>
      </c>
      <c r="AL20" s="35"/>
      <c r="AM20" s="35">
        <f t="shared" si="12"/>
        <v>5</v>
      </c>
      <c r="AN20" s="35">
        <f t="shared" si="27"/>
        <v>0</v>
      </c>
      <c r="AO20" s="35">
        <f t="shared" si="28"/>
        <v>5</v>
      </c>
      <c r="AP20" s="64" t="str">
        <f t="shared" si="29"/>
        <v>˜˜˜˜˜™™™™™</v>
      </c>
      <c r="AQ20" s="35"/>
      <c r="AR20" s="35">
        <f t="shared" si="16"/>
        <v>0</v>
      </c>
      <c r="AS20" s="35">
        <f t="shared" si="30"/>
        <v>0</v>
      </c>
      <c r="AT20" s="35">
        <f t="shared" si="31"/>
        <v>10</v>
      </c>
      <c r="AU20" s="64" t="str">
        <f t="shared" si="32"/>
        <v>™™™™™™™™™™</v>
      </c>
      <c r="AV20" s="35"/>
      <c r="AW20" s="34">
        <f t="shared" si="20"/>
        <v>5</v>
      </c>
      <c r="AX20" s="34">
        <f t="shared" si="33"/>
        <v>0</v>
      </c>
      <c r="AY20" s="34">
        <f t="shared" si="34"/>
        <v>5</v>
      </c>
      <c r="AZ20" s="46" t="str">
        <f t="shared" si="35"/>
        <v>˜˜˜˜˜™™™™™</v>
      </c>
    </row>
    <row r="21" spans="1:52" ht="18" thickTop="1" thickBot="1" x14ac:dyDescent="0.3">
      <c r="A21" s="33" t="s">
        <v>25</v>
      </c>
      <c r="B21" s="32">
        <v>6</v>
      </c>
      <c r="C21" s="36">
        <f t="shared" si="36"/>
        <v>6</v>
      </c>
      <c r="D21" s="32">
        <f>IF(Comparison_Matrix!F19="High",Scoring_Details!$B$9,IF(Comparison_Matrix!F19="Medium",Scoring_Details!$B$10,IF(Comparison_Matrix!F19="Low",Scoring_Details!$B$11)))</f>
        <v>0.5</v>
      </c>
      <c r="E21" s="32">
        <v>5</v>
      </c>
      <c r="F21" s="36">
        <f t="shared" si="37"/>
        <v>5</v>
      </c>
      <c r="G21" s="32">
        <f>IF(Comparison_Matrix!F19="High",Scoring_Details!$B$9,IF(Comparison_Matrix!F19="Medium",Scoring_Details!$B$10,IF(Comparison_Matrix!F19="Low",Scoring_Details!$B$11)))</f>
        <v>0.5</v>
      </c>
      <c r="H21" s="32">
        <v>5</v>
      </c>
      <c r="I21" s="36">
        <f t="shared" si="38"/>
        <v>5</v>
      </c>
      <c r="J21" s="32">
        <f>IF(Comparison_Matrix!F19="High",Scoring_Details!$B$9,IF(Comparison_Matrix!F19="Medium",Scoring_Details!$B$10,IF(Comparison_Matrix!F19="Low",Scoring_Details!$B$11)))</f>
        <v>0.5</v>
      </c>
      <c r="K21" s="32">
        <v>5</v>
      </c>
      <c r="L21" s="36">
        <f t="shared" si="39"/>
        <v>5</v>
      </c>
      <c r="M21" s="32">
        <f>IF(Comparison_Matrix!F19="High",Scoring_Details!$B$9,IF(Comparison_Matrix!F19="Medium",Scoring_Details!$B$10,IF(Comparison_Matrix!F19="Low",Scoring_Details!$B$11)))</f>
        <v>0.5</v>
      </c>
      <c r="N21" s="56" t="s">
        <v>183</v>
      </c>
      <c r="O21" s="42" t="str">
        <f t="shared" si="40"/>
        <v>˜˜˜˜˜˜™™™™</v>
      </c>
      <c r="P21" s="43" t="str">
        <f t="shared" si="41"/>
        <v>˜˜˜˜˜™™™™™</v>
      </c>
      <c r="Q21" s="44" t="str">
        <f t="shared" si="42"/>
        <v>˜˜˜˜˜™™™™™</v>
      </c>
      <c r="R21" s="45" t="str">
        <f t="shared" si="43"/>
        <v>˜˜˜˜˜™™™™™</v>
      </c>
      <c r="AE21" s="35"/>
      <c r="AH21" s="35">
        <f t="shared" si="8"/>
        <v>6</v>
      </c>
      <c r="AI21" s="35">
        <f t="shared" si="44"/>
        <v>0</v>
      </c>
      <c r="AJ21" s="35">
        <f t="shared" si="45"/>
        <v>4</v>
      </c>
      <c r="AK21" s="64" t="str">
        <f t="shared" si="26"/>
        <v>˜˜˜˜˜˜™™™™</v>
      </c>
      <c r="AL21" s="35"/>
      <c r="AM21" s="35">
        <f t="shared" si="12"/>
        <v>5</v>
      </c>
      <c r="AN21" s="35">
        <f t="shared" si="27"/>
        <v>0</v>
      </c>
      <c r="AO21" s="35">
        <f t="shared" si="28"/>
        <v>5</v>
      </c>
      <c r="AP21" s="64" t="str">
        <f t="shared" si="29"/>
        <v>˜˜˜˜˜™™™™™</v>
      </c>
      <c r="AQ21" s="35"/>
      <c r="AR21" s="35">
        <f t="shared" si="16"/>
        <v>5</v>
      </c>
      <c r="AS21" s="35">
        <f t="shared" si="30"/>
        <v>0</v>
      </c>
      <c r="AT21" s="35">
        <f t="shared" si="31"/>
        <v>5</v>
      </c>
      <c r="AU21" s="64" t="str">
        <f t="shared" si="32"/>
        <v>˜˜˜˜˜™™™™™</v>
      </c>
      <c r="AV21" s="35"/>
      <c r="AW21" s="34">
        <f t="shared" si="20"/>
        <v>5</v>
      </c>
      <c r="AX21" s="34">
        <f t="shared" si="33"/>
        <v>0</v>
      </c>
      <c r="AY21" s="34">
        <f t="shared" si="34"/>
        <v>5</v>
      </c>
      <c r="AZ21" s="46" t="str">
        <f t="shared" si="35"/>
        <v>˜˜˜˜˜™™™™™</v>
      </c>
    </row>
    <row r="22" spans="1:52" ht="18" thickTop="1" thickBot="1" x14ac:dyDescent="0.3">
      <c r="A22" s="33" t="s">
        <v>26</v>
      </c>
      <c r="B22" s="32">
        <v>5</v>
      </c>
      <c r="C22" s="36">
        <f t="shared" si="36"/>
        <v>5</v>
      </c>
      <c r="D22" s="32">
        <f>IF(Comparison_Matrix!F20="High",Scoring_Details!$B$9,IF(Comparison_Matrix!F20="Medium",Scoring_Details!$B$10,IF(Comparison_Matrix!F20="Low",Scoring_Details!$B$11)))</f>
        <v>0.2</v>
      </c>
      <c r="E22" s="32">
        <v>5</v>
      </c>
      <c r="F22" s="36">
        <f t="shared" si="37"/>
        <v>5</v>
      </c>
      <c r="G22" s="32">
        <f>IF(Comparison_Matrix!F20="High",Scoring_Details!$B$9,IF(Comparison_Matrix!F20="Medium",Scoring_Details!$B$10,IF(Comparison_Matrix!F20="Low",Scoring_Details!$B$11)))</f>
        <v>0.2</v>
      </c>
      <c r="H22" s="32">
        <v>5</v>
      </c>
      <c r="I22" s="36">
        <f t="shared" si="38"/>
        <v>5</v>
      </c>
      <c r="J22" s="32">
        <f>IF(Comparison_Matrix!F20="High",Scoring_Details!$B$9,IF(Comparison_Matrix!F20="Medium",Scoring_Details!$B$10,IF(Comparison_Matrix!F20="Low",Scoring_Details!$B$11)))</f>
        <v>0.2</v>
      </c>
      <c r="K22" s="32">
        <v>5</v>
      </c>
      <c r="L22" s="36">
        <f t="shared" si="39"/>
        <v>5</v>
      </c>
      <c r="M22" s="32">
        <f>IF(Comparison_Matrix!F20="High",Scoring_Details!$B$9,IF(Comparison_Matrix!F20="Medium",Scoring_Details!$B$10,IF(Comparison_Matrix!F20="Low",Scoring_Details!$B$11)))</f>
        <v>0.2</v>
      </c>
      <c r="N22" s="56"/>
      <c r="O22" s="42" t="str">
        <f t="shared" si="40"/>
        <v>˜˜˜˜˜™™™™™</v>
      </c>
      <c r="P22" s="43" t="str">
        <f t="shared" si="41"/>
        <v>˜˜˜˜˜™™™™™</v>
      </c>
      <c r="Q22" s="44" t="str">
        <f t="shared" si="42"/>
        <v>˜˜˜˜˜™™™™™</v>
      </c>
      <c r="R22" s="45" t="str">
        <f t="shared" si="43"/>
        <v>˜˜˜˜˜™™™™™</v>
      </c>
      <c r="AE22" s="35"/>
      <c r="AH22" s="35">
        <f t="shared" si="8"/>
        <v>5</v>
      </c>
      <c r="AI22" s="35">
        <f t="shared" si="44"/>
        <v>0</v>
      </c>
      <c r="AJ22" s="35">
        <f t="shared" si="45"/>
        <v>5</v>
      </c>
      <c r="AK22" s="64" t="str">
        <f t="shared" si="26"/>
        <v>˜˜˜˜˜™™™™™</v>
      </c>
      <c r="AL22" s="35"/>
      <c r="AM22" s="35">
        <f t="shared" si="12"/>
        <v>5</v>
      </c>
      <c r="AN22" s="35">
        <f t="shared" si="27"/>
        <v>0</v>
      </c>
      <c r="AO22" s="35">
        <f t="shared" si="28"/>
        <v>5</v>
      </c>
      <c r="AP22" s="64" t="str">
        <f t="shared" si="29"/>
        <v>˜˜˜˜˜™™™™™</v>
      </c>
      <c r="AQ22" s="35"/>
      <c r="AR22" s="35">
        <f t="shared" si="16"/>
        <v>5</v>
      </c>
      <c r="AS22" s="35">
        <f t="shared" si="30"/>
        <v>0</v>
      </c>
      <c r="AT22" s="35">
        <f t="shared" si="31"/>
        <v>5</v>
      </c>
      <c r="AU22" s="64" t="str">
        <f t="shared" si="32"/>
        <v>˜˜˜˜˜™™™™™</v>
      </c>
      <c r="AV22" s="35"/>
      <c r="AW22" s="34">
        <f t="shared" si="20"/>
        <v>5</v>
      </c>
      <c r="AX22" s="34">
        <f t="shared" si="33"/>
        <v>0</v>
      </c>
      <c r="AY22" s="34">
        <f t="shared" si="34"/>
        <v>5</v>
      </c>
      <c r="AZ22" s="46" t="str">
        <f t="shared" si="35"/>
        <v>˜˜˜˜˜™™™™™</v>
      </c>
    </row>
    <row r="23" spans="1:52" ht="18" thickTop="1" thickBot="1" x14ac:dyDescent="0.3">
      <c r="A23" s="33" t="s">
        <v>27</v>
      </c>
      <c r="B23" s="32">
        <v>5</v>
      </c>
      <c r="C23" s="36">
        <f t="shared" si="36"/>
        <v>5</v>
      </c>
      <c r="D23" s="32">
        <f>IF(Comparison_Matrix!F21="High",Scoring_Details!$B$9,IF(Comparison_Matrix!F21="Medium",Scoring_Details!$B$10,IF(Comparison_Matrix!F21="Low",Scoring_Details!$B$11)))</f>
        <v>0.2</v>
      </c>
      <c r="E23" s="32">
        <v>5</v>
      </c>
      <c r="F23" s="36">
        <f t="shared" si="37"/>
        <v>5</v>
      </c>
      <c r="G23" s="32">
        <f>IF(Comparison_Matrix!F21="High",Scoring_Details!$B$9,IF(Comparison_Matrix!F21="Medium",Scoring_Details!$B$10,IF(Comparison_Matrix!F21="Low",Scoring_Details!$B$11)))</f>
        <v>0.2</v>
      </c>
      <c r="H23" s="32">
        <v>0</v>
      </c>
      <c r="I23" s="36">
        <f t="shared" si="38"/>
        <v>-5</v>
      </c>
      <c r="J23" s="32">
        <f>IF(Comparison_Matrix!F21="High",Scoring_Details!$B$9,IF(Comparison_Matrix!F21="Medium",Scoring_Details!$B$10,IF(Comparison_Matrix!F21="Low",Scoring_Details!$B$11)))</f>
        <v>0.2</v>
      </c>
      <c r="K23" s="32">
        <v>0</v>
      </c>
      <c r="L23" s="36">
        <f t="shared" si="39"/>
        <v>-5</v>
      </c>
      <c r="M23" s="32">
        <f>IF(Comparison_Matrix!F21="High",Scoring_Details!$B$9,IF(Comparison_Matrix!F21="Medium",Scoring_Details!$B$10,IF(Comparison_Matrix!F21="Low",Scoring_Details!$B$11)))</f>
        <v>0.2</v>
      </c>
      <c r="N23" s="56"/>
      <c r="O23" s="42" t="str">
        <f t="shared" si="40"/>
        <v>˜˜˜˜˜™™™™™</v>
      </c>
      <c r="P23" s="43" t="str">
        <f t="shared" si="41"/>
        <v>˜˜˜˜˜™™™™™</v>
      </c>
      <c r="Q23" s="44" t="str">
        <f t="shared" si="42"/>
        <v>™™™™™™™™™™</v>
      </c>
      <c r="R23" s="45" t="str">
        <f t="shared" si="43"/>
        <v>™™™™™™™™™™</v>
      </c>
      <c r="AE23" s="35"/>
      <c r="AH23" s="35">
        <f t="shared" si="8"/>
        <v>5</v>
      </c>
      <c r="AI23" s="35">
        <f t="shared" si="44"/>
        <v>0</v>
      </c>
      <c r="AJ23" s="35">
        <f t="shared" si="45"/>
        <v>5</v>
      </c>
      <c r="AK23" s="64" t="str">
        <f t="shared" si="26"/>
        <v>˜˜˜˜˜™™™™™</v>
      </c>
      <c r="AL23" s="35"/>
      <c r="AM23" s="35">
        <f t="shared" si="12"/>
        <v>5</v>
      </c>
      <c r="AN23" s="35">
        <f t="shared" si="27"/>
        <v>0</v>
      </c>
      <c r="AO23" s="35">
        <f t="shared" si="28"/>
        <v>5</v>
      </c>
      <c r="AP23" s="64" t="str">
        <f t="shared" si="29"/>
        <v>˜˜˜˜˜™™™™™</v>
      </c>
      <c r="AQ23" s="35"/>
      <c r="AR23" s="35">
        <f t="shared" si="16"/>
        <v>0</v>
      </c>
      <c r="AS23" s="35">
        <f t="shared" si="30"/>
        <v>0</v>
      </c>
      <c r="AT23" s="35">
        <f t="shared" si="31"/>
        <v>10</v>
      </c>
      <c r="AU23" s="64" t="str">
        <f t="shared" si="32"/>
        <v>™™™™™™™™™™</v>
      </c>
      <c r="AV23" s="35"/>
      <c r="AW23" s="34">
        <f t="shared" si="20"/>
        <v>0</v>
      </c>
      <c r="AX23" s="34">
        <f t="shared" si="33"/>
        <v>0</v>
      </c>
      <c r="AY23" s="34">
        <f t="shared" si="34"/>
        <v>10</v>
      </c>
      <c r="AZ23" s="46" t="str">
        <f t="shared" si="35"/>
        <v>™™™™™™™™™™</v>
      </c>
    </row>
    <row r="24" spans="1:52" ht="18" thickTop="1" thickBot="1" x14ac:dyDescent="0.3">
      <c r="A24" s="33" t="s">
        <v>110</v>
      </c>
      <c r="B24" s="32">
        <v>5</v>
      </c>
      <c r="C24" s="36">
        <f t="shared" si="36"/>
        <v>5</v>
      </c>
      <c r="D24" s="32">
        <f>IF(Comparison_Matrix!F22="High",Scoring_Details!$B$9,IF(Comparison_Matrix!F22="Medium",Scoring_Details!$B$10,IF(Comparison_Matrix!F22="Low",Scoring_Details!$B$11)))</f>
        <v>0.2</v>
      </c>
      <c r="E24" s="32">
        <v>5</v>
      </c>
      <c r="F24" s="36">
        <f t="shared" si="37"/>
        <v>5</v>
      </c>
      <c r="G24" s="32">
        <f>IF(Comparison_Matrix!F22="High",Scoring_Details!$B$9,IF(Comparison_Matrix!F22="Medium",Scoring_Details!$B$10,IF(Comparison_Matrix!F22="Low",Scoring_Details!$B$11)))</f>
        <v>0.2</v>
      </c>
      <c r="H24" s="32">
        <v>5</v>
      </c>
      <c r="I24" s="36">
        <f t="shared" si="38"/>
        <v>5</v>
      </c>
      <c r="J24" s="32">
        <f>IF(Comparison_Matrix!F22="High",Scoring_Details!$B$9,IF(Comparison_Matrix!F22="Medium",Scoring_Details!$B$10,IF(Comparison_Matrix!F22="Low",Scoring_Details!$B$11)))</f>
        <v>0.2</v>
      </c>
      <c r="K24" s="32">
        <v>5</v>
      </c>
      <c r="L24" s="36">
        <f t="shared" si="39"/>
        <v>5</v>
      </c>
      <c r="M24" s="32">
        <f>IF(Comparison_Matrix!F22="High",Scoring_Details!$B$9,IF(Comparison_Matrix!F22="Medium",Scoring_Details!$B$10,IF(Comparison_Matrix!F22="Low",Scoring_Details!$B$11)))</f>
        <v>0.2</v>
      </c>
      <c r="N24" s="56"/>
      <c r="O24" s="42" t="str">
        <f t="shared" si="40"/>
        <v>˜˜˜˜˜™™™™™</v>
      </c>
      <c r="P24" s="43" t="str">
        <f t="shared" si="41"/>
        <v>˜˜˜˜˜™™™™™</v>
      </c>
      <c r="Q24" s="44" t="str">
        <f t="shared" si="42"/>
        <v>˜˜˜˜˜™™™™™</v>
      </c>
      <c r="R24" s="45" t="str">
        <f t="shared" si="43"/>
        <v>˜˜˜˜˜™™™™™</v>
      </c>
      <c r="AE24" s="35"/>
      <c r="AH24" s="35">
        <f t="shared" si="8"/>
        <v>5</v>
      </c>
      <c r="AI24" s="35">
        <f t="shared" si="44"/>
        <v>0</v>
      </c>
      <c r="AJ24" s="35">
        <f t="shared" si="45"/>
        <v>5</v>
      </c>
      <c r="AK24" s="64" t="str">
        <f t="shared" si="26"/>
        <v>˜˜˜˜˜™™™™™</v>
      </c>
      <c r="AL24" s="35"/>
      <c r="AM24" s="35">
        <f t="shared" si="12"/>
        <v>5</v>
      </c>
      <c r="AN24" s="35">
        <f t="shared" si="27"/>
        <v>0</v>
      </c>
      <c r="AO24" s="35">
        <f t="shared" si="28"/>
        <v>5</v>
      </c>
      <c r="AP24" s="64" t="str">
        <f t="shared" si="29"/>
        <v>˜˜˜˜˜™™™™™</v>
      </c>
      <c r="AQ24" s="35"/>
      <c r="AR24" s="35">
        <f t="shared" si="16"/>
        <v>5</v>
      </c>
      <c r="AS24" s="35">
        <f t="shared" si="30"/>
        <v>0</v>
      </c>
      <c r="AT24" s="35">
        <f t="shared" si="31"/>
        <v>5</v>
      </c>
      <c r="AU24" s="64" t="str">
        <f t="shared" si="32"/>
        <v>˜˜˜˜˜™™™™™</v>
      </c>
      <c r="AV24" s="35"/>
      <c r="AW24" s="34">
        <f t="shared" si="20"/>
        <v>5</v>
      </c>
      <c r="AX24" s="34">
        <f t="shared" si="33"/>
        <v>0</v>
      </c>
      <c r="AY24" s="34">
        <f t="shared" si="34"/>
        <v>5</v>
      </c>
      <c r="AZ24" s="46" t="str">
        <f t="shared" si="35"/>
        <v>˜˜˜˜˜™™™™™</v>
      </c>
    </row>
    <row r="25" spans="1:52" ht="18" thickTop="1" thickBot="1" x14ac:dyDescent="0.3">
      <c r="A25" s="33" t="s">
        <v>28</v>
      </c>
      <c r="B25" s="32">
        <v>5</v>
      </c>
      <c r="C25" s="36">
        <f t="shared" si="36"/>
        <v>5</v>
      </c>
      <c r="D25" s="32">
        <f>IF(Comparison_Matrix!F23="High",Scoring_Details!$B$9,IF(Comparison_Matrix!F23="Medium",Scoring_Details!$B$10,IF(Comparison_Matrix!F23="Low",Scoring_Details!$B$11)))</f>
        <v>0.2</v>
      </c>
      <c r="E25" s="32">
        <v>5</v>
      </c>
      <c r="F25" s="36">
        <f t="shared" si="37"/>
        <v>5</v>
      </c>
      <c r="G25" s="32">
        <f>IF(Comparison_Matrix!F23="High",Scoring_Details!$B$9,IF(Comparison_Matrix!F23="Medium",Scoring_Details!$B$10,IF(Comparison_Matrix!F23="Low",Scoring_Details!$B$11)))</f>
        <v>0.2</v>
      </c>
      <c r="H25" s="32">
        <v>5</v>
      </c>
      <c r="I25" s="36">
        <f t="shared" si="38"/>
        <v>5</v>
      </c>
      <c r="J25" s="32">
        <f>IF(Comparison_Matrix!F23="High",Scoring_Details!$B$9,IF(Comparison_Matrix!F23="Medium",Scoring_Details!$B$10,IF(Comparison_Matrix!F23="Low",Scoring_Details!$B$11)))</f>
        <v>0.2</v>
      </c>
      <c r="K25" s="32">
        <v>5</v>
      </c>
      <c r="L25" s="36">
        <f t="shared" si="39"/>
        <v>5</v>
      </c>
      <c r="M25" s="32">
        <f>IF(Comparison_Matrix!F23="High",Scoring_Details!$B$9,IF(Comparison_Matrix!F23="Medium",Scoring_Details!$B$10,IF(Comparison_Matrix!F23="Low",Scoring_Details!$B$11)))</f>
        <v>0.2</v>
      </c>
      <c r="N25" s="56"/>
      <c r="O25" s="42" t="str">
        <f t="shared" si="40"/>
        <v>˜˜˜˜˜™™™™™</v>
      </c>
      <c r="P25" s="43" t="str">
        <f t="shared" si="41"/>
        <v>˜˜˜˜˜™™™™™</v>
      </c>
      <c r="Q25" s="44" t="str">
        <f t="shared" si="42"/>
        <v>˜˜˜˜˜™™™™™</v>
      </c>
      <c r="R25" s="45" t="str">
        <f t="shared" si="43"/>
        <v>˜˜˜˜˜™™™™™</v>
      </c>
      <c r="AE25" s="35"/>
      <c r="AH25" s="35">
        <f t="shared" si="8"/>
        <v>5</v>
      </c>
      <c r="AI25" s="35">
        <f t="shared" si="44"/>
        <v>0</v>
      </c>
      <c r="AJ25" s="35">
        <f t="shared" si="45"/>
        <v>5</v>
      </c>
      <c r="AK25" s="64" t="str">
        <f t="shared" si="26"/>
        <v>˜˜˜˜˜™™™™™</v>
      </c>
      <c r="AL25" s="35"/>
      <c r="AM25" s="35">
        <f t="shared" si="12"/>
        <v>5</v>
      </c>
      <c r="AN25" s="35">
        <f t="shared" si="27"/>
        <v>0</v>
      </c>
      <c r="AO25" s="35">
        <f t="shared" si="28"/>
        <v>5</v>
      </c>
      <c r="AP25" s="64" t="str">
        <f t="shared" si="29"/>
        <v>˜˜˜˜˜™™™™™</v>
      </c>
      <c r="AQ25" s="35"/>
      <c r="AR25" s="35">
        <f t="shared" si="16"/>
        <v>5</v>
      </c>
      <c r="AS25" s="35">
        <f t="shared" si="30"/>
        <v>0</v>
      </c>
      <c r="AT25" s="35">
        <f t="shared" si="31"/>
        <v>5</v>
      </c>
      <c r="AU25" s="64" t="str">
        <f t="shared" si="32"/>
        <v>˜˜˜˜˜™™™™™</v>
      </c>
      <c r="AV25" s="35"/>
      <c r="AW25" s="34">
        <f t="shared" si="20"/>
        <v>5</v>
      </c>
      <c r="AX25" s="34">
        <f t="shared" si="33"/>
        <v>0</v>
      </c>
      <c r="AY25" s="34">
        <f t="shared" si="34"/>
        <v>5</v>
      </c>
      <c r="AZ25" s="46" t="str">
        <f t="shared" si="35"/>
        <v>˜˜˜˜˜™™™™™</v>
      </c>
    </row>
    <row r="26" spans="1:52" ht="18" thickTop="1" thickBot="1" x14ac:dyDescent="0.3">
      <c r="A26" s="33" t="s">
        <v>29</v>
      </c>
      <c r="B26" s="32">
        <v>7</v>
      </c>
      <c r="C26" s="36">
        <f t="shared" si="36"/>
        <v>7</v>
      </c>
      <c r="D26" s="32">
        <f>IF(Comparison_Matrix!F24="High",Scoring_Details!$B$9,IF(Comparison_Matrix!F24="Medium",Scoring_Details!$B$10,IF(Comparison_Matrix!F24="Low",Scoring_Details!$B$11)))</f>
        <v>0.5</v>
      </c>
      <c r="E26" s="32">
        <v>5</v>
      </c>
      <c r="F26" s="36">
        <f t="shared" si="37"/>
        <v>5</v>
      </c>
      <c r="G26" s="32">
        <f>IF(Comparison_Matrix!F24="High",Scoring_Details!$B$9,IF(Comparison_Matrix!F24="Medium",Scoring_Details!$B$10,IF(Comparison_Matrix!F24="Low",Scoring_Details!$B$11)))</f>
        <v>0.5</v>
      </c>
      <c r="H26" s="32">
        <v>5</v>
      </c>
      <c r="I26" s="36">
        <f t="shared" si="38"/>
        <v>5</v>
      </c>
      <c r="J26" s="32">
        <f>IF(Comparison_Matrix!F24="High",Scoring_Details!$B$9,IF(Comparison_Matrix!F24="Medium",Scoring_Details!$B$10,IF(Comparison_Matrix!F24="Low",Scoring_Details!$B$11)))</f>
        <v>0.5</v>
      </c>
      <c r="K26" s="32">
        <v>3</v>
      </c>
      <c r="L26" s="36">
        <f t="shared" si="39"/>
        <v>-2</v>
      </c>
      <c r="M26" s="32">
        <f>IF(Comparison_Matrix!F24="High",Scoring_Details!$B$9,IF(Comparison_Matrix!F24="Medium",Scoring_Details!$B$10,IF(Comparison_Matrix!F24="Low",Scoring_Details!$B$11)))</f>
        <v>0.5</v>
      </c>
      <c r="N26" s="56" t="s">
        <v>186</v>
      </c>
      <c r="O26" s="42" t="str">
        <f t="shared" si="40"/>
        <v>˜˜˜˜˜˜˜™™™</v>
      </c>
      <c r="P26" s="43" t="str">
        <f t="shared" si="41"/>
        <v>˜˜˜˜˜™™™™™</v>
      </c>
      <c r="Q26" s="44" t="str">
        <f t="shared" si="42"/>
        <v>˜˜˜˜˜™™™™™</v>
      </c>
      <c r="R26" s="45" t="str">
        <f t="shared" si="43"/>
        <v>˜˜˜™™™™™™™</v>
      </c>
      <c r="AE26" s="35"/>
      <c r="AH26" s="35">
        <f t="shared" si="8"/>
        <v>7</v>
      </c>
      <c r="AI26" s="35">
        <f t="shared" si="44"/>
        <v>0</v>
      </c>
      <c r="AJ26" s="35">
        <f t="shared" si="45"/>
        <v>3</v>
      </c>
      <c r="AK26" s="64" t="str">
        <f t="shared" si="26"/>
        <v>˜˜˜˜˜˜˜™™™</v>
      </c>
      <c r="AL26" s="35"/>
      <c r="AM26" s="35">
        <f t="shared" si="12"/>
        <v>5</v>
      </c>
      <c r="AN26" s="35">
        <f t="shared" si="27"/>
        <v>0</v>
      </c>
      <c r="AO26" s="35">
        <f t="shared" si="28"/>
        <v>5</v>
      </c>
      <c r="AP26" s="64" t="str">
        <f t="shared" si="29"/>
        <v>˜˜˜˜˜™™™™™</v>
      </c>
      <c r="AQ26" s="35"/>
      <c r="AR26" s="35">
        <f t="shared" si="16"/>
        <v>5</v>
      </c>
      <c r="AS26" s="35">
        <f t="shared" si="30"/>
        <v>0</v>
      </c>
      <c r="AT26" s="35">
        <f t="shared" si="31"/>
        <v>5</v>
      </c>
      <c r="AU26" s="64" t="str">
        <f t="shared" si="32"/>
        <v>˜˜˜˜˜™™™™™</v>
      </c>
      <c r="AV26" s="35"/>
      <c r="AW26" s="34">
        <f t="shared" si="20"/>
        <v>3</v>
      </c>
      <c r="AX26" s="34">
        <f t="shared" si="33"/>
        <v>0</v>
      </c>
      <c r="AY26" s="34">
        <f t="shared" si="34"/>
        <v>7</v>
      </c>
      <c r="AZ26" s="46" t="str">
        <f t="shared" si="35"/>
        <v>˜˜˜™™™™™™™</v>
      </c>
    </row>
    <row r="27" spans="1:52" ht="18" thickTop="1" thickBot="1" x14ac:dyDescent="0.3">
      <c r="A27" s="33" t="s">
        <v>33</v>
      </c>
      <c r="B27" s="32">
        <v>7</v>
      </c>
      <c r="C27" s="36">
        <f t="shared" si="36"/>
        <v>7</v>
      </c>
      <c r="D27" s="32">
        <f>IF(Comparison_Matrix!F25="High",Scoring_Details!$B$9,IF(Comparison_Matrix!F25="Medium",Scoring_Details!$B$10,IF(Comparison_Matrix!F25="Low",Scoring_Details!$B$11)))</f>
        <v>0.5</v>
      </c>
      <c r="E27" s="32">
        <v>6</v>
      </c>
      <c r="F27" s="36">
        <f t="shared" si="37"/>
        <v>6</v>
      </c>
      <c r="G27" s="32">
        <f>IF(Comparison_Matrix!F25="High",Scoring_Details!$B$9,IF(Comparison_Matrix!F25="Medium",Scoring_Details!$B$10,IF(Comparison_Matrix!F25="Low",Scoring_Details!$B$11)))</f>
        <v>0.5</v>
      </c>
      <c r="H27" s="32">
        <v>2</v>
      </c>
      <c r="I27" s="36">
        <f t="shared" si="38"/>
        <v>-3</v>
      </c>
      <c r="J27" s="32">
        <f>IF(Comparison_Matrix!F25="High",Scoring_Details!$B$9,IF(Comparison_Matrix!F25="Medium",Scoring_Details!$B$10,IF(Comparison_Matrix!F25="Low",Scoring_Details!$B$11)))</f>
        <v>0.5</v>
      </c>
      <c r="K27" s="32">
        <v>0</v>
      </c>
      <c r="L27" s="36">
        <f t="shared" si="39"/>
        <v>-5</v>
      </c>
      <c r="M27" s="32">
        <f>IF(Comparison_Matrix!F25="High",Scoring_Details!$B$9,IF(Comparison_Matrix!F25="Medium",Scoring_Details!$B$10,IF(Comparison_Matrix!F25="Low",Scoring_Details!$B$11)))</f>
        <v>0.5</v>
      </c>
      <c r="N27" s="56"/>
      <c r="O27" s="42" t="str">
        <f t="shared" si="40"/>
        <v>˜˜˜˜˜˜˜™™™</v>
      </c>
      <c r="P27" s="43" t="str">
        <f t="shared" si="41"/>
        <v>˜˜˜˜˜˜™™™™</v>
      </c>
      <c r="Q27" s="44" t="str">
        <f t="shared" si="42"/>
        <v>˜˜™™™™™™™™</v>
      </c>
      <c r="R27" s="45" t="str">
        <f t="shared" si="43"/>
        <v>™™™™™™™™™™</v>
      </c>
      <c r="AE27" s="35"/>
      <c r="AH27" s="35">
        <f t="shared" si="8"/>
        <v>7</v>
      </c>
      <c r="AI27" s="35">
        <f t="shared" si="44"/>
        <v>0</v>
      </c>
      <c r="AJ27" s="35">
        <f t="shared" si="45"/>
        <v>3</v>
      </c>
      <c r="AK27" s="64" t="str">
        <f t="shared" si="26"/>
        <v>˜˜˜˜˜˜˜™™™</v>
      </c>
      <c r="AL27" s="35"/>
      <c r="AM27" s="35">
        <f t="shared" si="12"/>
        <v>6</v>
      </c>
      <c r="AN27" s="35">
        <f t="shared" si="27"/>
        <v>0</v>
      </c>
      <c r="AO27" s="35">
        <f t="shared" si="28"/>
        <v>4</v>
      </c>
      <c r="AP27" s="64" t="str">
        <f t="shared" si="29"/>
        <v>˜˜˜˜˜˜™™™™</v>
      </c>
      <c r="AQ27" s="35"/>
      <c r="AR27" s="35">
        <f t="shared" si="16"/>
        <v>2</v>
      </c>
      <c r="AS27" s="35">
        <f t="shared" si="30"/>
        <v>0</v>
      </c>
      <c r="AT27" s="35">
        <f t="shared" si="31"/>
        <v>8</v>
      </c>
      <c r="AU27" s="64" t="str">
        <f t="shared" si="32"/>
        <v>˜˜™™™™™™™™</v>
      </c>
      <c r="AV27" s="35"/>
      <c r="AW27" s="34">
        <f t="shared" si="20"/>
        <v>0</v>
      </c>
      <c r="AX27" s="34">
        <f t="shared" si="33"/>
        <v>0</v>
      </c>
      <c r="AY27" s="34">
        <f t="shared" si="34"/>
        <v>10</v>
      </c>
      <c r="AZ27" s="46" t="str">
        <f t="shared" si="35"/>
        <v>™™™™™™™™™™</v>
      </c>
    </row>
    <row r="28" spans="1:52" ht="18" thickTop="1" thickBot="1" x14ac:dyDescent="0.3">
      <c r="A28" s="55" t="s">
        <v>130</v>
      </c>
      <c r="B28" s="36">
        <f>SUMPRODUCT(B13:B27,D13:D27) / SUM(D13:D27)</f>
        <v>6.3793103448275854</v>
      </c>
      <c r="C28" s="36">
        <f>SUMPRODUCT(C13:C27,D13:D27) / SUM(D13:D27)</f>
        <v>6.3793103448275854</v>
      </c>
      <c r="D28" s="36"/>
      <c r="E28" s="36">
        <f t="shared" ref="E28" si="46">SUMPRODUCT(E13:E27,G13:G27) / SUM(G13:G27)</f>
        <v>4.9137931034482749</v>
      </c>
      <c r="F28" s="36">
        <f>SUMPRODUCT(F13:F27,G13:G27) / SUM(G13:G27)</f>
        <v>3.4482758620689653</v>
      </c>
      <c r="G28" s="36"/>
      <c r="H28" s="36">
        <f>SUMPRODUCT(H13:H27,J13:J27) / SUM(J13:J27)</f>
        <v>3.6206896551724133</v>
      </c>
      <c r="I28" s="36">
        <f>SUMPRODUCT(I13:I27,J13:J27) / SUM(J13:J27)</f>
        <v>1.2931034482758619</v>
      </c>
      <c r="J28" s="36"/>
      <c r="K28" s="36">
        <f>SUMPRODUCT(K13:K27,M13:M27) / SUM(M13:M27)</f>
        <v>2.7586206896551722</v>
      </c>
      <c r="L28" s="36">
        <f>SUMPRODUCT(L13:L27,M13:M27) / SUM(M13:M27)</f>
        <v>0.25862068965517238</v>
      </c>
      <c r="M28" s="36"/>
      <c r="N28" s="57"/>
      <c r="O28" s="38" t="str">
        <f t="shared" si="40"/>
        <v>˜˜˜˜˜˜›™™™</v>
      </c>
      <c r="P28" s="39" t="str">
        <f t="shared" si="41"/>
        <v>˜˜˜›™™™™™™</v>
      </c>
      <c r="Q28" s="40" t="str">
        <f t="shared" si="42"/>
        <v>˜›™™™™™™™™</v>
      </c>
      <c r="R28" s="41" t="str">
        <f t="shared" si="43"/>
        <v>›™™™™™™™™™</v>
      </c>
      <c r="AE28" s="35"/>
      <c r="AH28" s="35">
        <f>MAX(0,(CEILING(C28,0.5)))</f>
        <v>6.5</v>
      </c>
      <c r="AI28" s="35">
        <f t="shared" si="44"/>
        <v>1</v>
      </c>
      <c r="AJ28" s="35">
        <f t="shared" si="45"/>
        <v>3</v>
      </c>
      <c r="AK28" s="64" t="str">
        <f t="shared" si="26"/>
        <v>˜˜˜˜˜˜›™™™</v>
      </c>
      <c r="AL28" s="35"/>
      <c r="AM28" s="35">
        <f>MAX(0,(CEILING(F28,0.5)))</f>
        <v>3.5</v>
      </c>
      <c r="AN28" s="35">
        <f t="shared" si="27"/>
        <v>1</v>
      </c>
      <c r="AO28" s="35">
        <f t="shared" si="28"/>
        <v>6</v>
      </c>
      <c r="AP28" s="64" t="str">
        <f t="shared" si="29"/>
        <v>˜˜˜›™™™™™™</v>
      </c>
      <c r="AQ28" s="35"/>
      <c r="AR28" s="35">
        <f>MAX(0,(CEILING(I28,0.5)))</f>
        <v>1.5</v>
      </c>
      <c r="AS28" s="35">
        <f t="shared" si="30"/>
        <v>1</v>
      </c>
      <c r="AT28" s="35">
        <f t="shared" si="31"/>
        <v>8</v>
      </c>
      <c r="AU28" s="64" t="str">
        <f t="shared" si="32"/>
        <v>˜›™™™™™™™™</v>
      </c>
      <c r="AV28" s="35"/>
      <c r="AW28" s="34">
        <f>MAX(0,(CEILING(L28,0.5)))</f>
        <v>0.5</v>
      </c>
      <c r="AX28" s="34">
        <f t="shared" si="33"/>
        <v>1</v>
      </c>
      <c r="AY28" s="34">
        <f t="shared" si="34"/>
        <v>9</v>
      </c>
      <c r="AZ28" s="46" t="str">
        <f t="shared" si="35"/>
        <v>›™™™™™™™™™</v>
      </c>
    </row>
    <row r="29" spans="1:52" ht="23.25" customHeight="1" thickTop="1" thickBot="1" x14ac:dyDescent="0.3">
      <c r="A29" s="26" t="s">
        <v>30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58"/>
      <c r="O29" s="16"/>
      <c r="P29" s="16"/>
      <c r="Q29" s="16"/>
      <c r="R29" s="16"/>
      <c r="AE29" s="35"/>
      <c r="AH29" s="35">
        <f t="shared" si="8"/>
        <v>0</v>
      </c>
      <c r="AI29" s="35">
        <f t="shared" ref="AI29:AI101" si="47">CEILING(AH29-INT(AH29),1)</f>
        <v>0</v>
      </c>
      <c r="AJ29" s="35">
        <f t="shared" ref="AJ29:AJ101" si="48">INT(10-AH29)</f>
        <v>10</v>
      </c>
      <c r="AK29" s="64" t="str">
        <f t="shared" ref="AK29:AK101" si="49">REPT(CHAR(152),AH29)&amp;REPT(CHAR(155),AI29)&amp;REPT(CHAR(153),AJ29)</f>
        <v>™™™™™™™™™™</v>
      </c>
      <c r="AL29" s="35"/>
      <c r="AM29" s="35">
        <f t="shared" si="12"/>
        <v>0</v>
      </c>
      <c r="AN29" s="35">
        <f t="shared" si="27"/>
        <v>0</v>
      </c>
      <c r="AO29" s="35">
        <f t="shared" si="28"/>
        <v>10</v>
      </c>
      <c r="AP29" s="64" t="str">
        <f t="shared" si="29"/>
        <v>™™™™™™™™™™</v>
      </c>
      <c r="AQ29" s="35"/>
      <c r="AR29" s="35">
        <f t="shared" si="16"/>
        <v>0</v>
      </c>
      <c r="AS29" s="35">
        <f t="shared" si="30"/>
        <v>0</v>
      </c>
      <c r="AT29" s="35">
        <f t="shared" si="31"/>
        <v>10</v>
      </c>
      <c r="AU29" s="64" t="str">
        <f t="shared" si="32"/>
        <v>™™™™™™™™™™</v>
      </c>
      <c r="AV29" s="35"/>
      <c r="AW29" s="34">
        <f t="shared" si="20"/>
        <v>0</v>
      </c>
      <c r="AX29" s="34">
        <f t="shared" si="33"/>
        <v>0</v>
      </c>
      <c r="AY29" s="34">
        <f t="shared" si="34"/>
        <v>10</v>
      </c>
      <c r="AZ29" s="46" t="str">
        <f t="shared" si="35"/>
        <v>™™™™™™™™™™</v>
      </c>
    </row>
    <row r="30" spans="1:52" ht="18" thickTop="1" thickBot="1" x14ac:dyDescent="0.3">
      <c r="A30" s="33" t="s">
        <v>31</v>
      </c>
      <c r="B30" s="32">
        <v>6</v>
      </c>
      <c r="C30" s="36">
        <f>IF(B30&gt;4,B30, IF(B30=4, -1,IF(B30=3,-2,IF(B30=2,-3,IF(B30=1,-4,IF(B30=0,-5))))))</f>
        <v>6</v>
      </c>
      <c r="D30" s="32">
        <f>IF(Comparison_Matrix!F27="High",Scoring_Details!$B$9,IF(Comparison_Matrix!F27="Medium",Scoring_Details!$B$10,IF(Comparison_Matrix!F27="Low",Scoring_Details!$B$11)))</f>
        <v>0.5</v>
      </c>
      <c r="E30" s="32">
        <v>6</v>
      </c>
      <c r="F30" s="36">
        <f>IF(E30&gt;4,E30, IF(E30=4, -1,IF(E30=3,-2,IF(E30=2,-3,IF(E30=1,-4,IF(E30=0,-5))))))</f>
        <v>6</v>
      </c>
      <c r="G30" s="32">
        <f>IF(Comparison_Matrix!F27="High",Scoring_Details!$B$9,IF(Comparison_Matrix!F27="Medium",Scoring_Details!$B$10,IF(Comparison_Matrix!F27="Low",Scoring_Details!$B$11)))</f>
        <v>0.5</v>
      </c>
      <c r="H30" s="32">
        <v>5</v>
      </c>
      <c r="I30" s="36">
        <f>IF(H30&gt;4,H30, IF(H30=4, -1,IF(H30=3,-2,IF(H30=2,-3,IF(H30=1,-4,IF(H30=0,-5))))))</f>
        <v>5</v>
      </c>
      <c r="J30" s="32">
        <f>IF(Comparison_Matrix!F27="High",Scoring_Details!$B$9,IF(Comparison_Matrix!F27="Medium",Scoring_Details!$B$10,IF(Comparison_Matrix!F27="Low",Scoring_Details!$B$11)))</f>
        <v>0.5</v>
      </c>
      <c r="K30" s="32">
        <v>1</v>
      </c>
      <c r="L30" s="36">
        <f>IF(K30&gt;4,K30, IF(K30=4, -1,IF(K30=3,-2,IF(K30=2,-3,IF(K30=1,-4,IF(K30=0,-5))))))</f>
        <v>-4</v>
      </c>
      <c r="M30" s="32">
        <f>IF(Comparison_Matrix!F27="High",Scoring_Details!$B$9,IF(Comparison_Matrix!F27="Medium",Scoring_Details!$B$10,IF(Comparison_Matrix!F27="Low",Scoring_Details!$B$11)))</f>
        <v>0.5</v>
      </c>
      <c r="N30" s="56"/>
      <c r="O30" s="42" t="str">
        <f t="shared" si="40"/>
        <v>˜˜˜˜˜˜™™™™</v>
      </c>
      <c r="P30" s="43" t="str">
        <f>REPT(CHAR(152),AM30)&amp;REPT(CHAR(155),AN30)&amp;REPT(CHAR(153),AO30)</f>
        <v>˜˜˜˜˜˜™™™™</v>
      </c>
      <c r="Q30" s="44" t="str">
        <f>REPT(CHAR(152),AR30)&amp;REPT(CHAR(155),AS30)&amp;REPT(CHAR(153),AT30)</f>
        <v>˜˜˜˜˜™™™™™</v>
      </c>
      <c r="R30" s="45" t="str">
        <f>REPT(CHAR(152),AW30)&amp;REPT(CHAR(155),AX30)&amp;REPT(CHAR(153),AY30)</f>
        <v>˜™™™™™™™™™</v>
      </c>
      <c r="AE30" s="35"/>
      <c r="AH30" s="35">
        <f t="shared" si="8"/>
        <v>6</v>
      </c>
      <c r="AI30" s="35">
        <f t="shared" si="47"/>
        <v>0</v>
      </c>
      <c r="AJ30" s="35">
        <f t="shared" si="48"/>
        <v>4</v>
      </c>
      <c r="AK30" s="64" t="str">
        <f t="shared" si="49"/>
        <v>˜˜˜˜˜˜™™™™</v>
      </c>
      <c r="AL30" s="35"/>
      <c r="AM30" s="35">
        <f t="shared" si="12"/>
        <v>6</v>
      </c>
      <c r="AN30" s="35">
        <f t="shared" si="27"/>
        <v>0</v>
      </c>
      <c r="AO30" s="35">
        <f t="shared" si="28"/>
        <v>4</v>
      </c>
      <c r="AP30" s="64" t="str">
        <f>REPT(CHAR(152),AM30)&amp;REPT(CHAR(155),AN30)&amp;REPT(CHAR(153),AO30)</f>
        <v>˜˜˜˜˜˜™™™™</v>
      </c>
      <c r="AQ30" s="35"/>
      <c r="AR30" s="35">
        <f t="shared" si="16"/>
        <v>5</v>
      </c>
      <c r="AS30" s="35">
        <f t="shared" si="30"/>
        <v>0</v>
      </c>
      <c r="AT30" s="35">
        <f t="shared" si="31"/>
        <v>5</v>
      </c>
      <c r="AU30" s="64" t="str">
        <f>REPT(CHAR(152),AR30)&amp;REPT(CHAR(155),AS30)&amp;REPT(CHAR(153),AT30)</f>
        <v>˜˜˜˜˜™™™™™</v>
      </c>
      <c r="AV30" s="35"/>
      <c r="AW30" s="34">
        <f t="shared" si="20"/>
        <v>1</v>
      </c>
      <c r="AX30" s="34">
        <f t="shared" si="33"/>
        <v>0</v>
      </c>
      <c r="AY30" s="34">
        <f t="shared" si="34"/>
        <v>9</v>
      </c>
      <c r="AZ30" s="46" t="str">
        <f>REPT(CHAR(152),AW30)&amp;REPT(CHAR(155),AX30)&amp;REPT(CHAR(153),AY30)</f>
        <v>˜™™™™™™™™™</v>
      </c>
    </row>
    <row r="31" spans="1:52" ht="18" thickTop="1" thickBot="1" x14ac:dyDescent="0.3">
      <c r="A31" s="33" t="s">
        <v>83</v>
      </c>
      <c r="B31" s="32">
        <v>5</v>
      </c>
      <c r="C31" s="36">
        <f t="shared" ref="C31:C34" si="50">IF(B31&gt;4,B31, IF(B31=4, -1,IF(B31=3,-2,IF(B31=2,-3,IF(B31=1,-4,IF(B31=0,-5))))))</f>
        <v>5</v>
      </c>
      <c r="D31" s="32">
        <f>IF(Comparison_Matrix!F28="High",Scoring_Details!$B$9,IF(Comparison_Matrix!F28="Medium",Scoring_Details!$B$10,IF(Comparison_Matrix!F28="Low",Scoring_Details!$B$11)))</f>
        <v>0.5</v>
      </c>
      <c r="E31" s="32">
        <v>5</v>
      </c>
      <c r="F31" s="36">
        <f t="shared" ref="F31:F34" si="51">IF(E31&gt;4,E31, IF(E31=4, -1,IF(E31=3,-2,IF(E31=2,-3,IF(E31=1,-4,IF(E31=0,-5))))))</f>
        <v>5</v>
      </c>
      <c r="G31" s="32">
        <f>IF(Comparison_Matrix!F28="High",Scoring_Details!$B$9,IF(Comparison_Matrix!F28="Medium",Scoring_Details!$B$10,IF(Comparison_Matrix!F28="Low",Scoring_Details!$B$11)))</f>
        <v>0.5</v>
      </c>
      <c r="H31" s="32">
        <v>5</v>
      </c>
      <c r="I31" s="36">
        <f t="shared" ref="I31:I34" si="52">IF(H31&gt;4,H31, IF(H31=4, -1,IF(H31=3,-2,IF(H31=2,-3,IF(H31=1,-4,IF(H31=0,-5))))))</f>
        <v>5</v>
      </c>
      <c r="J31" s="32">
        <f>IF(Comparison_Matrix!F28="High",Scoring_Details!$B$9,IF(Comparison_Matrix!F28="Medium",Scoring_Details!$B$10,IF(Comparison_Matrix!F28="Low",Scoring_Details!$B$11)))</f>
        <v>0.5</v>
      </c>
      <c r="K31" s="32">
        <v>1</v>
      </c>
      <c r="L31" s="36">
        <f t="shared" ref="L31:L34" si="53">IF(K31&gt;4,K31, IF(K31=4, -1,IF(K31=3,-2,IF(K31=2,-3,IF(K31=1,-4,IF(K31=0,-5))))))</f>
        <v>-4</v>
      </c>
      <c r="M31" s="32">
        <f>IF(Comparison_Matrix!F28="High",Scoring_Details!$B$9,IF(Comparison_Matrix!F28="Medium",Scoring_Details!$B$10,IF(Comparison_Matrix!F28="Low",Scoring_Details!$B$11)))</f>
        <v>0.5</v>
      </c>
      <c r="N31" s="56"/>
      <c r="O31" s="42" t="str">
        <f t="shared" si="40"/>
        <v>˜˜˜˜˜™™™™™</v>
      </c>
      <c r="P31" s="43" t="str">
        <f t="shared" ref="P31:P35" si="54">REPT(CHAR(152),AM31)&amp;REPT(CHAR(155),AN31)&amp;REPT(CHAR(153),AO31)</f>
        <v>˜˜˜˜˜™™™™™</v>
      </c>
      <c r="Q31" s="44" t="str">
        <f t="shared" ref="Q31:Q35" si="55">REPT(CHAR(152),AR31)&amp;REPT(CHAR(155),AS31)&amp;REPT(CHAR(153),AT31)</f>
        <v>˜˜˜˜˜™™™™™</v>
      </c>
      <c r="R31" s="45" t="str">
        <f t="shared" ref="R31:R35" si="56">REPT(CHAR(152),AW31)&amp;REPT(CHAR(155),AX31)&amp;REPT(CHAR(153),AY31)</f>
        <v>˜™™™™™™™™™</v>
      </c>
      <c r="AE31" s="35"/>
      <c r="AH31" s="35">
        <f t="shared" si="8"/>
        <v>5</v>
      </c>
      <c r="AI31" s="35">
        <f t="shared" si="47"/>
        <v>0</v>
      </c>
      <c r="AJ31" s="35">
        <f t="shared" si="48"/>
        <v>5</v>
      </c>
      <c r="AK31" s="64" t="str">
        <f t="shared" si="49"/>
        <v>˜˜˜˜˜™™™™™</v>
      </c>
      <c r="AL31" s="35"/>
      <c r="AM31" s="35">
        <f t="shared" si="12"/>
        <v>5</v>
      </c>
      <c r="AN31" s="35">
        <f t="shared" si="27"/>
        <v>0</v>
      </c>
      <c r="AO31" s="35">
        <f t="shared" si="28"/>
        <v>5</v>
      </c>
      <c r="AP31" s="64" t="str">
        <f t="shared" si="29"/>
        <v>˜˜˜˜˜™™™™™</v>
      </c>
      <c r="AQ31" s="35"/>
      <c r="AR31" s="35">
        <f t="shared" si="16"/>
        <v>5</v>
      </c>
      <c r="AS31" s="35">
        <f t="shared" si="30"/>
        <v>0</v>
      </c>
      <c r="AT31" s="35">
        <f t="shared" si="31"/>
        <v>5</v>
      </c>
      <c r="AU31" s="64" t="str">
        <f t="shared" si="32"/>
        <v>˜˜˜˜˜™™™™™</v>
      </c>
      <c r="AV31" s="35"/>
      <c r="AW31" s="34">
        <f t="shared" si="20"/>
        <v>1</v>
      </c>
      <c r="AX31" s="34">
        <f t="shared" si="33"/>
        <v>0</v>
      </c>
      <c r="AY31" s="34">
        <f t="shared" si="34"/>
        <v>9</v>
      </c>
      <c r="AZ31" s="46" t="str">
        <f t="shared" si="35"/>
        <v>˜™™™™™™™™™</v>
      </c>
    </row>
    <row r="32" spans="1:52" ht="18" thickTop="1" thickBot="1" x14ac:dyDescent="0.3">
      <c r="A32" s="33" t="s">
        <v>76</v>
      </c>
      <c r="B32" s="32">
        <v>6</v>
      </c>
      <c r="C32" s="36">
        <f t="shared" si="50"/>
        <v>6</v>
      </c>
      <c r="D32" s="32">
        <f>IF(Comparison_Matrix!F29="High",Scoring_Details!$B$9,IF(Comparison_Matrix!F29="Medium",Scoring_Details!$B$10,IF(Comparison_Matrix!F29="Low",Scoring_Details!$B$11)))</f>
        <v>0.2</v>
      </c>
      <c r="E32" s="32">
        <v>5</v>
      </c>
      <c r="F32" s="36">
        <f t="shared" si="51"/>
        <v>5</v>
      </c>
      <c r="G32" s="32">
        <f>IF(Comparison_Matrix!F29="High",Scoring_Details!$B$9,IF(Comparison_Matrix!F29="Medium",Scoring_Details!$B$10,IF(Comparison_Matrix!F29="Low",Scoring_Details!$B$11)))</f>
        <v>0.2</v>
      </c>
      <c r="H32" s="32">
        <v>5</v>
      </c>
      <c r="I32" s="36">
        <f t="shared" si="52"/>
        <v>5</v>
      </c>
      <c r="J32" s="32">
        <f>IF(Comparison_Matrix!F29="High",Scoring_Details!$B$9,IF(Comparison_Matrix!F29="Medium",Scoring_Details!$B$10,IF(Comparison_Matrix!F29="Low",Scoring_Details!$B$11)))</f>
        <v>0.2</v>
      </c>
      <c r="K32" s="32">
        <v>1</v>
      </c>
      <c r="L32" s="36">
        <f t="shared" si="53"/>
        <v>-4</v>
      </c>
      <c r="M32" s="32">
        <f>IF(Comparison_Matrix!F29="High",Scoring_Details!$B$9,IF(Comparison_Matrix!F29="Medium",Scoring_Details!$B$10,IF(Comparison_Matrix!F29="Low",Scoring_Details!$B$11)))</f>
        <v>0.2</v>
      </c>
      <c r="N32" s="56"/>
      <c r="O32" s="42" t="str">
        <f t="shared" si="40"/>
        <v>˜˜˜˜˜˜™™™™</v>
      </c>
      <c r="P32" s="43" t="str">
        <f t="shared" si="54"/>
        <v>˜˜˜˜˜™™™™™</v>
      </c>
      <c r="Q32" s="44" t="str">
        <f t="shared" si="55"/>
        <v>˜˜˜˜˜™™™™™</v>
      </c>
      <c r="R32" s="45" t="str">
        <f t="shared" si="56"/>
        <v>˜™™™™™™™™™</v>
      </c>
      <c r="AE32" s="35"/>
      <c r="AH32" s="35">
        <f t="shared" si="8"/>
        <v>6</v>
      </c>
      <c r="AI32" s="35">
        <f t="shared" si="47"/>
        <v>0</v>
      </c>
      <c r="AJ32" s="35">
        <f t="shared" si="48"/>
        <v>4</v>
      </c>
      <c r="AK32" s="64" t="str">
        <f t="shared" si="49"/>
        <v>˜˜˜˜˜˜™™™™</v>
      </c>
      <c r="AL32" s="35"/>
      <c r="AM32" s="35">
        <f t="shared" si="12"/>
        <v>5</v>
      </c>
      <c r="AN32" s="35">
        <f t="shared" si="27"/>
        <v>0</v>
      </c>
      <c r="AO32" s="35">
        <f t="shared" si="28"/>
        <v>5</v>
      </c>
      <c r="AP32" s="64" t="str">
        <f t="shared" si="29"/>
        <v>˜˜˜˜˜™™™™™</v>
      </c>
      <c r="AQ32" s="35"/>
      <c r="AR32" s="35">
        <f t="shared" si="16"/>
        <v>5</v>
      </c>
      <c r="AS32" s="35">
        <f t="shared" si="30"/>
        <v>0</v>
      </c>
      <c r="AT32" s="35">
        <f t="shared" si="31"/>
        <v>5</v>
      </c>
      <c r="AU32" s="64" t="str">
        <f t="shared" si="32"/>
        <v>˜˜˜˜˜™™™™™</v>
      </c>
      <c r="AV32" s="35"/>
      <c r="AW32" s="34">
        <f t="shared" si="20"/>
        <v>1</v>
      </c>
      <c r="AX32" s="34">
        <f t="shared" si="33"/>
        <v>0</v>
      </c>
      <c r="AY32" s="34">
        <f t="shared" si="34"/>
        <v>9</v>
      </c>
      <c r="AZ32" s="46" t="str">
        <f t="shared" si="35"/>
        <v>˜™™™™™™™™™</v>
      </c>
    </row>
    <row r="33" spans="1:52" ht="28.5" thickTop="1" thickBot="1" x14ac:dyDescent="0.3">
      <c r="A33" s="33" t="s">
        <v>85</v>
      </c>
      <c r="B33" s="32">
        <v>5</v>
      </c>
      <c r="C33" s="36">
        <f t="shared" si="50"/>
        <v>5</v>
      </c>
      <c r="D33" s="32">
        <f>IF(Comparison_Matrix!F30="High",Scoring_Details!$B$9,IF(Comparison_Matrix!F30="Medium",Scoring_Details!$B$10,IF(Comparison_Matrix!F30="Low",Scoring_Details!$B$11)))</f>
        <v>0.2</v>
      </c>
      <c r="E33" s="32">
        <v>4</v>
      </c>
      <c r="F33" s="36">
        <f t="shared" si="51"/>
        <v>-1</v>
      </c>
      <c r="G33" s="32">
        <f>IF(Comparison_Matrix!F30="High",Scoring_Details!$B$9,IF(Comparison_Matrix!F30="Medium",Scoring_Details!$B$10,IF(Comparison_Matrix!F30="Low",Scoring_Details!$B$11)))</f>
        <v>0.2</v>
      </c>
      <c r="H33" s="32">
        <v>4</v>
      </c>
      <c r="I33" s="36">
        <f t="shared" si="52"/>
        <v>-1</v>
      </c>
      <c r="J33" s="32">
        <f>IF(Comparison_Matrix!F30="High",Scoring_Details!$B$9,IF(Comparison_Matrix!F30="Medium",Scoring_Details!$B$10,IF(Comparison_Matrix!F30="Low",Scoring_Details!$B$11)))</f>
        <v>0.2</v>
      </c>
      <c r="K33" s="32">
        <v>0</v>
      </c>
      <c r="L33" s="36">
        <f t="shared" si="53"/>
        <v>-5</v>
      </c>
      <c r="M33" s="32">
        <f>IF(Comparison_Matrix!F30="High",Scoring_Details!$B$9,IF(Comparison_Matrix!F30="Medium",Scoring_Details!$B$10,IF(Comparison_Matrix!F30="Low",Scoring_Details!$B$11)))</f>
        <v>0.2</v>
      </c>
      <c r="N33" s="56" t="s">
        <v>165</v>
      </c>
      <c r="O33" s="42" t="str">
        <f t="shared" si="40"/>
        <v>˜˜˜˜˜™™™™™</v>
      </c>
      <c r="P33" s="43" t="str">
        <f t="shared" si="54"/>
        <v>˜˜˜˜™™™™™™</v>
      </c>
      <c r="Q33" s="44" t="str">
        <f t="shared" si="55"/>
        <v>˜˜˜˜™™™™™™</v>
      </c>
      <c r="R33" s="45" t="str">
        <f t="shared" si="56"/>
        <v>™™™™™™™™™™</v>
      </c>
      <c r="AH33" s="34">
        <f t="shared" si="8"/>
        <v>5</v>
      </c>
      <c r="AI33" s="34">
        <f t="shared" si="47"/>
        <v>0</v>
      </c>
      <c r="AJ33" s="34">
        <f t="shared" si="48"/>
        <v>5</v>
      </c>
      <c r="AK33" s="46" t="str">
        <f t="shared" si="49"/>
        <v>˜˜˜˜˜™™™™™</v>
      </c>
      <c r="AM33" s="34">
        <f t="shared" si="12"/>
        <v>4</v>
      </c>
      <c r="AN33" s="34">
        <f t="shared" si="27"/>
        <v>0</v>
      </c>
      <c r="AO33" s="34">
        <f t="shared" si="28"/>
        <v>6</v>
      </c>
      <c r="AP33" s="46" t="str">
        <f t="shared" si="29"/>
        <v>˜˜˜˜™™™™™™</v>
      </c>
      <c r="AR33" s="34">
        <f t="shared" si="16"/>
        <v>4</v>
      </c>
      <c r="AS33" s="34">
        <f t="shared" si="30"/>
        <v>0</v>
      </c>
      <c r="AT33" s="34">
        <f t="shared" si="31"/>
        <v>6</v>
      </c>
      <c r="AU33" s="46" t="str">
        <f t="shared" si="32"/>
        <v>˜˜˜˜™™™™™™</v>
      </c>
      <c r="AW33" s="34">
        <f t="shared" si="20"/>
        <v>0</v>
      </c>
      <c r="AX33" s="34">
        <f t="shared" si="33"/>
        <v>0</v>
      </c>
      <c r="AY33" s="34">
        <f t="shared" si="34"/>
        <v>10</v>
      </c>
      <c r="AZ33" s="46" t="str">
        <f t="shared" si="35"/>
        <v>™™™™™™™™™™</v>
      </c>
    </row>
    <row r="34" spans="1:52" ht="24" customHeight="1" thickTop="1" thickBot="1" x14ac:dyDescent="0.3">
      <c r="A34" s="33" t="s">
        <v>34</v>
      </c>
      <c r="B34" s="32">
        <v>6</v>
      </c>
      <c r="C34" s="36">
        <f t="shared" si="50"/>
        <v>6</v>
      </c>
      <c r="D34" s="32">
        <f>IF(Comparison_Matrix!F31="High",Scoring_Details!$B$9,IF(Comparison_Matrix!F31="Medium",Scoring_Details!$B$10,IF(Comparison_Matrix!F31="Low",Scoring_Details!$B$11)))</f>
        <v>0.5</v>
      </c>
      <c r="E34" s="32">
        <v>5</v>
      </c>
      <c r="F34" s="36">
        <f t="shared" si="51"/>
        <v>5</v>
      </c>
      <c r="G34" s="32">
        <f>IF(Comparison_Matrix!F31="High",Scoring_Details!$B$9,IF(Comparison_Matrix!F31="Medium",Scoring_Details!$B$10,IF(Comparison_Matrix!F31="Low",Scoring_Details!$B$11)))</f>
        <v>0.5</v>
      </c>
      <c r="H34" s="32">
        <v>5</v>
      </c>
      <c r="I34" s="36">
        <f t="shared" si="52"/>
        <v>5</v>
      </c>
      <c r="J34" s="32">
        <f>IF(Comparison_Matrix!F31="High",Scoring_Details!$B$9,IF(Comparison_Matrix!F31="Medium",Scoring_Details!$B$10,IF(Comparison_Matrix!F31="Low",Scoring_Details!$B$11)))</f>
        <v>0.5</v>
      </c>
      <c r="K34" s="32">
        <v>1</v>
      </c>
      <c r="L34" s="36">
        <f t="shared" si="53"/>
        <v>-4</v>
      </c>
      <c r="M34" s="32">
        <f>IF(Comparison_Matrix!F31="High",Scoring_Details!$B$9,IF(Comparison_Matrix!F31="Medium",Scoring_Details!$B$10,IF(Comparison_Matrix!F31="Low",Scoring_Details!$B$11)))</f>
        <v>0.5</v>
      </c>
      <c r="N34" s="56"/>
      <c r="O34" s="42" t="str">
        <f t="shared" si="40"/>
        <v>˜˜˜˜˜˜™™™™</v>
      </c>
      <c r="P34" s="43" t="str">
        <f t="shared" si="54"/>
        <v>˜˜˜˜˜™™™™™</v>
      </c>
      <c r="Q34" s="44" t="str">
        <f t="shared" si="55"/>
        <v>˜˜˜˜˜™™™™™</v>
      </c>
      <c r="R34" s="45" t="str">
        <f t="shared" si="56"/>
        <v>˜™™™™™™™™™</v>
      </c>
      <c r="AH34" s="34">
        <f t="shared" si="8"/>
        <v>6</v>
      </c>
      <c r="AI34" s="34">
        <f t="shared" si="47"/>
        <v>0</v>
      </c>
      <c r="AJ34" s="34">
        <f t="shared" si="48"/>
        <v>4</v>
      </c>
      <c r="AK34" s="46" t="str">
        <f t="shared" si="49"/>
        <v>˜˜˜˜˜˜™™™™</v>
      </c>
      <c r="AM34" s="34">
        <f t="shared" si="12"/>
        <v>5</v>
      </c>
      <c r="AN34" s="34">
        <f t="shared" si="27"/>
        <v>0</v>
      </c>
      <c r="AO34" s="34">
        <f t="shared" si="28"/>
        <v>5</v>
      </c>
      <c r="AP34" s="46" t="str">
        <f t="shared" si="29"/>
        <v>˜˜˜˜˜™™™™™</v>
      </c>
      <c r="AR34" s="34">
        <f t="shared" si="16"/>
        <v>5</v>
      </c>
      <c r="AS34" s="34">
        <f t="shared" si="30"/>
        <v>0</v>
      </c>
      <c r="AT34" s="34">
        <f t="shared" si="31"/>
        <v>5</v>
      </c>
      <c r="AU34" s="46" t="str">
        <f t="shared" si="32"/>
        <v>˜˜˜˜˜™™™™™</v>
      </c>
      <c r="AW34" s="34">
        <f t="shared" si="20"/>
        <v>1</v>
      </c>
      <c r="AX34" s="34">
        <f t="shared" si="33"/>
        <v>0</v>
      </c>
      <c r="AY34" s="34">
        <f t="shared" si="34"/>
        <v>9</v>
      </c>
      <c r="AZ34" s="46" t="str">
        <f t="shared" si="35"/>
        <v>˜™™™™™™™™™</v>
      </c>
    </row>
    <row r="35" spans="1:52" ht="18" thickTop="1" thickBot="1" x14ac:dyDescent="0.3">
      <c r="A35" s="55" t="s">
        <v>130</v>
      </c>
      <c r="B35" s="36">
        <f>SUMPRODUCT(B30:B34,D30:D34) / SUM(D30:D34)</f>
        <v>5.6315789473684212</v>
      </c>
      <c r="C35" s="36">
        <f>SUMPRODUCT(C30:C34,D30:D34) / SUM(D30:D34)</f>
        <v>5.6315789473684212</v>
      </c>
      <c r="D35" s="36"/>
      <c r="E35" s="36">
        <f t="shared" ref="E35" si="57">SUMPRODUCT(E30:E34,G30:G34) / SUM(G30:G34)</f>
        <v>5.1578947368421062</v>
      </c>
      <c r="F35" s="36">
        <f>SUMPRODUCT(F30:F34,G30:G34) / SUM(G30:G34)</f>
        <v>4.6315789473684212</v>
      </c>
      <c r="G35" s="36"/>
      <c r="H35" s="36">
        <f>SUMPRODUCT(H30:H34,J30:J34) / SUM(J30:J34)</f>
        <v>4.8947368421052637</v>
      </c>
      <c r="I35" s="36">
        <f>SUMPRODUCT(I30:I34,J30:J34) / SUM(J30:J34)</f>
        <v>4.3684210526315796</v>
      </c>
      <c r="J35" s="36"/>
      <c r="K35" s="36">
        <f>SUMPRODUCT(K30:K34,M30:M34) / SUM(M30:M34)</f>
        <v>0.89473684210526316</v>
      </c>
      <c r="L35" s="36">
        <f>SUMPRODUCT(L30:L34,M30:M34) / SUM(M30:M34)</f>
        <v>-4.1052631578947372</v>
      </c>
      <c r="M35" s="36"/>
      <c r="N35" s="57"/>
      <c r="O35" s="38" t="str">
        <f t="shared" si="40"/>
        <v>˜˜˜˜˜˜™™™™</v>
      </c>
      <c r="P35" s="39" t="str">
        <f t="shared" si="54"/>
        <v>˜˜˜˜˜™™™™™</v>
      </c>
      <c r="Q35" s="40" t="str">
        <f t="shared" si="55"/>
        <v>˜˜˜˜›™™™™™</v>
      </c>
      <c r="R35" s="41" t="str">
        <f t="shared" si="56"/>
        <v>™™™™™™™™™™</v>
      </c>
      <c r="AH35" s="34">
        <f>MAX(0,(CEILING(C35,0.5)))</f>
        <v>6</v>
      </c>
      <c r="AI35" s="34">
        <f t="shared" si="47"/>
        <v>0</v>
      </c>
      <c r="AJ35" s="34">
        <f t="shared" si="48"/>
        <v>4</v>
      </c>
      <c r="AK35" s="46" t="str">
        <f>REPT(CHAR(152),AH35)&amp;REPT(CHAR(155),AI35)&amp;REPT(CHAR(153),AJ35)</f>
        <v>˜˜˜˜˜˜™™™™</v>
      </c>
      <c r="AM35" s="34">
        <f>MAX(0,(CEILING(F35,0.5)))</f>
        <v>5</v>
      </c>
      <c r="AN35" s="34">
        <f t="shared" si="27"/>
        <v>0</v>
      </c>
      <c r="AO35" s="34">
        <f t="shared" si="28"/>
        <v>5</v>
      </c>
      <c r="AP35" s="46" t="str">
        <f t="shared" si="29"/>
        <v>˜˜˜˜˜™™™™™</v>
      </c>
      <c r="AR35" s="34">
        <f>MAX(0,(CEILING(I35,0.5)))</f>
        <v>4.5</v>
      </c>
      <c r="AS35" s="34">
        <f t="shared" si="30"/>
        <v>1</v>
      </c>
      <c r="AT35" s="34">
        <f t="shared" si="31"/>
        <v>5</v>
      </c>
      <c r="AU35" s="46" t="str">
        <f t="shared" si="32"/>
        <v>˜˜˜˜›™™™™™</v>
      </c>
      <c r="AW35" s="34">
        <f>MAX(0,(CEILING(L35,0.5)))</f>
        <v>0</v>
      </c>
      <c r="AX35" s="34">
        <f t="shared" si="33"/>
        <v>0</v>
      </c>
      <c r="AY35" s="34">
        <f>INT(10-AW35)</f>
        <v>10</v>
      </c>
      <c r="AZ35" s="46" t="str">
        <f>REPT(CHAR(152),AW35)&amp;REPT(CHAR(155),AX35)&amp;REPT(CHAR(153),AY35)</f>
        <v>™™™™™™™™™™</v>
      </c>
    </row>
    <row r="36" spans="1:52" ht="23.25" customHeight="1" thickTop="1" thickBot="1" x14ac:dyDescent="0.3">
      <c r="A36" s="26" t="s">
        <v>35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58"/>
      <c r="O36" s="16"/>
      <c r="P36" s="16"/>
      <c r="Q36" s="16"/>
      <c r="R36" s="16"/>
      <c r="AH36" s="34">
        <f t="shared" si="8"/>
        <v>0</v>
      </c>
      <c r="AI36" s="34">
        <f t="shared" si="47"/>
        <v>0</v>
      </c>
      <c r="AJ36" s="34">
        <f t="shared" si="48"/>
        <v>10</v>
      </c>
      <c r="AK36" s="46" t="str">
        <f t="shared" si="49"/>
        <v>™™™™™™™™™™</v>
      </c>
      <c r="AM36" s="34">
        <f t="shared" si="12"/>
        <v>0</v>
      </c>
      <c r="AN36" s="34">
        <f t="shared" si="27"/>
        <v>0</v>
      </c>
      <c r="AO36" s="34">
        <f t="shared" si="28"/>
        <v>10</v>
      </c>
      <c r="AP36" s="46" t="str">
        <f t="shared" si="29"/>
        <v>™™™™™™™™™™</v>
      </c>
      <c r="AR36" s="34">
        <f t="shared" si="16"/>
        <v>0</v>
      </c>
      <c r="AS36" s="34">
        <f t="shared" si="30"/>
        <v>0</v>
      </c>
      <c r="AT36" s="34">
        <f t="shared" si="31"/>
        <v>10</v>
      </c>
      <c r="AU36" s="46" t="str">
        <f t="shared" si="32"/>
        <v>™™™™™™™™™™</v>
      </c>
      <c r="AW36" s="34">
        <f t="shared" si="20"/>
        <v>0</v>
      </c>
      <c r="AX36" s="34">
        <f t="shared" si="33"/>
        <v>0</v>
      </c>
      <c r="AY36" s="34">
        <f t="shared" si="34"/>
        <v>10</v>
      </c>
      <c r="AZ36" s="46" t="str">
        <f t="shared" si="35"/>
        <v>™™™™™™™™™™</v>
      </c>
    </row>
    <row r="37" spans="1:52" ht="18" thickTop="1" thickBot="1" x14ac:dyDescent="0.3">
      <c r="A37" s="33" t="s">
        <v>36</v>
      </c>
      <c r="B37" s="32">
        <v>5</v>
      </c>
      <c r="C37" s="36">
        <f>IF(B37&gt;4,B37, IF(B37=4, -1,IF(B37=3,-2,IF(B37=2,-3,IF(B37=1,-4,IF(B37=0,-5))))))</f>
        <v>5</v>
      </c>
      <c r="D37" s="32">
        <f>IF(Comparison_Matrix!F33="High",Scoring_Details!$B$9,IF(Comparison_Matrix!F33="Medium",Scoring_Details!$B$10,IF(Comparison_Matrix!F33="Low",Scoring_Details!$B$11)))</f>
        <v>0.5</v>
      </c>
      <c r="E37" s="32">
        <v>5</v>
      </c>
      <c r="F37" s="36">
        <f>IF(E37&gt;4,E37, IF(E37=4, -1,IF(E37=3,-2,IF(E37=2,-3,IF(E37=1,-4,IF(E37=0,-5))))))</f>
        <v>5</v>
      </c>
      <c r="G37" s="32">
        <f>IF(Comparison_Matrix!F33="High",Scoring_Details!$B$9,IF(Comparison_Matrix!F33="Medium",Scoring_Details!$B$10,IF(Comparison_Matrix!F33="Low",Scoring_Details!$B$11)))</f>
        <v>0.5</v>
      </c>
      <c r="H37" s="32">
        <v>5</v>
      </c>
      <c r="I37" s="36">
        <f>IF(H37&gt;4,H37, IF(H37=4, -1,IF(H37=3,-2,IF(H37=2,-3,IF(H37=1,-4,IF(H37=0,-5))))))</f>
        <v>5</v>
      </c>
      <c r="J37" s="32">
        <f>IF(Comparison_Matrix!F33="High",Scoring_Details!$B$9,IF(Comparison_Matrix!F33="Medium",Scoring_Details!$B$10,IF(Comparison_Matrix!F33="Low",Scoring_Details!$B$11)))</f>
        <v>0.5</v>
      </c>
      <c r="K37" s="32">
        <v>5</v>
      </c>
      <c r="L37" s="36">
        <f>IF(K37&gt;4,K37, IF(K37=4, -1,IF(K37=3,-2,IF(K37=2,-3,IF(K37=1,-4,IF(K37=0,-5))))))</f>
        <v>5</v>
      </c>
      <c r="M37" s="32">
        <f>IF(Comparison_Matrix!F33="High",Scoring_Details!$B$9,IF(Comparison_Matrix!F33="Medium",Scoring_Details!$B$10,IF(Comparison_Matrix!F33="Low",Scoring_Details!$B$11)))</f>
        <v>0.5</v>
      </c>
      <c r="N37" s="56"/>
      <c r="O37" s="42" t="str">
        <f t="shared" si="40"/>
        <v>˜˜˜˜˜™™™™™</v>
      </c>
      <c r="P37" s="43" t="str">
        <f>REPT(CHAR(152),AM37)&amp;REPT(CHAR(155),AN37)&amp;REPT(CHAR(153),AO37)</f>
        <v>˜˜˜˜˜™™™™™</v>
      </c>
      <c r="Q37" s="44" t="str">
        <f>REPT(CHAR(152),AR37)&amp;REPT(CHAR(155),AS37)&amp;REPT(CHAR(153),AT37)</f>
        <v>˜˜˜˜˜™™™™™</v>
      </c>
      <c r="R37" s="45" t="str">
        <f>REPT(CHAR(152),AW37)&amp;REPT(CHAR(155),AX37)&amp;REPT(CHAR(153),AY37)</f>
        <v>˜˜˜˜˜™™™™™</v>
      </c>
      <c r="AH37" s="34">
        <f t="shared" si="8"/>
        <v>5</v>
      </c>
      <c r="AI37" s="34">
        <f t="shared" si="47"/>
        <v>0</v>
      </c>
      <c r="AJ37" s="34">
        <f t="shared" si="48"/>
        <v>5</v>
      </c>
      <c r="AK37" s="46" t="str">
        <f t="shared" si="49"/>
        <v>˜˜˜˜˜™™™™™</v>
      </c>
      <c r="AM37" s="34">
        <f t="shared" si="12"/>
        <v>5</v>
      </c>
      <c r="AN37" s="34">
        <f t="shared" si="27"/>
        <v>0</v>
      </c>
      <c r="AO37" s="34">
        <f t="shared" si="28"/>
        <v>5</v>
      </c>
      <c r="AP37" s="46" t="str">
        <f>REPT(CHAR(152),AM37)&amp;REPT(CHAR(155),AN37)&amp;REPT(CHAR(153),AO37)</f>
        <v>˜˜˜˜˜™™™™™</v>
      </c>
      <c r="AR37" s="34">
        <f t="shared" si="16"/>
        <v>5</v>
      </c>
      <c r="AS37" s="34">
        <f t="shared" si="30"/>
        <v>0</v>
      </c>
      <c r="AT37" s="34">
        <f t="shared" si="31"/>
        <v>5</v>
      </c>
      <c r="AU37" s="46" t="str">
        <f>REPT(CHAR(152),AR37)&amp;REPT(CHAR(155),AS37)&amp;REPT(CHAR(153),AT37)</f>
        <v>˜˜˜˜˜™™™™™</v>
      </c>
      <c r="AW37" s="34">
        <f t="shared" si="20"/>
        <v>5</v>
      </c>
      <c r="AX37" s="34">
        <f t="shared" si="33"/>
        <v>0</v>
      </c>
      <c r="AY37" s="34">
        <f t="shared" si="34"/>
        <v>5</v>
      </c>
      <c r="AZ37" s="46" t="str">
        <f>REPT(CHAR(152),AW37)&amp;REPT(CHAR(155),AX37)&amp;REPT(CHAR(153),AY37)</f>
        <v>˜˜˜˜˜™™™™™</v>
      </c>
    </row>
    <row r="38" spans="1:52" ht="18" thickTop="1" thickBot="1" x14ac:dyDescent="0.3">
      <c r="A38" s="33" t="s">
        <v>37</v>
      </c>
      <c r="B38" s="32">
        <v>0</v>
      </c>
      <c r="C38" s="36">
        <f t="shared" ref="C38:C42" si="58">IF(B38&gt;4,B38, IF(B38=4, -1,IF(B38=3,-2,IF(B38=2,-3,IF(B38=1,-4,IF(B38=0,-5))))))</f>
        <v>-5</v>
      </c>
      <c r="D38" s="32">
        <f>IF(Comparison_Matrix!F34="High",Scoring_Details!$B$9,IF(Comparison_Matrix!F34="Medium",Scoring_Details!$B$10,IF(Comparison_Matrix!F34="Low",Scoring_Details!$B$11)))</f>
        <v>0.2</v>
      </c>
      <c r="E38" s="32">
        <v>5</v>
      </c>
      <c r="F38" s="36">
        <f t="shared" ref="F38:F42" si="59">IF(E38&gt;4,E38, IF(E38=4, -1,IF(E38=3,-2,IF(E38=2,-3,IF(E38=1,-4,IF(E38=0,-5))))))</f>
        <v>5</v>
      </c>
      <c r="G38" s="32">
        <f>IF(Comparison_Matrix!F34="High",Scoring_Details!$B$9,IF(Comparison_Matrix!F34="Medium",Scoring_Details!$B$10,IF(Comparison_Matrix!F34="Low",Scoring_Details!$B$11)))</f>
        <v>0.2</v>
      </c>
      <c r="H38" s="32">
        <v>5</v>
      </c>
      <c r="I38" s="36">
        <f t="shared" ref="I38:I42" si="60">IF(H38&gt;4,H38, IF(H38=4, -1,IF(H38=3,-2,IF(H38=2,-3,IF(H38=1,-4,IF(H38=0,-5))))))</f>
        <v>5</v>
      </c>
      <c r="J38" s="32">
        <f>IF(Comparison_Matrix!F34="High",Scoring_Details!$B$9,IF(Comparison_Matrix!F34="Medium",Scoring_Details!$B$10,IF(Comparison_Matrix!F34="Low",Scoring_Details!$B$11)))</f>
        <v>0.2</v>
      </c>
      <c r="K38" s="32">
        <v>0</v>
      </c>
      <c r="L38" s="36">
        <f t="shared" ref="L38:L42" si="61">IF(K38&gt;4,K38, IF(K38=4, -1,IF(K38=3,-2,IF(K38=2,-3,IF(K38=1,-4,IF(K38=0,-5))))))</f>
        <v>-5</v>
      </c>
      <c r="M38" s="32">
        <f>IF(Comparison_Matrix!F34="High",Scoring_Details!$B$9,IF(Comparison_Matrix!F34="Medium",Scoring_Details!$B$10,IF(Comparison_Matrix!F34="Low",Scoring_Details!$B$11)))</f>
        <v>0.2</v>
      </c>
      <c r="N38" s="56"/>
      <c r="O38" s="42" t="str">
        <f t="shared" si="40"/>
        <v>™™™™™™™™™™</v>
      </c>
      <c r="P38" s="43" t="str">
        <f t="shared" ref="P38:P43" si="62">REPT(CHAR(152),AM38)&amp;REPT(CHAR(155),AN38)&amp;REPT(CHAR(153),AO38)</f>
        <v>˜˜˜˜˜™™™™™</v>
      </c>
      <c r="Q38" s="44" t="str">
        <f t="shared" ref="Q38:Q43" si="63">REPT(CHAR(152),AR38)&amp;REPT(CHAR(155),AS38)&amp;REPT(CHAR(153),AT38)</f>
        <v>˜˜˜˜˜™™™™™</v>
      </c>
      <c r="R38" s="45" t="str">
        <f t="shared" ref="R38:R43" si="64">REPT(CHAR(152),AW38)&amp;REPT(CHAR(155),AX38)&amp;REPT(CHAR(153),AY38)</f>
        <v>™™™™™™™™™™</v>
      </c>
      <c r="AH38" s="34">
        <f t="shared" si="8"/>
        <v>0</v>
      </c>
      <c r="AI38" s="34">
        <f t="shared" si="47"/>
        <v>0</v>
      </c>
      <c r="AJ38" s="34">
        <f t="shared" si="48"/>
        <v>10</v>
      </c>
      <c r="AK38" s="46" t="str">
        <f t="shared" si="49"/>
        <v>™™™™™™™™™™</v>
      </c>
      <c r="AM38" s="34">
        <f t="shared" si="12"/>
        <v>5</v>
      </c>
      <c r="AN38" s="34">
        <f t="shared" si="27"/>
        <v>0</v>
      </c>
      <c r="AO38" s="34">
        <f t="shared" si="28"/>
        <v>5</v>
      </c>
      <c r="AP38" s="46" t="str">
        <f t="shared" si="29"/>
        <v>˜˜˜˜˜™™™™™</v>
      </c>
      <c r="AR38" s="34">
        <f t="shared" si="16"/>
        <v>5</v>
      </c>
      <c r="AS38" s="34">
        <f t="shared" si="30"/>
        <v>0</v>
      </c>
      <c r="AT38" s="34">
        <f t="shared" si="31"/>
        <v>5</v>
      </c>
      <c r="AU38" s="46" t="str">
        <f t="shared" si="32"/>
        <v>˜˜˜˜˜™™™™™</v>
      </c>
      <c r="AW38" s="34">
        <f t="shared" si="20"/>
        <v>0</v>
      </c>
      <c r="AX38" s="34">
        <f t="shared" si="33"/>
        <v>0</v>
      </c>
      <c r="AY38" s="34">
        <f t="shared" si="34"/>
        <v>10</v>
      </c>
      <c r="AZ38" s="46" t="str">
        <f t="shared" si="35"/>
        <v>™™™™™™™™™™</v>
      </c>
    </row>
    <row r="39" spans="1:52" ht="18" thickTop="1" thickBot="1" x14ac:dyDescent="0.3">
      <c r="A39" s="33" t="s">
        <v>38</v>
      </c>
      <c r="B39" s="32">
        <v>5</v>
      </c>
      <c r="C39" s="36">
        <f t="shared" si="58"/>
        <v>5</v>
      </c>
      <c r="D39" s="32">
        <f>IF(Comparison_Matrix!F35="High",Scoring_Details!$B$9,IF(Comparison_Matrix!F35="Medium",Scoring_Details!$B$10,IF(Comparison_Matrix!F35="Low",Scoring_Details!$B$11)))</f>
        <v>0.2</v>
      </c>
      <c r="E39" s="32">
        <v>5</v>
      </c>
      <c r="F39" s="36">
        <f t="shared" si="59"/>
        <v>5</v>
      </c>
      <c r="G39" s="32">
        <f>IF(Comparison_Matrix!F35="High",Scoring_Details!$B$9,IF(Comparison_Matrix!F35="Medium",Scoring_Details!$B$10,IF(Comparison_Matrix!F35="Low",Scoring_Details!$B$11)))</f>
        <v>0.2</v>
      </c>
      <c r="H39" s="32">
        <v>0</v>
      </c>
      <c r="I39" s="36">
        <f t="shared" si="60"/>
        <v>-5</v>
      </c>
      <c r="J39" s="32">
        <f>IF(Comparison_Matrix!F35="High",Scoring_Details!$B$9,IF(Comparison_Matrix!F35="Medium",Scoring_Details!$B$10,IF(Comparison_Matrix!F35="Low",Scoring_Details!$B$11)))</f>
        <v>0.2</v>
      </c>
      <c r="K39" s="32">
        <v>0</v>
      </c>
      <c r="L39" s="36">
        <f t="shared" si="61"/>
        <v>-5</v>
      </c>
      <c r="M39" s="32">
        <f>IF(Comparison_Matrix!F35="High",Scoring_Details!$B$9,IF(Comparison_Matrix!F35="Medium",Scoring_Details!$B$10,IF(Comparison_Matrix!F35="Low",Scoring_Details!$B$11)))</f>
        <v>0.2</v>
      </c>
      <c r="N39" s="56"/>
      <c r="O39" s="42" t="str">
        <f t="shared" si="40"/>
        <v>˜˜˜˜˜™™™™™</v>
      </c>
      <c r="P39" s="43" t="str">
        <f t="shared" si="62"/>
        <v>˜˜˜˜˜™™™™™</v>
      </c>
      <c r="Q39" s="44" t="str">
        <f t="shared" si="63"/>
        <v>™™™™™™™™™™</v>
      </c>
      <c r="R39" s="45" t="str">
        <f t="shared" si="64"/>
        <v>™™™™™™™™™™</v>
      </c>
      <c r="AH39" s="34">
        <f t="shared" si="8"/>
        <v>5</v>
      </c>
      <c r="AI39" s="34">
        <f t="shared" si="47"/>
        <v>0</v>
      </c>
      <c r="AJ39" s="34">
        <f t="shared" si="48"/>
        <v>5</v>
      </c>
      <c r="AK39" s="46" t="str">
        <f t="shared" si="49"/>
        <v>˜˜˜˜˜™™™™™</v>
      </c>
      <c r="AM39" s="34">
        <f t="shared" si="12"/>
        <v>5</v>
      </c>
      <c r="AN39" s="34">
        <f t="shared" si="27"/>
        <v>0</v>
      </c>
      <c r="AO39" s="34">
        <f t="shared" si="28"/>
        <v>5</v>
      </c>
      <c r="AP39" s="46" t="str">
        <f t="shared" si="29"/>
        <v>˜˜˜˜˜™™™™™</v>
      </c>
      <c r="AR39" s="34">
        <f t="shared" si="16"/>
        <v>0</v>
      </c>
      <c r="AS39" s="34">
        <f t="shared" si="30"/>
        <v>0</v>
      </c>
      <c r="AT39" s="34">
        <f t="shared" si="31"/>
        <v>10</v>
      </c>
      <c r="AU39" s="46" t="str">
        <f t="shared" si="32"/>
        <v>™™™™™™™™™™</v>
      </c>
      <c r="AW39" s="34">
        <f t="shared" si="20"/>
        <v>0</v>
      </c>
      <c r="AX39" s="34">
        <f t="shared" si="33"/>
        <v>0</v>
      </c>
      <c r="AY39" s="34">
        <f t="shared" si="34"/>
        <v>10</v>
      </c>
      <c r="AZ39" s="46" t="str">
        <f t="shared" si="35"/>
        <v>™™™™™™™™™™</v>
      </c>
    </row>
    <row r="40" spans="1:52" ht="34.5" thickTop="1" thickBot="1" x14ac:dyDescent="0.3">
      <c r="A40" s="33" t="s">
        <v>86</v>
      </c>
      <c r="B40" s="32">
        <v>5</v>
      </c>
      <c r="C40" s="36">
        <f t="shared" si="58"/>
        <v>5</v>
      </c>
      <c r="D40" s="32">
        <f>IF(Comparison_Matrix!F36="High",Scoring_Details!$B$9,IF(Comparison_Matrix!F36="Medium",Scoring_Details!$B$10,IF(Comparison_Matrix!F36="Low",Scoring_Details!$B$11)))</f>
        <v>0.2</v>
      </c>
      <c r="E40" s="32">
        <v>0</v>
      </c>
      <c r="F40" s="36">
        <f t="shared" si="59"/>
        <v>-5</v>
      </c>
      <c r="G40" s="32">
        <f>IF(Comparison_Matrix!F36="High",Scoring_Details!$B$9,IF(Comparison_Matrix!F36="Medium",Scoring_Details!$B$10,IF(Comparison_Matrix!F36="Low",Scoring_Details!$B$11)))</f>
        <v>0.2</v>
      </c>
      <c r="H40" s="32">
        <v>0</v>
      </c>
      <c r="I40" s="36">
        <f t="shared" si="60"/>
        <v>-5</v>
      </c>
      <c r="J40" s="32">
        <f>IF(Comparison_Matrix!F36="High",Scoring_Details!$B$9,IF(Comparison_Matrix!F36="Medium",Scoring_Details!$B$10,IF(Comparison_Matrix!F36="Low",Scoring_Details!$B$11)))</f>
        <v>0.2</v>
      </c>
      <c r="K40" s="32">
        <v>0</v>
      </c>
      <c r="L40" s="36">
        <f t="shared" si="61"/>
        <v>-5</v>
      </c>
      <c r="M40" s="32">
        <f>IF(Comparison_Matrix!F36="High",Scoring_Details!$B$9,IF(Comparison_Matrix!F36="Medium",Scoring_Details!$B$10,IF(Comparison_Matrix!F36="Low",Scoring_Details!$B$11)))</f>
        <v>0.2</v>
      </c>
      <c r="N40" s="56"/>
      <c r="O40" s="42" t="str">
        <f t="shared" si="40"/>
        <v>˜˜˜˜˜™™™™™</v>
      </c>
      <c r="P40" s="43" t="str">
        <f t="shared" si="62"/>
        <v>™™™™™™™™™™</v>
      </c>
      <c r="Q40" s="44" t="str">
        <f t="shared" si="63"/>
        <v>™™™™™™™™™™</v>
      </c>
      <c r="R40" s="45" t="str">
        <f t="shared" si="64"/>
        <v>™™™™™™™™™™</v>
      </c>
      <c r="AH40" s="34">
        <f t="shared" si="8"/>
        <v>5</v>
      </c>
      <c r="AI40" s="34">
        <f t="shared" si="47"/>
        <v>0</v>
      </c>
      <c r="AJ40" s="34">
        <f t="shared" si="48"/>
        <v>5</v>
      </c>
      <c r="AK40" s="46" t="str">
        <f t="shared" si="49"/>
        <v>˜˜˜˜˜™™™™™</v>
      </c>
      <c r="AM40" s="34">
        <f t="shared" si="12"/>
        <v>0</v>
      </c>
      <c r="AN40" s="34">
        <f t="shared" si="27"/>
        <v>0</v>
      </c>
      <c r="AO40" s="34">
        <f t="shared" si="28"/>
        <v>10</v>
      </c>
      <c r="AP40" s="46" t="str">
        <f t="shared" si="29"/>
        <v>™™™™™™™™™™</v>
      </c>
      <c r="AR40" s="34">
        <f t="shared" si="16"/>
        <v>0</v>
      </c>
      <c r="AS40" s="34">
        <f t="shared" si="30"/>
        <v>0</v>
      </c>
      <c r="AT40" s="34">
        <f t="shared" si="31"/>
        <v>10</v>
      </c>
      <c r="AU40" s="46" t="str">
        <f t="shared" si="32"/>
        <v>™™™™™™™™™™</v>
      </c>
      <c r="AW40" s="34">
        <f t="shared" si="20"/>
        <v>0</v>
      </c>
      <c r="AX40" s="34">
        <f t="shared" si="33"/>
        <v>0</v>
      </c>
      <c r="AY40" s="34">
        <f t="shared" si="34"/>
        <v>10</v>
      </c>
      <c r="AZ40" s="46" t="str">
        <f t="shared" si="35"/>
        <v>™™™™™™™™™™</v>
      </c>
    </row>
    <row r="41" spans="1:52" ht="18" thickTop="1" thickBot="1" x14ac:dyDescent="0.3">
      <c r="A41" s="33" t="s">
        <v>39</v>
      </c>
      <c r="B41" s="32">
        <v>5</v>
      </c>
      <c r="C41" s="36">
        <f t="shared" si="58"/>
        <v>5</v>
      </c>
      <c r="D41" s="32">
        <f>IF(Comparison_Matrix!F37="High",Scoring_Details!$B$9,IF(Comparison_Matrix!F37="Medium",Scoring_Details!$B$10,IF(Comparison_Matrix!F37="Low",Scoring_Details!$B$11)))</f>
        <v>0.2</v>
      </c>
      <c r="E41" s="32">
        <v>5</v>
      </c>
      <c r="F41" s="36">
        <f t="shared" si="59"/>
        <v>5</v>
      </c>
      <c r="G41" s="32">
        <f>IF(Comparison_Matrix!F37="High",Scoring_Details!$B$9,IF(Comparison_Matrix!F37="Medium",Scoring_Details!$B$10,IF(Comparison_Matrix!F37="Low",Scoring_Details!$B$11)))</f>
        <v>0.2</v>
      </c>
      <c r="H41" s="32">
        <v>0</v>
      </c>
      <c r="I41" s="36">
        <f t="shared" si="60"/>
        <v>-5</v>
      </c>
      <c r="J41" s="32">
        <f>IF(Comparison_Matrix!F37="High",Scoring_Details!$B$9,IF(Comparison_Matrix!F37="Medium",Scoring_Details!$B$10,IF(Comparison_Matrix!F37="Low",Scoring_Details!$B$11)))</f>
        <v>0.2</v>
      </c>
      <c r="K41" s="32">
        <v>3</v>
      </c>
      <c r="L41" s="36">
        <f t="shared" si="61"/>
        <v>-2</v>
      </c>
      <c r="M41" s="32">
        <f>IF(Comparison_Matrix!F37="High",Scoring_Details!$B$9,IF(Comparison_Matrix!F37="Medium",Scoring_Details!$B$10,IF(Comparison_Matrix!F37="Low",Scoring_Details!$B$11)))</f>
        <v>0.2</v>
      </c>
      <c r="N41" s="56"/>
      <c r="O41" s="42" t="str">
        <f t="shared" si="40"/>
        <v>˜˜˜˜˜™™™™™</v>
      </c>
      <c r="P41" s="43" t="str">
        <f t="shared" si="62"/>
        <v>˜˜˜˜˜™™™™™</v>
      </c>
      <c r="Q41" s="44" t="str">
        <f t="shared" si="63"/>
        <v>™™™™™™™™™™</v>
      </c>
      <c r="R41" s="45" t="str">
        <f t="shared" si="64"/>
        <v>˜˜˜™™™™™™™</v>
      </c>
      <c r="AH41" s="34">
        <f t="shared" si="8"/>
        <v>5</v>
      </c>
      <c r="AI41" s="34">
        <f t="shared" si="47"/>
        <v>0</v>
      </c>
      <c r="AJ41" s="34">
        <f t="shared" si="48"/>
        <v>5</v>
      </c>
      <c r="AK41" s="46" t="str">
        <f t="shared" si="49"/>
        <v>˜˜˜˜˜™™™™™</v>
      </c>
      <c r="AM41" s="34">
        <f t="shared" si="12"/>
        <v>5</v>
      </c>
      <c r="AN41" s="34">
        <f t="shared" si="27"/>
        <v>0</v>
      </c>
      <c r="AO41" s="34">
        <f t="shared" si="28"/>
        <v>5</v>
      </c>
      <c r="AP41" s="46" t="str">
        <f t="shared" si="29"/>
        <v>˜˜˜˜˜™™™™™</v>
      </c>
      <c r="AR41" s="34">
        <f t="shared" si="16"/>
        <v>0</v>
      </c>
      <c r="AS41" s="34">
        <f t="shared" si="30"/>
        <v>0</v>
      </c>
      <c r="AT41" s="34">
        <f t="shared" si="31"/>
        <v>10</v>
      </c>
      <c r="AU41" s="46" t="str">
        <f t="shared" si="32"/>
        <v>™™™™™™™™™™</v>
      </c>
      <c r="AW41" s="34">
        <f t="shared" si="20"/>
        <v>3</v>
      </c>
      <c r="AX41" s="34">
        <f t="shared" si="33"/>
        <v>0</v>
      </c>
      <c r="AY41" s="34">
        <f t="shared" si="34"/>
        <v>7</v>
      </c>
      <c r="AZ41" s="46" t="str">
        <f t="shared" si="35"/>
        <v>˜˜˜™™™™™™™</v>
      </c>
    </row>
    <row r="42" spans="1:52" ht="18" thickTop="1" thickBot="1" x14ac:dyDescent="0.3">
      <c r="A42" s="33" t="s">
        <v>40</v>
      </c>
      <c r="B42" s="32">
        <v>6.5</v>
      </c>
      <c r="C42" s="36">
        <f t="shared" si="58"/>
        <v>6.5</v>
      </c>
      <c r="D42" s="32">
        <f>IF(Comparison_Matrix!F38="High",Scoring_Details!$B$9,IF(Comparison_Matrix!F38="Medium",Scoring_Details!$B$10,IF(Comparison_Matrix!F38="Low",Scoring_Details!$B$11)))</f>
        <v>0.5</v>
      </c>
      <c r="E42" s="32">
        <v>5</v>
      </c>
      <c r="F42" s="36">
        <f t="shared" si="59"/>
        <v>5</v>
      </c>
      <c r="G42" s="32">
        <f>IF(Comparison_Matrix!F38="High",Scoring_Details!$B$9,IF(Comparison_Matrix!F38="Medium",Scoring_Details!$B$10,IF(Comparison_Matrix!F38="Low",Scoring_Details!$B$11)))</f>
        <v>0.5</v>
      </c>
      <c r="H42" s="32">
        <v>0</v>
      </c>
      <c r="I42" s="36">
        <f t="shared" si="60"/>
        <v>-5</v>
      </c>
      <c r="J42" s="32">
        <f>IF(Comparison_Matrix!F38="High",Scoring_Details!$B$9,IF(Comparison_Matrix!F38="Medium",Scoring_Details!$B$10,IF(Comparison_Matrix!F38="Low",Scoring_Details!$B$11)))</f>
        <v>0.5</v>
      </c>
      <c r="K42" s="32">
        <v>0</v>
      </c>
      <c r="L42" s="36">
        <f t="shared" si="61"/>
        <v>-5</v>
      </c>
      <c r="M42" s="32">
        <f>IF(Comparison_Matrix!F38="High",Scoring_Details!$B$9,IF(Comparison_Matrix!F38="Medium",Scoring_Details!$B$10,IF(Comparison_Matrix!F38="Low",Scoring_Details!$B$11)))</f>
        <v>0.5</v>
      </c>
      <c r="N42" s="56"/>
      <c r="O42" s="42" t="str">
        <f t="shared" si="40"/>
        <v>˜˜˜˜˜˜›™™™</v>
      </c>
      <c r="P42" s="43" t="str">
        <f t="shared" si="62"/>
        <v>˜˜˜˜˜™™™™™</v>
      </c>
      <c r="Q42" s="44" t="str">
        <f t="shared" si="63"/>
        <v>™™™™™™™™™™</v>
      </c>
      <c r="R42" s="45" t="str">
        <f t="shared" si="64"/>
        <v>™™™™™™™™™™</v>
      </c>
      <c r="AH42" s="34">
        <f t="shared" si="8"/>
        <v>6.5</v>
      </c>
      <c r="AI42" s="34">
        <f t="shared" si="47"/>
        <v>1</v>
      </c>
      <c r="AJ42" s="34">
        <f t="shared" si="48"/>
        <v>3</v>
      </c>
      <c r="AK42" s="46" t="str">
        <f>REPT(CHAR(152),AH42)&amp;REPT(CHAR(155),AI42)&amp;REPT(CHAR(153),AJ42)</f>
        <v>˜˜˜˜˜˜›™™™</v>
      </c>
      <c r="AM42" s="34">
        <f t="shared" si="12"/>
        <v>5</v>
      </c>
      <c r="AN42" s="34">
        <f t="shared" si="27"/>
        <v>0</v>
      </c>
      <c r="AO42" s="34">
        <f t="shared" si="28"/>
        <v>5</v>
      </c>
      <c r="AP42" s="46" t="str">
        <f t="shared" si="29"/>
        <v>˜˜˜˜˜™™™™™</v>
      </c>
      <c r="AR42" s="34">
        <f t="shared" si="16"/>
        <v>0</v>
      </c>
      <c r="AS42" s="34">
        <f t="shared" si="30"/>
        <v>0</v>
      </c>
      <c r="AT42" s="34">
        <f t="shared" si="31"/>
        <v>10</v>
      </c>
      <c r="AU42" s="46" t="str">
        <f t="shared" si="32"/>
        <v>™™™™™™™™™™</v>
      </c>
      <c r="AW42" s="34">
        <f t="shared" si="20"/>
        <v>0</v>
      </c>
      <c r="AX42" s="34">
        <f t="shared" si="33"/>
        <v>0</v>
      </c>
      <c r="AY42" s="34">
        <f t="shared" si="34"/>
        <v>10</v>
      </c>
      <c r="AZ42" s="46" t="str">
        <f t="shared" si="35"/>
        <v>™™™™™™™™™™</v>
      </c>
    </row>
    <row r="43" spans="1:52" ht="18" thickTop="1" thickBot="1" x14ac:dyDescent="0.3">
      <c r="A43" s="55" t="s">
        <v>130</v>
      </c>
      <c r="B43" s="36">
        <f>SUMPRODUCT(B37:B42,D37:D42) / SUM(D37:D42)</f>
        <v>4.8611111111111116</v>
      </c>
      <c r="C43" s="36">
        <f>SUMPRODUCT(C37:C42,D37:D42) / SUM(D37:D42)</f>
        <v>4.3055555555555562</v>
      </c>
      <c r="D43" s="36"/>
      <c r="E43" s="36">
        <f t="shared" ref="E43" si="65">SUMPRODUCT(E37:E42,G37:G42) / SUM(G37:G42)</f>
        <v>4.4444444444444446</v>
      </c>
      <c r="F43" s="36">
        <f>SUMPRODUCT(F37:F42,G37:G42) / SUM(G37:G42)</f>
        <v>3.8888888888888893</v>
      </c>
      <c r="G43" s="36"/>
      <c r="H43" s="36">
        <f>SUMPRODUCT(H37:H42,J37:J42) / SUM(J37:J42)</f>
        <v>1.9444444444444446</v>
      </c>
      <c r="I43" s="36">
        <f>SUMPRODUCT(I37:I42,J37:J42) / SUM(J37:J42)</f>
        <v>-1.1111111111111112</v>
      </c>
      <c r="J43" s="36"/>
      <c r="K43" s="36">
        <f>SUMPRODUCT(K37:K42,M37:M42) / SUM(M37:M42)</f>
        <v>1.7222222222222225</v>
      </c>
      <c r="L43" s="36">
        <f>SUMPRODUCT(L37:L42,M37:M42) / SUM(M37:M42)</f>
        <v>-1.8888888888888891</v>
      </c>
      <c r="M43" s="36"/>
      <c r="N43" s="57"/>
      <c r="O43" s="38" t="str">
        <f>REPT(CHAR(152),AH43)&amp;REPT(CHAR(155),AI43)&amp;REPT(CHAR(153),AJ43)</f>
        <v>˜˜˜˜›™™™™™</v>
      </c>
      <c r="P43" s="39" t="str">
        <f t="shared" si="62"/>
        <v>˜˜˜˜™™™™™™</v>
      </c>
      <c r="Q43" s="40" t="str">
        <f t="shared" si="63"/>
        <v>™™™™™™™™™™</v>
      </c>
      <c r="R43" s="41" t="str">
        <f t="shared" si="64"/>
        <v>™™™™™™™™™™</v>
      </c>
      <c r="AH43" s="34">
        <f>MAX(0,(CEILING(C43,0.5)))</f>
        <v>4.5</v>
      </c>
      <c r="AI43" s="34">
        <f t="shared" ref="AI43" si="66">CEILING(AH43-INT(AH43),1)</f>
        <v>1</v>
      </c>
      <c r="AJ43" s="34">
        <f t="shared" ref="AJ43" si="67">INT(10-AH43)</f>
        <v>5</v>
      </c>
      <c r="AK43" s="46" t="str">
        <f>REPT(CHAR(152),AH43)&amp;REPT(CHAR(155),AI43)&amp;REPT(CHAR(153),AJ43)</f>
        <v>˜˜˜˜›™™™™™</v>
      </c>
      <c r="AM43" s="34">
        <f>MAX(0,(CEILING(F43,0.5)))</f>
        <v>4</v>
      </c>
      <c r="AN43" s="34">
        <f t="shared" si="27"/>
        <v>0</v>
      </c>
      <c r="AO43" s="34">
        <f t="shared" si="28"/>
        <v>6</v>
      </c>
      <c r="AP43" s="46" t="str">
        <f t="shared" si="29"/>
        <v>˜˜˜˜™™™™™™</v>
      </c>
      <c r="AR43" s="34">
        <f>MAX(0,(CEILING(I43,0.5)))</f>
        <v>0</v>
      </c>
      <c r="AS43" s="34">
        <f t="shared" si="30"/>
        <v>0</v>
      </c>
      <c r="AT43" s="34">
        <f t="shared" si="31"/>
        <v>10</v>
      </c>
      <c r="AU43" s="46" t="str">
        <f t="shared" si="32"/>
        <v>™™™™™™™™™™</v>
      </c>
      <c r="AW43" s="34">
        <f>MAX(0,(CEILING(L43,0.5)))</f>
        <v>0</v>
      </c>
      <c r="AX43" s="34">
        <f t="shared" si="33"/>
        <v>0</v>
      </c>
      <c r="AY43" s="34">
        <f t="shared" si="34"/>
        <v>10</v>
      </c>
      <c r="AZ43" s="46" t="str">
        <f t="shared" si="35"/>
        <v>™™™™™™™™™™</v>
      </c>
    </row>
    <row r="44" spans="1:52" ht="23.25" customHeight="1" thickTop="1" thickBot="1" x14ac:dyDescent="0.3">
      <c r="A44" s="26" t="s">
        <v>41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58"/>
      <c r="O44" s="16"/>
      <c r="P44" s="16"/>
      <c r="Q44" s="16"/>
      <c r="R44" s="16"/>
      <c r="AH44" s="34">
        <f t="shared" si="8"/>
        <v>0</v>
      </c>
      <c r="AI44" s="34">
        <f t="shared" si="47"/>
        <v>0</v>
      </c>
      <c r="AJ44" s="34">
        <f t="shared" si="48"/>
        <v>10</v>
      </c>
      <c r="AK44" s="46" t="str">
        <f t="shared" si="49"/>
        <v>™™™™™™™™™™</v>
      </c>
      <c r="AM44" s="34">
        <f t="shared" si="12"/>
        <v>0</v>
      </c>
      <c r="AN44" s="34">
        <f t="shared" si="27"/>
        <v>0</v>
      </c>
      <c r="AO44" s="34">
        <f t="shared" si="28"/>
        <v>10</v>
      </c>
      <c r="AP44" s="46" t="str">
        <f t="shared" si="29"/>
        <v>™™™™™™™™™™</v>
      </c>
      <c r="AR44" s="34">
        <f t="shared" si="16"/>
        <v>0</v>
      </c>
      <c r="AS44" s="34">
        <f t="shared" si="30"/>
        <v>0</v>
      </c>
      <c r="AT44" s="34">
        <f t="shared" si="31"/>
        <v>10</v>
      </c>
      <c r="AU44" s="46" t="str">
        <f t="shared" si="32"/>
        <v>™™™™™™™™™™</v>
      </c>
      <c r="AW44" s="34">
        <f t="shared" si="20"/>
        <v>0</v>
      </c>
      <c r="AX44" s="34">
        <f t="shared" si="33"/>
        <v>0</v>
      </c>
      <c r="AY44" s="34">
        <f t="shared" si="34"/>
        <v>10</v>
      </c>
      <c r="AZ44" s="46" t="str">
        <f t="shared" si="35"/>
        <v>™™™™™™™™™™</v>
      </c>
    </row>
    <row r="45" spans="1:52" ht="18" thickTop="1" thickBot="1" x14ac:dyDescent="0.3">
      <c r="A45" s="33" t="s">
        <v>117</v>
      </c>
      <c r="B45" s="32">
        <v>5</v>
      </c>
      <c r="C45" s="36">
        <f>IF(B45&gt;4,B45, IF(B45=4, -1,IF(B45=3,-2,IF(B45=2,-3,IF(B45=1,-4,IF(B45=0,-5))))))</f>
        <v>5</v>
      </c>
      <c r="D45" s="32">
        <f>IF(Comparison_Matrix!F40="High",Scoring_Details!$B$9,IF(Comparison_Matrix!F40="Medium",Scoring_Details!$B$10,IF(Comparison_Matrix!F40="Low",Scoring_Details!$B$11)))</f>
        <v>0.5</v>
      </c>
      <c r="E45" s="32">
        <v>5</v>
      </c>
      <c r="F45" s="36">
        <f>IF(E45&gt;4,E45, IF(E45=4, -1,IF(E45=3,-2,IF(E45=2,-3,IF(E45=1,-4,IF(E45=0,-5))))))</f>
        <v>5</v>
      </c>
      <c r="G45" s="32">
        <f>IF(Comparison_Matrix!F40="High",Scoring_Details!$B$9,IF(Comparison_Matrix!F40="Medium",Scoring_Details!$B$10,IF(Comparison_Matrix!F40="Low",Scoring_Details!$B$11)))</f>
        <v>0.5</v>
      </c>
      <c r="H45" s="32">
        <v>5</v>
      </c>
      <c r="I45" s="36">
        <f>IF(H45&gt;4,H45, IF(H45=4, -1,IF(H45=3,-2,IF(H45=2,-3,IF(H45=1,-4,IF(H45=0,-5))))))</f>
        <v>5</v>
      </c>
      <c r="J45" s="32">
        <f>IF(Comparison_Matrix!F40="High",Scoring_Details!$B$9,IF(Comparison_Matrix!F40="Medium",Scoring_Details!$B$10,IF(Comparison_Matrix!F40="Low",Scoring_Details!$B$11)))</f>
        <v>0.5</v>
      </c>
      <c r="K45" s="32">
        <v>4</v>
      </c>
      <c r="L45" s="36">
        <f>IF(K45&gt;4,K45, IF(K45=4, -1,IF(K45=3,-2,IF(K45=2,-3,IF(K45=1,-4,IF(K45=0,-5))))))</f>
        <v>-1</v>
      </c>
      <c r="M45" s="32">
        <f>IF(Comparison_Matrix!F40="High",Scoring_Details!$B$9,IF(Comparison_Matrix!F40="Medium",Scoring_Details!$B$10,IF(Comparison_Matrix!F40="Low",Scoring_Details!$B$11)))</f>
        <v>0.5</v>
      </c>
      <c r="N45" s="56"/>
      <c r="O45" s="42" t="str">
        <f t="shared" si="40"/>
        <v>˜˜˜˜˜™™™™™</v>
      </c>
      <c r="P45" s="43" t="str">
        <f>REPT(CHAR(152),AM45)&amp;REPT(CHAR(155),AN45)&amp;REPT(CHAR(153),AO45)</f>
        <v>˜˜˜˜˜™™™™™</v>
      </c>
      <c r="Q45" s="44" t="str">
        <f>REPT(CHAR(152),AR45)&amp;REPT(CHAR(155),AS45)&amp;REPT(CHAR(153),AT45)</f>
        <v>˜˜˜˜˜™™™™™</v>
      </c>
      <c r="R45" s="45" t="str">
        <f>REPT(CHAR(152),AW45)&amp;REPT(CHAR(155),AX45)&amp;REPT(CHAR(153),AY45)</f>
        <v>˜˜˜˜™™™™™™</v>
      </c>
      <c r="AH45" s="34">
        <f t="shared" si="8"/>
        <v>5</v>
      </c>
      <c r="AI45" s="34">
        <f t="shared" si="47"/>
        <v>0</v>
      </c>
      <c r="AJ45" s="34">
        <f t="shared" si="48"/>
        <v>5</v>
      </c>
      <c r="AK45" s="46" t="str">
        <f t="shared" si="49"/>
        <v>˜˜˜˜˜™™™™™</v>
      </c>
      <c r="AM45" s="34">
        <f t="shared" si="12"/>
        <v>5</v>
      </c>
      <c r="AN45" s="34">
        <f t="shared" si="27"/>
        <v>0</v>
      </c>
      <c r="AO45" s="34">
        <f t="shared" si="28"/>
        <v>5</v>
      </c>
      <c r="AP45" s="46" t="str">
        <f>REPT(CHAR(152),AM45)&amp;REPT(CHAR(155),AN45)&amp;REPT(CHAR(153),AO45)</f>
        <v>˜˜˜˜˜™™™™™</v>
      </c>
      <c r="AR45" s="34">
        <f t="shared" si="16"/>
        <v>5</v>
      </c>
      <c r="AS45" s="34">
        <f t="shared" si="30"/>
        <v>0</v>
      </c>
      <c r="AT45" s="34">
        <f t="shared" si="31"/>
        <v>5</v>
      </c>
      <c r="AU45" s="46" t="str">
        <f>REPT(CHAR(152),AR45)&amp;REPT(CHAR(155),AS45)&amp;REPT(CHAR(153),AT45)</f>
        <v>˜˜˜˜˜™™™™™</v>
      </c>
      <c r="AW45" s="34">
        <f t="shared" si="20"/>
        <v>4</v>
      </c>
      <c r="AX45" s="34">
        <f t="shared" si="33"/>
        <v>0</v>
      </c>
      <c r="AY45" s="34">
        <f t="shared" si="34"/>
        <v>6</v>
      </c>
      <c r="AZ45" s="46" t="str">
        <f>REPT(CHAR(152),AW45)&amp;REPT(CHAR(155),AX45)&amp;REPT(CHAR(153),AY45)</f>
        <v>˜˜˜˜™™™™™™</v>
      </c>
    </row>
    <row r="46" spans="1:52" ht="18" thickTop="1" thickBot="1" x14ac:dyDescent="0.3">
      <c r="A46" s="33" t="s">
        <v>42</v>
      </c>
      <c r="B46" s="32">
        <v>5</v>
      </c>
      <c r="C46" s="36">
        <f>IF(B46&gt;4,B46, IF(B46=4, -1,IF(B46=3,-2,IF(B46=2,-3,IF(B46=1,-4,IF(B46=0,-5))))))</f>
        <v>5</v>
      </c>
      <c r="D46" s="32">
        <f>IF(Comparison_Matrix!F41="High",Scoring_Details!$B$9,IF(Comparison_Matrix!F41="Medium",Scoring_Details!$B$10,IF(Comparison_Matrix!F41="Low",Scoring_Details!$B$11)))</f>
        <v>0.5</v>
      </c>
      <c r="E46" s="32">
        <v>5</v>
      </c>
      <c r="F46" s="36">
        <f>IF(E46&gt;4,E46, IF(E46=4, -1,IF(E46=3,-2,IF(E46=2,-3,IF(E46=1,-4,IF(E46=0,-5))))))</f>
        <v>5</v>
      </c>
      <c r="G46" s="32">
        <f>IF(Comparison_Matrix!F41="High",Scoring_Details!$B$9,IF(Comparison_Matrix!F41="Medium",Scoring_Details!$B$10,IF(Comparison_Matrix!F41="Low",Scoring_Details!$B$11)))</f>
        <v>0.5</v>
      </c>
      <c r="H46" s="32">
        <v>5</v>
      </c>
      <c r="I46" s="36">
        <f>IF(H46&gt;4,H46, IF(H46=4, -1,IF(H46=3,-2,IF(H46=2,-3,IF(H46=1,-4,IF(H46=0,-5))))))</f>
        <v>5</v>
      </c>
      <c r="J46" s="32">
        <f>IF(Comparison_Matrix!F41="High",Scoring_Details!$B$9,IF(Comparison_Matrix!F41="Medium",Scoring_Details!$B$10,IF(Comparison_Matrix!F41="Low",Scoring_Details!$B$11)))</f>
        <v>0.5</v>
      </c>
      <c r="K46" s="32">
        <v>5</v>
      </c>
      <c r="L46" s="36">
        <f>IF(K46&gt;4,K46, IF(K46=4, -1,IF(K46=3,-2,IF(K46=2,-3,IF(K46=1,-4,IF(K46=0,-5))))))</f>
        <v>5</v>
      </c>
      <c r="M46" s="32">
        <f>IF(Comparison_Matrix!F41="High",Scoring_Details!$B$9,IF(Comparison_Matrix!F41="Medium",Scoring_Details!$B$10,IF(Comparison_Matrix!F41="Low",Scoring_Details!$B$11)))</f>
        <v>0.5</v>
      </c>
      <c r="N46" s="56"/>
      <c r="O46" s="42" t="str">
        <f t="shared" si="40"/>
        <v>˜˜˜˜˜™™™™™</v>
      </c>
      <c r="P46" s="43" t="str">
        <f t="shared" ref="P46:P53" si="68">REPT(CHAR(152),AM46)&amp;REPT(CHAR(155),AN46)&amp;REPT(CHAR(153),AO46)</f>
        <v>˜˜˜˜˜™™™™™</v>
      </c>
      <c r="Q46" s="44" t="str">
        <f t="shared" ref="Q46:Q53" si="69">REPT(CHAR(152),AR46)&amp;REPT(CHAR(155),AS46)&amp;REPT(CHAR(153),AT46)</f>
        <v>˜˜˜˜˜™™™™™</v>
      </c>
      <c r="R46" s="45" t="str">
        <f t="shared" ref="R46:R53" si="70">REPT(CHAR(152),AW46)&amp;REPT(CHAR(155),AX46)&amp;REPT(CHAR(153),AY46)</f>
        <v>˜˜˜˜˜™™™™™</v>
      </c>
      <c r="AH46" s="34">
        <f t="shared" si="8"/>
        <v>5</v>
      </c>
      <c r="AI46" s="34">
        <f t="shared" si="47"/>
        <v>0</v>
      </c>
      <c r="AJ46" s="34">
        <f t="shared" si="48"/>
        <v>5</v>
      </c>
      <c r="AK46" s="46" t="str">
        <f t="shared" si="49"/>
        <v>˜˜˜˜˜™™™™™</v>
      </c>
      <c r="AM46" s="34">
        <f t="shared" si="12"/>
        <v>5</v>
      </c>
      <c r="AN46" s="34">
        <f t="shared" si="27"/>
        <v>0</v>
      </c>
      <c r="AO46" s="34">
        <f t="shared" si="28"/>
        <v>5</v>
      </c>
      <c r="AP46" s="46" t="str">
        <f t="shared" si="29"/>
        <v>˜˜˜˜˜™™™™™</v>
      </c>
      <c r="AR46" s="34">
        <f t="shared" si="16"/>
        <v>5</v>
      </c>
      <c r="AS46" s="34">
        <f t="shared" si="30"/>
        <v>0</v>
      </c>
      <c r="AT46" s="34">
        <f t="shared" si="31"/>
        <v>5</v>
      </c>
      <c r="AU46" s="46" t="str">
        <f t="shared" si="32"/>
        <v>˜˜˜˜˜™™™™™</v>
      </c>
      <c r="AW46" s="34">
        <f t="shared" si="20"/>
        <v>5</v>
      </c>
      <c r="AX46" s="34">
        <f t="shared" si="33"/>
        <v>0</v>
      </c>
      <c r="AY46" s="34">
        <f t="shared" si="34"/>
        <v>5</v>
      </c>
      <c r="AZ46" s="46" t="str">
        <f t="shared" si="35"/>
        <v>˜˜˜˜˜™™™™™</v>
      </c>
    </row>
    <row r="47" spans="1:52" ht="28.5" thickTop="1" thickBot="1" x14ac:dyDescent="0.3">
      <c r="A47" s="33" t="s">
        <v>43</v>
      </c>
      <c r="B47" s="32">
        <v>5</v>
      </c>
      <c r="C47" s="36">
        <f t="shared" ref="C47:C51" si="71">IF(B47&gt;4,B47, IF(B47=4, -1,IF(B47=3,-2,IF(B47=2,-3,IF(B47=1,-4,IF(B47=0,-5))))))</f>
        <v>5</v>
      </c>
      <c r="D47" s="32">
        <f>IF(Comparison_Matrix!F42="High",Scoring_Details!$B$9,IF(Comparison_Matrix!F42="Medium",Scoring_Details!$B$10,IF(Comparison_Matrix!F42="Low",Scoring_Details!$B$11)))</f>
        <v>0.3</v>
      </c>
      <c r="E47" s="32">
        <v>4</v>
      </c>
      <c r="F47" s="36">
        <f t="shared" ref="F47:F52" si="72">IF(E47&gt;4,E47, IF(E47=4, -1,IF(E47=3,-2,IF(E47=2,-3,IF(E47=1,-4,IF(E47=0,-5))))))</f>
        <v>-1</v>
      </c>
      <c r="G47" s="32">
        <f>IF(Comparison_Matrix!F42="High",Scoring_Details!$B$9,IF(Comparison_Matrix!F42="Medium",Scoring_Details!$B$10,IF(Comparison_Matrix!F42="Low",Scoring_Details!$B$11)))</f>
        <v>0.3</v>
      </c>
      <c r="H47" s="32">
        <v>5</v>
      </c>
      <c r="I47" s="36">
        <f t="shared" ref="I47:I52" si="73">IF(H47&gt;4,H47, IF(H47=4, -1,IF(H47=3,-2,IF(H47=2,-3,IF(H47=1,-4,IF(H47=0,-5))))))</f>
        <v>5</v>
      </c>
      <c r="J47" s="32">
        <f>IF(Comparison_Matrix!F42="High",Scoring_Details!$B$9,IF(Comparison_Matrix!F42="Medium",Scoring_Details!$B$10,IF(Comparison_Matrix!F42="Low",Scoring_Details!$B$11)))</f>
        <v>0.3</v>
      </c>
      <c r="K47" s="32">
        <v>3</v>
      </c>
      <c r="L47" s="36">
        <f t="shared" ref="L47:L52" si="74">IF(K47&gt;4,K47, IF(K47=4, -1,IF(K47=3,-2,IF(K47=2,-3,IF(K47=1,-4,IF(K47=0,-5))))))</f>
        <v>-2</v>
      </c>
      <c r="M47" s="32">
        <f>IF(Comparison_Matrix!F42="High",Scoring_Details!$B$9,IF(Comparison_Matrix!F42="Medium",Scoring_Details!$B$10,IF(Comparison_Matrix!F42="Low",Scoring_Details!$B$11)))</f>
        <v>0.3</v>
      </c>
      <c r="N47" s="56" t="s">
        <v>166</v>
      </c>
      <c r="O47" s="42" t="str">
        <f t="shared" si="40"/>
        <v>˜˜˜˜˜™™™™™</v>
      </c>
      <c r="P47" s="43" t="str">
        <f t="shared" si="68"/>
        <v>˜˜˜˜™™™™™™</v>
      </c>
      <c r="Q47" s="44" t="str">
        <f t="shared" si="69"/>
        <v>˜˜˜˜˜™™™™™</v>
      </c>
      <c r="R47" s="45" t="str">
        <f t="shared" si="70"/>
        <v>˜˜˜™™™™™™™</v>
      </c>
      <c r="AH47" s="34">
        <f t="shared" si="8"/>
        <v>5</v>
      </c>
      <c r="AI47" s="34">
        <f t="shared" si="47"/>
        <v>0</v>
      </c>
      <c r="AJ47" s="34">
        <f t="shared" si="48"/>
        <v>5</v>
      </c>
      <c r="AK47" s="46" t="str">
        <f t="shared" si="49"/>
        <v>˜˜˜˜˜™™™™™</v>
      </c>
      <c r="AM47" s="34">
        <f t="shared" si="12"/>
        <v>4</v>
      </c>
      <c r="AN47" s="34">
        <f t="shared" si="27"/>
        <v>0</v>
      </c>
      <c r="AO47" s="34">
        <f t="shared" si="28"/>
        <v>6</v>
      </c>
      <c r="AP47" s="46" t="str">
        <f t="shared" si="29"/>
        <v>˜˜˜˜™™™™™™</v>
      </c>
      <c r="AR47" s="34">
        <f t="shared" si="16"/>
        <v>5</v>
      </c>
      <c r="AS47" s="34">
        <f t="shared" si="30"/>
        <v>0</v>
      </c>
      <c r="AT47" s="34">
        <f t="shared" si="31"/>
        <v>5</v>
      </c>
      <c r="AU47" s="46" t="str">
        <f t="shared" si="32"/>
        <v>˜˜˜˜˜™™™™™</v>
      </c>
      <c r="AW47" s="34">
        <f t="shared" si="20"/>
        <v>3</v>
      </c>
      <c r="AX47" s="34">
        <f t="shared" si="33"/>
        <v>0</v>
      </c>
      <c r="AY47" s="34">
        <f t="shared" si="34"/>
        <v>7</v>
      </c>
      <c r="AZ47" s="46" t="str">
        <f t="shared" si="35"/>
        <v>˜˜˜™™™™™™™</v>
      </c>
    </row>
    <row r="48" spans="1:52" ht="18" thickTop="1" thickBot="1" x14ac:dyDescent="0.3">
      <c r="A48" s="33" t="s">
        <v>44</v>
      </c>
      <c r="B48" s="32">
        <v>5</v>
      </c>
      <c r="C48" s="36">
        <f t="shared" si="71"/>
        <v>5</v>
      </c>
      <c r="D48" s="32">
        <f>IF(Comparison_Matrix!F43="High",Scoring_Details!$B$9,IF(Comparison_Matrix!F43="Medium",Scoring_Details!$B$10,IF(Comparison_Matrix!F43="Low",Scoring_Details!$B$11)))</f>
        <v>0.5</v>
      </c>
      <c r="E48" s="32">
        <v>5</v>
      </c>
      <c r="F48" s="36">
        <f t="shared" si="72"/>
        <v>5</v>
      </c>
      <c r="G48" s="32">
        <f>IF(Comparison_Matrix!F43="High",Scoring_Details!$B$9,IF(Comparison_Matrix!F43="Medium",Scoring_Details!$B$10,IF(Comparison_Matrix!F43="Low",Scoring_Details!$B$11)))</f>
        <v>0.5</v>
      </c>
      <c r="H48" s="32">
        <v>5</v>
      </c>
      <c r="I48" s="36">
        <f t="shared" si="73"/>
        <v>5</v>
      </c>
      <c r="J48" s="32">
        <f>IF(Comparison_Matrix!F43="High",Scoring_Details!$B$9,IF(Comparison_Matrix!F43="Medium",Scoring_Details!$B$10,IF(Comparison_Matrix!F43="Low",Scoring_Details!$B$11)))</f>
        <v>0.5</v>
      </c>
      <c r="K48" s="32">
        <v>5</v>
      </c>
      <c r="L48" s="36">
        <f t="shared" si="74"/>
        <v>5</v>
      </c>
      <c r="M48" s="32">
        <f>IF(Comparison_Matrix!F43="High",Scoring_Details!$B$9,IF(Comparison_Matrix!F43="Medium",Scoring_Details!$B$10,IF(Comparison_Matrix!F43="Low",Scoring_Details!$B$11)))</f>
        <v>0.5</v>
      </c>
      <c r="N48" s="56"/>
      <c r="O48" s="42" t="str">
        <f t="shared" si="40"/>
        <v>˜˜˜˜˜™™™™™</v>
      </c>
      <c r="P48" s="43" t="str">
        <f t="shared" si="68"/>
        <v>˜˜˜˜˜™™™™™</v>
      </c>
      <c r="Q48" s="44" t="str">
        <f t="shared" si="69"/>
        <v>˜˜˜˜˜™™™™™</v>
      </c>
      <c r="R48" s="45" t="str">
        <f t="shared" si="70"/>
        <v>˜˜˜˜˜™™™™™</v>
      </c>
      <c r="AH48" s="34">
        <f t="shared" si="8"/>
        <v>5</v>
      </c>
      <c r="AI48" s="34">
        <f t="shared" si="47"/>
        <v>0</v>
      </c>
      <c r="AJ48" s="34">
        <f t="shared" si="48"/>
        <v>5</v>
      </c>
      <c r="AK48" s="46" t="str">
        <f t="shared" si="49"/>
        <v>˜˜˜˜˜™™™™™</v>
      </c>
      <c r="AM48" s="34">
        <f t="shared" si="12"/>
        <v>5</v>
      </c>
      <c r="AN48" s="34">
        <f t="shared" si="27"/>
        <v>0</v>
      </c>
      <c r="AO48" s="34">
        <f t="shared" si="28"/>
        <v>5</v>
      </c>
      <c r="AP48" s="46" t="str">
        <f t="shared" si="29"/>
        <v>˜˜˜˜˜™™™™™</v>
      </c>
      <c r="AR48" s="34">
        <f t="shared" si="16"/>
        <v>5</v>
      </c>
      <c r="AS48" s="34">
        <f t="shared" si="30"/>
        <v>0</v>
      </c>
      <c r="AT48" s="34">
        <f t="shared" si="31"/>
        <v>5</v>
      </c>
      <c r="AU48" s="46" t="str">
        <f t="shared" si="32"/>
        <v>˜˜˜˜˜™™™™™</v>
      </c>
      <c r="AW48" s="34">
        <f t="shared" si="20"/>
        <v>5</v>
      </c>
      <c r="AX48" s="34">
        <f t="shared" si="33"/>
        <v>0</v>
      </c>
      <c r="AY48" s="34">
        <f t="shared" si="34"/>
        <v>5</v>
      </c>
      <c r="AZ48" s="46" t="str">
        <f t="shared" si="35"/>
        <v>˜˜˜˜˜™™™™™</v>
      </c>
    </row>
    <row r="49" spans="1:52" ht="18" thickTop="1" thickBot="1" x14ac:dyDescent="0.3">
      <c r="A49" s="33" t="s">
        <v>45</v>
      </c>
      <c r="B49" s="32">
        <v>5</v>
      </c>
      <c r="C49" s="36">
        <f t="shared" si="71"/>
        <v>5</v>
      </c>
      <c r="D49" s="32">
        <f>IF(Comparison_Matrix!F44="High",Scoring_Details!$B$9,IF(Comparison_Matrix!F44="Medium",Scoring_Details!$B$10,IF(Comparison_Matrix!F44="Low",Scoring_Details!$B$11)))</f>
        <v>0.5</v>
      </c>
      <c r="E49" s="32">
        <v>5</v>
      </c>
      <c r="F49" s="36">
        <f t="shared" si="72"/>
        <v>5</v>
      </c>
      <c r="G49" s="32">
        <f>IF(Comparison_Matrix!F44="High",Scoring_Details!$B$9,IF(Comparison_Matrix!F44="Medium",Scoring_Details!$B$10,IF(Comparison_Matrix!F44="Low",Scoring_Details!$B$11)))</f>
        <v>0.5</v>
      </c>
      <c r="H49" s="32">
        <v>5</v>
      </c>
      <c r="I49" s="36">
        <f t="shared" si="73"/>
        <v>5</v>
      </c>
      <c r="J49" s="32">
        <f>IF(Comparison_Matrix!F44="High",Scoring_Details!$B$9,IF(Comparison_Matrix!F44="Medium",Scoring_Details!$B$10,IF(Comparison_Matrix!F44="Low",Scoring_Details!$B$11)))</f>
        <v>0.5</v>
      </c>
      <c r="K49" s="32">
        <v>5</v>
      </c>
      <c r="L49" s="36">
        <f t="shared" si="74"/>
        <v>5</v>
      </c>
      <c r="M49" s="32">
        <f>IF(Comparison_Matrix!F44="High",Scoring_Details!$B$9,IF(Comparison_Matrix!F44="Medium",Scoring_Details!$B$10,IF(Comparison_Matrix!F44="Low",Scoring_Details!$B$11)))</f>
        <v>0.5</v>
      </c>
      <c r="N49" s="56"/>
      <c r="O49" s="42" t="str">
        <f t="shared" si="40"/>
        <v>˜˜˜˜˜™™™™™</v>
      </c>
      <c r="P49" s="43" t="str">
        <f t="shared" si="68"/>
        <v>˜˜˜˜˜™™™™™</v>
      </c>
      <c r="Q49" s="44" t="str">
        <f t="shared" si="69"/>
        <v>˜˜˜˜˜™™™™™</v>
      </c>
      <c r="R49" s="45" t="str">
        <f t="shared" si="70"/>
        <v>˜˜˜˜˜™™™™™</v>
      </c>
      <c r="AH49" s="34">
        <f t="shared" si="8"/>
        <v>5</v>
      </c>
      <c r="AI49" s="34">
        <f t="shared" si="47"/>
        <v>0</v>
      </c>
      <c r="AJ49" s="34">
        <f t="shared" si="48"/>
        <v>5</v>
      </c>
      <c r="AK49" s="46" t="str">
        <f t="shared" si="49"/>
        <v>˜˜˜˜˜™™™™™</v>
      </c>
      <c r="AM49" s="34">
        <f t="shared" si="12"/>
        <v>5</v>
      </c>
      <c r="AN49" s="34">
        <f t="shared" si="27"/>
        <v>0</v>
      </c>
      <c r="AO49" s="34">
        <f t="shared" si="28"/>
        <v>5</v>
      </c>
      <c r="AP49" s="46" t="str">
        <f t="shared" si="29"/>
        <v>˜˜˜˜˜™™™™™</v>
      </c>
      <c r="AR49" s="34">
        <f t="shared" si="16"/>
        <v>5</v>
      </c>
      <c r="AS49" s="34">
        <f t="shared" si="30"/>
        <v>0</v>
      </c>
      <c r="AT49" s="34">
        <f t="shared" si="31"/>
        <v>5</v>
      </c>
      <c r="AU49" s="46" t="str">
        <f t="shared" si="32"/>
        <v>˜˜˜˜˜™™™™™</v>
      </c>
      <c r="AW49" s="34">
        <f t="shared" si="20"/>
        <v>5</v>
      </c>
      <c r="AX49" s="34">
        <f t="shared" si="33"/>
        <v>0</v>
      </c>
      <c r="AY49" s="34">
        <f t="shared" si="34"/>
        <v>5</v>
      </c>
      <c r="AZ49" s="46" t="str">
        <f t="shared" si="35"/>
        <v>˜˜˜˜˜™™™™™</v>
      </c>
    </row>
    <row r="50" spans="1:52" ht="18" thickTop="1" thickBot="1" x14ac:dyDescent="0.3">
      <c r="A50" s="33" t="s">
        <v>46</v>
      </c>
      <c r="B50" s="32">
        <v>5</v>
      </c>
      <c r="C50" s="36">
        <f t="shared" si="71"/>
        <v>5</v>
      </c>
      <c r="D50" s="32">
        <f>IF(Comparison_Matrix!F45="High",Scoring_Details!$B$9,IF(Comparison_Matrix!F45="Medium",Scoring_Details!$B$10,IF(Comparison_Matrix!F45="Low",Scoring_Details!$B$11)))</f>
        <v>0.5</v>
      </c>
      <c r="E50" s="32">
        <v>5</v>
      </c>
      <c r="F50" s="36">
        <f t="shared" si="72"/>
        <v>5</v>
      </c>
      <c r="G50" s="32">
        <f>IF(Comparison_Matrix!F45="High",Scoring_Details!$B$9,IF(Comparison_Matrix!F45="Medium",Scoring_Details!$B$10,IF(Comparison_Matrix!F45="Low",Scoring_Details!$B$11)))</f>
        <v>0.5</v>
      </c>
      <c r="H50" s="32">
        <v>5</v>
      </c>
      <c r="I50" s="36">
        <f t="shared" si="73"/>
        <v>5</v>
      </c>
      <c r="J50" s="32">
        <f>IF(Comparison_Matrix!F45="High",Scoring_Details!$B$9,IF(Comparison_Matrix!F45="Medium",Scoring_Details!$B$10,IF(Comparison_Matrix!F45="Low",Scoring_Details!$B$11)))</f>
        <v>0.5</v>
      </c>
      <c r="K50" s="32">
        <v>5</v>
      </c>
      <c r="L50" s="36">
        <f t="shared" si="74"/>
        <v>5</v>
      </c>
      <c r="M50" s="32">
        <f>IF(Comparison_Matrix!F45="High",Scoring_Details!$B$9,IF(Comparison_Matrix!F45="Medium",Scoring_Details!$B$10,IF(Comparison_Matrix!F45="Low",Scoring_Details!$B$11)))</f>
        <v>0.5</v>
      </c>
      <c r="N50" s="56"/>
      <c r="O50" s="42" t="str">
        <f t="shared" si="40"/>
        <v>˜˜˜˜˜™™™™™</v>
      </c>
      <c r="P50" s="43" t="str">
        <f t="shared" si="68"/>
        <v>˜˜˜˜˜™™™™™</v>
      </c>
      <c r="Q50" s="44" t="str">
        <f t="shared" si="69"/>
        <v>˜˜˜˜˜™™™™™</v>
      </c>
      <c r="R50" s="45" t="str">
        <f t="shared" si="70"/>
        <v>˜˜˜˜˜™™™™™</v>
      </c>
      <c r="AH50" s="34">
        <f t="shared" si="8"/>
        <v>5</v>
      </c>
      <c r="AI50" s="34">
        <f t="shared" si="47"/>
        <v>0</v>
      </c>
      <c r="AJ50" s="34">
        <f t="shared" si="48"/>
        <v>5</v>
      </c>
      <c r="AK50" s="46" t="str">
        <f t="shared" si="49"/>
        <v>˜˜˜˜˜™™™™™</v>
      </c>
      <c r="AM50" s="34">
        <f t="shared" si="12"/>
        <v>5</v>
      </c>
      <c r="AN50" s="34">
        <f t="shared" si="27"/>
        <v>0</v>
      </c>
      <c r="AO50" s="34">
        <f t="shared" si="28"/>
        <v>5</v>
      </c>
      <c r="AP50" s="46" t="str">
        <f t="shared" si="29"/>
        <v>˜˜˜˜˜™™™™™</v>
      </c>
      <c r="AR50" s="34">
        <f t="shared" si="16"/>
        <v>5</v>
      </c>
      <c r="AS50" s="34">
        <f t="shared" si="30"/>
        <v>0</v>
      </c>
      <c r="AT50" s="34">
        <f t="shared" si="31"/>
        <v>5</v>
      </c>
      <c r="AU50" s="46" t="str">
        <f t="shared" si="32"/>
        <v>˜˜˜˜˜™™™™™</v>
      </c>
      <c r="AW50" s="34">
        <f t="shared" si="20"/>
        <v>5</v>
      </c>
      <c r="AX50" s="34">
        <f t="shared" si="33"/>
        <v>0</v>
      </c>
      <c r="AY50" s="34">
        <f t="shared" si="34"/>
        <v>5</v>
      </c>
      <c r="AZ50" s="46" t="str">
        <f t="shared" si="35"/>
        <v>˜˜˜˜˜™™™™™</v>
      </c>
    </row>
    <row r="51" spans="1:52" ht="18" thickTop="1" thickBot="1" x14ac:dyDescent="0.3">
      <c r="A51" s="33" t="s">
        <v>47</v>
      </c>
      <c r="B51" s="32">
        <v>5</v>
      </c>
      <c r="C51" s="36">
        <f t="shared" si="71"/>
        <v>5</v>
      </c>
      <c r="D51" s="32">
        <f>IF(Comparison_Matrix!F46="High",Scoring_Details!$B$9,IF(Comparison_Matrix!F46="Medium",Scoring_Details!$B$10,IF(Comparison_Matrix!F46="Low",Scoring_Details!$B$11)))</f>
        <v>0.2</v>
      </c>
      <c r="E51" s="32">
        <v>4</v>
      </c>
      <c r="F51" s="36">
        <f t="shared" si="72"/>
        <v>-1</v>
      </c>
      <c r="G51" s="32">
        <f>IF(Comparison_Matrix!F46="High",Scoring_Details!$B$9,IF(Comparison_Matrix!F46="Medium",Scoring_Details!$B$10,IF(Comparison_Matrix!F46="Low",Scoring_Details!$B$11)))</f>
        <v>0.2</v>
      </c>
      <c r="H51" s="32">
        <v>5</v>
      </c>
      <c r="I51" s="36">
        <f t="shared" si="73"/>
        <v>5</v>
      </c>
      <c r="J51" s="32">
        <f>IF(Comparison_Matrix!F46="High",Scoring_Details!$B$9,IF(Comparison_Matrix!F46="Medium",Scoring_Details!$B$10,IF(Comparison_Matrix!F46="Low",Scoring_Details!$B$11)))</f>
        <v>0.2</v>
      </c>
      <c r="K51" s="32">
        <v>0</v>
      </c>
      <c r="L51" s="36">
        <f t="shared" si="74"/>
        <v>-5</v>
      </c>
      <c r="M51" s="32">
        <f>IF(Comparison_Matrix!F46="High",Scoring_Details!$B$9,IF(Comparison_Matrix!F46="Medium",Scoring_Details!$B$10,IF(Comparison_Matrix!F46="Low",Scoring_Details!$B$11)))</f>
        <v>0.2</v>
      </c>
      <c r="N51" s="56" t="s">
        <v>167</v>
      </c>
      <c r="O51" s="42" t="str">
        <f t="shared" si="40"/>
        <v>˜˜˜˜˜™™™™™</v>
      </c>
      <c r="P51" s="43" t="str">
        <f t="shared" si="68"/>
        <v>˜˜˜˜™™™™™™</v>
      </c>
      <c r="Q51" s="44" t="str">
        <f t="shared" si="69"/>
        <v>˜˜˜˜˜™™™™™</v>
      </c>
      <c r="R51" s="45" t="str">
        <f t="shared" si="70"/>
        <v>™™™™™™™™™™</v>
      </c>
      <c r="AH51" s="34">
        <f t="shared" si="8"/>
        <v>5</v>
      </c>
      <c r="AI51" s="34">
        <f t="shared" si="47"/>
        <v>0</v>
      </c>
      <c r="AJ51" s="34">
        <f t="shared" si="48"/>
        <v>5</v>
      </c>
      <c r="AK51" s="46" t="str">
        <f t="shared" si="49"/>
        <v>˜˜˜˜˜™™™™™</v>
      </c>
      <c r="AM51" s="34">
        <f t="shared" si="12"/>
        <v>4</v>
      </c>
      <c r="AN51" s="34">
        <f t="shared" si="27"/>
        <v>0</v>
      </c>
      <c r="AO51" s="34">
        <f t="shared" si="28"/>
        <v>6</v>
      </c>
      <c r="AP51" s="46" t="str">
        <f t="shared" si="29"/>
        <v>˜˜˜˜™™™™™™</v>
      </c>
      <c r="AR51" s="34">
        <f t="shared" si="16"/>
        <v>5</v>
      </c>
      <c r="AS51" s="34">
        <f t="shared" si="30"/>
        <v>0</v>
      </c>
      <c r="AT51" s="34">
        <f t="shared" si="31"/>
        <v>5</v>
      </c>
      <c r="AU51" s="46" t="str">
        <f t="shared" si="32"/>
        <v>˜˜˜˜˜™™™™™</v>
      </c>
      <c r="AW51" s="34">
        <f t="shared" si="20"/>
        <v>0</v>
      </c>
      <c r="AX51" s="34">
        <f t="shared" si="33"/>
        <v>0</v>
      </c>
      <c r="AY51" s="34">
        <f t="shared" si="34"/>
        <v>10</v>
      </c>
      <c r="AZ51" s="46" t="str">
        <f t="shared" si="35"/>
        <v>™™™™™™™™™™</v>
      </c>
    </row>
    <row r="52" spans="1:52" ht="18" thickTop="1" thickBot="1" x14ac:dyDescent="0.3">
      <c r="A52" s="33" t="s">
        <v>48</v>
      </c>
      <c r="B52" s="32">
        <v>5</v>
      </c>
      <c r="C52" s="36">
        <f>IF(B52&gt;4,B52, IF(B52=4, -1,IF(B52=3,-2,IF(B52=2,-3,IF(B52=1,-4,IF(B52=0,-5))))))</f>
        <v>5</v>
      </c>
      <c r="D52" s="32">
        <f>IF(Comparison_Matrix!F47="High",Scoring_Details!$B$9,IF(Comparison_Matrix!F47="Medium",Scoring_Details!$B$10,IF(Comparison_Matrix!F47="Low",Scoring_Details!$B$11)))</f>
        <v>0.5</v>
      </c>
      <c r="E52" s="32">
        <v>5</v>
      </c>
      <c r="F52" s="36">
        <f t="shared" si="72"/>
        <v>5</v>
      </c>
      <c r="G52" s="32">
        <f>IF(Comparison_Matrix!F47="High",Scoring_Details!$B$9,IF(Comparison_Matrix!F47="Medium",Scoring_Details!$B$10,IF(Comparison_Matrix!F47="Low",Scoring_Details!$B$11)))</f>
        <v>0.5</v>
      </c>
      <c r="H52" s="32">
        <v>5</v>
      </c>
      <c r="I52" s="36">
        <f t="shared" si="73"/>
        <v>5</v>
      </c>
      <c r="J52" s="32">
        <f>IF(Comparison_Matrix!F47="High",Scoring_Details!$B$9,IF(Comparison_Matrix!F47="Medium",Scoring_Details!$B$10,IF(Comparison_Matrix!F47="Low",Scoring_Details!$B$11)))</f>
        <v>0.5</v>
      </c>
      <c r="K52" s="32">
        <v>5</v>
      </c>
      <c r="L52" s="36">
        <f t="shared" si="74"/>
        <v>5</v>
      </c>
      <c r="M52" s="32">
        <f>IF(Comparison_Matrix!F47="High",Scoring_Details!$B$9,IF(Comparison_Matrix!F47="Medium",Scoring_Details!$B$10,IF(Comparison_Matrix!F47="Low",Scoring_Details!$B$11)))</f>
        <v>0.5</v>
      </c>
      <c r="N52" s="56"/>
      <c r="O52" s="42" t="str">
        <f t="shared" si="40"/>
        <v>˜˜˜˜˜™™™™™</v>
      </c>
      <c r="P52" s="43" t="str">
        <f t="shared" si="68"/>
        <v>˜˜˜˜˜™™™™™</v>
      </c>
      <c r="Q52" s="44" t="str">
        <f t="shared" si="69"/>
        <v>˜˜˜˜˜™™™™™</v>
      </c>
      <c r="R52" s="45" t="str">
        <f t="shared" si="70"/>
        <v>˜˜˜˜˜™™™™™</v>
      </c>
      <c r="AH52" s="34">
        <f t="shared" si="8"/>
        <v>5</v>
      </c>
      <c r="AI52" s="34">
        <f t="shared" si="47"/>
        <v>0</v>
      </c>
      <c r="AJ52" s="34">
        <f t="shared" si="48"/>
        <v>5</v>
      </c>
      <c r="AK52" s="46" t="str">
        <f t="shared" si="49"/>
        <v>˜˜˜˜˜™™™™™</v>
      </c>
      <c r="AM52" s="34">
        <f t="shared" si="12"/>
        <v>5</v>
      </c>
      <c r="AN52" s="34">
        <f t="shared" si="27"/>
        <v>0</v>
      </c>
      <c r="AO52" s="34">
        <f t="shared" si="28"/>
        <v>5</v>
      </c>
      <c r="AP52" s="46" t="str">
        <f t="shared" si="29"/>
        <v>˜˜˜˜˜™™™™™</v>
      </c>
      <c r="AR52" s="34">
        <f t="shared" si="16"/>
        <v>5</v>
      </c>
      <c r="AS52" s="34">
        <f t="shared" si="30"/>
        <v>0</v>
      </c>
      <c r="AT52" s="34">
        <f t="shared" si="31"/>
        <v>5</v>
      </c>
      <c r="AU52" s="46" t="str">
        <f t="shared" si="32"/>
        <v>˜˜˜˜˜™™™™™</v>
      </c>
      <c r="AW52" s="34">
        <f t="shared" si="20"/>
        <v>5</v>
      </c>
      <c r="AX52" s="34">
        <f t="shared" si="33"/>
        <v>0</v>
      </c>
      <c r="AY52" s="34">
        <f t="shared" si="34"/>
        <v>5</v>
      </c>
      <c r="AZ52" s="46" t="str">
        <f t="shared" si="35"/>
        <v>˜˜˜˜˜™™™™™</v>
      </c>
    </row>
    <row r="53" spans="1:52" ht="18" thickTop="1" thickBot="1" x14ac:dyDescent="0.3">
      <c r="A53" s="55" t="s">
        <v>130</v>
      </c>
      <c r="B53" s="36">
        <f>SUMPRODUCT(B45:B52,D45:D52) / SUM(D45:D52)</f>
        <v>5</v>
      </c>
      <c r="C53" s="36">
        <f>SUMPRODUCT(C45:C52,D45:D52) / SUM(D45:D52)</f>
        <v>5</v>
      </c>
      <c r="D53" s="36"/>
      <c r="E53" s="36">
        <f>SUMPRODUCT(E45:E52,G45:G52) / SUM(G45:G52)</f>
        <v>4.8571428571428568</v>
      </c>
      <c r="F53" s="36">
        <f>SUMPRODUCT(F45:F52,G45:G52) / SUM(G45:G52)</f>
        <v>4.1428571428571432</v>
      </c>
      <c r="G53" s="36"/>
      <c r="H53" s="36">
        <f>SUMPRODUCT(H45:H52,J45:J52) / SUM(J45:J52)</f>
        <v>5</v>
      </c>
      <c r="I53" s="36">
        <f>SUMPRODUCT(I45:I52,J45:J52) / SUM(J45:J52)</f>
        <v>5</v>
      </c>
      <c r="J53" s="36"/>
      <c r="K53" s="36">
        <f>SUMPRODUCT(K45:K52,M45:M52) / SUM(M45:M52)</f>
        <v>4.4000000000000004</v>
      </c>
      <c r="L53" s="36">
        <f>SUMPRODUCT(L45:L52,M45:M52) / SUM(M45:M52)</f>
        <v>2.9714285714285715</v>
      </c>
      <c r="M53" s="36"/>
      <c r="N53" s="57"/>
      <c r="O53" s="38" t="str">
        <f>REPT(CHAR(152),AH53)&amp;REPT(CHAR(155),AI53)&amp;REPT(CHAR(153),AJ53)</f>
        <v>˜˜˜˜˜™™™™™</v>
      </c>
      <c r="P53" s="39" t="str">
        <f t="shared" si="68"/>
        <v>˜˜˜˜›™™™™™</v>
      </c>
      <c r="Q53" s="40" t="str">
        <f t="shared" si="69"/>
        <v>˜˜˜˜˜™™™™™</v>
      </c>
      <c r="R53" s="41" t="str">
        <f t="shared" si="70"/>
        <v>˜˜˜™™™™™™™</v>
      </c>
      <c r="AH53" s="34">
        <f>MAX(0,(CEILING(C53,0.5)))</f>
        <v>5</v>
      </c>
      <c r="AI53" s="34">
        <f t="shared" ref="AI53" si="75">CEILING(AH53-INT(AH53),1)</f>
        <v>0</v>
      </c>
      <c r="AJ53" s="34">
        <f t="shared" ref="AJ53" si="76">INT(10-AH53)</f>
        <v>5</v>
      </c>
      <c r="AK53" s="46" t="str">
        <f>REPT(CHAR(152),AH53)&amp;REPT(CHAR(155),AI53)&amp;REPT(CHAR(153),AJ53)</f>
        <v>˜˜˜˜˜™™™™™</v>
      </c>
      <c r="AM53" s="34">
        <f>MAX(0,(CEILING(F53,0.5)))</f>
        <v>4.5</v>
      </c>
      <c r="AN53" s="34">
        <f t="shared" si="27"/>
        <v>1</v>
      </c>
      <c r="AO53" s="34">
        <f t="shared" si="28"/>
        <v>5</v>
      </c>
      <c r="AP53" s="46" t="str">
        <f t="shared" si="29"/>
        <v>˜˜˜˜›™™™™™</v>
      </c>
      <c r="AR53" s="34">
        <f>MAX(0,(CEILING(I53,0.5)))</f>
        <v>5</v>
      </c>
      <c r="AS53" s="34">
        <f t="shared" si="30"/>
        <v>0</v>
      </c>
      <c r="AT53" s="34">
        <f t="shared" si="31"/>
        <v>5</v>
      </c>
      <c r="AU53" s="46" t="str">
        <f t="shared" si="32"/>
        <v>˜˜˜˜˜™™™™™</v>
      </c>
      <c r="AW53" s="34">
        <f>MAX(0,(CEILING(L53,0.5)))</f>
        <v>3</v>
      </c>
      <c r="AX53" s="34">
        <f t="shared" si="33"/>
        <v>0</v>
      </c>
      <c r="AY53" s="34">
        <f t="shared" si="34"/>
        <v>7</v>
      </c>
      <c r="AZ53" s="46" t="str">
        <f t="shared" si="35"/>
        <v>˜˜˜™™™™™™™</v>
      </c>
    </row>
    <row r="54" spans="1:52" ht="23.25" customHeight="1" thickTop="1" thickBot="1" x14ac:dyDescent="0.3">
      <c r="A54" s="26" t="s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58"/>
      <c r="O54" s="16"/>
      <c r="P54" s="16"/>
      <c r="Q54" s="16"/>
      <c r="R54" s="16"/>
      <c r="AH54" s="34">
        <f t="shared" si="8"/>
        <v>0</v>
      </c>
      <c r="AI54" s="34">
        <f t="shared" si="47"/>
        <v>0</v>
      </c>
      <c r="AJ54" s="34">
        <f t="shared" si="48"/>
        <v>10</v>
      </c>
      <c r="AK54" s="46" t="str">
        <f t="shared" si="49"/>
        <v>™™™™™™™™™™</v>
      </c>
      <c r="AM54" s="34">
        <f t="shared" si="12"/>
        <v>0</v>
      </c>
      <c r="AN54" s="34">
        <f t="shared" si="27"/>
        <v>0</v>
      </c>
      <c r="AO54" s="34">
        <f t="shared" si="28"/>
        <v>10</v>
      </c>
      <c r="AP54" s="46" t="str">
        <f t="shared" si="29"/>
        <v>™™™™™™™™™™</v>
      </c>
      <c r="AR54" s="34">
        <f t="shared" si="16"/>
        <v>0</v>
      </c>
      <c r="AS54" s="34">
        <f t="shared" si="30"/>
        <v>0</v>
      </c>
      <c r="AT54" s="34">
        <f t="shared" si="31"/>
        <v>10</v>
      </c>
      <c r="AU54" s="46" t="str">
        <f t="shared" si="32"/>
        <v>™™™™™™™™™™</v>
      </c>
      <c r="AW54" s="34">
        <f t="shared" si="20"/>
        <v>0</v>
      </c>
      <c r="AX54" s="34">
        <f t="shared" si="33"/>
        <v>0</v>
      </c>
      <c r="AY54" s="34">
        <f t="shared" si="34"/>
        <v>10</v>
      </c>
      <c r="AZ54" s="46" t="str">
        <f t="shared" si="35"/>
        <v>™™™™™™™™™™</v>
      </c>
    </row>
    <row r="55" spans="1:52" ht="18" thickTop="1" thickBot="1" x14ac:dyDescent="0.3">
      <c r="A55" s="33" t="s">
        <v>50</v>
      </c>
      <c r="B55" s="32">
        <v>5</v>
      </c>
      <c r="C55" s="36">
        <f>IF(B55&gt;4,B55, IF(B55=4, -1,IF(B55=3,-2,IF(B55=2,-3,IF(B55=1,-4,IF(B55=0,-5))))))</f>
        <v>5</v>
      </c>
      <c r="D55" s="32">
        <f>IF(Comparison_Matrix!F49="High",Scoring_Details!$B$9,IF(Comparison_Matrix!F49="Medium",Scoring_Details!$B$10,IF(Comparison_Matrix!F49="Low",Scoring_Details!$B$11)))</f>
        <v>0.5</v>
      </c>
      <c r="E55" s="59">
        <v>5</v>
      </c>
      <c r="F55" s="36">
        <f>IF(E55&gt;4,E55, IF(E55=4, -1,IF(E55=3,-2,IF(E55=2,-3,IF(E55=1,-4,IF(E55=0,-5))))))</f>
        <v>5</v>
      </c>
      <c r="G55" s="32">
        <f>IF(Comparison_Matrix!F49="High",Scoring_Details!$B$9,IF(Comparison_Matrix!F49="Medium",Scoring_Details!$B$10,IF(Comparison_Matrix!F49="Low",Scoring_Details!$B$11)))</f>
        <v>0.5</v>
      </c>
      <c r="H55" s="32">
        <v>0</v>
      </c>
      <c r="I55" s="36">
        <f>IF(H55&gt;4,H55, IF(H55=4, -1,IF(H55=3,-2,IF(H55=2,-3,IF(H55=1,-4,IF(H55=0,-5))))))</f>
        <v>-5</v>
      </c>
      <c r="J55" s="32">
        <f>IF(Comparison_Matrix!F49="High",Scoring_Details!$B$9,IF(Comparison_Matrix!F49="Medium",Scoring_Details!$B$10,IF(Comparison_Matrix!F49="Low",Scoring_Details!$B$11)))</f>
        <v>0.5</v>
      </c>
      <c r="K55" s="32">
        <v>0</v>
      </c>
      <c r="L55" s="36">
        <f>IF(K55&gt;4,K55, IF(K55=4, -1,IF(K55=3,-2,IF(K55=2,-3,IF(K55=1,-4,IF(K55=0,-5))))))</f>
        <v>-5</v>
      </c>
      <c r="M55" s="32">
        <f>IF(Comparison_Matrix!F49="High",Scoring_Details!$B$9,IF(Comparison_Matrix!F49="Medium",Scoring_Details!$B$10,IF(Comparison_Matrix!F49="Low",Scoring_Details!$B$11)))</f>
        <v>0.5</v>
      </c>
      <c r="N55" s="56"/>
      <c r="O55" s="42" t="str">
        <f t="shared" si="40"/>
        <v>˜˜˜˜˜™™™™™</v>
      </c>
      <c r="P55" s="43" t="str">
        <f>REPT(CHAR(152),AM55)&amp;REPT(CHAR(155),AN55)&amp;REPT(CHAR(153),AO55)</f>
        <v>˜˜˜˜˜™™™™™</v>
      </c>
      <c r="Q55" s="44" t="str">
        <f>REPT(CHAR(152),AR55)&amp;REPT(CHAR(155),AS55)&amp;REPT(CHAR(153),AT55)</f>
        <v>™™™™™™™™™™</v>
      </c>
      <c r="R55" s="45" t="str">
        <f>REPT(CHAR(152),AW55)&amp;REPT(CHAR(155),AX55)&amp;REPT(CHAR(153),AY55)</f>
        <v>™™™™™™™™™™</v>
      </c>
      <c r="AH55" s="34">
        <f t="shared" si="8"/>
        <v>5</v>
      </c>
      <c r="AI55" s="34">
        <f t="shared" si="47"/>
        <v>0</v>
      </c>
      <c r="AJ55" s="34">
        <f t="shared" si="48"/>
        <v>5</v>
      </c>
      <c r="AK55" s="46" t="str">
        <f t="shared" si="49"/>
        <v>˜˜˜˜˜™™™™™</v>
      </c>
      <c r="AM55" s="34">
        <f t="shared" si="12"/>
        <v>5</v>
      </c>
      <c r="AN55" s="34">
        <f t="shared" si="27"/>
        <v>0</v>
      </c>
      <c r="AO55" s="34">
        <f t="shared" si="28"/>
        <v>5</v>
      </c>
      <c r="AP55" s="46" t="str">
        <f>REPT(CHAR(152),AM55)&amp;REPT(CHAR(155),AN55)&amp;REPT(CHAR(153),AO55)</f>
        <v>˜˜˜˜˜™™™™™</v>
      </c>
      <c r="AR55" s="34">
        <f t="shared" si="16"/>
        <v>0</v>
      </c>
      <c r="AS55" s="34">
        <f t="shared" si="30"/>
        <v>0</v>
      </c>
      <c r="AT55" s="34">
        <f t="shared" si="31"/>
        <v>10</v>
      </c>
      <c r="AU55" s="46" t="str">
        <f>REPT(CHAR(152),AR55)&amp;REPT(CHAR(155),AS55)&amp;REPT(CHAR(153),AT55)</f>
        <v>™™™™™™™™™™</v>
      </c>
      <c r="AW55" s="34">
        <f t="shared" si="20"/>
        <v>0</v>
      </c>
      <c r="AX55" s="34">
        <f t="shared" si="33"/>
        <v>0</v>
      </c>
      <c r="AY55" s="34">
        <f t="shared" si="34"/>
        <v>10</v>
      </c>
      <c r="AZ55" s="46" t="str">
        <f>REPT(CHAR(152),AW55)&amp;REPT(CHAR(155),AX55)&amp;REPT(CHAR(153),AY55)</f>
        <v>™™™™™™™™™™</v>
      </c>
    </row>
    <row r="56" spans="1:52" ht="18" thickTop="1" thickBot="1" x14ac:dyDescent="0.3">
      <c r="A56" s="33" t="s">
        <v>87</v>
      </c>
      <c r="B56" s="32">
        <v>5</v>
      </c>
      <c r="C56" s="36">
        <f t="shared" ref="C56:C59" si="77">IF(B56&gt;4,B56, IF(B56=4, -1,IF(B56=3,-2,IF(B56=2,-3,IF(B56=1,-4,IF(B56=0,-5))))))</f>
        <v>5</v>
      </c>
      <c r="D56" s="32">
        <f>IF(Comparison_Matrix!F50="High",Scoring_Details!$B$9,IF(Comparison_Matrix!F50="Medium",Scoring_Details!$B$10,IF(Comparison_Matrix!F50="Low",Scoring_Details!$B$11)))</f>
        <v>0.2</v>
      </c>
      <c r="E56" s="59">
        <v>5</v>
      </c>
      <c r="F56" s="36">
        <f t="shared" ref="F56:F59" si="78">IF(E56&gt;4,E56, IF(E56=4, -1,IF(E56=3,-2,IF(E56=2,-3,IF(E56=1,-4,IF(E56=0,-5))))))</f>
        <v>5</v>
      </c>
      <c r="G56" s="32">
        <f>IF(Comparison_Matrix!F50="High",Scoring_Details!$B$9,IF(Comparison_Matrix!F50="Medium",Scoring_Details!$B$10,IF(Comparison_Matrix!F50="Low",Scoring_Details!$B$11)))</f>
        <v>0.2</v>
      </c>
      <c r="H56" s="32">
        <v>0</v>
      </c>
      <c r="I56" s="36">
        <f t="shared" ref="I56:I59" si="79">IF(H56&gt;4,H56, IF(H56=4, -1,IF(H56=3,-2,IF(H56=2,-3,IF(H56=1,-4,IF(H56=0,-5))))))</f>
        <v>-5</v>
      </c>
      <c r="J56" s="32">
        <f>IF(Comparison_Matrix!F50="High",Scoring_Details!$B$9,IF(Comparison_Matrix!F50="Medium",Scoring_Details!$B$10,IF(Comparison_Matrix!F50="Low",Scoring_Details!$B$11)))</f>
        <v>0.2</v>
      </c>
      <c r="K56" s="32">
        <v>5</v>
      </c>
      <c r="L56" s="36">
        <f t="shared" ref="L56:L59" si="80">IF(K56&gt;4,K56, IF(K56=4, -1,IF(K56=3,-2,IF(K56=2,-3,IF(K56=1,-4,IF(K56=0,-5))))))</f>
        <v>5</v>
      </c>
      <c r="M56" s="32">
        <f>IF(Comparison_Matrix!F50="High",Scoring_Details!$B$9,IF(Comparison_Matrix!F50="Medium",Scoring_Details!$B$10,IF(Comparison_Matrix!F50="Low",Scoring_Details!$B$11)))</f>
        <v>0.2</v>
      </c>
      <c r="N56" s="56"/>
      <c r="O56" s="42" t="str">
        <f t="shared" si="40"/>
        <v>˜˜˜˜˜™™™™™</v>
      </c>
      <c r="P56" s="43" t="str">
        <f t="shared" ref="P56:P60" si="81">REPT(CHAR(152),AM56)&amp;REPT(CHAR(155),AN56)&amp;REPT(CHAR(153),AO56)</f>
        <v>˜˜˜˜˜™™™™™</v>
      </c>
      <c r="Q56" s="44" t="str">
        <f t="shared" ref="Q56:Q60" si="82">REPT(CHAR(152),AR56)&amp;REPT(CHAR(155),AS56)&amp;REPT(CHAR(153),AT56)</f>
        <v>™™™™™™™™™™</v>
      </c>
      <c r="R56" s="45" t="str">
        <f t="shared" ref="R56:R60" si="83">REPT(CHAR(152),AW56)&amp;REPT(CHAR(155),AX56)&amp;REPT(CHAR(153),AY56)</f>
        <v>˜˜˜˜˜™™™™™</v>
      </c>
      <c r="AH56" s="34">
        <f t="shared" si="8"/>
        <v>5</v>
      </c>
      <c r="AI56" s="34">
        <f t="shared" si="47"/>
        <v>0</v>
      </c>
      <c r="AJ56" s="34">
        <f t="shared" si="48"/>
        <v>5</v>
      </c>
      <c r="AK56" s="46" t="str">
        <f t="shared" si="49"/>
        <v>˜˜˜˜˜™™™™™</v>
      </c>
      <c r="AM56" s="34">
        <f t="shared" si="12"/>
        <v>5</v>
      </c>
      <c r="AN56" s="34">
        <f t="shared" si="27"/>
        <v>0</v>
      </c>
      <c r="AO56" s="34">
        <f t="shared" si="28"/>
        <v>5</v>
      </c>
      <c r="AP56" s="46" t="str">
        <f t="shared" si="29"/>
        <v>˜˜˜˜˜™™™™™</v>
      </c>
      <c r="AR56" s="34">
        <f t="shared" si="16"/>
        <v>0</v>
      </c>
      <c r="AS56" s="34">
        <f t="shared" si="30"/>
        <v>0</v>
      </c>
      <c r="AT56" s="34">
        <f t="shared" si="31"/>
        <v>10</v>
      </c>
      <c r="AU56" s="46" t="str">
        <f t="shared" si="32"/>
        <v>™™™™™™™™™™</v>
      </c>
      <c r="AW56" s="34">
        <f t="shared" si="20"/>
        <v>5</v>
      </c>
      <c r="AX56" s="34">
        <f t="shared" si="33"/>
        <v>0</v>
      </c>
      <c r="AY56" s="34">
        <f t="shared" si="34"/>
        <v>5</v>
      </c>
      <c r="AZ56" s="46" t="str">
        <f t="shared" si="35"/>
        <v>˜˜˜˜˜™™™™™</v>
      </c>
    </row>
    <row r="57" spans="1:52" ht="18" thickTop="1" thickBot="1" x14ac:dyDescent="0.3">
      <c r="A57" s="33" t="s">
        <v>51</v>
      </c>
      <c r="B57" s="32">
        <v>5</v>
      </c>
      <c r="C57" s="36">
        <f t="shared" si="77"/>
        <v>5</v>
      </c>
      <c r="D57" s="32">
        <f>IF(Comparison_Matrix!F51="High",Scoring_Details!$B$9,IF(Comparison_Matrix!F51="Medium",Scoring_Details!$B$10,IF(Comparison_Matrix!F51="Low",Scoring_Details!$B$11)))</f>
        <v>0.2</v>
      </c>
      <c r="E57" s="59">
        <v>5</v>
      </c>
      <c r="F57" s="36">
        <f t="shared" si="78"/>
        <v>5</v>
      </c>
      <c r="G57" s="32">
        <f>IF(Comparison_Matrix!F51="High",Scoring_Details!$B$9,IF(Comparison_Matrix!F51="Medium",Scoring_Details!$B$10,IF(Comparison_Matrix!F51="Low",Scoring_Details!$B$11)))</f>
        <v>0.2</v>
      </c>
      <c r="H57" s="32">
        <v>0</v>
      </c>
      <c r="I57" s="36">
        <f t="shared" si="79"/>
        <v>-5</v>
      </c>
      <c r="J57" s="32">
        <f>IF(Comparison_Matrix!F51="High",Scoring_Details!$B$9,IF(Comparison_Matrix!F51="Medium",Scoring_Details!$B$10,IF(Comparison_Matrix!F51="Low",Scoring_Details!$B$11)))</f>
        <v>0.2</v>
      </c>
      <c r="K57" s="32">
        <v>4</v>
      </c>
      <c r="L57" s="36">
        <f t="shared" si="80"/>
        <v>-1</v>
      </c>
      <c r="M57" s="32">
        <f>IF(Comparison_Matrix!F51="High",Scoring_Details!$B$9,IF(Comparison_Matrix!F51="Medium",Scoring_Details!$B$10,IF(Comparison_Matrix!F51="Low",Scoring_Details!$B$11)))</f>
        <v>0.2</v>
      </c>
      <c r="N57" s="56" t="s">
        <v>168</v>
      </c>
      <c r="O57" s="42" t="str">
        <f t="shared" si="40"/>
        <v>˜˜˜˜˜™™™™™</v>
      </c>
      <c r="P57" s="43" t="str">
        <f t="shared" si="81"/>
        <v>˜˜˜˜˜™™™™™</v>
      </c>
      <c r="Q57" s="44" t="str">
        <f t="shared" si="82"/>
        <v>™™™™™™™™™™</v>
      </c>
      <c r="R57" s="45" t="str">
        <f t="shared" si="83"/>
        <v>˜˜˜˜™™™™™™</v>
      </c>
      <c r="AH57" s="34">
        <f t="shared" si="8"/>
        <v>5</v>
      </c>
      <c r="AI57" s="34">
        <f t="shared" si="47"/>
        <v>0</v>
      </c>
      <c r="AJ57" s="34">
        <f t="shared" si="48"/>
        <v>5</v>
      </c>
      <c r="AK57" s="46" t="str">
        <f t="shared" si="49"/>
        <v>˜˜˜˜˜™™™™™</v>
      </c>
      <c r="AM57" s="34">
        <f t="shared" si="12"/>
        <v>5</v>
      </c>
      <c r="AN57" s="34">
        <f t="shared" si="27"/>
        <v>0</v>
      </c>
      <c r="AO57" s="34">
        <f t="shared" si="28"/>
        <v>5</v>
      </c>
      <c r="AP57" s="46" t="str">
        <f t="shared" si="29"/>
        <v>˜˜˜˜˜™™™™™</v>
      </c>
      <c r="AR57" s="34">
        <f t="shared" si="16"/>
        <v>0</v>
      </c>
      <c r="AS57" s="34">
        <f t="shared" si="30"/>
        <v>0</v>
      </c>
      <c r="AT57" s="34">
        <f t="shared" si="31"/>
        <v>10</v>
      </c>
      <c r="AU57" s="46" t="str">
        <f t="shared" si="32"/>
        <v>™™™™™™™™™™</v>
      </c>
      <c r="AW57" s="34">
        <f t="shared" si="20"/>
        <v>4</v>
      </c>
      <c r="AX57" s="34">
        <f t="shared" si="33"/>
        <v>0</v>
      </c>
      <c r="AY57" s="34">
        <f t="shared" si="34"/>
        <v>6</v>
      </c>
      <c r="AZ57" s="46" t="str">
        <f t="shared" si="35"/>
        <v>˜˜˜˜™™™™™™</v>
      </c>
    </row>
    <row r="58" spans="1:52" ht="18" thickTop="1" thickBot="1" x14ac:dyDescent="0.3">
      <c r="A58" s="33" t="s">
        <v>52</v>
      </c>
      <c r="B58" s="32">
        <v>5</v>
      </c>
      <c r="C58" s="36">
        <f t="shared" si="77"/>
        <v>5</v>
      </c>
      <c r="D58" s="32">
        <f>IF(Comparison_Matrix!F52="High",Scoring_Details!$B$9,IF(Comparison_Matrix!F52="Medium",Scoring_Details!$B$10,IF(Comparison_Matrix!F52="Low",Scoring_Details!$B$11)))</f>
        <v>0.2</v>
      </c>
      <c r="E58" s="59">
        <v>5</v>
      </c>
      <c r="F58" s="36">
        <f t="shared" si="78"/>
        <v>5</v>
      </c>
      <c r="G58" s="32">
        <f>IF(Comparison_Matrix!F52="High",Scoring_Details!$B$9,IF(Comparison_Matrix!F52="Medium",Scoring_Details!$B$10,IF(Comparison_Matrix!F52="Low",Scoring_Details!$B$11)))</f>
        <v>0.2</v>
      </c>
      <c r="H58" s="32">
        <v>0</v>
      </c>
      <c r="I58" s="36">
        <f t="shared" si="79"/>
        <v>-5</v>
      </c>
      <c r="J58" s="32">
        <f>IF(Comparison_Matrix!F52="High",Scoring_Details!$B$9,IF(Comparison_Matrix!F52="Medium",Scoring_Details!$B$10,IF(Comparison_Matrix!F52="Low",Scoring_Details!$B$11)))</f>
        <v>0.2</v>
      </c>
      <c r="K58" s="32">
        <v>0</v>
      </c>
      <c r="L58" s="36">
        <f t="shared" si="80"/>
        <v>-5</v>
      </c>
      <c r="M58" s="32">
        <f>IF(Comparison_Matrix!F52="High",Scoring_Details!$B$9,IF(Comparison_Matrix!F52="Medium",Scoring_Details!$B$10,IF(Comparison_Matrix!F52="Low",Scoring_Details!$B$11)))</f>
        <v>0.2</v>
      </c>
      <c r="N58" s="56"/>
      <c r="O58" s="42" t="str">
        <f t="shared" si="40"/>
        <v>˜˜˜˜˜™™™™™</v>
      </c>
      <c r="P58" s="43" t="str">
        <f t="shared" si="81"/>
        <v>˜˜˜˜˜™™™™™</v>
      </c>
      <c r="Q58" s="44" t="str">
        <f t="shared" si="82"/>
        <v>™™™™™™™™™™</v>
      </c>
      <c r="R58" s="45" t="str">
        <f t="shared" si="83"/>
        <v>™™™™™™™™™™</v>
      </c>
      <c r="AH58" s="34">
        <f t="shared" si="8"/>
        <v>5</v>
      </c>
      <c r="AI58" s="34">
        <f t="shared" si="47"/>
        <v>0</v>
      </c>
      <c r="AJ58" s="34">
        <f t="shared" si="48"/>
        <v>5</v>
      </c>
      <c r="AK58" s="46" t="str">
        <f t="shared" si="49"/>
        <v>˜˜˜˜˜™™™™™</v>
      </c>
      <c r="AM58" s="34">
        <f t="shared" si="12"/>
        <v>5</v>
      </c>
      <c r="AN58" s="34">
        <f t="shared" si="27"/>
        <v>0</v>
      </c>
      <c r="AO58" s="34">
        <f t="shared" si="28"/>
        <v>5</v>
      </c>
      <c r="AP58" s="46" t="str">
        <f t="shared" si="29"/>
        <v>˜˜˜˜˜™™™™™</v>
      </c>
      <c r="AR58" s="34">
        <f t="shared" si="16"/>
        <v>0</v>
      </c>
      <c r="AS58" s="34">
        <f t="shared" si="30"/>
        <v>0</v>
      </c>
      <c r="AT58" s="34">
        <f t="shared" si="31"/>
        <v>10</v>
      </c>
      <c r="AU58" s="46" t="str">
        <f t="shared" si="32"/>
        <v>™™™™™™™™™™</v>
      </c>
      <c r="AW58" s="34">
        <f t="shared" si="20"/>
        <v>0</v>
      </c>
      <c r="AX58" s="34">
        <f t="shared" si="33"/>
        <v>0</v>
      </c>
      <c r="AY58" s="34">
        <f t="shared" si="34"/>
        <v>10</v>
      </c>
      <c r="AZ58" s="46" t="str">
        <f t="shared" si="35"/>
        <v>™™™™™™™™™™</v>
      </c>
    </row>
    <row r="59" spans="1:52" ht="34.5" thickTop="1" thickBot="1" x14ac:dyDescent="0.3">
      <c r="A59" s="33" t="s">
        <v>113</v>
      </c>
      <c r="B59" s="32">
        <v>5</v>
      </c>
      <c r="C59" s="36">
        <f t="shared" si="77"/>
        <v>5</v>
      </c>
      <c r="D59" s="32">
        <f>IF(Comparison_Matrix!F53="High",Scoring_Details!$B$9,IF(Comparison_Matrix!F53="Medium",Scoring_Details!$B$10,IF(Comparison_Matrix!F53="Low",Scoring_Details!$B$11)))</f>
        <v>0.2</v>
      </c>
      <c r="E59" s="59">
        <v>0</v>
      </c>
      <c r="F59" s="36">
        <f t="shared" si="78"/>
        <v>-5</v>
      </c>
      <c r="G59" s="32">
        <f>IF(Comparison_Matrix!F53="High",Scoring_Details!$B$9,IF(Comparison_Matrix!F53="Medium",Scoring_Details!$B$10,IF(Comparison_Matrix!F53="Low",Scoring_Details!$B$11)))</f>
        <v>0.2</v>
      </c>
      <c r="H59" s="32">
        <v>0</v>
      </c>
      <c r="I59" s="36">
        <f t="shared" si="79"/>
        <v>-5</v>
      </c>
      <c r="J59" s="32">
        <f>IF(Comparison_Matrix!F53="High",Scoring_Details!$B$9,IF(Comparison_Matrix!F53="Medium",Scoring_Details!$B$10,IF(Comparison_Matrix!F53="Low",Scoring_Details!$B$11)))</f>
        <v>0.2</v>
      </c>
      <c r="K59" s="32">
        <v>5</v>
      </c>
      <c r="L59" s="36">
        <f t="shared" si="80"/>
        <v>5</v>
      </c>
      <c r="M59" s="32">
        <f>IF(Comparison_Matrix!F53="High",Scoring_Details!$B$9,IF(Comparison_Matrix!F53="Medium",Scoring_Details!$B$10,IF(Comparison_Matrix!F53="Low",Scoring_Details!$B$11)))</f>
        <v>0.2</v>
      </c>
      <c r="N59" s="56"/>
      <c r="O59" s="42" t="str">
        <f t="shared" si="40"/>
        <v>˜˜˜˜˜™™™™™</v>
      </c>
      <c r="P59" s="43" t="str">
        <f t="shared" si="81"/>
        <v>™™™™™™™™™™</v>
      </c>
      <c r="Q59" s="44" t="str">
        <f t="shared" si="82"/>
        <v>™™™™™™™™™™</v>
      </c>
      <c r="R59" s="45" t="str">
        <f t="shared" si="83"/>
        <v>˜˜˜˜˜™™™™™</v>
      </c>
      <c r="AH59" s="34">
        <f t="shared" si="8"/>
        <v>5</v>
      </c>
      <c r="AI59" s="34">
        <f t="shared" si="47"/>
        <v>0</v>
      </c>
      <c r="AJ59" s="34">
        <f t="shared" si="48"/>
        <v>5</v>
      </c>
      <c r="AK59" s="46" t="str">
        <f>REPT(CHAR(152),AH59)&amp;REPT(CHAR(155),AI59)&amp;REPT(CHAR(153),AJ59)</f>
        <v>˜˜˜˜˜™™™™™</v>
      </c>
      <c r="AM59" s="34">
        <f t="shared" si="12"/>
        <v>0</v>
      </c>
      <c r="AN59" s="34">
        <f t="shared" si="27"/>
        <v>0</v>
      </c>
      <c r="AO59" s="34">
        <f t="shared" si="28"/>
        <v>10</v>
      </c>
      <c r="AP59" s="46" t="str">
        <f t="shared" si="29"/>
        <v>™™™™™™™™™™</v>
      </c>
      <c r="AR59" s="34">
        <f t="shared" si="16"/>
        <v>0</v>
      </c>
      <c r="AS59" s="34">
        <f t="shared" si="30"/>
        <v>0</v>
      </c>
      <c r="AT59" s="34">
        <f t="shared" si="31"/>
        <v>10</v>
      </c>
      <c r="AU59" s="46" t="str">
        <f t="shared" si="32"/>
        <v>™™™™™™™™™™</v>
      </c>
      <c r="AW59" s="34">
        <f t="shared" si="20"/>
        <v>5</v>
      </c>
      <c r="AX59" s="34">
        <f t="shared" si="33"/>
        <v>0</v>
      </c>
      <c r="AY59" s="34">
        <f t="shared" si="34"/>
        <v>5</v>
      </c>
      <c r="AZ59" s="46" t="str">
        <f t="shared" si="35"/>
        <v>˜˜˜˜˜™™™™™</v>
      </c>
    </row>
    <row r="60" spans="1:52" ht="18" thickTop="1" thickBot="1" x14ac:dyDescent="0.3">
      <c r="A60" s="55" t="s">
        <v>130</v>
      </c>
      <c r="B60" s="36">
        <f>SUMPRODUCT(B55:B59,D55:D59) / SUM(D55:D59)</f>
        <v>5.0000000000000009</v>
      </c>
      <c r="C60" s="36">
        <f>SUMPRODUCT(C55:C59,D55:D59) / SUM(D55:D59)</f>
        <v>5.0000000000000009</v>
      </c>
      <c r="D60" s="36"/>
      <c r="E60" s="36">
        <f t="shared" ref="E60" si="84">SUMPRODUCT(E55:E59,G55:G59) / SUM(G55:G59)</f>
        <v>4.2307692307692317</v>
      </c>
      <c r="F60" s="36">
        <f>SUMPRODUCT(F55:F59,G55:G59) / SUM(G55:G59)</f>
        <v>3.4615384615384621</v>
      </c>
      <c r="G60" s="36"/>
      <c r="H60" s="36">
        <f>SUMPRODUCT(H55:H59,J55:J59) / SUM(J55:J59)</f>
        <v>0</v>
      </c>
      <c r="I60" s="36">
        <f>SUMPRODUCT(I55:I59,J55:J59) / SUM(J55:J59)</f>
        <v>-5.0000000000000009</v>
      </c>
      <c r="J60" s="36"/>
      <c r="K60" s="36">
        <f>SUMPRODUCT(K55:K59,M55:M59) / SUM(M55:M59)</f>
        <v>2.1538461538461542</v>
      </c>
      <c r="L60" s="36">
        <f>SUMPRODUCT(L55:L59,M55:M59) / SUM(M55:M59)</f>
        <v>-1.3076923076923079</v>
      </c>
      <c r="M60" s="36"/>
      <c r="N60" s="57"/>
      <c r="O60" s="38" t="str">
        <f>REPT(CHAR(152),AH59)&amp;REPT(CHAR(155),AI59)&amp;REPT(CHAR(153),AJ59)</f>
        <v>˜˜˜˜˜™™™™™</v>
      </c>
      <c r="P60" s="39" t="str">
        <f t="shared" si="81"/>
        <v>˜˜˜›™™™™™™</v>
      </c>
      <c r="Q60" s="40" t="str">
        <f t="shared" si="82"/>
        <v>™™™™™™™™™™</v>
      </c>
      <c r="R60" s="41" t="str">
        <f t="shared" si="83"/>
        <v>™™™™™™™™™™</v>
      </c>
      <c r="AH60" s="34">
        <f>MAX(0,(CEILING(C60,0.5)))</f>
        <v>5</v>
      </c>
      <c r="AI60" s="34">
        <f t="shared" ref="AI60" si="85">CEILING(AH60-INT(AH60),1)</f>
        <v>0</v>
      </c>
      <c r="AJ60" s="34">
        <f t="shared" ref="AJ60" si="86">INT(10-AH60)</f>
        <v>5</v>
      </c>
      <c r="AK60" s="46" t="str">
        <f t="shared" ref="AK60" si="87">REPT(CHAR(152),AH60)&amp;REPT(CHAR(155),AI60)&amp;REPT(CHAR(153),AJ60)</f>
        <v>˜˜˜˜˜™™™™™</v>
      </c>
      <c r="AM60" s="34">
        <f>MAX(0,(CEILING(F60,0.5)))</f>
        <v>3.5</v>
      </c>
      <c r="AN60" s="34">
        <f t="shared" si="27"/>
        <v>1</v>
      </c>
      <c r="AO60" s="34">
        <f t="shared" si="28"/>
        <v>6</v>
      </c>
      <c r="AP60" s="46" t="str">
        <f t="shared" si="29"/>
        <v>˜˜˜›™™™™™™</v>
      </c>
      <c r="AR60" s="34">
        <f>MAX(0,(CEILING(I60,0.5)))</f>
        <v>0</v>
      </c>
      <c r="AS60" s="34">
        <f t="shared" si="30"/>
        <v>0</v>
      </c>
      <c r="AT60" s="34">
        <f t="shared" si="31"/>
        <v>10</v>
      </c>
      <c r="AU60" s="46" t="str">
        <f t="shared" si="32"/>
        <v>™™™™™™™™™™</v>
      </c>
      <c r="AW60" s="34">
        <f>MAX(0,(CEILING(L60,0.5)))</f>
        <v>0</v>
      </c>
      <c r="AX60" s="34">
        <f t="shared" si="33"/>
        <v>0</v>
      </c>
      <c r="AY60" s="34">
        <f t="shared" si="34"/>
        <v>10</v>
      </c>
      <c r="AZ60" s="46" t="str">
        <f t="shared" si="35"/>
        <v>™™™™™™™™™™</v>
      </c>
    </row>
    <row r="61" spans="1:52" ht="23.25" customHeight="1" thickTop="1" thickBot="1" x14ac:dyDescent="0.3">
      <c r="A61" s="26" t="s">
        <v>63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58"/>
      <c r="O61" s="16"/>
      <c r="P61" s="16"/>
      <c r="Q61" s="16"/>
      <c r="R61" s="16"/>
      <c r="AH61" s="34">
        <f t="shared" si="8"/>
        <v>0</v>
      </c>
      <c r="AI61" s="34">
        <f t="shared" si="47"/>
        <v>0</v>
      </c>
      <c r="AJ61" s="34">
        <f t="shared" si="48"/>
        <v>10</v>
      </c>
      <c r="AK61" s="46" t="str">
        <f t="shared" si="49"/>
        <v>™™™™™™™™™™</v>
      </c>
      <c r="AM61" s="34">
        <f t="shared" si="12"/>
        <v>0</v>
      </c>
      <c r="AN61" s="34">
        <f t="shared" si="27"/>
        <v>0</v>
      </c>
      <c r="AO61" s="34">
        <f t="shared" si="28"/>
        <v>10</v>
      </c>
      <c r="AP61" s="46" t="str">
        <f t="shared" si="29"/>
        <v>™™™™™™™™™™</v>
      </c>
      <c r="AR61" s="34">
        <f t="shared" si="16"/>
        <v>0</v>
      </c>
      <c r="AS61" s="34">
        <f t="shared" si="30"/>
        <v>0</v>
      </c>
      <c r="AT61" s="34">
        <f t="shared" si="31"/>
        <v>10</v>
      </c>
      <c r="AU61" s="46" t="str">
        <f t="shared" si="32"/>
        <v>™™™™™™™™™™</v>
      </c>
      <c r="AW61" s="34">
        <f t="shared" si="20"/>
        <v>0</v>
      </c>
      <c r="AX61" s="34">
        <f t="shared" si="33"/>
        <v>0</v>
      </c>
      <c r="AY61" s="34">
        <f t="shared" si="34"/>
        <v>10</v>
      </c>
      <c r="AZ61" s="46" t="str">
        <f t="shared" si="35"/>
        <v>™™™™™™™™™™</v>
      </c>
    </row>
    <row r="62" spans="1:52" ht="18" thickTop="1" thickBot="1" x14ac:dyDescent="0.3">
      <c r="A62" s="33" t="s">
        <v>57</v>
      </c>
      <c r="B62" s="32">
        <v>5</v>
      </c>
      <c r="C62" s="36">
        <f t="shared" ref="C62:C79" si="88">IF(B62&gt;4,B62, IF(B62=4, -1,IF(B62=3,-2,IF(B62=2,-3,IF(B62=1,-4,IF(B62=0,-5))))))</f>
        <v>5</v>
      </c>
      <c r="D62" s="32">
        <f>IF(Comparison_Matrix!F55="High",Scoring_Details!$B$9,IF(Comparison_Matrix!F55="Medium",Scoring_Details!$B$10,IF(Comparison_Matrix!F55="Low",Scoring_Details!$B$11)))</f>
        <v>0.2</v>
      </c>
      <c r="E62" s="32">
        <v>5</v>
      </c>
      <c r="F62" s="36">
        <f t="shared" ref="F62:F79" si="89">IF(E62&gt;4,E62, IF(E62=4, -1,IF(E62=3,-2,IF(E62=2,-3,IF(E62=1,-4,IF(E62=0,-5))))))</f>
        <v>5</v>
      </c>
      <c r="G62" s="32">
        <f>IF(Comparison_Matrix!F55="High",Scoring_Details!$B$9,IF(Comparison_Matrix!F55="Medium",Scoring_Details!$B$10,IF(Comparison_Matrix!F55="Low",Scoring_Details!$B$11)))</f>
        <v>0.2</v>
      </c>
      <c r="H62" s="32">
        <v>6</v>
      </c>
      <c r="I62" s="36">
        <f t="shared" ref="I62:I79" si="90">IF(H62&gt;4,H62, IF(H62=4, -1,IF(H62=3,-2,IF(H62=2,-3,IF(H62=1,-4,IF(H62=0,-5))))))</f>
        <v>6</v>
      </c>
      <c r="J62" s="32">
        <f>IF(Comparison_Matrix!F55="High",Scoring_Details!$B$9,IF(Comparison_Matrix!F55="Medium",Scoring_Details!$B$10,IF(Comparison_Matrix!F55="Low",Scoring_Details!$B$11)))</f>
        <v>0.2</v>
      </c>
      <c r="K62" s="32">
        <v>0</v>
      </c>
      <c r="L62" s="36">
        <f t="shared" ref="L62:L79" si="91">IF(K62&gt;4,K62, IF(K62=4, -1,IF(K62=3,-2,IF(K62=2,-3,IF(K62=1,-4,IF(K62=0,-5))))))</f>
        <v>-5</v>
      </c>
      <c r="M62" s="32">
        <f>IF(Comparison_Matrix!F55="High",Scoring_Details!$B$9,IF(Comparison_Matrix!F55="Medium",Scoring_Details!$B$10,IF(Comparison_Matrix!F55="Low",Scoring_Details!$B$11)))</f>
        <v>0.2</v>
      </c>
      <c r="N62" s="56"/>
      <c r="O62" s="42" t="str">
        <f t="shared" si="40"/>
        <v>˜˜˜˜˜™™™™™</v>
      </c>
      <c r="P62" s="43" t="str">
        <f>REPT(CHAR(152),AM62)&amp;REPT(CHAR(155),AN62)&amp;REPT(CHAR(153),AO62)</f>
        <v>˜˜˜˜˜™™™™™</v>
      </c>
      <c r="Q62" s="44" t="str">
        <f>REPT(CHAR(152),AR62)&amp;REPT(CHAR(155),AS62)&amp;REPT(CHAR(153),AT62)</f>
        <v>˜˜˜˜˜˜™™™™</v>
      </c>
      <c r="R62" s="45" t="str">
        <f>REPT(CHAR(152),AW62)&amp;REPT(CHAR(155),AX62)&amp;REPT(CHAR(153),AY62)</f>
        <v>™™™™™™™™™™</v>
      </c>
      <c r="AH62" s="34">
        <f t="shared" si="8"/>
        <v>5</v>
      </c>
      <c r="AI62" s="34">
        <f t="shared" si="47"/>
        <v>0</v>
      </c>
      <c r="AJ62" s="34">
        <f t="shared" si="48"/>
        <v>5</v>
      </c>
      <c r="AK62" s="46" t="str">
        <f t="shared" si="49"/>
        <v>˜˜˜˜˜™™™™™</v>
      </c>
      <c r="AM62" s="34">
        <f t="shared" si="12"/>
        <v>5</v>
      </c>
      <c r="AN62" s="34">
        <f t="shared" si="27"/>
        <v>0</v>
      </c>
      <c r="AO62" s="34">
        <f t="shared" si="28"/>
        <v>5</v>
      </c>
      <c r="AP62" s="46" t="str">
        <f>REPT(CHAR(152),AM62)&amp;REPT(CHAR(155),AN62)&amp;REPT(CHAR(153),AO62)</f>
        <v>˜˜˜˜˜™™™™™</v>
      </c>
      <c r="AR62" s="34">
        <f t="shared" si="16"/>
        <v>6</v>
      </c>
      <c r="AS62" s="34">
        <f t="shared" si="30"/>
        <v>0</v>
      </c>
      <c r="AT62" s="34">
        <f t="shared" si="31"/>
        <v>4</v>
      </c>
      <c r="AU62" s="46" t="str">
        <f>REPT(CHAR(152),AR62)&amp;REPT(CHAR(155),AS62)&amp;REPT(CHAR(153),AT62)</f>
        <v>˜˜˜˜˜˜™™™™</v>
      </c>
      <c r="AW62" s="34">
        <f t="shared" si="20"/>
        <v>0</v>
      </c>
      <c r="AX62" s="34">
        <f t="shared" si="33"/>
        <v>0</v>
      </c>
      <c r="AY62" s="34">
        <f t="shared" si="34"/>
        <v>10</v>
      </c>
      <c r="AZ62" s="46" t="str">
        <f>REPT(CHAR(152),AW62)&amp;REPT(CHAR(155),AX62)&amp;REPT(CHAR(153),AY62)</f>
        <v>™™™™™™™™™™</v>
      </c>
    </row>
    <row r="63" spans="1:52" ht="18" thickTop="1" thickBot="1" x14ac:dyDescent="0.3">
      <c r="A63" s="33" t="s">
        <v>58</v>
      </c>
      <c r="B63" s="32">
        <v>5</v>
      </c>
      <c r="C63" s="36">
        <f t="shared" si="88"/>
        <v>5</v>
      </c>
      <c r="D63" s="32">
        <f>IF(Comparison_Matrix!F56="High",Scoring_Details!$B$9,IF(Comparison_Matrix!F56="Medium",Scoring_Details!$B$10,IF(Comparison_Matrix!F56="Low",Scoring_Details!$B$11)))</f>
        <v>0.2</v>
      </c>
      <c r="E63" s="32">
        <v>0</v>
      </c>
      <c r="F63" s="36">
        <f t="shared" si="89"/>
        <v>-5</v>
      </c>
      <c r="G63" s="32">
        <f>IF(Comparison_Matrix!F56="High",Scoring_Details!$B$9,IF(Comparison_Matrix!F56="Medium",Scoring_Details!$B$10,IF(Comparison_Matrix!F56="Low",Scoring_Details!$B$11)))</f>
        <v>0.2</v>
      </c>
      <c r="H63" s="32">
        <v>6</v>
      </c>
      <c r="I63" s="36">
        <f t="shared" si="90"/>
        <v>6</v>
      </c>
      <c r="J63" s="32">
        <f>IF(Comparison_Matrix!F56="High",Scoring_Details!$B$9,IF(Comparison_Matrix!F56="Medium",Scoring_Details!$B$10,IF(Comparison_Matrix!F56="Low",Scoring_Details!$B$11)))</f>
        <v>0.2</v>
      </c>
      <c r="K63" s="32">
        <v>0</v>
      </c>
      <c r="L63" s="36">
        <f t="shared" si="91"/>
        <v>-5</v>
      </c>
      <c r="M63" s="32">
        <f>IF(Comparison_Matrix!F56="High",Scoring_Details!$B$9,IF(Comparison_Matrix!F56="Medium",Scoring_Details!$B$10,IF(Comparison_Matrix!F56="Low",Scoring_Details!$B$11)))</f>
        <v>0.2</v>
      </c>
      <c r="N63" s="56"/>
      <c r="O63" s="42" t="str">
        <f t="shared" si="40"/>
        <v>˜˜˜˜˜™™™™™</v>
      </c>
      <c r="P63" s="43" t="str">
        <f t="shared" ref="P63:P80" si="92">REPT(CHAR(152),AM63)&amp;REPT(CHAR(155),AN63)&amp;REPT(CHAR(153),AO63)</f>
        <v>™™™™™™™™™™</v>
      </c>
      <c r="Q63" s="44" t="str">
        <f t="shared" ref="Q63:Q80" si="93">REPT(CHAR(152),AR63)&amp;REPT(CHAR(155),AS63)&amp;REPT(CHAR(153),AT63)</f>
        <v>˜˜˜˜˜˜™™™™</v>
      </c>
      <c r="R63" s="45" t="str">
        <f t="shared" ref="R63:R80" si="94">REPT(CHAR(152),AW63)&amp;REPT(CHAR(155),AX63)&amp;REPT(CHAR(153),AY63)</f>
        <v>™™™™™™™™™™</v>
      </c>
      <c r="AH63" s="34">
        <f t="shared" si="8"/>
        <v>5</v>
      </c>
      <c r="AI63" s="34">
        <f t="shared" si="47"/>
        <v>0</v>
      </c>
      <c r="AJ63" s="34">
        <f t="shared" si="48"/>
        <v>5</v>
      </c>
      <c r="AK63" s="46" t="str">
        <f t="shared" si="49"/>
        <v>˜˜˜˜˜™™™™™</v>
      </c>
      <c r="AM63" s="34">
        <f t="shared" si="12"/>
        <v>0</v>
      </c>
      <c r="AN63" s="34">
        <f t="shared" si="27"/>
        <v>0</v>
      </c>
      <c r="AO63" s="34">
        <f t="shared" si="28"/>
        <v>10</v>
      </c>
      <c r="AP63" s="46" t="str">
        <f t="shared" si="29"/>
        <v>™™™™™™™™™™</v>
      </c>
      <c r="AR63" s="34">
        <f t="shared" si="16"/>
        <v>6</v>
      </c>
      <c r="AS63" s="34">
        <f t="shared" si="30"/>
        <v>0</v>
      </c>
      <c r="AT63" s="34">
        <f t="shared" si="31"/>
        <v>4</v>
      </c>
      <c r="AU63" s="46" t="str">
        <f t="shared" si="32"/>
        <v>˜˜˜˜˜˜™™™™</v>
      </c>
      <c r="AW63" s="34">
        <f t="shared" si="20"/>
        <v>0</v>
      </c>
      <c r="AX63" s="34">
        <f t="shared" si="33"/>
        <v>0</v>
      </c>
      <c r="AY63" s="34">
        <f t="shared" si="34"/>
        <v>10</v>
      </c>
      <c r="AZ63" s="46" t="str">
        <f t="shared" si="35"/>
        <v>™™™™™™™™™™</v>
      </c>
    </row>
    <row r="64" spans="1:52" ht="18" thickTop="1" thickBot="1" x14ac:dyDescent="0.3">
      <c r="A64" s="33" t="s">
        <v>59</v>
      </c>
      <c r="B64" s="32">
        <v>5</v>
      </c>
      <c r="C64" s="36">
        <f t="shared" si="88"/>
        <v>5</v>
      </c>
      <c r="D64" s="32">
        <f>IF(Comparison_Matrix!F57="High",Scoring_Details!$B$9,IF(Comparison_Matrix!F57="Medium",Scoring_Details!$B$10,IF(Comparison_Matrix!F57="Low",Scoring_Details!$B$11)))</f>
        <v>0.2</v>
      </c>
      <c r="E64" s="32">
        <v>0</v>
      </c>
      <c r="F64" s="36">
        <f t="shared" si="89"/>
        <v>-5</v>
      </c>
      <c r="G64" s="32">
        <f>IF(Comparison_Matrix!F57="High",Scoring_Details!$B$9,IF(Comparison_Matrix!F57="Medium",Scoring_Details!$B$10,IF(Comparison_Matrix!F57="Low",Scoring_Details!$B$11)))</f>
        <v>0.2</v>
      </c>
      <c r="H64" s="32">
        <v>6</v>
      </c>
      <c r="I64" s="36">
        <f t="shared" si="90"/>
        <v>6</v>
      </c>
      <c r="J64" s="32">
        <f>IF(Comparison_Matrix!F57="High",Scoring_Details!$B$9,IF(Comparison_Matrix!F57="Medium",Scoring_Details!$B$10,IF(Comparison_Matrix!F57="Low",Scoring_Details!$B$11)))</f>
        <v>0.2</v>
      </c>
      <c r="K64" s="32">
        <v>0</v>
      </c>
      <c r="L64" s="36">
        <f t="shared" si="91"/>
        <v>-5</v>
      </c>
      <c r="M64" s="32">
        <f>IF(Comparison_Matrix!F57="High",Scoring_Details!$B$9,IF(Comparison_Matrix!F57="Medium",Scoring_Details!$B$10,IF(Comparison_Matrix!F57="Low",Scoring_Details!$B$11)))</f>
        <v>0.2</v>
      </c>
      <c r="N64" s="56"/>
      <c r="O64" s="42" t="str">
        <f t="shared" si="40"/>
        <v>˜˜˜˜˜™™™™™</v>
      </c>
      <c r="P64" s="43" t="str">
        <f t="shared" si="92"/>
        <v>™™™™™™™™™™</v>
      </c>
      <c r="Q64" s="44" t="str">
        <f t="shared" si="93"/>
        <v>˜˜˜˜˜˜™™™™</v>
      </c>
      <c r="R64" s="45" t="str">
        <f t="shared" si="94"/>
        <v>™™™™™™™™™™</v>
      </c>
      <c r="AH64" s="34">
        <f t="shared" si="8"/>
        <v>5</v>
      </c>
      <c r="AI64" s="34">
        <f t="shared" si="47"/>
        <v>0</v>
      </c>
      <c r="AJ64" s="34">
        <f t="shared" si="48"/>
        <v>5</v>
      </c>
      <c r="AK64" s="46" t="str">
        <f t="shared" si="49"/>
        <v>˜˜˜˜˜™™™™™</v>
      </c>
      <c r="AM64" s="34">
        <f t="shared" si="12"/>
        <v>0</v>
      </c>
      <c r="AN64" s="34">
        <f t="shared" si="27"/>
        <v>0</v>
      </c>
      <c r="AO64" s="34">
        <f t="shared" si="28"/>
        <v>10</v>
      </c>
      <c r="AP64" s="46" t="str">
        <f t="shared" si="29"/>
        <v>™™™™™™™™™™</v>
      </c>
      <c r="AR64" s="34">
        <f t="shared" si="16"/>
        <v>6</v>
      </c>
      <c r="AS64" s="34">
        <f t="shared" si="30"/>
        <v>0</v>
      </c>
      <c r="AT64" s="34">
        <f t="shared" si="31"/>
        <v>4</v>
      </c>
      <c r="AU64" s="46" t="str">
        <f t="shared" si="32"/>
        <v>˜˜˜˜˜˜™™™™</v>
      </c>
      <c r="AW64" s="34">
        <f t="shared" si="20"/>
        <v>0</v>
      </c>
      <c r="AX64" s="34">
        <f t="shared" si="33"/>
        <v>0</v>
      </c>
      <c r="AY64" s="34">
        <f t="shared" si="34"/>
        <v>10</v>
      </c>
      <c r="AZ64" s="46" t="str">
        <f t="shared" si="35"/>
        <v>™™™™™™™™™™</v>
      </c>
    </row>
    <row r="65" spans="1:52" ht="34.5" thickTop="1" thickBot="1" x14ac:dyDescent="0.3">
      <c r="A65" s="33" t="s">
        <v>60</v>
      </c>
      <c r="B65" s="32">
        <v>5</v>
      </c>
      <c r="C65" s="36">
        <f t="shared" si="88"/>
        <v>5</v>
      </c>
      <c r="D65" s="32">
        <f>IF(Comparison_Matrix!F58="High",Scoring_Details!$B$9,IF(Comparison_Matrix!F58="Medium",Scoring_Details!$B$10,IF(Comparison_Matrix!F58="Low",Scoring_Details!$B$11)))</f>
        <v>0.2</v>
      </c>
      <c r="E65" s="32">
        <v>0</v>
      </c>
      <c r="F65" s="36">
        <f t="shared" si="89"/>
        <v>-5</v>
      </c>
      <c r="G65" s="32">
        <f>IF(Comparison_Matrix!F58="High",Scoring_Details!$B$9,IF(Comparison_Matrix!F58="Medium",Scoring_Details!$B$10,IF(Comparison_Matrix!F58="Low",Scoring_Details!$B$11)))</f>
        <v>0.2</v>
      </c>
      <c r="H65" s="32">
        <v>5</v>
      </c>
      <c r="I65" s="36">
        <f t="shared" si="90"/>
        <v>5</v>
      </c>
      <c r="J65" s="32">
        <f>IF(Comparison_Matrix!F58="High",Scoring_Details!$B$9,IF(Comparison_Matrix!F58="Medium",Scoring_Details!$B$10,IF(Comparison_Matrix!F58="Low",Scoring_Details!$B$11)))</f>
        <v>0.2</v>
      </c>
      <c r="K65" s="32">
        <v>0</v>
      </c>
      <c r="L65" s="36">
        <f t="shared" si="91"/>
        <v>-5</v>
      </c>
      <c r="M65" s="32">
        <f>IF(Comparison_Matrix!F58="High",Scoring_Details!$B$9,IF(Comparison_Matrix!F58="Medium",Scoring_Details!$B$10,IF(Comparison_Matrix!F58="Low",Scoring_Details!$B$11)))</f>
        <v>0.2</v>
      </c>
      <c r="N65" s="56"/>
      <c r="O65" s="42" t="str">
        <f t="shared" si="40"/>
        <v>˜˜˜˜˜™™™™™</v>
      </c>
      <c r="P65" s="43" t="str">
        <f t="shared" si="92"/>
        <v>™™™™™™™™™™</v>
      </c>
      <c r="Q65" s="44" t="str">
        <f t="shared" si="93"/>
        <v>˜˜˜˜˜™™™™™</v>
      </c>
      <c r="R65" s="45" t="str">
        <f t="shared" si="94"/>
        <v>™™™™™™™™™™</v>
      </c>
      <c r="AH65" s="34">
        <f t="shared" si="8"/>
        <v>5</v>
      </c>
      <c r="AI65" s="34">
        <f t="shared" si="47"/>
        <v>0</v>
      </c>
      <c r="AJ65" s="34">
        <f t="shared" si="48"/>
        <v>5</v>
      </c>
      <c r="AK65" s="46" t="str">
        <f t="shared" si="49"/>
        <v>˜˜˜˜˜™™™™™</v>
      </c>
      <c r="AM65" s="34">
        <f t="shared" si="12"/>
        <v>0</v>
      </c>
      <c r="AN65" s="34">
        <f t="shared" si="27"/>
        <v>0</v>
      </c>
      <c r="AO65" s="34">
        <f t="shared" si="28"/>
        <v>10</v>
      </c>
      <c r="AP65" s="46" t="str">
        <f t="shared" si="29"/>
        <v>™™™™™™™™™™</v>
      </c>
      <c r="AR65" s="34">
        <f t="shared" si="16"/>
        <v>5</v>
      </c>
      <c r="AS65" s="34">
        <f t="shared" si="30"/>
        <v>0</v>
      </c>
      <c r="AT65" s="34">
        <f t="shared" si="31"/>
        <v>5</v>
      </c>
      <c r="AU65" s="46" t="str">
        <f t="shared" si="32"/>
        <v>˜˜˜˜˜™™™™™</v>
      </c>
      <c r="AW65" s="34">
        <f t="shared" si="20"/>
        <v>0</v>
      </c>
      <c r="AX65" s="34">
        <f t="shared" si="33"/>
        <v>0</v>
      </c>
      <c r="AY65" s="34">
        <f t="shared" si="34"/>
        <v>10</v>
      </c>
      <c r="AZ65" s="46" t="str">
        <f t="shared" si="35"/>
        <v>™™™™™™™™™™</v>
      </c>
    </row>
    <row r="66" spans="1:52" ht="18" thickTop="1" thickBot="1" x14ac:dyDescent="0.3">
      <c r="A66" s="33" t="s">
        <v>139</v>
      </c>
      <c r="B66" s="32">
        <v>6</v>
      </c>
      <c r="C66" s="36">
        <f t="shared" si="88"/>
        <v>6</v>
      </c>
      <c r="D66" s="32">
        <f>IF(Comparison_Matrix!F59="High",Scoring_Details!$B$9,IF(Comparison_Matrix!F59="Medium",Scoring_Details!$B$10,IF(Comparison_Matrix!F59="Low",Scoring_Details!$B$11)))</f>
        <v>0.5</v>
      </c>
      <c r="E66" s="32">
        <v>5</v>
      </c>
      <c r="F66" s="36">
        <f t="shared" si="89"/>
        <v>5</v>
      </c>
      <c r="G66" s="32">
        <f>IF(Comparison_Matrix!F59="High",Scoring_Details!$B$9,IF(Comparison_Matrix!F59="Medium",Scoring_Details!$B$10,IF(Comparison_Matrix!F59="Low",Scoring_Details!$B$11)))</f>
        <v>0.5</v>
      </c>
      <c r="H66" s="32">
        <v>5</v>
      </c>
      <c r="I66" s="36">
        <f t="shared" si="90"/>
        <v>5</v>
      </c>
      <c r="J66" s="32">
        <f>IF(Comparison_Matrix!F59="High",Scoring_Details!$B$9,IF(Comparison_Matrix!F59="Medium",Scoring_Details!$B$10,IF(Comparison_Matrix!F59="Low",Scoring_Details!$B$11)))</f>
        <v>0.5</v>
      </c>
      <c r="K66" s="32">
        <v>3</v>
      </c>
      <c r="L66" s="36">
        <f t="shared" si="91"/>
        <v>-2</v>
      </c>
      <c r="M66" s="32">
        <f>IF(Comparison_Matrix!F59="High",Scoring_Details!$B$9,IF(Comparison_Matrix!F59="Medium",Scoring_Details!$B$10,IF(Comparison_Matrix!F59="Low",Scoring_Details!$B$11)))</f>
        <v>0.5</v>
      </c>
      <c r="N66" s="56"/>
      <c r="O66" s="42" t="str">
        <f t="shared" si="40"/>
        <v>˜˜˜˜˜˜™™™™</v>
      </c>
      <c r="P66" s="43" t="str">
        <f t="shared" si="92"/>
        <v>˜˜˜˜˜™™™™™</v>
      </c>
      <c r="Q66" s="44" t="str">
        <f t="shared" si="93"/>
        <v>˜˜˜˜˜™™™™™</v>
      </c>
      <c r="R66" s="45" t="str">
        <f t="shared" si="94"/>
        <v>˜˜˜™™™™™™™</v>
      </c>
      <c r="AH66" s="34">
        <f t="shared" si="8"/>
        <v>6</v>
      </c>
      <c r="AI66" s="34">
        <f t="shared" si="47"/>
        <v>0</v>
      </c>
      <c r="AJ66" s="34">
        <f t="shared" si="48"/>
        <v>4</v>
      </c>
      <c r="AK66" s="46" t="str">
        <f t="shared" si="49"/>
        <v>˜˜˜˜˜˜™™™™</v>
      </c>
      <c r="AM66" s="34">
        <f t="shared" si="12"/>
        <v>5</v>
      </c>
      <c r="AN66" s="34">
        <f t="shared" si="27"/>
        <v>0</v>
      </c>
      <c r="AO66" s="34">
        <f t="shared" si="28"/>
        <v>5</v>
      </c>
      <c r="AP66" s="46" t="str">
        <f t="shared" si="29"/>
        <v>˜˜˜˜˜™™™™™</v>
      </c>
      <c r="AR66" s="34">
        <f t="shared" si="16"/>
        <v>5</v>
      </c>
      <c r="AS66" s="34">
        <f t="shared" si="30"/>
        <v>0</v>
      </c>
      <c r="AT66" s="34">
        <f t="shared" si="31"/>
        <v>5</v>
      </c>
      <c r="AU66" s="46" t="str">
        <f t="shared" si="32"/>
        <v>˜˜˜˜˜™™™™™</v>
      </c>
      <c r="AW66" s="34">
        <f t="shared" si="20"/>
        <v>3</v>
      </c>
      <c r="AX66" s="34">
        <f t="shared" si="33"/>
        <v>0</v>
      </c>
      <c r="AY66" s="34">
        <f t="shared" si="34"/>
        <v>7</v>
      </c>
      <c r="AZ66" s="46" t="str">
        <f t="shared" si="35"/>
        <v>˜˜˜™™™™™™™</v>
      </c>
    </row>
    <row r="67" spans="1:52" ht="18" thickTop="1" thickBot="1" x14ac:dyDescent="0.3">
      <c r="A67" s="33" t="s">
        <v>61</v>
      </c>
      <c r="B67" s="32">
        <v>5</v>
      </c>
      <c r="C67" s="36">
        <f t="shared" si="88"/>
        <v>5</v>
      </c>
      <c r="D67" s="32">
        <f>IF(Comparison_Matrix!F60="High",Scoring_Details!$B$9,IF(Comparison_Matrix!F60="Medium",Scoring_Details!$B$10,IF(Comparison_Matrix!F60="Low",Scoring_Details!$B$11)))</f>
        <v>0.5</v>
      </c>
      <c r="E67" s="32">
        <v>5</v>
      </c>
      <c r="F67" s="36">
        <f t="shared" si="89"/>
        <v>5</v>
      </c>
      <c r="G67" s="32">
        <f>IF(Comparison_Matrix!F60="High",Scoring_Details!$B$9,IF(Comparison_Matrix!F60="Medium",Scoring_Details!$B$10,IF(Comparison_Matrix!F60="Low",Scoring_Details!$B$11)))</f>
        <v>0.5</v>
      </c>
      <c r="H67" s="32">
        <v>0</v>
      </c>
      <c r="I67" s="36">
        <f t="shared" si="90"/>
        <v>-5</v>
      </c>
      <c r="J67" s="32">
        <f>IF(Comparison_Matrix!F60="High",Scoring_Details!$B$9,IF(Comparison_Matrix!F60="Medium",Scoring_Details!$B$10,IF(Comparison_Matrix!F60="Low",Scoring_Details!$B$11)))</f>
        <v>0.5</v>
      </c>
      <c r="K67" s="32">
        <v>0</v>
      </c>
      <c r="L67" s="36">
        <f t="shared" si="91"/>
        <v>-5</v>
      </c>
      <c r="M67" s="32">
        <f>IF(Comparison_Matrix!F60="High",Scoring_Details!$B$9,IF(Comparison_Matrix!F60="Medium",Scoring_Details!$B$10,IF(Comparison_Matrix!F60="Low",Scoring_Details!$B$11)))</f>
        <v>0.5</v>
      </c>
      <c r="N67" s="56" t="s">
        <v>168</v>
      </c>
      <c r="O67" s="42" t="str">
        <f t="shared" si="40"/>
        <v>˜˜˜˜˜™™™™™</v>
      </c>
      <c r="P67" s="43" t="str">
        <f t="shared" si="92"/>
        <v>˜˜˜˜˜™™™™™</v>
      </c>
      <c r="Q67" s="44" t="str">
        <f t="shared" si="93"/>
        <v>™™™™™™™™™™</v>
      </c>
      <c r="R67" s="45" t="str">
        <f t="shared" si="94"/>
        <v>™™™™™™™™™™</v>
      </c>
      <c r="AH67" s="34">
        <f t="shared" si="8"/>
        <v>5</v>
      </c>
      <c r="AI67" s="34">
        <f t="shared" si="47"/>
        <v>0</v>
      </c>
      <c r="AJ67" s="34">
        <f t="shared" si="48"/>
        <v>5</v>
      </c>
      <c r="AK67" s="46" t="str">
        <f t="shared" si="49"/>
        <v>˜˜˜˜˜™™™™™</v>
      </c>
      <c r="AM67" s="34">
        <f t="shared" si="12"/>
        <v>5</v>
      </c>
      <c r="AN67" s="34">
        <f t="shared" si="27"/>
        <v>0</v>
      </c>
      <c r="AO67" s="34">
        <f t="shared" si="28"/>
        <v>5</v>
      </c>
      <c r="AP67" s="46" t="str">
        <f t="shared" si="29"/>
        <v>˜˜˜˜˜™™™™™</v>
      </c>
      <c r="AR67" s="34">
        <f t="shared" si="16"/>
        <v>0</v>
      </c>
      <c r="AS67" s="34">
        <f t="shared" si="30"/>
        <v>0</v>
      </c>
      <c r="AT67" s="34">
        <f t="shared" si="31"/>
        <v>10</v>
      </c>
      <c r="AU67" s="46" t="str">
        <f t="shared" si="32"/>
        <v>™™™™™™™™™™</v>
      </c>
      <c r="AW67" s="34">
        <f t="shared" si="20"/>
        <v>0</v>
      </c>
      <c r="AX67" s="34">
        <f t="shared" si="33"/>
        <v>0</v>
      </c>
      <c r="AY67" s="34">
        <f t="shared" si="34"/>
        <v>10</v>
      </c>
      <c r="AZ67" s="46" t="str">
        <f t="shared" si="35"/>
        <v>™™™™™™™™™™</v>
      </c>
    </row>
    <row r="68" spans="1:52" ht="18" thickTop="1" thickBot="1" x14ac:dyDescent="0.3">
      <c r="A68" s="33" t="s">
        <v>62</v>
      </c>
      <c r="B68" s="32">
        <v>5</v>
      </c>
      <c r="C68" s="36">
        <f t="shared" si="88"/>
        <v>5</v>
      </c>
      <c r="D68" s="32">
        <f>IF(Comparison_Matrix!F61="High",Scoring_Details!$B$9,IF(Comparison_Matrix!F61="Medium",Scoring_Details!$B$10,IF(Comparison_Matrix!F61="Low",Scoring_Details!$B$11)))</f>
        <v>0.2</v>
      </c>
      <c r="E68" s="32">
        <v>5</v>
      </c>
      <c r="F68" s="36">
        <f t="shared" si="89"/>
        <v>5</v>
      </c>
      <c r="G68" s="32">
        <f>IF(Comparison_Matrix!F61="High",Scoring_Details!$B$9,IF(Comparison_Matrix!F61="Medium",Scoring_Details!$B$10,IF(Comparison_Matrix!F61="Low",Scoring_Details!$B$11)))</f>
        <v>0.2</v>
      </c>
      <c r="H68" s="32">
        <v>0</v>
      </c>
      <c r="I68" s="36">
        <f t="shared" si="90"/>
        <v>-5</v>
      </c>
      <c r="J68" s="32">
        <f>IF(Comparison_Matrix!F61="High",Scoring_Details!$B$9,IF(Comparison_Matrix!F61="Medium",Scoring_Details!$B$10,IF(Comparison_Matrix!F61="Low",Scoring_Details!$B$11)))</f>
        <v>0.2</v>
      </c>
      <c r="K68" s="32">
        <v>0</v>
      </c>
      <c r="L68" s="36">
        <f t="shared" si="91"/>
        <v>-5</v>
      </c>
      <c r="M68" s="32">
        <f>IF(Comparison_Matrix!F61="High",Scoring_Details!$B$9,IF(Comparison_Matrix!F61="Medium",Scoring_Details!$B$10,IF(Comparison_Matrix!F61="Low",Scoring_Details!$B$11)))</f>
        <v>0.2</v>
      </c>
      <c r="N68" s="56"/>
      <c r="O68" s="42" t="str">
        <f t="shared" si="40"/>
        <v>˜˜˜˜˜™™™™™</v>
      </c>
      <c r="P68" s="43" t="str">
        <f t="shared" si="92"/>
        <v>˜˜˜˜˜™™™™™</v>
      </c>
      <c r="Q68" s="44" t="str">
        <f t="shared" si="93"/>
        <v>™™™™™™™™™™</v>
      </c>
      <c r="R68" s="45" t="str">
        <f t="shared" si="94"/>
        <v>™™™™™™™™™™</v>
      </c>
      <c r="AH68" s="34">
        <f t="shared" si="8"/>
        <v>5</v>
      </c>
      <c r="AI68" s="34">
        <f t="shared" si="47"/>
        <v>0</v>
      </c>
      <c r="AJ68" s="34">
        <f t="shared" si="48"/>
        <v>5</v>
      </c>
      <c r="AK68" s="46" t="str">
        <f t="shared" si="49"/>
        <v>˜˜˜˜˜™™™™™</v>
      </c>
      <c r="AM68" s="34">
        <f t="shared" si="12"/>
        <v>5</v>
      </c>
      <c r="AN68" s="34">
        <f t="shared" si="27"/>
        <v>0</v>
      </c>
      <c r="AO68" s="34">
        <f t="shared" si="28"/>
        <v>5</v>
      </c>
      <c r="AP68" s="46" t="str">
        <f t="shared" si="29"/>
        <v>˜˜˜˜˜™™™™™</v>
      </c>
      <c r="AR68" s="34">
        <f t="shared" si="16"/>
        <v>0</v>
      </c>
      <c r="AS68" s="34">
        <f t="shared" si="30"/>
        <v>0</v>
      </c>
      <c r="AT68" s="34">
        <f t="shared" si="31"/>
        <v>10</v>
      </c>
      <c r="AU68" s="46" t="str">
        <f t="shared" si="32"/>
        <v>™™™™™™™™™™</v>
      </c>
      <c r="AW68" s="34">
        <f t="shared" si="20"/>
        <v>0</v>
      </c>
      <c r="AX68" s="34">
        <f t="shared" si="33"/>
        <v>0</v>
      </c>
      <c r="AY68" s="34">
        <f t="shared" si="34"/>
        <v>10</v>
      </c>
      <c r="AZ68" s="46" t="str">
        <f t="shared" si="35"/>
        <v>™™™™™™™™™™</v>
      </c>
    </row>
    <row r="69" spans="1:52" ht="18" thickTop="1" thickBot="1" x14ac:dyDescent="0.3">
      <c r="A69" s="33" t="s">
        <v>64</v>
      </c>
      <c r="B69" s="32">
        <v>5</v>
      </c>
      <c r="C69" s="36">
        <f t="shared" si="88"/>
        <v>5</v>
      </c>
      <c r="D69" s="32">
        <f>IF(Comparison_Matrix!F62="High",Scoring_Details!$B$9,IF(Comparison_Matrix!F62="Medium",Scoring_Details!$B$10,IF(Comparison_Matrix!F62="Low",Scoring_Details!$B$11)))</f>
        <v>0.2</v>
      </c>
      <c r="E69" s="32">
        <v>5</v>
      </c>
      <c r="F69" s="36">
        <f t="shared" si="89"/>
        <v>5</v>
      </c>
      <c r="G69" s="32">
        <f>IF(Comparison_Matrix!F62="High",Scoring_Details!$B$9,IF(Comparison_Matrix!F62="Medium",Scoring_Details!$B$10,IF(Comparison_Matrix!F62="Low",Scoring_Details!$B$11)))</f>
        <v>0.2</v>
      </c>
      <c r="H69" s="32">
        <v>3</v>
      </c>
      <c r="I69" s="36">
        <f t="shared" si="90"/>
        <v>-2</v>
      </c>
      <c r="J69" s="32">
        <f>IF(Comparison_Matrix!F62="High",Scoring_Details!$B$9,IF(Comparison_Matrix!F62="Medium",Scoring_Details!$B$10,IF(Comparison_Matrix!F62="Low",Scoring_Details!$B$11)))</f>
        <v>0.2</v>
      </c>
      <c r="K69" s="32">
        <v>0</v>
      </c>
      <c r="L69" s="36">
        <f t="shared" si="91"/>
        <v>-5</v>
      </c>
      <c r="M69" s="32">
        <f>IF(Comparison_Matrix!F62="High",Scoring_Details!$B$9,IF(Comparison_Matrix!F62="Medium",Scoring_Details!$B$10,IF(Comparison_Matrix!F62="Low",Scoring_Details!$B$11)))</f>
        <v>0.2</v>
      </c>
      <c r="N69" s="56" t="s">
        <v>164</v>
      </c>
      <c r="O69" s="42" t="str">
        <f t="shared" si="40"/>
        <v>˜˜˜˜˜™™™™™</v>
      </c>
      <c r="P69" s="43" t="str">
        <f t="shared" si="92"/>
        <v>˜˜˜˜˜™™™™™</v>
      </c>
      <c r="Q69" s="44" t="str">
        <f t="shared" si="93"/>
        <v>˜˜˜™™™™™™™</v>
      </c>
      <c r="R69" s="45" t="str">
        <f t="shared" si="94"/>
        <v>™™™™™™™™™™</v>
      </c>
      <c r="AH69" s="34">
        <f t="shared" si="8"/>
        <v>5</v>
      </c>
      <c r="AI69" s="34">
        <f t="shared" si="47"/>
        <v>0</v>
      </c>
      <c r="AJ69" s="34">
        <f t="shared" si="48"/>
        <v>5</v>
      </c>
      <c r="AK69" s="46" t="str">
        <f t="shared" si="49"/>
        <v>˜˜˜˜˜™™™™™</v>
      </c>
      <c r="AM69" s="34">
        <f t="shared" si="12"/>
        <v>5</v>
      </c>
      <c r="AN69" s="34">
        <f t="shared" si="27"/>
        <v>0</v>
      </c>
      <c r="AO69" s="34">
        <f t="shared" si="28"/>
        <v>5</v>
      </c>
      <c r="AP69" s="46" t="str">
        <f t="shared" si="29"/>
        <v>˜˜˜˜˜™™™™™</v>
      </c>
      <c r="AR69" s="34">
        <f t="shared" si="16"/>
        <v>3</v>
      </c>
      <c r="AS69" s="34">
        <f t="shared" si="30"/>
        <v>0</v>
      </c>
      <c r="AT69" s="34">
        <f t="shared" si="31"/>
        <v>7</v>
      </c>
      <c r="AU69" s="46" t="str">
        <f t="shared" si="32"/>
        <v>˜˜˜™™™™™™™</v>
      </c>
      <c r="AW69" s="34">
        <f t="shared" si="20"/>
        <v>0</v>
      </c>
      <c r="AX69" s="34">
        <f t="shared" si="33"/>
        <v>0</v>
      </c>
      <c r="AY69" s="34">
        <f t="shared" si="34"/>
        <v>10</v>
      </c>
      <c r="AZ69" s="46" t="str">
        <f t="shared" si="35"/>
        <v>™™™™™™™™™™</v>
      </c>
    </row>
    <row r="70" spans="1:52" ht="34.5" thickTop="1" thickBot="1" x14ac:dyDescent="0.3">
      <c r="A70" s="33" t="s">
        <v>65</v>
      </c>
      <c r="B70" s="32">
        <v>5</v>
      </c>
      <c r="C70" s="36">
        <f t="shared" si="88"/>
        <v>5</v>
      </c>
      <c r="D70" s="32">
        <f>IF(Comparison_Matrix!F63="High",Scoring_Details!$B$9,IF(Comparison_Matrix!F63="Medium",Scoring_Details!$B$10,IF(Comparison_Matrix!F63="Low",Scoring_Details!$B$11)))</f>
        <v>0.2</v>
      </c>
      <c r="E70" s="32">
        <v>5</v>
      </c>
      <c r="F70" s="36">
        <f t="shared" si="89"/>
        <v>5</v>
      </c>
      <c r="G70" s="32">
        <f>IF(Comparison_Matrix!F63="High",Scoring_Details!$B$9,IF(Comparison_Matrix!F63="Medium",Scoring_Details!$B$10,IF(Comparison_Matrix!F63="Low",Scoring_Details!$B$11)))</f>
        <v>0.2</v>
      </c>
      <c r="H70" s="32">
        <v>4</v>
      </c>
      <c r="I70" s="36">
        <f t="shared" si="90"/>
        <v>-1</v>
      </c>
      <c r="J70" s="32">
        <f>IF(Comparison_Matrix!F63="High",Scoring_Details!$B$9,IF(Comparison_Matrix!F63="Medium",Scoring_Details!$B$10,IF(Comparison_Matrix!F63="Low",Scoring_Details!$B$11)))</f>
        <v>0.2</v>
      </c>
      <c r="K70" s="32">
        <v>3</v>
      </c>
      <c r="L70" s="36">
        <f t="shared" si="91"/>
        <v>-2</v>
      </c>
      <c r="M70" s="32">
        <f>IF(Comparison_Matrix!F63="High",Scoring_Details!$B$9,IF(Comparison_Matrix!F63="Medium",Scoring_Details!$B$10,IF(Comparison_Matrix!F63="Low",Scoring_Details!$B$11)))</f>
        <v>0.2</v>
      </c>
      <c r="N70" s="56" t="s">
        <v>169</v>
      </c>
      <c r="O70" s="42" t="str">
        <f t="shared" si="40"/>
        <v>˜˜˜˜˜™™™™™</v>
      </c>
      <c r="P70" s="43" t="str">
        <f t="shared" si="92"/>
        <v>˜˜˜˜˜™™™™™</v>
      </c>
      <c r="Q70" s="44" t="str">
        <f t="shared" si="93"/>
        <v>˜˜˜˜™™™™™™</v>
      </c>
      <c r="R70" s="45" t="str">
        <f t="shared" si="94"/>
        <v>˜˜˜™™™™™™™</v>
      </c>
      <c r="AH70" s="34">
        <f t="shared" ref="AH70:AH104" si="95">MAX(0,(CEILING(B70,0.5)))</f>
        <v>5</v>
      </c>
      <c r="AI70" s="34">
        <f t="shared" si="47"/>
        <v>0</v>
      </c>
      <c r="AJ70" s="34">
        <f t="shared" si="48"/>
        <v>5</v>
      </c>
      <c r="AK70" s="46" t="str">
        <f t="shared" si="49"/>
        <v>˜˜˜˜˜™™™™™</v>
      </c>
      <c r="AM70" s="34">
        <f t="shared" ref="AM70:AM104" si="96">MAX(0,(CEILING(E70,0.5)))</f>
        <v>5</v>
      </c>
      <c r="AN70" s="34">
        <f t="shared" si="27"/>
        <v>0</v>
      </c>
      <c r="AO70" s="34">
        <f t="shared" si="28"/>
        <v>5</v>
      </c>
      <c r="AP70" s="46" t="str">
        <f t="shared" si="29"/>
        <v>˜˜˜˜˜™™™™™</v>
      </c>
      <c r="AR70" s="34">
        <f t="shared" ref="AR70:AR106" si="97">MAX(0,(CEILING(H70,0.5)))</f>
        <v>4</v>
      </c>
      <c r="AS70" s="34">
        <f t="shared" si="30"/>
        <v>0</v>
      </c>
      <c r="AT70" s="34">
        <f t="shared" si="31"/>
        <v>6</v>
      </c>
      <c r="AU70" s="46" t="str">
        <f t="shared" si="32"/>
        <v>˜˜˜˜™™™™™™</v>
      </c>
      <c r="AW70" s="34">
        <f t="shared" ref="AW70:AW106" si="98">MAX(0,(CEILING(K70,0.5)))</f>
        <v>3</v>
      </c>
      <c r="AX70" s="34">
        <f t="shared" si="33"/>
        <v>0</v>
      </c>
      <c r="AY70" s="34">
        <f t="shared" si="34"/>
        <v>7</v>
      </c>
      <c r="AZ70" s="46" t="str">
        <f t="shared" si="35"/>
        <v>˜˜˜™™™™™™™</v>
      </c>
    </row>
    <row r="71" spans="1:52" ht="18" thickTop="1" thickBot="1" x14ac:dyDescent="0.3">
      <c r="A71" s="33" t="s">
        <v>66</v>
      </c>
      <c r="B71" s="32">
        <v>5</v>
      </c>
      <c r="C71" s="36">
        <f t="shared" si="88"/>
        <v>5</v>
      </c>
      <c r="D71" s="32">
        <f>IF(Comparison_Matrix!F64="High",Scoring_Details!$B$9,IF(Comparison_Matrix!F64="Medium",Scoring_Details!$B$10,IF(Comparison_Matrix!F64="Low",Scoring_Details!$B$11)))</f>
        <v>0.3</v>
      </c>
      <c r="E71" s="32">
        <v>5</v>
      </c>
      <c r="F71" s="36">
        <f t="shared" si="89"/>
        <v>5</v>
      </c>
      <c r="G71" s="32">
        <f>IF(Comparison_Matrix!F64="High",Scoring_Details!$B$9,IF(Comparison_Matrix!F64="Medium",Scoring_Details!$B$10,IF(Comparison_Matrix!F64="Low",Scoring_Details!$B$11)))</f>
        <v>0.3</v>
      </c>
      <c r="H71" s="32">
        <v>0</v>
      </c>
      <c r="I71" s="36">
        <f t="shared" si="90"/>
        <v>-5</v>
      </c>
      <c r="J71" s="32">
        <f>IF(Comparison_Matrix!F64="High",Scoring_Details!$B$9,IF(Comparison_Matrix!F64="Medium",Scoring_Details!$B$10,IF(Comparison_Matrix!F64="Low",Scoring_Details!$B$11)))</f>
        <v>0.3</v>
      </c>
      <c r="K71" s="32">
        <v>3</v>
      </c>
      <c r="L71" s="36">
        <f t="shared" si="91"/>
        <v>-2</v>
      </c>
      <c r="M71" s="32">
        <f>IF(Comparison_Matrix!F64="High",Scoring_Details!$B$9,IF(Comparison_Matrix!F64="Medium",Scoring_Details!$B$10,IF(Comparison_Matrix!F64="Low",Scoring_Details!$B$11)))</f>
        <v>0.3</v>
      </c>
      <c r="N71" s="56" t="s">
        <v>168</v>
      </c>
      <c r="O71" s="42" t="str">
        <f t="shared" si="40"/>
        <v>˜˜˜˜˜™™™™™</v>
      </c>
      <c r="P71" s="43" t="str">
        <f t="shared" si="92"/>
        <v>˜˜˜˜˜™™™™™</v>
      </c>
      <c r="Q71" s="44" t="str">
        <f t="shared" si="93"/>
        <v>™™™™™™™™™™</v>
      </c>
      <c r="R71" s="45" t="str">
        <f t="shared" si="94"/>
        <v>˜˜˜™™™™™™™</v>
      </c>
      <c r="AH71" s="34">
        <f t="shared" si="95"/>
        <v>5</v>
      </c>
      <c r="AI71" s="34">
        <f t="shared" si="47"/>
        <v>0</v>
      </c>
      <c r="AJ71" s="34">
        <f t="shared" si="48"/>
        <v>5</v>
      </c>
      <c r="AK71" s="46" t="str">
        <f t="shared" si="49"/>
        <v>˜˜˜˜˜™™™™™</v>
      </c>
      <c r="AM71" s="34">
        <f t="shared" si="96"/>
        <v>5</v>
      </c>
      <c r="AN71" s="34">
        <f t="shared" si="27"/>
        <v>0</v>
      </c>
      <c r="AO71" s="34">
        <f t="shared" si="28"/>
        <v>5</v>
      </c>
      <c r="AP71" s="46" t="str">
        <f t="shared" si="29"/>
        <v>˜˜˜˜˜™™™™™</v>
      </c>
      <c r="AR71" s="34">
        <f t="shared" si="97"/>
        <v>0</v>
      </c>
      <c r="AS71" s="34">
        <f t="shared" si="30"/>
        <v>0</v>
      </c>
      <c r="AT71" s="34">
        <f t="shared" si="31"/>
        <v>10</v>
      </c>
      <c r="AU71" s="46" t="str">
        <f t="shared" si="32"/>
        <v>™™™™™™™™™™</v>
      </c>
      <c r="AW71" s="34">
        <f t="shared" si="98"/>
        <v>3</v>
      </c>
      <c r="AX71" s="34">
        <f t="shared" si="33"/>
        <v>0</v>
      </c>
      <c r="AY71" s="34">
        <f t="shared" si="34"/>
        <v>7</v>
      </c>
      <c r="AZ71" s="46" t="str">
        <f t="shared" si="35"/>
        <v>˜˜˜™™™™™™™</v>
      </c>
    </row>
    <row r="72" spans="1:52" ht="28.5" thickTop="1" thickBot="1" x14ac:dyDescent="0.3">
      <c r="A72" s="33" t="s">
        <v>67</v>
      </c>
      <c r="B72" s="32">
        <v>5</v>
      </c>
      <c r="C72" s="36">
        <f t="shared" si="88"/>
        <v>5</v>
      </c>
      <c r="D72" s="32">
        <f>IF(Comparison_Matrix!F65="High",Scoring_Details!$B$9,IF(Comparison_Matrix!F65="Medium",Scoring_Details!$B$10,IF(Comparison_Matrix!F65="Low",Scoring_Details!$B$11)))</f>
        <v>0.2</v>
      </c>
      <c r="E72" s="32">
        <v>4</v>
      </c>
      <c r="F72" s="36">
        <f t="shared" si="89"/>
        <v>-1</v>
      </c>
      <c r="G72" s="32">
        <f>IF(Comparison_Matrix!F65="High",Scoring_Details!$B$9,IF(Comparison_Matrix!F65="Medium",Scoring_Details!$B$10,IF(Comparison_Matrix!F65="Low",Scoring_Details!$B$11)))</f>
        <v>0.2</v>
      </c>
      <c r="H72" s="32">
        <v>4</v>
      </c>
      <c r="I72" s="36">
        <f t="shared" si="90"/>
        <v>-1</v>
      </c>
      <c r="J72" s="32">
        <f>IF(Comparison_Matrix!F65="High",Scoring_Details!$B$9,IF(Comparison_Matrix!F65="Medium",Scoring_Details!$B$10,IF(Comparison_Matrix!F65="Low",Scoring_Details!$B$11)))</f>
        <v>0.2</v>
      </c>
      <c r="K72" s="32">
        <v>3</v>
      </c>
      <c r="L72" s="36">
        <f t="shared" si="91"/>
        <v>-2</v>
      </c>
      <c r="M72" s="32">
        <f>IF(Comparison_Matrix!F65="High",Scoring_Details!$B$9,IF(Comparison_Matrix!F65="Medium",Scoring_Details!$B$10,IF(Comparison_Matrix!F65="Low",Scoring_Details!$B$11)))</f>
        <v>0.2</v>
      </c>
      <c r="N72" s="56" t="s">
        <v>170</v>
      </c>
      <c r="O72" s="42" t="str">
        <f t="shared" si="40"/>
        <v>˜˜˜˜˜™™™™™</v>
      </c>
      <c r="P72" s="43" t="str">
        <f t="shared" si="92"/>
        <v>˜˜˜˜™™™™™™</v>
      </c>
      <c r="Q72" s="44" t="str">
        <f t="shared" si="93"/>
        <v>˜˜˜˜™™™™™™</v>
      </c>
      <c r="R72" s="45" t="str">
        <f t="shared" si="94"/>
        <v>˜˜˜™™™™™™™</v>
      </c>
      <c r="AH72" s="34">
        <f t="shared" si="95"/>
        <v>5</v>
      </c>
      <c r="AI72" s="34">
        <f t="shared" si="47"/>
        <v>0</v>
      </c>
      <c r="AJ72" s="34">
        <f t="shared" si="48"/>
        <v>5</v>
      </c>
      <c r="AK72" s="46" t="str">
        <f t="shared" si="49"/>
        <v>˜˜˜˜˜™™™™™</v>
      </c>
      <c r="AM72" s="34">
        <f t="shared" si="96"/>
        <v>4</v>
      </c>
      <c r="AN72" s="34">
        <f t="shared" si="27"/>
        <v>0</v>
      </c>
      <c r="AO72" s="34">
        <f t="shared" si="28"/>
        <v>6</v>
      </c>
      <c r="AP72" s="46" t="str">
        <f t="shared" si="29"/>
        <v>˜˜˜˜™™™™™™</v>
      </c>
      <c r="AR72" s="34">
        <f t="shared" si="97"/>
        <v>4</v>
      </c>
      <c r="AS72" s="34">
        <f t="shared" si="30"/>
        <v>0</v>
      </c>
      <c r="AT72" s="34">
        <f t="shared" si="31"/>
        <v>6</v>
      </c>
      <c r="AU72" s="46" t="str">
        <f t="shared" si="32"/>
        <v>˜˜˜˜™™™™™™</v>
      </c>
      <c r="AW72" s="34">
        <f t="shared" si="98"/>
        <v>3</v>
      </c>
      <c r="AX72" s="34">
        <f t="shared" si="33"/>
        <v>0</v>
      </c>
      <c r="AY72" s="34">
        <f t="shared" si="34"/>
        <v>7</v>
      </c>
      <c r="AZ72" s="46" t="str">
        <f t="shared" si="35"/>
        <v>˜˜˜™™™™™™™</v>
      </c>
    </row>
    <row r="73" spans="1:52" ht="28.5" thickTop="1" thickBot="1" x14ac:dyDescent="0.3">
      <c r="A73" s="33" t="s">
        <v>68</v>
      </c>
      <c r="B73" s="32">
        <v>5</v>
      </c>
      <c r="C73" s="36">
        <f t="shared" si="88"/>
        <v>5</v>
      </c>
      <c r="D73" s="32">
        <f>IF(Comparison_Matrix!F66="High",Scoring_Details!$B$9,IF(Comparison_Matrix!F66="Medium",Scoring_Details!$B$10,IF(Comparison_Matrix!F66="Low",Scoring_Details!$B$11)))</f>
        <v>0.2</v>
      </c>
      <c r="E73" s="32">
        <v>4</v>
      </c>
      <c r="F73" s="36">
        <f t="shared" si="89"/>
        <v>-1</v>
      </c>
      <c r="G73" s="32">
        <f>IF(Comparison_Matrix!F66="High",Scoring_Details!$B$9,IF(Comparison_Matrix!F66="Medium",Scoring_Details!$B$10,IF(Comparison_Matrix!F66="Low",Scoring_Details!$B$11)))</f>
        <v>0.2</v>
      </c>
      <c r="H73" s="32">
        <v>4</v>
      </c>
      <c r="I73" s="36">
        <f t="shared" si="90"/>
        <v>-1</v>
      </c>
      <c r="J73" s="32">
        <f>IF(Comparison_Matrix!F66="High",Scoring_Details!$B$9,IF(Comparison_Matrix!F66="Medium",Scoring_Details!$B$10,IF(Comparison_Matrix!F66="Low",Scoring_Details!$B$11)))</f>
        <v>0.2</v>
      </c>
      <c r="K73" s="32">
        <v>0</v>
      </c>
      <c r="L73" s="36">
        <f t="shared" si="91"/>
        <v>-5</v>
      </c>
      <c r="M73" s="32">
        <f>IF(Comparison_Matrix!F66="High",Scoring_Details!$B$9,IF(Comparison_Matrix!F66="Medium",Scoring_Details!$B$10,IF(Comparison_Matrix!F66="Low",Scoring_Details!$B$11)))</f>
        <v>0.2</v>
      </c>
      <c r="N73" s="56" t="s">
        <v>170</v>
      </c>
      <c r="O73" s="42" t="str">
        <f t="shared" si="40"/>
        <v>˜˜˜˜˜™™™™™</v>
      </c>
      <c r="P73" s="43" t="str">
        <f t="shared" si="92"/>
        <v>˜˜˜˜™™™™™™</v>
      </c>
      <c r="Q73" s="44" t="str">
        <f t="shared" si="93"/>
        <v>˜˜˜˜™™™™™™</v>
      </c>
      <c r="R73" s="45" t="str">
        <f t="shared" si="94"/>
        <v>™™™™™™™™™™</v>
      </c>
      <c r="AH73" s="34">
        <f t="shared" si="95"/>
        <v>5</v>
      </c>
      <c r="AI73" s="34">
        <f t="shared" si="47"/>
        <v>0</v>
      </c>
      <c r="AJ73" s="34">
        <f t="shared" si="48"/>
        <v>5</v>
      </c>
      <c r="AK73" s="46" t="str">
        <f t="shared" si="49"/>
        <v>˜˜˜˜˜™™™™™</v>
      </c>
      <c r="AM73" s="34">
        <f t="shared" si="96"/>
        <v>4</v>
      </c>
      <c r="AN73" s="34">
        <f t="shared" si="27"/>
        <v>0</v>
      </c>
      <c r="AO73" s="34">
        <f t="shared" si="28"/>
        <v>6</v>
      </c>
      <c r="AP73" s="46" t="str">
        <f t="shared" si="29"/>
        <v>˜˜˜˜™™™™™™</v>
      </c>
      <c r="AR73" s="34">
        <f t="shared" si="97"/>
        <v>4</v>
      </c>
      <c r="AS73" s="34">
        <f t="shared" si="30"/>
        <v>0</v>
      </c>
      <c r="AT73" s="34">
        <f t="shared" si="31"/>
        <v>6</v>
      </c>
      <c r="AU73" s="46" t="str">
        <f t="shared" si="32"/>
        <v>˜˜˜˜™™™™™™</v>
      </c>
      <c r="AW73" s="34">
        <f t="shared" si="98"/>
        <v>0</v>
      </c>
      <c r="AX73" s="34">
        <f t="shared" si="33"/>
        <v>0</v>
      </c>
      <c r="AY73" s="34">
        <f t="shared" si="34"/>
        <v>10</v>
      </c>
      <c r="AZ73" s="46" t="str">
        <f t="shared" si="35"/>
        <v>™™™™™™™™™™</v>
      </c>
    </row>
    <row r="74" spans="1:52" ht="18" thickTop="1" thickBot="1" x14ac:dyDescent="0.3">
      <c r="A74" s="33" t="s">
        <v>137</v>
      </c>
      <c r="B74" s="32">
        <v>7</v>
      </c>
      <c r="C74" s="36">
        <f t="shared" si="88"/>
        <v>7</v>
      </c>
      <c r="D74" s="32">
        <f>IF(Comparison_Matrix!F67="High",Scoring_Details!$B$9,IF(Comparison_Matrix!F67="Medium",Scoring_Details!$B$10,IF(Comparison_Matrix!F67="Low",Scoring_Details!$B$11)))</f>
        <v>0.2</v>
      </c>
      <c r="E74" s="32">
        <v>6</v>
      </c>
      <c r="F74" s="36">
        <f t="shared" si="89"/>
        <v>6</v>
      </c>
      <c r="G74" s="32">
        <f>IF(Comparison_Matrix!F67="High",Scoring_Details!$B$9,IF(Comparison_Matrix!F67="Medium",Scoring_Details!$B$10,IF(Comparison_Matrix!F67="Low",Scoring_Details!$B$11)))</f>
        <v>0.2</v>
      </c>
      <c r="H74" s="32">
        <v>5</v>
      </c>
      <c r="I74" s="36">
        <f t="shared" si="90"/>
        <v>5</v>
      </c>
      <c r="J74" s="32">
        <f>IF(Comparison_Matrix!F67="High",Scoring_Details!$B$9,IF(Comparison_Matrix!F67="Medium",Scoring_Details!$B$10,IF(Comparison_Matrix!F67="Low",Scoring_Details!$B$11)))</f>
        <v>0.2</v>
      </c>
      <c r="K74" s="32">
        <v>2</v>
      </c>
      <c r="L74" s="36">
        <f t="shared" si="91"/>
        <v>-3</v>
      </c>
      <c r="M74" s="32">
        <f>IF(Comparison_Matrix!F67="High",Scoring_Details!$B$9,IF(Comparison_Matrix!F67="Medium",Scoring_Details!$B$10,IF(Comparison_Matrix!F67="Low",Scoring_Details!$B$11)))</f>
        <v>0.2</v>
      </c>
      <c r="N74" s="56"/>
      <c r="O74" s="42" t="str">
        <f t="shared" si="40"/>
        <v>˜˜˜˜˜˜˜™™™</v>
      </c>
      <c r="P74" s="43" t="str">
        <f t="shared" si="92"/>
        <v>˜˜˜˜˜˜™™™™</v>
      </c>
      <c r="Q74" s="44" t="str">
        <f t="shared" si="93"/>
        <v>˜˜˜˜˜™™™™™</v>
      </c>
      <c r="R74" s="45" t="str">
        <f t="shared" si="94"/>
        <v>˜˜™™™™™™™™</v>
      </c>
      <c r="AH74" s="34">
        <f t="shared" si="95"/>
        <v>7</v>
      </c>
      <c r="AI74" s="34">
        <f t="shared" si="47"/>
        <v>0</v>
      </c>
      <c r="AJ74" s="34">
        <f t="shared" si="48"/>
        <v>3</v>
      </c>
      <c r="AK74" s="46" t="str">
        <f t="shared" si="49"/>
        <v>˜˜˜˜˜˜˜™™™</v>
      </c>
      <c r="AM74" s="34">
        <f t="shared" si="96"/>
        <v>6</v>
      </c>
      <c r="AN74" s="34">
        <f t="shared" si="27"/>
        <v>0</v>
      </c>
      <c r="AO74" s="34">
        <f t="shared" si="28"/>
        <v>4</v>
      </c>
      <c r="AP74" s="46" t="str">
        <f t="shared" si="29"/>
        <v>˜˜˜˜˜˜™™™™</v>
      </c>
      <c r="AR74" s="34">
        <f t="shared" si="97"/>
        <v>5</v>
      </c>
      <c r="AS74" s="34">
        <f t="shared" si="30"/>
        <v>0</v>
      </c>
      <c r="AT74" s="34">
        <f t="shared" si="31"/>
        <v>5</v>
      </c>
      <c r="AU74" s="46" t="str">
        <f t="shared" si="32"/>
        <v>˜˜˜˜˜™™™™™</v>
      </c>
      <c r="AW74" s="34">
        <f t="shared" si="98"/>
        <v>2</v>
      </c>
      <c r="AX74" s="34">
        <f t="shared" si="33"/>
        <v>0</v>
      </c>
      <c r="AY74" s="34">
        <f t="shared" si="34"/>
        <v>8</v>
      </c>
      <c r="AZ74" s="46" t="str">
        <f t="shared" si="35"/>
        <v>˜˜™™™™™™™™</v>
      </c>
    </row>
    <row r="75" spans="1:52" ht="34.5" thickTop="1" thickBot="1" x14ac:dyDescent="0.3">
      <c r="A75" s="33" t="s">
        <v>69</v>
      </c>
      <c r="B75" s="32">
        <v>5</v>
      </c>
      <c r="C75" s="36">
        <f t="shared" si="88"/>
        <v>5</v>
      </c>
      <c r="D75" s="32">
        <f>IF(Comparison_Matrix!F68="High",Scoring_Details!$B$9,IF(Comparison_Matrix!F68="Medium",Scoring_Details!$B$10,IF(Comparison_Matrix!F68="Low",Scoring_Details!$B$11)))</f>
        <v>0.3</v>
      </c>
      <c r="E75" s="32">
        <v>5</v>
      </c>
      <c r="F75" s="36">
        <f t="shared" si="89"/>
        <v>5</v>
      </c>
      <c r="G75" s="32">
        <f>IF(Comparison_Matrix!F68="High",Scoring_Details!$B$9,IF(Comparison_Matrix!F68="Medium",Scoring_Details!$B$10,IF(Comparison_Matrix!F68="Low",Scoring_Details!$B$11)))</f>
        <v>0.3</v>
      </c>
      <c r="H75" s="32">
        <v>5</v>
      </c>
      <c r="I75" s="36">
        <f t="shared" si="90"/>
        <v>5</v>
      </c>
      <c r="J75" s="32">
        <f>IF(Comparison_Matrix!F68="High",Scoring_Details!$B$9,IF(Comparison_Matrix!F68="Medium",Scoring_Details!$B$10,IF(Comparison_Matrix!F68="Low",Scoring_Details!$B$11)))</f>
        <v>0.3</v>
      </c>
      <c r="K75" s="32">
        <v>2</v>
      </c>
      <c r="L75" s="36">
        <f t="shared" si="91"/>
        <v>-3</v>
      </c>
      <c r="M75" s="32">
        <f>IF(Comparison_Matrix!F68="High",Scoring_Details!$B$9,IF(Comparison_Matrix!F68="Medium",Scoring_Details!$B$10,IF(Comparison_Matrix!F68="Low",Scoring_Details!$B$11)))</f>
        <v>0.3</v>
      </c>
      <c r="N75" s="56"/>
      <c r="O75" s="42" t="str">
        <f t="shared" si="40"/>
        <v>˜˜˜˜˜™™™™™</v>
      </c>
      <c r="P75" s="43" t="str">
        <f t="shared" si="92"/>
        <v>˜˜˜˜˜™™™™™</v>
      </c>
      <c r="Q75" s="44" t="str">
        <f t="shared" si="93"/>
        <v>˜˜˜˜˜™™™™™</v>
      </c>
      <c r="R75" s="45" t="str">
        <f t="shared" si="94"/>
        <v>˜˜™™™™™™™™</v>
      </c>
      <c r="AH75" s="34">
        <f t="shared" si="95"/>
        <v>5</v>
      </c>
      <c r="AI75" s="34">
        <f t="shared" si="47"/>
        <v>0</v>
      </c>
      <c r="AJ75" s="34">
        <f t="shared" si="48"/>
        <v>5</v>
      </c>
      <c r="AK75" s="46" t="str">
        <f t="shared" si="49"/>
        <v>˜˜˜˜˜™™™™™</v>
      </c>
      <c r="AM75" s="34">
        <f t="shared" si="96"/>
        <v>5</v>
      </c>
      <c r="AN75" s="34">
        <f t="shared" si="27"/>
        <v>0</v>
      </c>
      <c r="AO75" s="34">
        <f t="shared" si="28"/>
        <v>5</v>
      </c>
      <c r="AP75" s="46" t="str">
        <f t="shared" si="29"/>
        <v>˜˜˜˜˜™™™™™</v>
      </c>
      <c r="AR75" s="34">
        <f t="shared" si="97"/>
        <v>5</v>
      </c>
      <c r="AS75" s="34">
        <f t="shared" si="30"/>
        <v>0</v>
      </c>
      <c r="AT75" s="34">
        <f t="shared" si="31"/>
        <v>5</v>
      </c>
      <c r="AU75" s="46" t="str">
        <f t="shared" si="32"/>
        <v>˜˜˜˜˜™™™™™</v>
      </c>
      <c r="AW75" s="34">
        <f t="shared" si="98"/>
        <v>2</v>
      </c>
      <c r="AX75" s="34">
        <f t="shared" si="33"/>
        <v>0</v>
      </c>
      <c r="AY75" s="34">
        <f t="shared" si="34"/>
        <v>8</v>
      </c>
      <c r="AZ75" s="46" t="str">
        <f t="shared" si="35"/>
        <v>˜˜™™™™™™™™</v>
      </c>
    </row>
    <row r="76" spans="1:52" ht="34.5" thickTop="1" thickBot="1" x14ac:dyDescent="0.3">
      <c r="A76" s="33" t="s">
        <v>70</v>
      </c>
      <c r="B76" s="32">
        <v>4</v>
      </c>
      <c r="C76" s="36">
        <f t="shared" si="88"/>
        <v>-1</v>
      </c>
      <c r="D76" s="32">
        <f>IF(Comparison_Matrix!F69="High",Scoring_Details!$B$9,IF(Comparison_Matrix!F69="Medium",Scoring_Details!$B$10,IF(Comparison_Matrix!F69="Low",Scoring_Details!$B$11)))</f>
        <v>0.2</v>
      </c>
      <c r="E76" s="32">
        <v>4</v>
      </c>
      <c r="F76" s="36">
        <f t="shared" si="89"/>
        <v>-1</v>
      </c>
      <c r="G76" s="32">
        <f>IF(Comparison_Matrix!F69="High",Scoring_Details!$B$9,IF(Comparison_Matrix!F69="Medium",Scoring_Details!$B$10,IF(Comparison_Matrix!F69="Low",Scoring_Details!$B$11)))</f>
        <v>0.2</v>
      </c>
      <c r="H76" s="32">
        <v>4</v>
      </c>
      <c r="I76" s="36">
        <f t="shared" si="90"/>
        <v>-1</v>
      </c>
      <c r="J76" s="32">
        <f>IF(Comparison_Matrix!F69="High",Scoring_Details!$B$9,IF(Comparison_Matrix!F69="Medium",Scoring_Details!$B$10,IF(Comparison_Matrix!F69="Low",Scoring_Details!$B$11)))</f>
        <v>0.2</v>
      </c>
      <c r="K76" s="32">
        <v>0</v>
      </c>
      <c r="L76" s="36">
        <f t="shared" si="91"/>
        <v>-5</v>
      </c>
      <c r="M76" s="32">
        <f>IF(Comparison_Matrix!F69="High",Scoring_Details!$B$9,IF(Comparison_Matrix!F69="Medium",Scoring_Details!$B$10,IF(Comparison_Matrix!F69="Low",Scoring_Details!$B$11)))</f>
        <v>0.2</v>
      </c>
      <c r="N76" s="56" t="s">
        <v>171</v>
      </c>
      <c r="O76" s="42" t="str">
        <f t="shared" si="40"/>
        <v>˜˜˜˜™™™™™™</v>
      </c>
      <c r="P76" s="43" t="str">
        <f t="shared" si="92"/>
        <v>˜˜˜˜™™™™™™</v>
      </c>
      <c r="Q76" s="44" t="str">
        <f t="shared" si="93"/>
        <v>˜˜˜˜™™™™™™</v>
      </c>
      <c r="R76" s="45" t="str">
        <f t="shared" si="94"/>
        <v>™™™™™™™™™™</v>
      </c>
      <c r="AH76" s="34">
        <f t="shared" si="95"/>
        <v>4</v>
      </c>
      <c r="AI76" s="34">
        <f t="shared" si="47"/>
        <v>0</v>
      </c>
      <c r="AJ76" s="34">
        <f t="shared" si="48"/>
        <v>6</v>
      </c>
      <c r="AK76" s="46" t="str">
        <f t="shared" si="49"/>
        <v>˜˜˜˜™™™™™™</v>
      </c>
      <c r="AM76" s="34">
        <f t="shared" si="96"/>
        <v>4</v>
      </c>
      <c r="AN76" s="34">
        <f t="shared" ref="AN76:AN106" si="99">CEILING(AM76-INT(AM76),1)</f>
        <v>0</v>
      </c>
      <c r="AO76" s="34">
        <f t="shared" ref="AO76:AO106" si="100">INT(10-AM76)</f>
        <v>6</v>
      </c>
      <c r="AP76" s="46" t="str">
        <f t="shared" ref="AP76:AP106" si="101">REPT(CHAR(152),AM76)&amp;REPT(CHAR(155),AN76)&amp;REPT(CHAR(153),AO76)</f>
        <v>˜˜˜˜™™™™™™</v>
      </c>
      <c r="AR76" s="34">
        <f t="shared" si="97"/>
        <v>4</v>
      </c>
      <c r="AS76" s="34">
        <f t="shared" ref="AS76:AS106" si="102">CEILING(AR76-INT(AR76),1)</f>
        <v>0</v>
      </c>
      <c r="AT76" s="34">
        <f t="shared" ref="AT76:AT106" si="103">INT(10-AR76)</f>
        <v>6</v>
      </c>
      <c r="AU76" s="46" t="str">
        <f t="shared" ref="AU76:AU106" si="104">REPT(CHAR(152),AR76)&amp;REPT(CHAR(155),AS76)&amp;REPT(CHAR(153),AT76)</f>
        <v>˜˜˜˜™™™™™™</v>
      </c>
      <c r="AW76" s="34">
        <f t="shared" si="98"/>
        <v>0</v>
      </c>
      <c r="AX76" s="34">
        <f t="shared" ref="AX76:AX106" si="105">CEILING(AW76-INT(AW76),1)</f>
        <v>0</v>
      </c>
      <c r="AY76" s="34">
        <f t="shared" ref="AY76:AY106" si="106">INT(10-AW76)</f>
        <v>10</v>
      </c>
      <c r="AZ76" s="46" t="str">
        <f t="shared" ref="AZ76:AZ106" si="107">REPT(CHAR(152),AW76)&amp;REPT(CHAR(155),AX76)&amp;REPT(CHAR(153),AY76)</f>
        <v>™™™™™™™™™™</v>
      </c>
    </row>
    <row r="77" spans="1:52" ht="18" thickTop="1" thickBot="1" x14ac:dyDescent="0.3">
      <c r="A77" s="33" t="s">
        <v>71</v>
      </c>
      <c r="B77" s="32">
        <v>5</v>
      </c>
      <c r="C77" s="36">
        <f t="shared" si="88"/>
        <v>5</v>
      </c>
      <c r="D77" s="32">
        <f>IF(Comparison_Matrix!F70="High",Scoring_Details!$B$9,IF(Comparison_Matrix!F70="Medium",Scoring_Details!$B$10,IF(Comparison_Matrix!F70="Low",Scoring_Details!$B$11)))</f>
        <v>0.5</v>
      </c>
      <c r="E77" s="32">
        <v>5</v>
      </c>
      <c r="F77" s="36">
        <f t="shared" si="89"/>
        <v>5</v>
      </c>
      <c r="G77" s="32">
        <f>IF(Comparison_Matrix!F70="High",Scoring_Details!$B$9,IF(Comparison_Matrix!F70="Medium",Scoring_Details!$B$10,IF(Comparison_Matrix!F70="Low",Scoring_Details!$B$11)))</f>
        <v>0.5</v>
      </c>
      <c r="H77" s="32">
        <v>5</v>
      </c>
      <c r="I77" s="36">
        <f t="shared" si="90"/>
        <v>5</v>
      </c>
      <c r="J77" s="32">
        <f>IF(Comparison_Matrix!F70="High",Scoring_Details!$B$9,IF(Comparison_Matrix!F70="Medium",Scoring_Details!$B$10,IF(Comparison_Matrix!F70="Low",Scoring_Details!$B$11)))</f>
        <v>0.5</v>
      </c>
      <c r="K77" s="32">
        <v>2</v>
      </c>
      <c r="L77" s="36">
        <f t="shared" si="91"/>
        <v>-3</v>
      </c>
      <c r="M77" s="32">
        <f>IF(Comparison_Matrix!F70="High",Scoring_Details!$B$9,IF(Comparison_Matrix!F70="Medium",Scoring_Details!$B$10,IF(Comparison_Matrix!F70="Low",Scoring_Details!$B$11)))</f>
        <v>0.5</v>
      </c>
      <c r="N77" s="56" t="s">
        <v>173</v>
      </c>
      <c r="O77" s="42" t="str">
        <f t="shared" si="40"/>
        <v>˜˜˜˜˜™™™™™</v>
      </c>
      <c r="P77" s="43" t="str">
        <f t="shared" si="92"/>
        <v>˜˜˜˜˜™™™™™</v>
      </c>
      <c r="Q77" s="44" t="str">
        <f t="shared" si="93"/>
        <v>˜˜˜˜˜™™™™™</v>
      </c>
      <c r="R77" s="45" t="str">
        <f t="shared" si="94"/>
        <v>˜˜™™™™™™™™</v>
      </c>
      <c r="AH77" s="34">
        <f t="shared" si="95"/>
        <v>5</v>
      </c>
      <c r="AI77" s="34">
        <f t="shared" si="47"/>
        <v>0</v>
      </c>
      <c r="AJ77" s="34">
        <f t="shared" si="48"/>
        <v>5</v>
      </c>
      <c r="AK77" s="46" t="str">
        <f t="shared" si="49"/>
        <v>˜˜˜˜˜™™™™™</v>
      </c>
      <c r="AM77" s="34">
        <f t="shared" si="96"/>
        <v>5</v>
      </c>
      <c r="AN77" s="34">
        <f t="shared" si="99"/>
        <v>0</v>
      </c>
      <c r="AO77" s="34">
        <f t="shared" si="100"/>
        <v>5</v>
      </c>
      <c r="AP77" s="46" t="str">
        <f t="shared" si="101"/>
        <v>˜˜˜˜˜™™™™™</v>
      </c>
      <c r="AR77" s="34">
        <f t="shared" si="97"/>
        <v>5</v>
      </c>
      <c r="AS77" s="34">
        <f t="shared" si="102"/>
        <v>0</v>
      </c>
      <c r="AT77" s="34">
        <f t="shared" si="103"/>
        <v>5</v>
      </c>
      <c r="AU77" s="46" t="str">
        <f t="shared" si="104"/>
        <v>˜˜˜˜˜™™™™™</v>
      </c>
      <c r="AW77" s="34">
        <f t="shared" si="98"/>
        <v>2</v>
      </c>
      <c r="AX77" s="34">
        <f t="shared" si="105"/>
        <v>0</v>
      </c>
      <c r="AY77" s="34">
        <f t="shared" si="106"/>
        <v>8</v>
      </c>
      <c r="AZ77" s="46" t="str">
        <f t="shared" si="107"/>
        <v>˜˜™™™™™™™™</v>
      </c>
    </row>
    <row r="78" spans="1:52" ht="18" thickTop="1" thickBot="1" x14ac:dyDescent="0.3">
      <c r="A78" s="33" t="s">
        <v>72</v>
      </c>
      <c r="B78" s="32">
        <v>5</v>
      </c>
      <c r="C78" s="36">
        <f t="shared" si="88"/>
        <v>5</v>
      </c>
      <c r="D78" s="32">
        <f>IF(Comparison_Matrix!F71="High",Scoring_Details!$B$9,IF(Comparison_Matrix!F71="Medium",Scoring_Details!$B$10,IF(Comparison_Matrix!F71="Low",Scoring_Details!$B$11)))</f>
        <v>0.2</v>
      </c>
      <c r="E78" s="32">
        <v>5</v>
      </c>
      <c r="F78" s="36">
        <f t="shared" si="89"/>
        <v>5</v>
      </c>
      <c r="G78" s="32">
        <f>IF(Comparison_Matrix!F71="High",Scoring_Details!$B$9,IF(Comparison_Matrix!F71="Medium",Scoring_Details!$B$10,IF(Comparison_Matrix!F71="Low",Scoring_Details!$B$11)))</f>
        <v>0.2</v>
      </c>
      <c r="H78" s="32">
        <v>5</v>
      </c>
      <c r="I78" s="36">
        <f t="shared" si="90"/>
        <v>5</v>
      </c>
      <c r="J78" s="32">
        <f>IF(Comparison_Matrix!F71="High",Scoring_Details!$B$9,IF(Comparison_Matrix!F71="Medium",Scoring_Details!$B$10,IF(Comparison_Matrix!F71="Low",Scoring_Details!$B$11)))</f>
        <v>0.2</v>
      </c>
      <c r="K78" s="32">
        <v>5</v>
      </c>
      <c r="L78" s="36">
        <f t="shared" si="91"/>
        <v>5</v>
      </c>
      <c r="M78" s="32">
        <f>IF(Comparison_Matrix!F71="High",Scoring_Details!$B$9,IF(Comparison_Matrix!F71="Medium",Scoring_Details!$B$10,IF(Comparison_Matrix!F71="Low",Scoring_Details!$B$11)))</f>
        <v>0.2</v>
      </c>
      <c r="N78" s="56"/>
      <c r="O78" s="42" t="str">
        <f t="shared" si="40"/>
        <v>˜˜˜˜˜™™™™™</v>
      </c>
      <c r="P78" s="43" t="str">
        <f t="shared" si="92"/>
        <v>˜˜˜˜˜™™™™™</v>
      </c>
      <c r="Q78" s="44" t="str">
        <f t="shared" si="93"/>
        <v>˜˜˜˜˜™™™™™</v>
      </c>
      <c r="R78" s="45" t="str">
        <f t="shared" si="94"/>
        <v>˜˜˜˜˜™™™™™</v>
      </c>
      <c r="AH78" s="34">
        <f t="shared" si="95"/>
        <v>5</v>
      </c>
      <c r="AI78" s="34">
        <f t="shared" si="47"/>
        <v>0</v>
      </c>
      <c r="AJ78" s="34">
        <f t="shared" si="48"/>
        <v>5</v>
      </c>
      <c r="AK78" s="46" t="str">
        <f t="shared" si="49"/>
        <v>˜˜˜˜˜™™™™™</v>
      </c>
      <c r="AM78" s="34">
        <f t="shared" si="96"/>
        <v>5</v>
      </c>
      <c r="AN78" s="34">
        <f t="shared" si="99"/>
        <v>0</v>
      </c>
      <c r="AO78" s="34">
        <f t="shared" si="100"/>
        <v>5</v>
      </c>
      <c r="AP78" s="46" t="str">
        <f t="shared" si="101"/>
        <v>˜˜˜˜˜™™™™™</v>
      </c>
      <c r="AR78" s="34">
        <f t="shared" si="97"/>
        <v>5</v>
      </c>
      <c r="AS78" s="34">
        <f t="shared" si="102"/>
        <v>0</v>
      </c>
      <c r="AT78" s="34">
        <f t="shared" si="103"/>
        <v>5</v>
      </c>
      <c r="AU78" s="46" t="str">
        <f t="shared" si="104"/>
        <v>˜˜˜˜˜™™™™™</v>
      </c>
      <c r="AW78" s="34">
        <f t="shared" si="98"/>
        <v>5</v>
      </c>
      <c r="AX78" s="34">
        <f t="shared" si="105"/>
        <v>0</v>
      </c>
      <c r="AY78" s="34">
        <f t="shared" si="106"/>
        <v>5</v>
      </c>
      <c r="AZ78" s="46" t="str">
        <f t="shared" si="107"/>
        <v>˜˜˜˜˜™™™™™</v>
      </c>
    </row>
    <row r="79" spans="1:52" ht="18" thickTop="1" thickBot="1" x14ac:dyDescent="0.3">
      <c r="A79" s="33" t="s">
        <v>73</v>
      </c>
      <c r="B79" s="32">
        <v>5</v>
      </c>
      <c r="C79" s="36">
        <f t="shared" si="88"/>
        <v>5</v>
      </c>
      <c r="D79" s="32">
        <f>IF(Comparison_Matrix!F72="High",Scoring_Details!$B$9,IF(Comparison_Matrix!F72="Medium",Scoring_Details!$B$10,IF(Comparison_Matrix!F72="Low",Scoring_Details!$B$11)))</f>
        <v>0.2</v>
      </c>
      <c r="E79" s="32">
        <v>5</v>
      </c>
      <c r="F79" s="36">
        <f t="shared" si="89"/>
        <v>5</v>
      </c>
      <c r="G79" s="32">
        <f>IF(Comparison_Matrix!F72="High",Scoring_Details!$B$9,IF(Comparison_Matrix!F72="Medium",Scoring_Details!$B$10,IF(Comparison_Matrix!F72="Low",Scoring_Details!$B$11)))</f>
        <v>0.2</v>
      </c>
      <c r="H79" s="32">
        <v>0</v>
      </c>
      <c r="I79" s="36">
        <f t="shared" si="90"/>
        <v>-5</v>
      </c>
      <c r="J79" s="32">
        <f>IF(Comparison_Matrix!F72="High",Scoring_Details!$B$9,IF(Comparison_Matrix!F72="Medium",Scoring_Details!$B$10,IF(Comparison_Matrix!F72="Low",Scoring_Details!$B$11)))</f>
        <v>0.2</v>
      </c>
      <c r="K79" s="32">
        <v>0</v>
      </c>
      <c r="L79" s="36">
        <f t="shared" si="91"/>
        <v>-5</v>
      </c>
      <c r="M79" s="32">
        <f>IF(Comparison_Matrix!F72="High",Scoring_Details!$B$9,IF(Comparison_Matrix!F72="Medium",Scoring_Details!$B$10,IF(Comparison_Matrix!F72="Low",Scoring_Details!$B$11)))</f>
        <v>0.2</v>
      </c>
      <c r="N79" s="56"/>
      <c r="O79" s="42" t="str">
        <f t="shared" si="40"/>
        <v>˜˜˜˜˜™™™™™</v>
      </c>
      <c r="P79" s="43" t="str">
        <f t="shared" si="92"/>
        <v>˜˜˜˜˜™™™™™</v>
      </c>
      <c r="Q79" s="44" t="str">
        <f t="shared" si="93"/>
        <v>™™™™™™™™™™</v>
      </c>
      <c r="R79" s="45" t="str">
        <f t="shared" si="94"/>
        <v>™™™™™™™™™™</v>
      </c>
      <c r="AH79" s="34">
        <f t="shared" si="95"/>
        <v>5</v>
      </c>
      <c r="AI79" s="34">
        <f t="shared" si="47"/>
        <v>0</v>
      </c>
      <c r="AJ79" s="34">
        <f t="shared" si="48"/>
        <v>5</v>
      </c>
      <c r="AK79" s="46" t="str">
        <f t="shared" si="49"/>
        <v>˜˜˜˜˜™™™™™</v>
      </c>
      <c r="AM79" s="34">
        <f t="shared" si="96"/>
        <v>5</v>
      </c>
      <c r="AN79" s="34">
        <f t="shared" si="99"/>
        <v>0</v>
      </c>
      <c r="AO79" s="34">
        <f t="shared" si="100"/>
        <v>5</v>
      </c>
      <c r="AP79" s="46" t="str">
        <f t="shared" si="101"/>
        <v>˜˜˜˜˜™™™™™</v>
      </c>
      <c r="AR79" s="34">
        <f t="shared" si="97"/>
        <v>0</v>
      </c>
      <c r="AS79" s="34">
        <f t="shared" si="102"/>
        <v>0</v>
      </c>
      <c r="AT79" s="34">
        <f t="shared" si="103"/>
        <v>10</v>
      </c>
      <c r="AU79" s="46" t="str">
        <f t="shared" si="104"/>
        <v>™™™™™™™™™™</v>
      </c>
      <c r="AW79" s="34">
        <f t="shared" si="98"/>
        <v>0</v>
      </c>
      <c r="AX79" s="34">
        <f t="shared" si="105"/>
        <v>0</v>
      </c>
      <c r="AY79" s="34">
        <f t="shared" si="106"/>
        <v>10</v>
      </c>
      <c r="AZ79" s="46" t="str">
        <f t="shared" si="107"/>
        <v>™™™™™™™™™™</v>
      </c>
    </row>
    <row r="80" spans="1:52" ht="18" thickTop="1" thickBot="1" x14ac:dyDescent="0.3">
      <c r="A80" s="55" t="s">
        <v>130</v>
      </c>
      <c r="B80" s="36">
        <f>SUMPRODUCT(B62:B79,D62:D79) / SUM(D62:D79)</f>
        <v>5.1489361702127647</v>
      </c>
      <c r="C80" s="36">
        <f>SUMPRODUCT(C62:C79,D62:D79) / SUM(D62:D79)</f>
        <v>4.9361702127659566</v>
      </c>
      <c r="D80" s="36"/>
      <c r="E80" s="36">
        <f t="shared" ref="E80" si="108">SUMPRODUCT(E62:E79,G62:G79) / SUM(G62:G79)</f>
        <v>4.2765957446808507</v>
      </c>
      <c r="F80" s="36">
        <f>SUMPRODUCT(F62:F79,G62:G79) / SUM(G62:G79)</f>
        <v>2.9999999999999996</v>
      </c>
      <c r="G80" s="36"/>
      <c r="H80" s="36">
        <f>SUMPRODUCT(H62:H79,J62:J79) / SUM(J62:J79)</f>
        <v>3.5957446808510642</v>
      </c>
      <c r="I80" s="36">
        <f>SUMPRODUCT(I62:I79,J62:J79) / SUM(J62:J79)</f>
        <v>1.2553191489361699</v>
      </c>
      <c r="J80" s="36"/>
      <c r="K80" s="36">
        <f>SUMPRODUCT(K62:K79,M62:M79) / SUM(M62:M79)</f>
        <v>1.4042553191489358</v>
      </c>
      <c r="L80" s="36">
        <f>SUMPRODUCT(L62:L79,M62:M79) / SUM(M62:M79)</f>
        <v>-3.3829787234042548</v>
      </c>
      <c r="M80" s="36"/>
      <c r="N80" s="57"/>
      <c r="O80" s="38" t="str">
        <f>REPT(CHAR(152),AH80)&amp;REPT(CHAR(155),AI80)&amp;REPT(CHAR(153),AJ80)</f>
        <v>˜˜˜˜˜™™™™™</v>
      </c>
      <c r="P80" s="39" t="str">
        <f t="shared" si="92"/>
        <v>˜˜˜™™™™™™™</v>
      </c>
      <c r="Q80" s="40" t="str">
        <f t="shared" si="93"/>
        <v>˜›™™™™™™™™</v>
      </c>
      <c r="R80" s="41" t="str">
        <f t="shared" si="94"/>
        <v>™™™™™™™™™™</v>
      </c>
      <c r="AH80" s="34">
        <f>MAX(0,(CEILING(C80,0.5)))</f>
        <v>5</v>
      </c>
      <c r="AI80" s="34">
        <f t="shared" ref="AI80" si="109">CEILING(AH80-INT(AH80),1)</f>
        <v>0</v>
      </c>
      <c r="AJ80" s="34">
        <f t="shared" ref="AJ80" si="110">INT(10-AH80)</f>
        <v>5</v>
      </c>
      <c r="AK80" s="46" t="str">
        <f>REPT(CHAR(152),AH80)&amp;REPT(CHAR(155),AI80)&amp;REPT(CHAR(153),AJ80)</f>
        <v>˜˜˜˜˜™™™™™</v>
      </c>
      <c r="AM80" s="34">
        <f>MAX(0,(CEILING(F80,0.5)))</f>
        <v>3</v>
      </c>
      <c r="AN80" s="34">
        <f t="shared" si="99"/>
        <v>0</v>
      </c>
      <c r="AO80" s="34">
        <f t="shared" si="100"/>
        <v>7</v>
      </c>
      <c r="AP80" s="46" t="str">
        <f t="shared" si="101"/>
        <v>˜˜˜™™™™™™™</v>
      </c>
      <c r="AR80" s="34">
        <f>MAX(0,(CEILING(I80,0.5)))</f>
        <v>1.5</v>
      </c>
      <c r="AS80" s="34">
        <f t="shared" si="102"/>
        <v>1</v>
      </c>
      <c r="AT80" s="34">
        <f t="shared" si="103"/>
        <v>8</v>
      </c>
      <c r="AU80" s="46" t="str">
        <f t="shared" si="104"/>
        <v>˜›™™™™™™™™</v>
      </c>
      <c r="AW80" s="34">
        <f>MAX(0,(CEILING(L80,0.5)))</f>
        <v>0</v>
      </c>
      <c r="AX80" s="34">
        <f t="shared" si="105"/>
        <v>0</v>
      </c>
      <c r="AY80" s="34">
        <f t="shared" si="106"/>
        <v>10</v>
      </c>
      <c r="AZ80" s="46" t="str">
        <f t="shared" si="107"/>
        <v>™™™™™™™™™™</v>
      </c>
    </row>
    <row r="81" spans="1:52" ht="23.25" customHeight="1" thickTop="1" thickBot="1" x14ac:dyDescent="0.3">
      <c r="A81" s="26" t="s">
        <v>156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58"/>
      <c r="O81" s="16"/>
      <c r="P81" s="16"/>
      <c r="Q81" s="16"/>
      <c r="R81" s="16"/>
      <c r="AH81" s="34">
        <f t="shared" si="95"/>
        <v>0</v>
      </c>
      <c r="AI81" s="34">
        <f t="shared" si="47"/>
        <v>0</v>
      </c>
      <c r="AJ81" s="34">
        <f t="shared" si="48"/>
        <v>10</v>
      </c>
      <c r="AK81" s="46" t="str">
        <f t="shared" si="49"/>
        <v>™™™™™™™™™™</v>
      </c>
      <c r="AM81" s="34">
        <f t="shared" si="96"/>
        <v>0</v>
      </c>
      <c r="AN81" s="34">
        <f t="shared" si="99"/>
        <v>0</v>
      </c>
      <c r="AO81" s="34">
        <f t="shared" si="100"/>
        <v>10</v>
      </c>
      <c r="AP81" s="46" t="str">
        <f t="shared" si="101"/>
        <v>™™™™™™™™™™</v>
      </c>
      <c r="AR81" s="34">
        <f t="shared" si="97"/>
        <v>0</v>
      </c>
      <c r="AS81" s="34">
        <f t="shared" si="102"/>
        <v>0</v>
      </c>
      <c r="AT81" s="34">
        <f t="shared" si="103"/>
        <v>10</v>
      </c>
      <c r="AU81" s="46" t="str">
        <f t="shared" si="104"/>
        <v>™™™™™™™™™™</v>
      </c>
      <c r="AW81" s="34">
        <f t="shared" si="98"/>
        <v>0</v>
      </c>
      <c r="AX81" s="34">
        <f t="shared" si="105"/>
        <v>0</v>
      </c>
      <c r="AY81" s="34">
        <f t="shared" si="106"/>
        <v>10</v>
      </c>
      <c r="AZ81" s="46" t="str">
        <f t="shared" si="107"/>
        <v>™™™™™™™™™™</v>
      </c>
    </row>
    <row r="82" spans="1:52" ht="28.5" thickTop="1" thickBot="1" x14ac:dyDescent="0.35">
      <c r="A82" s="8" t="s">
        <v>153</v>
      </c>
      <c r="B82" s="32">
        <v>7</v>
      </c>
      <c r="C82" s="36">
        <f t="shared" ref="C82:C83" si="111">IF(B82&gt;4,B82, IF(B82=4, -1,IF(B82=3,-2,IF(B82=2,-3,IF(B82=1,-4,IF(B82=0,-5))))))</f>
        <v>7</v>
      </c>
      <c r="D82" s="32">
        <f>IF(Comparison_Matrix!F74="High",Scoring_Details!$B$9,IF(Comparison_Matrix!F74="Medium",Scoring_Details!$B$10,IF(Comparison_Matrix!F74="Low",Scoring_Details!$B$11)))</f>
        <v>0.2</v>
      </c>
      <c r="E82" s="32">
        <v>5</v>
      </c>
      <c r="F82" s="36">
        <f t="shared" ref="F82:F83" si="112">IF(E82&gt;4,E82, IF(E82=4, -1,IF(E82=3,-2,IF(E82=2,-3,IF(E82=1,-4,IF(E82=0,-5))))))</f>
        <v>5</v>
      </c>
      <c r="G82" s="32">
        <f>IF(Comparison_Matrix!F74="High",Scoring_Details!$B$9,IF(Comparison_Matrix!F74="Medium",Scoring_Details!$B$10,IF(Comparison_Matrix!F74="Low",Scoring_Details!$B$11)))</f>
        <v>0.2</v>
      </c>
      <c r="H82" s="32">
        <v>4</v>
      </c>
      <c r="I82" s="36">
        <f t="shared" ref="I82:I83" si="113">IF(H82&gt;4,H82, IF(H82=4, -1,IF(H82=3,-2,IF(H82=2,-3,IF(H82=1,-4,IF(H82=0,-5))))))</f>
        <v>-1</v>
      </c>
      <c r="J82" s="32">
        <f>IF(Comparison_Matrix!F74="High",Scoring_Details!$B$9,IF(Comparison_Matrix!F74="Medium",Scoring_Details!$B$10,IF(Comparison_Matrix!F74="Low",Scoring_Details!$B$11)))</f>
        <v>0.2</v>
      </c>
      <c r="K82" s="32">
        <v>4</v>
      </c>
      <c r="L82" s="36">
        <f t="shared" ref="L82:L83" si="114">IF(K82&gt;4,K82, IF(K82=4, -1,IF(K82=3,-2,IF(K82=2,-3,IF(K82=1,-4,IF(K82=0,-5))))))</f>
        <v>-1</v>
      </c>
      <c r="M82" s="32">
        <f>IF(Comparison_Matrix!F74="High",Scoring_Details!$B$9,IF(Comparison_Matrix!F74="Medium",Scoring_Details!$B$10,IF(Comparison_Matrix!F74="Low",Scoring_Details!$B$11)))</f>
        <v>0.2</v>
      </c>
      <c r="N82" s="56" t="s">
        <v>174</v>
      </c>
      <c r="O82" s="42" t="str">
        <f t="shared" ref="O82:O104" si="115">REPT(CHAR(152),AH82)&amp;REPT(CHAR(155),AI82)&amp;REPT(CHAR(153),AJ82)</f>
        <v>˜˜˜˜˜˜˜™™™</v>
      </c>
      <c r="P82" s="43" t="str">
        <f>REPT(CHAR(152),AM82)&amp;REPT(CHAR(155),AN82)&amp;REPT(CHAR(153),AO82)</f>
        <v>˜˜˜˜˜™™™™™</v>
      </c>
      <c r="Q82" s="44" t="str">
        <f>REPT(CHAR(152),AR82)&amp;REPT(CHAR(155),AS82)&amp;REPT(CHAR(153),AT82)</f>
        <v>˜˜˜˜™™™™™™</v>
      </c>
      <c r="R82" s="45" t="str">
        <f>REPT(CHAR(152),AW82)&amp;REPT(CHAR(155),AX82)&amp;REPT(CHAR(153),AY82)</f>
        <v>˜˜˜˜™™™™™™</v>
      </c>
      <c r="AH82" s="34">
        <f t="shared" si="95"/>
        <v>7</v>
      </c>
      <c r="AI82" s="34">
        <f t="shared" si="47"/>
        <v>0</v>
      </c>
      <c r="AJ82" s="34">
        <f t="shared" si="48"/>
        <v>3</v>
      </c>
      <c r="AK82" s="46" t="str">
        <f t="shared" si="49"/>
        <v>˜˜˜˜˜˜˜™™™</v>
      </c>
      <c r="AM82" s="34">
        <f t="shared" si="96"/>
        <v>5</v>
      </c>
      <c r="AN82" s="34">
        <f t="shared" si="99"/>
        <v>0</v>
      </c>
      <c r="AO82" s="34">
        <f t="shared" si="100"/>
        <v>5</v>
      </c>
      <c r="AP82" s="46" t="str">
        <f>REPT(CHAR(152),AM82)&amp;REPT(CHAR(155),AN82)&amp;REPT(CHAR(153),AO82)</f>
        <v>˜˜˜˜˜™™™™™</v>
      </c>
      <c r="AR82" s="34">
        <f t="shared" si="97"/>
        <v>4</v>
      </c>
      <c r="AS82" s="34">
        <f t="shared" si="102"/>
        <v>0</v>
      </c>
      <c r="AT82" s="34">
        <f t="shared" si="103"/>
        <v>6</v>
      </c>
      <c r="AU82" s="46" t="str">
        <f>REPT(CHAR(152),AR82)&amp;REPT(CHAR(155),AS82)&amp;REPT(CHAR(153),AT82)</f>
        <v>˜˜˜˜™™™™™™</v>
      </c>
      <c r="AW82" s="34">
        <f t="shared" si="98"/>
        <v>4</v>
      </c>
      <c r="AX82" s="34">
        <f t="shared" si="105"/>
        <v>0</v>
      </c>
      <c r="AY82" s="34">
        <f t="shared" si="106"/>
        <v>6</v>
      </c>
      <c r="AZ82" s="46" t="str">
        <f>REPT(CHAR(152),AW82)&amp;REPT(CHAR(155),AX82)&amp;REPT(CHAR(153),AY82)</f>
        <v>˜˜˜˜™™™™™™</v>
      </c>
    </row>
    <row r="83" spans="1:52" ht="28.5" thickTop="1" thickBot="1" x14ac:dyDescent="0.35">
      <c r="A83" s="8" t="s">
        <v>157</v>
      </c>
      <c r="B83" s="32">
        <v>7</v>
      </c>
      <c r="C83" s="36">
        <f t="shared" si="111"/>
        <v>7</v>
      </c>
      <c r="D83" s="32">
        <f>IF(Comparison_Matrix!F75="High",Scoring_Details!$B$9,IF(Comparison_Matrix!F75="Medium",Scoring_Details!$B$10,IF(Comparison_Matrix!F75="Low",Scoring_Details!$B$11)))</f>
        <v>0.2</v>
      </c>
      <c r="E83" s="32">
        <v>5</v>
      </c>
      <c r="F83" s="36">
        <f t="shared" si="112"/>
        <v>5</v>
      </c>
      <c r="G83" s="32">
        <f>IF(Comparison_Matrix!F75="High",Scoring_Details!$B$9,IF(Comparison_Matrix!F75="Medium",Scoring_Details!$B$10,IF(Comparison_Matrix!F75="Low",Scoring_Details!$B$11)))</f>
        <v>0.2</v>
      </c>
      <c r="H83" s="32">
        <v>4</v>
      </c>
      <c r="I83" s="36">
        <f t="shared" si="113"/>
        <v>-1</v>
      </c>
      <c r="J83" s="32">
        <f>IF(Comparison_Matrix!F75="High",Scoring_Details!$B$9,IF(Comparison_Matrix!F75="Medium",Scoring_Details!$B$10,IF(Comparison_Matrix!F75="Low",Scoring_Details!$B$11)))</f>
        <v>0.2</v>
      </c>
      <c r="K83" s="32">
        <v>4</v>
      </c>
      <c r="L83" s="36">
        <f t="shared" si="114"/>
        <v>-1</v>
      </c>
      <c r="M83" s="32">
        <f>IF(Comparison_Matrix!F75="High",Scoring_Details!$B$9,IF(Comparison_Matrix!F75="Medium",Scoring_Details!$B$10,IF(Comparison_Matrix!F75="Low",Scoring_Details!$B$11)))</f>
        <v>0.2</v>
      </c>
      <c r="N83" s="56" t="s">
        <v>174</v>
      </c>
      <c r="O83" s="42" t="str">
        <f>REPT(CHAR(152),AH83)&amp;REPT(CHAR(155),AI83)&amp;REPT(CHAR(153),AJ83)</f>
        <v>˜˜˜˜˜˜˜™™™</v>
      </c>
      <c r="P83" s="43" t="str">
        <f t="shared" ref="P83:P84" si="116">REPT(CHAR(152),AM83)&amp;REPT(CHAR(155),AN83)&amp;REPT(CHAR(153),AO83)</f>
        <v>˜˜˜˜˜™™™™™</v>
      </c>
      <c r="Q83" s="44" t="str">
        <f t="shared" ref="Q83:Q84" si="117">REPT(CHAR(152),AR83)&amp;REPT(CHAR(155),AS83)&amp;REPT(CHAR(153),AT83)</f>
        <v>˜˜˜˜™™™™™™</v>
      </c>
      <c r="R83" s="45" t="str">
        <f t="shared" ref="R83:R84" si="118">REPT(CHAR(152),AW83)&amp;REPT(CHAR(155),AX83)&amp;REPT(CHAR(153),AY83)</f>
        <v>˜˜˜˜™™™™™™</v>
      </c>
      <c r="AH83" s="34">
        <f t="shared" si="95"/>
        <v>7</v>
      </c>
      <c r="AI83" s="34">
        <f t="shared" ref="AI83" si="119">CEILING(AH83-INT(AH83),1)</f>
        <v>0</v>
      </c>
      <c r="AJ83" s="34">
        <f t="shared" ref="AJ83" si="120">INT(10-AH83)</f>
        <v>3</v>
      </c>
      <c r="AK83" s="46" t="str">
        <f>REPT(CHAR(152),AH83)&amp;REPT(CHAR(155),AI83)&amp;REPT(CHAR(153),AJ83)</f>
        <v>˜˜˜˜˜˜˜™™™</v>
      </c>
      <c r="AM83" s="34">
        <f t="shared" si="96"/>
        <v>5</v>
      </c>
      <c r="AN83" s="34">
        <f t="shared" si="99"/>
        <v>0</v>
      </c>
      <c r="AO83" s="34">
        <f t="shared" si="100"/>
        <v>5</v>
      </c>
      <c r="AP83" s="46" t="str">
        <f t="shared" si="101"/>
        <v>˜˜˜˜˜™™™™™</v>
      </c>
      <c r="AR83" s="34">
        <f t="shared" si="97"/>
        <v>4</v>
      </c>
      <c r="AS83" s="34">
        <f t="shared" si="102"/>
        <v>0</v>
      </c>
      <c r="AT83" s="34">
        <f t="shared" si="103"/>
        <v>6</v>
      </c>
      <c r="AU83" s="46" t="str">
        <f t="shared" si="104"/>
        <v>˜˜˜˜™™™™™™</v>
      </c>
      <c r="AW83" s="34">
        <f t="shared" si="98"/>
        <v>4</v>
      </c>
      <c r="AX83" s="34">
        <f t="shared" si="105"/>
        <v>0</v>
      </c>
      <c r="AY83" s="34">
        <f t="shared" si="106"/>
        <v>6</v>
      </c>
      <c r="AZ83" s="46" t="str">
        <f t="shared" si="107"/>
        <v>˜˜˜˜™™™™™™</v>
      </c>
    </row>
    <row r="84" spans="1:52" ht="18" thickTop="1" thickBot="1" x14ac:dyDescent="0.3">
      <c r="A84" s="51" t="s">
        <v>130</v>
      </c>
      <c r="B84" s="36">
        <f>SUMPRODUCT(B82:B83,D82:D83) / SUM(D82:D83)</f>
        <v>7</v>
      </c>
      <c r="C84" s="36">
        <f>SUMPRODUCT(C82:C83,D82:D83) / SUM(D82:D83)</f>
        <v>7</v>
      </c>
      <c r="D84" s="36"/>
      <c r="E84" s="36">
        <f t="shared" ref="E84" si="121">SUMPRODUCT(E82:E83,G82:G83) / SUM(G82:G83)</f>
        <v>5</v>
      </c>
      <c r="F84" s="36">
        <f>SUMPRODUCT(F82:F83,G82:G83) / SUM(G82:G83)</f>
        <v>5</v>
      </c>
      <c r="G84" s="36"/>
      <c r="H84" s="36">
        <f>SUMPRODUCT(H82:H83,J82:J83) / SUM(J82:J83)</f>
        <v>4</v>
      </c>
      <c r="I84" s="36">
        <f>SUMPRODUCT(I82:I83,J82:J83) / SUM(J82:J83)</f>
        <v>-1</v>
      </c>
      <c r="J84" s="36"/>
      <c r="K84" s="36">
        <f>SUMPRODUCT(K82:K83,M82:M83) / SUM(M82:M83)</f>
        <v>4</v>
      </c>
      <c r="L84" s="36">
        <f>SUMPRODUCT(L82:L83,M82:M83) / SUM(M82:M83)</f>
        <v>-1</v>
      </c>
      <c r="M84" s="36"/>
      <c r="N84" s="57"/>
      <c r="O84" s="38" t="str">
        <f>REPT(CHAR(152),AH84)&amp;REPT(CHAR(155),AI84)&amp;REPT(CHAR(153),AJ84)</f>
        <v>˜˜˜˜˜˜˜™™™</v>
      </c>
      <c r="P84" s="39" t="str">
        <f t="shared" si="116"/>
        <v>˜˜˜˜˜™™™™™</v>
      </c>
      <c r="Q84" s="40" t="str">
        <f t="shared" si="117"/>
        <v>™™™™™™™™™™</v>
      </c>
      <c r="R84" s="41" t="str">
        <f t="shared" si="118"/>
        <v>™™™™™™™™™™</v>
      </c>
      <c r="AH84" s="34">
        <f>MAX(0,(CEILING(C84,0.5)))</f>
        <v>7</v>
      </c>
      <c r="AI84" s="34">
        <f t="shared" ref="AI84" si="122">CEILING(AH84-INT(AH84),1)</f>
        <v>0</v>
      </c>
      <c r="AJ84" s="34">
        <f t="shared" ref="AJ84" si="123">INT(10-AH84)</f>
        <v>3</v>
      </c>
      <c r="AK84" s="46" t="str">
        <f>REPT(CHAR(152),AH84)&amp;REPT(CHAR(155),AI84)&amp;REPT(CHAR(153),AJ84)</f>
        <v>˜˜˜˜˜˜˜™™™</v>
      </c>
      <c r="AM84" s="34">
        <f>MAX(0,(CEILING(F84,0.5)))</f>
        <v>5</v>
      </c>
      <c r="AN84" s="34">
        <f t="shared" si="99"/>
        <v>0</v>
      </c>
      <c r="AO84" s="34">
        <f t="shared" si="100"/>
        <v>5</v>
      </c>
      <c r="AP84" s="46" t="str">
        <f t="shared" si="101"/>
        <v>˜˜˜˜˜™™™™™</v>
      </c>
      <c r="AR84" s="34">
        <f>MAX(0,(CEILING(I84,0.5)))</f>
        <v>0</v>
      </c>
      <c r="AS84" s="34">
        <f t="shared" si="102"/>
        <v>0</v>
      </c>
      <c r="AT84" s="34">
        <f t="shared" si="103"/>
        <v>10</v>
      </c>
      <c r="AU84" s="46" t="str">
        <f t="shared" si="104"/>
        <v>™™™™™™™™™™</v>
      </c>
      <c r="AW84" s="34">
        <f>MAX(0,(CEILING(L84,0.5)))</f>
        <v>0</v>
      </c>
      <c r="AX84" s="34">
        <f t="shared" si="105"/>
        <v>0</v>
      </c>
      <c r="AY84" s="34">
        <f t="shared" si="106"/>
        <v>10</v>
      </c>
      <c r="AZ84" s="46" t="str">
        <f t="shared" si="107"/>
        <v>™™™™™™™™™™</v>
      </c>
    </row>
    <row r="85" spans="1:52" ht="23.25" customHeight="1" thickTop="1" thickBot="1" x14ac:dyDescent="0.3">
      <c r="A85" s="26" t="s">
        <v>98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58"/>
      <c r="O85" s="16"/>
      <c r="P85" s="16"/>
      <c r="Q85" s="16"/>
      <c r="R85" s="16"/>
      <c r="AH85" s="34">
        <f t="shared" si="95"/>
        <v>0</v>
      </c>
      <c r="AI85" s="34">
        <f t="shared" si="47"/>
        <v>0</v>
      </c>
      <c r="AJ85" s="34">
        <f t="shared" si="48"/>
        <v>10</v>
      </c>
      <c r="AK85" s="46" t="str">
        <f t="shared" si="49"/>
        <v>™™™™™™™™™™</v>
      </c>
      <c r="AM85" s="34">
        <f t="shared" si="96"/>
        <v>0</v>
      </c>
      <c r="AN85" s="34">
        <f t="shared" si="99"/>
        <v>0</v>
      </c>
      <c r="AO85" s="34">
        <f t="shared" si="100"/>
        <v>10</v>
      </c>
      <c r="AP85" s="46" t="str">
        <f t="shared" si="101"/>
        <v>™™™™™™™™™™</v>
      </c>
      <c r="AR85" s="34">
        <f t="shared" si="97"/>
        <v>0</v>
      </c>
      <c r="AS85" s="34">
        <f t="shared" si="102"/>
        <v>0</v>
      </c>
      <c r="AT85" s="34">
        <f t="shared" si="103"/>
        <v>10</v>
      </c>
      <c r="AU85" s="46" t="str">
        <f t="shared" si="104"/>
        <v>™™™™™™™™™™</v>
      </c>
      <c r="AW85" s="34">
        <f t="shared" si="98"/>
        <v>0</v>
      </c>
      <c r="AX85" s="34">
        <f t="shared" si="105"/>
        <v>0</v>
      </c>
      <c r="AY85" s="34">
        <f t="shared" si="106"/>
        <v>10</v>
      </c>
      <c r="AZ85" s="46" t="str">
        <f t="shared" si="107"/>
        <v>™™™™™™™™™™</v>
      </c>
    </row>
    <row r="86" spans="1:52" ht="28.5" thickTop="1" thickBot="1" x14ac:dyDescent="0.3">
      <c r="A86" s="33" t="s">
        <v>100</v>
      </c>
      <c r="B86" s="32">
        <v>7</v>
      </c>
      <c r="C86" s="36">
        <f t="shared" ref="C86:C87" si="124">IF(B86&gt;4,B86, IF(B86=4, -1,IF(B86=3,-2,IF(B86=2,-3,IF(B86=1,-4,IF(B86=0,-5))))))</f>
        <v>7</v>
      </c>
      <c r="D86" s="32">
        <f>IF(Comparison_Matrix!F77="High",Scoring_Details!$B$9,IF(Comparison_Matrix!F77="Medium",Scoring_Details!$B$10,IF(Comparison_Matrix!F77="Low",Scoring_Details!$B$11)))</f>
        <v>0.5</v>
      </c>
      <c r="E86" s="32">
        <v>6</v>
      </c>
      <c r="F86" s="36">
        <f t="shared" ref="F86:F87" si="125">IF(E86&gt;4,E86, IF(E86=4, -1,IF(E86=3,-2,IF(E86=2,-3,IF(E86=1,-4,IF(E86=0,-5))))))</f>
        <v>6</v>
      </c>
      <c r="G86" s="32">
        <f>IF(Comparison_Matrix!F77="High",Scoring_Details!$B$9,IF(Comparison_Matrix!F77="Medium",Scoring_Details!$B$10,IF(Comparison_Matrix!F77="Low",Scoring_Details!$B$11)))</f>
        <v>0.5</v>
      </c>
      <c r="H86" s="32">
        <v>4</v>
      </c>
      <c r="I86" s="36">
        <f t="shared" ref="I86:I87" si="126">IF(H86&gt;4,H86, IF(H86=4, -1,IF(H86=3,-2,IF(H86=2,-3,IF(H86=1,-4,IF(H86=0,-5))))))</f>
        <v>-1</v>
      </c>
      <c r="J86" s="32">
        <f>IF(Comparison_Matrix!F77="High",Scoring_Details!$B$9,IF(Comparison_Matrix!F77="Medium",Scoring_Details!$B$10,IF(Comparison_Matrix!F77="Low",Scoring_Details!$B$11)))</f>
        <v>0.5</v>
      </c>
      <c r="K86" s="32">
        <v>3</v>
      </c>
      <c r="L86" s="36">
        <f t="shared" ref="L86:L87" si="127">IF(K86&gt;4,K86, IF(K86=4, -1,IF(K86=3,-2,IF(K86=2,-3,IF(K86=1,-4,IF(K86=0,-5))))))</f>
        <v>-2</v>
      </c>
      <c r="M86" s="32">
        <f>IF(Comparison_Matrix!F77="High",Scoring_Details!$B$9,IF(Comparison_Matrix!F77="Medium",Scoring_Details!$B$10,IF(Comparison_Matrix!F77="Low",Scoring_Details!$B$11)))</f>
        <v>0.5</v>
      </c>
      <c r="N86" s="56" t="s">
        <v>175</v>
      </c>
      <c r="O86" s="42" t="str">
        <f t="shared" si="115"/>
        <v>˜˜˜˜˜˜˜™™™</v>
      </c>
      <c r="P86" s="43" t="str">
        <f>REPT(CHAR(152),AM86)&amp;REPT(CHAR(155),AN86)&amp;REPT(CHAR(153),AO86)</f>
        <v>˜˜˜˜˜˜™™™™</v>
      </c>
      <c r="Q86" s="44" t="str">
        <f>REPT(CHAR(152),AR86)&amp;REPT(CHAR(155),AS86)&amp;REPT(CHAR(153),AT86)</f>
        <v>˜˜˜˜™™™™™™</v>
      </c>
      <c r="R86" s="45" t="str">
        <f>REPT(CHAR(152),AW86)&amp;REPT(CHAR(155),AX86)&amp;REPT(CHAR(153),AY86)</f>
        <v>˜˜˜™™™™™™™</v>
      </c>
      <c r="AH86" s="34">
        <f t="shared" si="95"/>
        <v>7</v>
      </c>
      <c r="AI86" s="34">
        <f t="shared" si="47"/>
        <v>0</v>
      </c>
      <c r="AJ86" s="34">
        <f t="shared" si="48"/>
        <v>3</v>
      </c>
      <c r="AK86" s="46" t="str">
        <f t="shared" si="49"/>
        <v>˜˜˜˜˜˜˜™™™</v>
      </c>
      <c r="AM86" s="34">
        <f t="shared" si="96"/>
        <v>6</v>
      </c>
      <c r="AN86" s="34">
        <f t="shared" si="99"/>
        <v>0</v>
      </c>
      <c r="AO86" s="34">
        <f t="shared" si="100"/>
        <v>4</v>
      </c>
      <c r="AP86" s="46" t="str">
        <f>REPT(CHAR(152),AM86)&amp;REPT(CHAR(155),AN86)&amp;REPT(CHAR(153),AO86)</f>
        <v>˜˜˜˜˜˜™™™™</v>
      </c>
      <c r="AR86" s="34">
        <f t="shared" si="97"/>
        <v>4</v>
      </c>
      <c r="AS86" s="34">
        <f t="shared" si="102"/>
        <v>0</v>
      </c>
      <c r="AT86" s="34">
        <f t="shared" si="103"/>
        <v>6</v>
      </c>
      <c r="AU86" s="46" t="str">
        <f>REPT(CHAR(152),AR86)&amp;REPT(CHAR(155),AS86)&amp;REPT(CHAR(153),AT86)</f>
        <v>˜˜˜˜™™™™™™</v>
      </c>
      <c r="AW86" s="34">
        <f t="shared" si="98"/>
        <v>3</v>
      </c>
      <c r="AX86" s="34">
        <f t="shared" si="105"/>
        <v>0</v>
      </c>
      <c r="AY86" s="34">
        <f t="shared" si="106"/>
        <v>7</v>
      </c>
      <c r="AZ86" s="46" t="str">
        <f>REPT(CHAR(152),AW86)&amp;REPT(CHAR(155),AX86)&amp;REPT(CHAR(153),AY86)</f>
        <v>˜˜˜™™™™™™™</v>
      </c>
    </row>
    <row r="87" spans="1:52" ht="42" thickTop="1" thickBot="1" x14ac:dyDescent="0.3">
      <c r="A87" s="33" t="s">
        <v>103</v>
      </c>
      <c r="B87" s="32">
        <v>7</v>
      </c>
      <c r="C87" s="36">
        <f t="shared" si="124"/>
        <v>7</v>
      </c>
      <c r="D87" s="32">
        <f>IF(Comparison_Matrix!F78="High",Scoring_Details!$B$9,IF(Comparison_Matrix!F78="Medium",Scoring_Details!$B$10,IF(Comparison_Matrix!F78="Low",Scoring_Details!$B$11)))</f>
        <v>0.5</v>
      </c>
      <c r="E87" s="32">
        <v>5</v>
      </c>
      <c r="F87" s="36">
        <f t="shared" si="125"/>
        <v>5</v>
      </c>
      <c r="G87" s="32">
        <f>IF(Comparison_Matrix!F78="High",Scoring_Details!$B$9,IF(Comparison_Matrix!F78="Medium",Scoring_Details!$B$10,IF(Comparison_Matrix!F78="Low",Scoring_Details!$B$11)))</f>
        <v>0.5</v>
      </c>
      <c r="H87" s="32">
        <v>4</v>
      </c>
      <c r="I87" s="36">
        <f t="shared" si="126"/>
        <v>-1</v>
      </c>
      <c r="J87" s="32">
        <f>IF(Comparison_Matrix!F78="High",Scoring_Details!$B$9,IF(Comparison_Matrix!F78="Medium",Scoring_Details!$B$10,IF(Comparison_Matrix!F78="Low",Scoring_Details!$B$11)))</f>
        <v>0.5</v>
      </c>
      <c r="K87" s="32">
        <v>0</v>
      </c>
      <c r="L87" s="36">
        <f t="shared" si="127"/>
        <v>-5</v>
      </c>
      <c r="M87" s="32">
        <f>IF(Comparison_Matrix!F78="High",Scoring_Details!$B$9,IF(Comparison_Matrix!F78="Medium",Scoring_Details!$B$10,IF(Comparison_Matrix!F78="Low",Scoring_Details!$B$11)))</f>
        <v>0.5</v>
      </c>
      <c r="N87" s="56" t="s">
        <v>176</v>
      </c>
      <c r="O87" s="42" t="str">
        <f t="shared" si="115"/>
        <v>˜˜˜˜˜˜˜™™™</v>
      </c>
      <c r="P87" s="43" t="str">
        <f t="shared" ref="P87:P88" si="128">REPT(CHAR(152),AM87)&amp;REPT(CHAR(155),AN87)&amp;REPT(CHAR(153),AO87)</f>
        <v>˜˜˜˜˜™™™™™</v>
      </c>
      <c r="Q87" s="44" t="str">
        <f t="shared" ref="Q87:Q88" si="129">REPT(CHAR(152),AR87)&amp;REPT(CHAR(155),AS87)&amp;REPT(CHAR(153),AT87)</f>
        <v>˜˜˜˜™™™™™™</v>
      </c>
      <c r="R87" s="45" t="str">
        <f t="shared" ref="R87:R88" si="130">REPT(CHAR(152),AW87)&amp;REPT(CHAR(155),AX87)&amp;REPT(CHAR(153),AY87)</f>
        <v>™™™™™™™™™™</v>
      </c>
      <c r="AH87" s="34">
        <f t="shared" si="95"/>
        <v>7</v>
      </c>
      <c r="AI87" s="34">
        <f t="shared" si="47"/>
        <v>0</v>
      </c>
      <c r="AJ87" s="34">
        <f t="shared" si="48"/>
        <v>3</v>
      </c>
      <c r="AK87" s="46" t="str">
        <f t="shared" si="49"/>
        <v>˜˜˜˜˜˜˜™™™</v>
      </c>
      <c r="AM87" s="34">
        <f t="shared" si="96"/>
        <v>5</v>
      </c>
      <c r="AN87" s="34">
        <f t="shared" si="99"/>
        <v>0</v>
      </c>
      <c r="AO87" s="34">
        <f t="shared" si="100"/>
        <v>5</v>
      </c>
      <c r="AP87" s="46" t="str">
        <f t="shared" si="101"/>
        <v>˜˜˜˜˜™™™™™</v>
      </c>
      <c r="AR87" s="34">
        <f t="shared" si="97"/>
        <v>4</v>
      </c>
      <c r="AS87" s="34">
        <f t="shared" si="102"/>
        <v>0</v>
      </c>
      <c r="AT87" s="34">
        <f t="shared" si="103"/>
        <v>6</v>
      </c>
      <c r="AU87" s="46" t="str">
        <f t="shared" si="104"/>
        <v>˜˜˜˜™™™™™™</v>
      </c>
      <c r="AW87" s="34">
        <f t="shared" si="98"/>
        <v>0</v>
      </c>
      <c r="AX87" s="34">
        <f t="shared" si="105"/>
        <v>0</v>
      </c>
      <c r="AY87" s="34">
        <f t="shared" si="106"/>
        <v>10</v>
      </c>
      <c r="AZ87" s="46" t="str">
        <f t="shared" si="107"/>
        <v>™™™™™™™™™™</v>
      </c>
    </row>
    <row r="88" spans="1:52" ht="18" thickTop="1" thickBot="1" x14ac:dyDescent="0.3">
      <c r="A88" s="55" t="s">
        <v>130</v>
      </c>
      <c r="B88" s="36">
        <f>SUMPRODUCT(B86:B87,D86:D87) / SUM(D86:D87)</f>
        <v>7</v>
      </c>
      <c r="C88" s="36">
        <f>SUMPRODUCT(C86:C87,D86:D87) / SUM(D86:D87)</f>
        <v>7</v>
      </c>
      <c r="D88" s="36"/>
      <c r="E88" s="36">
        <f t="shared" ref="E88" si="131">SUMPRODUCT(E86:E87,G86:G87) / SUM(G86:G87)</f>
        <v>5.5</v>
      </c>
      <c r="F88" s="36">
        <f>SUMPRODUCT(F86:F87,G86:G87) / SUM(G86:G87)</f>
        <v>5.5</v>
      </c>
      <c r="G88" s="36"/>
      <c r="H88" s="36">
        <f>SUMPRODUCT(H86:H87,J86:J87) / SUM(J86:J87)</f>
        <v>4</v>
      </c>
      <c r="I88" s="36">
        <f>SUMPRODUCT(I86:I87,J86:J87) / SUM(J86:J87)</f>
        <v>-1</v>
      </c>
      <c r="J88" s="36"/>
      <c r="K88" s="36">
        <f>SUMPRODUCT(K86:K87,M86:M87) / SUM(M86:M87)</f>
        <v>1.5</v>
      </c>
      <c r="L88" s="36">
        <f>SUMPRODUCT(L86:L87,M86:M87) / SUM(M86:M87)</f>
        <v>-3.5</v>
      </c>
      <c r="M88" s="36"/>
      <c r="N88" s="57"/>
      <c r="O88" s="38" t="str">
        <f>REPT(CHAR(152),AH88)&amp;REPT(CHAR(155),AI88)&amp;REPT(CHAR(153),AJ88)</f>
        <v>˜˜˜˜˜˜˜™™™</v>
      </c>
      <c r="P88" s="39" t="str">
        <f t="shared" si="128"/>
        <v>˜˜˜˜˜›™™™™</v>
      </c>
      <c r="Q88" s="40" t="str">
        <f t="shared" si="129"/>
        <v>™™™™™™™™™™</v>
      </c>
      <c r="R88" s="41" t="str">
        <f t="shared" si="130"/>
        <v>™™™™™™™™™™</v>
      </c>
      <c r="AH88" s="34">
        <f>MAX(0,(CEILING(C88,0.5)))</f>
        <v>7</v>
      </c>
      <c r="AI88" s="34">
        <f t="shared" ref="AI88" si="132">CEILING(AH88-INT(AH88),1)</f>
        <v>0</v>
      </c>
      <c r="AJ88" s="34">
        <f t="shared" ref="AJ88" si="133">INT(10-AH88)</f>
        <v>3</v>
      </c>
      <c r="AK88" s="46" t="str">
        <f>REPT(CHAR(152),AH88)&amp;REPT(CHAR(155),AI88)&amp;REPT(CHAR(153),AJ88)</f>
        <v>˜˜˜˜˜˜˜™™™</v>
      </c>
      <c r="AM88" s="34">
        <f>MAX(0,(CEILING(F88,0.5)))</f>
        <v>5.5</v>
      </c>
      <c r="AN88" s="34">
        <f t="shared" si="99"/>
        <v>1</v>
      </c>
      <c r="AO88" s="34">
        <f t="shared" si="100"/>
        <v>4</v>
      </c>
      <c r="AP88" s="46" t="str">
        <f t="shared" si="101"/>
        <v>˜˜˜˜˜›™™™™</v>
      </c>
      <c r="AR88" s="34">
        <f>MAX(0,(CEILING(I88,0.5)))</f>
        <v>0</v>
      </c>
      <c r="AS88" s="34">
        <f t="shared" si="102"/>
        <v>0</v>
      </c>
      <c r="AT88" s="34">
        <f t="shared" si="103"/>
        <v>10</v>
      </c>
      <c r="AU88" s="46" t="str">
        <f t="shared" si="104"/>
        <v>™™™™™™™™™™</v>
      </c>
      <c r="AW88" s="34">
        <f>MAX(0,(CEILING(L88,0.5)))</f>
        <v>0</v>
      </c>
      <c r="AX88" s="34">
        <f t="shared" si="105"/>
        <v>0</v>
      </c>
      <c r="AY88" s="34">
        <f t="shared" si="106"/>
        <v>10</v>
      </c>
      <c r="AZ88" s="46" t="str">
        <f t="shared" si="107"/>
        <v>™™™™™™™™™™</v>
      </c>
    </row>
    <row r="89" spans="1:52" ht="23.25" customHeight="1" thickTop="1" thickBot="1" x14ac:dyDescent="0.3">
      <c r="A89" s="26" t="s">
        <v>97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58"/>
      <c r="O89" s="16"/>
      <c r="P89" s="16"/>
      <c r="Q89" s="16"/>
      <c r="R89" s="16"/>
      <c r="AH89" s="34">
        <f t="shared" si="95"/>
        <v>0</v>
      </c>
      <c r="AI89" s="34">
        <f t="shared" si="47"/>
        <v>0</v>
      </c>
      <c r="AJ89" s="34">
        <f t="shared" si="48"/>
        <v>10</v>
      </c>
      <c r="AK89" s="46" t="str">
        <f t="shared" si="49"/>
        <v>™™™™™™™™™™</v>
      </c>
      <c r="AM89" s="34">
        <f t="shared" si="96"/>
        <v>0</v>
      </c>
      <c r="AN89" s="34">
        <f t="shared" si="99"/>
        <v>0</v>
      </c>
      <c r="AO89" s="34">
        <f t="shared" si="100"/>
        <v>10</v>
      </c>
      <c r="AP89" s="46" t="str">
        <f t="shared" si="101"/>
        <v>™™™™™™™™™™</v>
      </c>
      <c r="AR89" s="34">
        <f t="shared" si="97"/>
        <v>0</v>
      </c>
      <c r="AS89" s="34">
        <f t="shared" si="102"/>
        <v>0</v>
      </c>
      <c r="AT89" s="34">
        <f t="shared" si="103"/>
        <v>10</v>
      </c>
      <c r="AU89" s="46" t="str">
        <f t="shared" si="104"/>
        <v>™™™™™™™™™™</v>
      </c>
      <c r="AW89" s="34">
        <f t="shared" si="98"/>
        <v>0</v>
      </c>
      <c r="AX89" s="34">
        <f t="shared" si="105"/>
        <v>0</v>
      </c>
      <c r="AY89" s="34">
        <f t="shared" si="106"/>
        <v>10</v>
      </c>
      <c r="AZ89" s="46" t="str">
        <f t="shared" si="107"/>
        <v>™™™™™™™™™™</v>
      </c>
    </row>
    <row r="90" spans="1:52" ht="18" thickTop="1" thickBot="1" x14ac:dyDescent="0.3">
      <c r="A90" s="33" t="s">
        <v>108</v>
      </c>
      <c r="B90" s="32">
        <v>6</v>
      </c>
      <c r="C90" s="36">
        <f t="shared" ref="C90:C92" si="134">IF(B90&gt;4,B90, IF(B90=4, -1,IF(B90=3,-2,IF(B90=2,-3,IF(B90=1,-4,IF(B90=0,-5))))))</f>
        <v>6</v>
      </c>
      <c r="D90" s="32">
        <f>IF(Comparison_Matrix!F80="High",Scoring_Details!$B$9,IF(Comparison_Matrix!F80="Medium",Scoring_Details!$B$10,IF(Comparison_Matrix!F80="Low",Scoring_Details!$B$11)))</f>
        <v>0.5</v>
      </c>
      <c r="E90" s="32">
        <v>5</v>
      </c>
      <c r="F90" s="36">
        <f t="shared" ref="F90:F92" si="135">IF(E90&gt;4,E90, IF(E90=4, -1,IF(E90=3,-2,IF(E90=2,-3,IF(E90=1,-4,IF(E90=0,-5))))))</f>
        <v>5</v>
      </c>
      <c r="G90" s="32">
        <f>IF(Comparison_Matrix!F80="High",Scoring_Details!$B$9,IF(Comparison_Matrix!F80="Medium",Scoring_Details!$B$10,IF(Comparison_Matrix!F80="Low",Scoring_Details!$B$11)))</f>
        <v>0.5</v>
      </c>
      <c r="H90" s="32">
        <v>5</v>
      </c>
      <c r="I90" s="36">
        <f t="shared" ref="I90:I92" si="136">IF(H90&gt;4,H90, IF(H90=4, -1,IF(H90=3,-2,IF(H90=2,-3,IF(H90=1,-4,IF(H90=0,-5))))))</f>
        <v>5</v>
      </c>
      <c r="J90" s="32">
        <f>IF(Comparison_Matrix!F80="High",Scoring_Details!$B$9,IF(Comparison_Matrix!F80="Medium",Scoring_Details!$B$10,IF(Comparison_Matrix!F80="Low",Scoring_Details!$B$11)))</f>
        <v>0.5</v>
      </c>
      <c r="K90" s="32">
        <v>0</v>
      </c>
      <c r="L90" s="36">
        <f t="shared" ref="L90:L92" si="137">IF(K90&gt;4,K90, IF(K90=4, -1,IF(K90=3,-2,IF(K90=2,-3,IF(K90=1,-4,IF(K90=0,-5))))))</f>
        <v>-5</v>
      </c>
      <c r="M90" s="32">
        <f>IF(Comparison_Matrix!F80="High",Scoring_Details!$B$9,IF(Comparison_Matrix!F80="Medium",Scoring_Details!$B$10,IF(Comparison_Matrix!F80="Low",Scoring_Details!$B$11)))</f>
        <v>0.5</v>
      </c>
      <c r="N90" s="56"/>
      <c r="O90" s="42" t="str">
        <f t="shared" si="115"/>
        <v>˜˜˜˜˜˜™™™™</v>
      </c>
      <c r="P90" s="43" t="str">
        <f>REPT(CHAR(152),AM90)&amp;REPT(CHAR(155),AN90)&amp;REPT(CHAR(153),AO90)</f>
        <v>˜˜˜˜˜™™™™™</v>
      </c>
      <c r="Q90" s="44" t="str">
        <f>REPT(CHAR(152),AR90)&amp;REPT(CHAR(155),AS90)&amp;REPT(CHAR(153),AT90)</f>
        <v>˜˜˜˜˜™™™™™</v>
      </c>
      <c r="R90" s="45" t="str">
        <f>REPT(CHAR(152),AW90)&amp;REPT(CHAR(155),AX90)&amp;REPT(CHAR(153),AY90)</f>
        <v>™™™™™™™™™™</v>
      </c>
      <c r="AH90" s="34">
        <f t="shared" si="95"/>
        <v>6</v>
      </c>
      <c r="AI90" s="34">
        <f t="shared" si="47"/>
        <v>0</v>
      </c>
      <c r="AJ90" s="34">
        <f t="shared" si="48"/>
        <v>4</v>
      </c>
      <c r="AK90" s="46" t="str">
        <f t="shared" si="49"/>
        <v>˜˜˜˜˜˜™™™™</v>
      </c>
      <c r="AM90" s="34">
        <f t="shared" si="96"/>
        <v>5</v>
      </c>
      <c r="AN90" s="34">
        <f t="shared" si="99"/>
        <v>0</v>
      </c>
      <c r="AO90" s="34">
        <f t="shared" si="100"/>
        <v>5</v>
      </c>
      <c r="AP90" s="46" t="str">
        <f>REPT(CHAR(152),AM90)&amp;REPT(CHAR(155),AN90)&amp;REPT(CHAR(153),AO90)</f>
        <v>˜˜˜˜˜™™™™™</v>
      </c>
      <c r="AR90" s="34">
        <f t="shared" si="97"/>
        <v>5</v>
      </c>
      <c r="AS90" s="34">
        <f t="shared" si="102"/>
        <v>0</v>
      </c>
      <c r="AT90" s="34">
        <f t="shared" si="103"/>
        <v>5</v>
      </c>
      <c r="AU90" s="46" t="str">
        <f>REPT(CHAR(152),AR90)&amp;REPT(CHAR(155),AS90)&amp;REPT(CHAR(153),AT90)</f>
        <v>˜˜˜˜˜™™™™™</v>
      </c>
      <c r="AW90" s="34">
        <f t="shared" si="98"/>
        <v>0</v>
      </c>
      <c r="AX90" s="34">
        <f t="shared" si="105"/>
        <v>0</v>
      </c>
      <c r="AY90" s="34">
        <f t="shared" si="106"/>
        <v>10</v>
      </c>
      <c r="AZ90" s="46" t="str">
        <f>REPT(CHAR(152),AW90)&amp;REPT(CHAR(155),AX90)&amp;REPT(CHAR(153),AY90)</f>
        <v>™™™™™™™™™™</v>
      </c>
    </row>
    <row r="91" spans="1:52" ht="18" thickTop="1" thickBot="1" x14ac:dyDescent="0.3">
      <c r="A91" s="33" t="s">
        <v>107</v>
      </c>
      <c r="B91" s="32">
        <v>6</v>
      </c>
      <c r="C91" s="36">
        <f t="shared" si="134"/>
        <v>6</v>
      </c>
      <c r="D91" s="32">
        <f>IF(Comparison_Matrix!F81="High",Scoring_Details!$B$9,IF(Comparison_Matrix!F81="Medium",Scoring_Details!$B$10,IF(Comparison_Matrix!F81="Low",Scoring_Details!$B$11)))</f>
        <v>0.5</v>
      </c>
      <c r="E91" s="32">
        <v>5</v>
      </c>
      <c r="F91" s="36">
        <f t="shared" si="135"/>
        <v>5</v>
      </c>
      <c r="G91" s="32">
        <f>IF(Comparison_Matrix!F81="High",Scoring_Details!$B$9,IF(Comparison_Matrix!F81="Medium",Scoring_Details!$B$10,IF(Comparison_Matrix!F81="Low",Scoring_Details!$B$11)))</f>
        <v>0.5</v>
      </c>
      <c r="H91" s="32">
        <v>5</v>
      </c>
      <c r="I91" s="36">
        <f t="shared" si="136"/>
        <v>5</v>
      </c>
      <c r="J91" s="32">
        <f>IF(Comparison_Matrix!F81="High",Scoring_Details!$B$9,IF(Comparison_Matrix!F81="Medium",Scoring_Details!$B$10,IF(Comparison_Matrix!F81="Low",Scoring_Details!$B$11)))</f>
        <v>0.5</v>
      </c>
      <c r="K91" s="32">
        <v>0</v>
      </c>
      <c r="L91" s="36">
        <f t="shared" si="137"/>
        <v>-5</v>
      </c>
      <c r="M91" s="32">
        <f>IF(Comparison_Matrix!F81="High",Scoring_Details!$B$9,IF(Comparison_Matrix!F81="Medium",Scoring_Details!$B$10,IF(Comparison_Matrix!F81="Low",Scoring_Details!$B$11)))</f>
        <v>0.5</v>
      </c>
      <c r="N91" s="56"/>
      <c r="O91" s="42" t="str">
        <f t="shared" si="115"/>
        <v>˜˜˜˜˜˜™™™™</v>
      </c>
      <c r="P91" s="43" t="str">
        <f t="shared" ref="P91:P93" si="138">REPT(CHAR(152),AM91)&amp;REPT(CHAR(155),AN91)&amp;REPT(CHAR(153),AO91)</f>
        <v>˜˜˜˜˜™™™™™</v>
      </c>
      <c r="Q91" s="44" t="str">
        <f t="shared" ref="Q91:Q93" si="139">REPT(CHAR(152),AR91)&amp;REPT(CHAR(155),AS91)&amp;REPT(CHAR(153),AT91)</f>
        <v>˜˜˜˜˜™™™™™</v>
      </c>
      <c r="R91" s="45" t="str">
        <f t="shared" ref="R91:R93" si="140">REPT(CHAR(152),AW91)&amp;REPT(CHAR(155),AX91)&amp;REPT(CHAR(153),AY91)</f>
        <v>™™™™™™™™™™</v>
      </c>
      <c r="AH91" s="34">
        <f t="shared" si="95"/>
        <v>6</v>
      </c>
      <c r="AI91" s="34">
        <f t="shared" si="47"/>
        <v>0</v>
      </c>
      <c r="AJ91" s="34">
        <f t="shared" si="48"/>
        <v>4</v>
      </c>
      <c r="AK91" s="46" t="str">
        <f t="shared" si="49"/>
        <v>˜˜˜˜˜˜™™™™</v>
      </c>
      <c r="AM91" s="34">
        <f t="shared" si="96"/>
        <v>5</v>
      </c>
      <c r="AN91" s="34">
        <f t="shared" si="99"/>
        <v>0</v>
      </c>
      <c r="AO91" s="34">
        <f t="shared" si="100"/>
        <v>5</v>
      </c>
      <c r="AP91" s="46" t="str">
        <f t="shared" si="101"/>
        <v>˜˜˜˜˜™™™™™</v>
      </c>
      <c r="AR91" s="34">
        <f t="shared" si="97"/>
        <v>5</v>
      </c>
      <c r="AS91" s="34">
        <f t="shared" si="102"/>
        <v>0</v>
      </c>
      <c r="AT91" s="34">
        <f t="shared" si="103"/>
        <v>5</v>
      </c>
      <c r="AU91" s="46" t="str">
        <f t="shared" si="104"/>
        <v>˜˜˜˜˜™™™™™</v>
      </c>
      <c r="AW91" s="34">
        <f t="shared" si="98"/>
        <v>0</v>
      </c>
      <c r="AX91" s="34">
        <f t="shared" si="105"/>
        <v>0</v>
      </c>
      <c r="AY91" s="34">
        <f t="shared" si="106"/>
        <v>10</v>
      </c>
      <c r="AZ91" s="46" t="str">
        <f t="shared" si="107"/>
        <v>™™™™™™™™™™</v>
      </c>
    </row>
    <row r="92" spans="1:52" ht="18" thickTop="1" thickBot="1" x14ac:dyDescent="0.3">
      <c r="A92" s="33" t="s">
        <v>109</v>
      </c>
      <c r="B92" s="32">
        <v>6</v>
      </c>
      <c r="C92" s="36">
        <f t="shared" si="134"/>
        <v>6</v>
      </c>
      <c r="D92" s="32">
        <f>IF(Comparison_Matrix!F82="High",Scoring_Details!$B$9,IF(Comparison_Matrix!F82="Medium",Scoring_Details!$B$10,IF(Comparison_Matrix!F82="Low",Scoring_Details!$B$11)))</f>
        <v>0.5</v>
      </c>
      <c r="E92" s="32">
        <v>5</v>
      </c>
      <c r="F92" s="36">
        <f t="shared" si="135"/>
        <v>5</v>
      </c>
      <c r="G92" s="32">
        <f>IF(Comparison_Matrix!F82="High",Scoring_Details!$B$9,IF(Comparison_Matrix!F82="Medium",Scoring_Details!$B$10,IF(Comparison_Matrix!F82="Low",Scoring_Details!$B$11)))</f>
        <v>0.5</v>
      </c>
      <c r="H92" s="32">
        <v>5</v>
      </c>
      <c r="I92" s="36">
        <f t="shared" si="136"/>
        <v>5</v>
      </c>
      <c r="J92" s="32">
        <f>IF(Comparison_Matrix!F82="High",Scoring_Details!$B$9,IF(Comparison_Matrix!F82="Medium",Scoring_Details!$B$10,IF(Comparison_Matrix!F82="Low",Scoring_Details!$B$11)))</f>
        <v>0.5</v>
      </c>
      <c r="K92" s="32">
        <v>0</v>
      </c>
      <c r="L92" s="36">
        <f t="shared" si="137"/>
        <v>-5</v>
      </c>
      <c r="M92" s="32">
        <f>IF(Comparison_Matrix!F82="High",Scoring_Details!$B$9,IF(Comparison_Matrix!F82="Medium",Scoring_Details!$B$10,IF(Comparison_Matrix!F82="Low",Scoring_Details!$B$11)))</f>
        <v>0.5</v>
      </c>
      <c r="N92" s="56"/>
      <c r="O92" s="42" t="str">
        <f t="shared" si="115"/>
        <v>˜˜˜˜˜˜™™™™</v>
      </c>
      <c r="P92" s="43" t="str">
        <f t="shared" si="138"/>
        <v>˜˜˜˜˜™™™™™</v>
      </c>
      <c r="Q92" s="44" t="str">
        <f t="shared" si="139"/>
        <v>˜˜˜˜˜™™™™™</v>
      </c>
      <c r="R92" s="45" t="str">
        <f t="shared" si="140"/>
        <v>™™™™™™™™™™</v>
      </c>
      <c r="AH92" s="34">
        <f t="shared" si="95"/>
        <v>6</v>
      </c>
      <c r="AI92" s="34">
        <f t="shared" si="47"/>
        <v>0</v>
      </c>
      <c r="AJ92" s="34">
        <f t="shared" si="48"/>
        <v>4</v>
      </c>
      <c r="AK92" s="46" t="str">
        <f t="shared" si="49"/>
        <v>˜˜˜˜˜˜™™™™</v>
      </c>
      <c r="AM92" s="34">
        <f t="shared" si="96"/>
        <v>5</v>
      </c>
      <c r="AN92" s="34">
        <f t="shared" si="99"/>
        <v>0</v>
      </c>
      <c r="AO92" s="34">
        <f t="shared" si="100"/>
        <v>5</v>
      </c>
      <c r="AP92" s="46" t="str">
        <f t="shared" si="101"/>
        <v>˜˜˜˜˜™™™™™</v>
      </c>
      <c r="AR92" s="34">
        <f t="shared" si="97"/>
        <v>5</v>
      </c>
      <c r="AS92" s="34">
        <f t="shared" si="102"/>
        <v>0</v>
      </c>
      <c r="AT92" s="34">
        <f t="shared" si="103"/>
        <v>5</v>
      </c>
      <c r="AU92" s="46" t="str">
        <f t="shared" si="104"/>
        <v>˜˜˜˜˜™™™™™</v>
      </c>
      <c r="AW92" s="34">
        <f t="shared" si="98"/>
        <v>0</v>
      </c>
      <c r="AX92" s="34">
        <f t="shared" si="105"/>
        <v>0</v>
      </c>
      <c r="AY92" s="34">
        <f t="shared" si="106"/>
        <v>10</v>
      </c>
      <c r="AZ92" s="46" t="str">
        <f t="shared" si="107"/>
        <v>™™™™™™™™™™</v>
      </c>
    </row>
    <row r="93" spans="1:52" ht="18" thickTop="1" thickBot="1" x14ac:dyDescent="0.3">
      <c r="A93" s="55" t="s">
        <v>130</v>
      </c>
      <c r="B93" s="36">
        <f>SUMPRODUCT(B90:B92,D90:D92) / SUM(D90:D92)</f>
        <v>6</v>
      </c>
      <c r="C93" s="36">
        <f>SUMPRODUCT(C90:C92,D90:D92) / SUM(D90:D92)</f>
        <v>6</v>
      </c>
      <c r="D93" s="36"/>
      <c r="E93" s="36">
        <f t="shared" ref="E93" si="141">SUMPRODUCT(E90:E92,G90:G92) / SUM(G90:G92)</f>
        <v>5</v>
      </c>
      <c r="F93" s="36">
        <f>SUMPRODUCT(F90:F92,G90:G92) / SUM(G90:G92)</f>
        <v>5</v>
      </c>
      <c r="G93" s="36"/>
      <c r="H93" s="36">
        <f>SUMPRODUCT(H90:H92,J90:J92) / SUM(J90:J92)</f>
        <v>5</v>
      </c>
      <c r="I93" s="36">
        <f>SUMPRODUCT(I90:I92,J90:J92) / SUM(J90:J92)</f>
        <v>5</v>
      </c>
      <c r="J93" s="36"/>
      <c r="K93" s="36">
        <f>SUMPRODUCT(K90:K92,M90:M92) / SUM(M90:M92)</f>
        <v>0</v>
      </c>
      <c r="L93" s="36">
        <f>SUMPRODUCT(L90:L92,M90:M92) / SUM(M90:M92)</f>
        <v>-5</v>
      </c>
      <c r="M93" s="36"/>
      <c r="N93" s="57"/>
      <c r="O93" s="38" t="str">
        <f>REPT(CHAR(152),AH93)&amp;REPT(CHAR(155),AI93)&amp;REPT(CHAR(153),AJ93)</f>
        <v>˜˜˜˜˜˜™™™™</v>
      </c>
      <c r="P93" s="39" t="str">
        <f t="shared" si="138"/>
        <v>˜˜˜˜˜™™™™™</v>
      </c>
      <c r="Q93" s="40" t="str">
        <f t="shared" si="139"/>
        <v>˜˜˜˜˜™™™™™</v>
      </c>
      <c r="R93" s="41" t="str">
        <f t="shared" si="140"/>
        <v>™™™™™™™™™™</v>
      </c>
      <c r="AH93" s="34">
        <f>MAX(0,(CEILING(C93,0.5)))</f>
        <v>6</v>
      </c>
      <c r="AI93" s="34">
        <f t="shared" ref="AI93" si="142">CEILING(AH93-INT(AH93),1)</f>
        <v>0</v>
      </c>
      <c r="AJ93" s="34">
        <f t="shared" ref="AJ93" si="143">INT(10-AH93)</f>
        <v>4</v>
      </c>
      <c r="AK93" s="46" t="str">
        <f>REPT(CHAR(152),AH93)&amp;REPT(CHAR(155),AI93)&amp;REPT(CHAR(153),AJ93)</f>
        <v>˜˜˜˜˜˜™™™™</v>
      </c>
      <c r="AM93" s="34">
        <f>MAX(0,(CEILING(F93,0.5)))</f>
        <v>5</v>
      </c>
      <c r="AN93" s="34">
        <f t="shared" si="99"/>
        <v>0</v>
      </c>
      <c r="AO93" s="34">
        <f t="shared" si="100"/>
        <v>5</v>
      </c>
      <c r="AP93" s="46" t="str">
        <f t="shared" si="101"/>
        <v>˜˜˜˜˜™™™™™</v>
      </c>
      <c r="AR93" s="34">
        <f>MAX(0,(CEILING(I93,0.5)))</f>
        <v>5</v>
      </c>
      <c r="AS93" s="34">
        <f t="shared" si="102"/>
        <v>0</v>
      </c>
      <c r="AT93" s="34">
        <f t="shared" si="103"/>
        <v>5</v>
      </c>
      <c r="AU93" s="46" t="str">
        <f t="shared" si="104"/>
        <v>˜˜˜˜˜™™™™™</v>
      </c>
      <c r="AW93" s="34">
        <f>MAX(0,(CEILING(L93,0.5)))</f>
        <v>0</v>
      </c>
      <c r="AX93" s="34">
        <f t="shared" si="105"/>
        <v>0</v>
      </c>
      <c r="AY93" s="34">
        <f t="shared" si="106"/>
        <v>10</v>
      </c>
      <c r="AZ93" s="46" t="str">
        <f t="shared" si="107"/>
        <v>™™™™™™™™™™</v>
      </c>
    </row>
    <row r="94" spans="1:52" ht="23.25" customHeight="1" thickTop="1" thickBot="1" x14ac:dyDescent="0.3">
      <c r="A94" s="26" t="s">
        <v>89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58"/>
      <c r="O94" s="16"/>
      <c r="P94" s="16"/>
      <c r="Q94" s="16"/>
      <c r="R94" s="16"/>
      <c r="AH94" s="34">
        <f t="shared" si="95"/>
        <v>0</v>
      </c>
      <c r="AI94" s="34">
        <f t="shared" si="47"/>
        <v>0</v>
      </c>
      <c r="AJ94" s="34">
        <f t="shared" si="48"/>
        <v>10</v>
      </c>
      <c r="AK94" s="46" t="str">
        <f t="shared" si="49"/>
        <v>™™™™™™™™™™</v>
      </c>
      <c r="AM94" s="34">
        <f t="shared" si="96"/>
        <v>0</v>
      </c>
      <c r="AN94" s="34">
        <f t="shared" si="99"/>
        <v>0</v>
      </c>
      <c r="AO94" s="34">
        <f t="shared" si="100"/>
        <v>10</v>
      </c>
      <c r="AP94" s="46" t="str">
        <f t="shared" si="101"/>
        <v>™™™™™™™™™™</v>
      </c>
      <c r="AR94" s="34">
        <f t="shared" si="97"/>
        <v>0</v>
      </c>
      <c r="AS94" s="34">
        <f t="shared" si="102"/>
        <v>0</v>
      </c>
      <c r="AT94" s="34">
        <f t="shared" si="103"/>
        <v>10</v>
      </c>
      <c r="AU94" s="46" t="str">
        <f t="shared" si="104"/>
        <v>™™™™™™™™™™</v>
      </c>
      <c r="AW94" s="34">
        <f t="shared" si="98"/>
        <v>0</v>
      </c>
      <c r="AX94" s="34">
        <f t="shared" si="105"/>
        <v>0</v>
      </c>
      <c r="AY94" s="34">
        <f t="shared" si="106"/>
        <v>10</v>
      </c>
      <c r="AZ94" s="46" t="str">
        <f t="shared" si="107"/>
        <v>™™™™™™™™™™</v>
      </c>
    </row>
    <row r="95" spans="1:52" ht="42" thickTop="1" thickBot="1" x14ac:dyDescent="0.3">
      <c r="A95" s="33" t="s">
        <v>90</v>
      </c>
      <c r="B95" s="32">
        <v>4</v>
      </c>
      <c r="C95" s="36">
        <f t="shared" ref="C95:C99" si="144">IF(B95&gt;4,B95, IF(B95=4, -1,IF(B95=3,-2,IF(B95=2,-3,IF(B95=1,-4,IF(B95=0,-5))))))</f>
        <v>-1</v>
      </c>
      <c r="D95" s="32">
        <f>IF(Comparison_Matrix!F84="High",Scoring_Details!$B$9,IF(Comparison_Matrix!F84="Medium",Scoring_Details!$B$10,IF(Comparison_Matrix!F84="Low",Scoring_Details!$B$11)))</f>
        <v>0.5</v>
      </c>
      <c r="E95" s="32">
        <v>4</v>
      </c>
      <c r="F95" s="36">
        <f t="shared" ref="F95:F99" si="145">IF(E95&gt;4,E95, IF(E95=4, -1,IF(E95=3,-2,IF(E95=2,-3,IF(E95=1,-4,IF(E95=0,-5))))))</f>
        <v>-1</v>
      </c>
      <c r="G95" s="32">
        <f>IF(Comparison_Matrix!F84="High",Scoring_Details!$B$9,IF(Comparison_Matrix!F84="Medium",Scoring_Details!$B$10,IF(Comparison_Matrix!F84="Low",Scoring_Details!$B$11)))</f>
        <v>0.5</v>
      </c>
      <c r="H95" s="32">
        <v>5</v>
      </c>
      <c r="I95" s="36">
        <f t="shared" ref="I95:I99" si="146">IF(H95&gt;4,H95, IF(H95=4, -1,IF(H95=3,-2,IF(H95=2,-3,IF(H95=1,-4,IF(H95=0,-5))))))</f>
        <v>5</v>
      </c>
      <c r="J95" s="32">
        <f>IF(Comparison_Matrix!F84="High",Scoring_Details!$B$9,IF(Comparison_Matrix!F84="Medium",Scoring_Details!$B$10,IF(Comparison_Matrix!F84="Low",Scoring_Details!$B$11)))</f>
        <v>0.5</v>
      </c>
      <c r="K95" s="32">
        <v>5</v>
      </c>
      <c r="L95" s="36">
        <f t="shared" ref="L95:L99" si="147">IF(K95&gt;4,K95, IF(K95=4, -1,IF(K95=3,-2,IF(K95=2,-3,IF(K95=1,-4,IF(K95=0,-5))))))</f>
        <v>5</v>
      </c>
      <c r="M95" s="32">
        <f>IF(Comparison_Matrix!F84="High",Scoring_Details!$B$9,IF(Comparison_Matrix!F84="Medium",Scoring_Details!$B$10,IF(Comparison_Matrix!F84="Low",Scoring_Details!$B$11)))</f>
        <v>0.5</v>
      </c>
      <c r="N95" s="56" t="s">
        <v>177</v>
      </c>
      <c r="O95" s="42" t="str">
        <f t="shared" si="115"/>
        <v>˜˜˜˜™™™™™™</v>
      </c>
      <c r="P95" s="43" t="str">
        <f>REPT(CHAR(152),AM95)&amp;REPT(CHAR(155),AN95)&amp;REPT(CHAR(153),AO95)</f>
        <v>˜˜˜˜™™™™™™</v>
      </c>
      <c r="Q95" s="44" t="str">
        <f>REPT(CHAR(152),AR95)&amp;REPT(CHAR(155),AS95)&amp;REPT(CHAR(153),AT95)</f>
        <v>˜˜˜˜˜™™™™™</v>
      </c>
      <c r="R95" s="45" t="str">
        <f>REPT(CHAR(152),AW95)&amp;REPT(CHAR(155),AX95)&amp;REPT(CHAR(153),AY95)</f>
        <v>˜˜˜˜˜™™™™™</v>
      </c>
      <c r="AH95" s="34">
        <f t="shared" si="95"/>
        <v>4</v>
      </c>
      <c r="AI95" s="34">
        <f t="shared" si="47"/>
        <v>0</v>
      </c>
      <c r="AJ95" s="34">
        <f t="shared" si="48"/>
        <v>6</v>
      </c>
      <c r="AK95" s="46" t="str">
        <f t="shared" si="49"/>
        <v>˜˜˜˜™™™™™™</v>
      </c>
      <c r="AM95" s="34">
        <f t="shared" si="96"/>
        <v>4</v>
      </c>
      <c r="AN95" s="34">
        <f t="shared" si="99"/>
        <v>0</v>
      </c>
      <c r="AO95" s="34">
        <f t="shared" si="100"/>
        <v>6</v>
      </c>
      <c r="AP95" s="46" t="str">
        <f>REPT(CHAR(152),AM95)&amp;REPT(CHAR(155),AN95)&amp;REPT(CHAR(153),AO95)</f>
        <v>˜˜˜˜™™™™™™</v>
      </c>
      <c r="AR95" s="34">
        <f t="shared" si="97"/>
        <v>5</v>
      </c>
      <c r="AS95" s="34">
        <f t="shared" si="102"/>
        <v>0</v>
      </c>
      <c r="AT95" s="34">
        <f t="shared" si="103"/>
        <v>5</v>
      </c>
      <c r="AU95" s="46" t="str">
        <f>REPT(CHAR(152),AR95)&amp;REPT(CHAR(155),AS95)&amp;REPT(CHAR(153),AT95)</f>
        <v>˜˜˜˜˜™™™™™</v>
      </c>
      <c r="AW95" s="34">
        <f t="shared" si="98"/>
        <v>5</v>
      </c>
      <c r="AX95" s="34">
        <f t="shared" si="105"/>
        <v>0</v>
      </c>
      <c r="AY95" s="34">
        <f t="shared" si="106"/>
        <v>5</v>
      </c>
      <c r="AZ95" s="46" t="str">
        <f>REPT(CHAR(152),AW95)&amp;REPT(CHAR(155),AX95)&amp;REPT(CHAR(153),AY95)</f>
        <v>˜˜˜˜˜™™™™™</v>
      </c>
    </row>
    <row r="96" spans="1:52" ht="18" thickTop="1" thickBot="1" x14ac:dyDescent="0.3">
      <c r="A96" s="33" t="s">
        <v>94</v>
      </c>
      <c r="B96" s="32">
        <v>5</v>
      </c>
      <c r="C96" s="36">
        <f t="shared" si="144"/>
        <v>5</v>
      </c>
      <c r="D96" s="32">
        <f>IF(Comparison_Matrix!F85="High",Scoring_Details!$B$9,IF(Comparison_Matrix!F85="Medium",Scoring_Details!$B$10,IF(Comparison_Matrix!F85="Low",Scoring_Details!$B$11)))</f>
        <v>0.5</v>
      </c>
      <c r="E96" s="32">
        <v>0</v>
      </c>
      <c r="F96" s="36">
        <f t="shared" si="145"/>
        <v>-5</v>
      </c>
      <c r="G96" s="32">
        <f>IF(Comparison_Matrix!F85="High",Scoring_Details!$B$9,IF(Comparison_Matrix!F85="Medium",Scoring_Details!$B$10,IF(Comparison_Matrix!F85="Low",Scoring_Details!$B$11)))</f>
        <v>0.5</v>
      </c>
      <c r="H96" s="32">
        <v>5</v>
      </c>
      <c r="I96" s="36">
        <f t="shared" si="146"/>
        <v>5</v>
      </c>
      <c r="J96" s="32">
        <f>IF(Comparison_Matrix!F85="High",Scoring_Details!$B$9,IF(Comparison_Matrix!F85="Medium",Scoring_Details!$B$10,IF(Comparison_Matrix!F85="Low",Scoring_Details!$B$11)))</f>
        <v>0.5</v>
      </c>
      <c r="K96" s="32">
        <v>0</v>
      </c>
      <c r="L96" s="36">
        <f t="shared" si="147"/>
        <v>-5</v>
      </c>
      <c r="M96" s="32">
        <f>IF(Comparison_Matrix!F85="High",Scoring_Details!$B$9,IF(Comparison_Matrix!F85="Medium",Scoring_Details!$B$10,IF(Comparison_Matrix!F85="Low",Scoring_Details!$B$11)))</f>
        <v>0.5</v>
      </c>
      <c r="N96" s="56"/>
      <c r="O96" s="42" t="str">
        <f t="shared" si="115"/>
        <v>˜˜˜˜˜™™™™™</v>
      </c>
      <c r="P96" s="43" t="str">
        <f t="shared" ref="P96:P100" si="148">REPT(CHAR(152),AM96)&amp;REPT(CHAR(155),AN96)&amp;REPT(CHAR(153),AO96)</f>
        <v>™™™™™™™™™™</v>
      </c>
      <c r="Q96" s="44" t="str">
        <f t="shared" ref="Q96:Q100" si="149">REPT(CHAR(152),AR96)&amp;REPT(CHAR(155),AS96)&amp;REPT(CHAR(153),AT96)</f>
        <v>˜˜˜˜˜™™™™™</v>
      </c>
      <c r="R96" s="45" t="str">
        <f t="shared" ref="R96:R100" si="150">REPT(CHAR(152),AW96)&amp;REPT(CHAR(155),AX96)&amp;REPT(CHAR(153),AY96)</f>
        <v>™™™™™™™™™™</v>
      </c>
      <c r="AH96" s="34">
        <f t="shared" si="95"/>
        <v>5</v>
      </c>
      <c r="AI96" s="34">
        <f t="shared" si="47"/>
        <v>0</v>
      </c>
      <c r="AJ96" s="34">
        <f t="shared" si="48"/>
        <v>5</v>
      </c>
      <c r="AK96" s="46" t="str">
        <f t="shared" si="49"/>
        <v>˜˜˜˜˜™™™™™</v>
      </c>
      <c r="AM96" s="34">
        <f t="shared" si="96"/>
        <v>0</v>
      </c>
      <c r="AN96" s="34">
        <f t="shared" si="99"/>
        <v>0</v>
      </c>
      <c r="AO96" s="34">
        <f t="shared" si="100"/>
        <v>10</v>
      </c>
      <c r="AP96" s="46" t="str">
        <f t="shared" si="101"/>
        <v>™™™™™™™™™™</v>
      </c>
      <c r="AR96" s="34">
        <f t="shared" si="97"/>
        <v>5</v>
      </c>
      <c r="AS96" s="34">
        <f t="shared" si="102"/>
        <v>0</v>
      </c>
      <c r="AT96" s="34">
        <f t="shared" si="103"/>
        <v>5</v>
      </c>
      <c r="AU96" s="46" t="str">
        <f t="shared" si="104"/>
        <v>˜˜˜˜˜™™™™™</v>
      </c>
      <c r="AW96" s="34">
        <f t="shared" si="98"/>
        <v>0</v>
      </c>
      <c r="AX96" s="34">
        <f t="shared" si="105"/>
        <v>0</v>
      </c>
      <c r="AY96" s="34">
        <f t="shared" si="106"/>
        <v>10</v>
      </c>
      <c r="AZ96" s="46" t="str">
        <f t="shared" si="107"/>
        <v>™™™™™™™™™™</v>
      </c>
    </row>
    <row r="97" spans="1:52" ht="18" thickTop="1" thickBot="1" x14ac:dyDescent="0.3">
      <c r="A97" s="33" t="s">
        <v>95</v>
      </c>
      <c r="B97" s="32">
        <v>5</v>
      </c>
      <c r="C97" s="36">
        <f t="shared" si="144"/>
        <v>5</v>
      </c>
      <c r="D97" s="32">
        <f>IF(Comparison_Matrix!F86="High",Scoring_Details!$B$9,IF(Comparison_Matrix!F86="Medium",Scoring_Details!$B$10,IF(Comparison_Matrix!F86="Low",Scoring_Details!$B$11)))</f>
        <v>0.5</v>
      </c>
      <c r="E97" s="32">
        <v>0</v>
      </c>
      <c r="F97" s="36">
        <f t="shared" si="145"/>
        <v>-5</v>
      </c>
      <c r="G97" s="32">
        <f>IF(Comparison_Matrix!F86="High",Scoring_Details!$B$9,IF(Comparison_Matrix!F86="Medium",Scoring_Details!$B$10,IF(Comparison_Matrix!F86="Low",Scoring_Details!$B$11)))</f>
        <v>0.5</v>
      </c>
      <c r="H97" s="32">
        <v>0</v>
      </c>
      <c r="I97" s="36">
        <f t="shared" si="146"/>
        <v>-5</v>
      </c>
      <c r="J97" s="32">
        <f>IF(Comparison_Matrix!F86="High",Scoring_Details!$B$9,IF(Comparison_Matrix!F86="Medium",Scoring_Details!$B$10,IF(Comparison_Matrix!F86="Low",Scoring_Details!$B$11)))</f>
        <v>0.5</v>
      </c>
      <c r="K97" s="32">
        <v>0</v>
      </c>
      <c r="L97" s="36">
        <f t="shared" si="147"/>
        <v>-5</v>
      </c>
      <c r="M97" s="32">
        <f>IF(Comparison_Matrix!F86="High",Scoring_Details!$B$9,IF(Comparison_Matrix!F86="Medium",Scoring_Details!$B$10,IF(Comparison_Matrix!F86="Low",Scoring_Details!$B$11)))</f>
        <v>0.5</v>
      </c>
      <c r="N97" s="56"/>
      <c r="O97" s="42" t="str">
        <f t="shared" si="115"/>
        <v>˜˜˜˜˜™™™™™</v>
      </c>
      <c r="P97" s="43" t="str">
        <f t="shared" si="148"/>
        <v>™™™™™™™™™™</v>
      </c>
      <c r="Q97" s="44" t="str">
        <f t="shared" si="149"/>
        <v>™™™™™™™™™™</v>
      </c>
      <c r="R97" s="45" t="str">
        <f t="shared" si="150"/>
        <v>™™™™™™™™™™</v>
      </c>
      <c r="AH97" s="34">
        <f t="shared" si="95"/>
        <v>5</v>
      </c>
      <c r="AI97" s="34">
        <f t="shared" si="47"/>
        <v>0</v>
      </c>
      <c r="AJ97" s="34">
        <f t="shared" si="48"/>
        <v>5</v>
      </c>
      <c r="AK97" s="46" t="str">
        <f t="shared" si="49"/>
        <v>˜˜˜˜˜™™™™™</v>
      </c>
      <c r="AM97" s="34">
        <f t="shared" si="96"/>
        <v>0</v>
      </c>
      <c r="AN97" s="34">
        <f t="shared" si="99"/>
        <v>0</v>
      </c>
      <c r="AO97" s="34">
        <f t="shared" si="100"/>
        <v>10</v>
      </c>
      <c r="AP97" s="46" t="str">
        <f t="shared" si="101"/>
        <v>™™™™™™™™™™</v>
      </c>
      <c r="AR97" s="34">
        <f t="shared" si="97"/>
        <v>0</v>
      </c>
      <c r="AS97" s="34">
        <f t="shared" si="102"/>
        <v>0</v>
      </c>
      <c r="AT97" s="34">
        <f t="shared" si="103"/>
        <v>10</v>
      </c>
      <c r="AU97" s="46" t="str">
        <f t="shared" si="104"/>
        <v>™™™™™™™™™™</v>
      </c>
      <c r="AW97" s="34">
        <f t="shared" si="98"/>
        <v>0</v>
      </c>
      <c r="AX97" s="34">
        <f t="shared" si="105"/>
        <v>0</v>
      </c>
      <c r="AY97" s="34">
        <f t="shared" si="106"/>
        <v>10</v>
      </c>
      <c r="AZ97" s="46" t="str">
        <f t="shared" si="107"/>
        <v>™™™™™™™™™™</v>
      </c>
    </row>
    <row r="98" spans="1:52" ht="42" thickTop="1" thickBot="1" x14ac:dyDescent="0.3">
      <c r="A98" s="33" t="s">
        <v>151</v>
      </c>
      <c r="B98" s="32">
        <v>8</v>
      </c>
      <c r="C98" s="36">
        <f t="shared" si="144"/>
        <v>8</v>
      </c>
      <c r="D98" s="32">
        <f>IF(Comparison_Matrix!F87="High",Scoring_Details!$B$9,IF(Comparison_Matrix!F87="Medium",Scoring_Details!$B$10,IF(Comparison_Matrix!F87="Low",Scoring_Details!$B$11)))</f>
        <v>0.5</v>
      </c>
      <c r="E98" s="32">
        <v>5</v>
      </c>
      <c r="F98" s="36">
        <f t="shared" si="145"/>
        <v>5</v>
      </c>
      <c r="G98" s="32">
        <f>IF(Comparison_Matrix!F87="High",Scoring_Details!$B$9,IF(Comparison_Matrix!F87="Medium",Scoring_Details!$B$10,IF(Comparison_Matrix!F87="Low",Scoring_Details!$B$11)))</f>
        <v>0.5</v>
      </c>
      <c r="H98" s="32">
        <v>1</v>
      </c>
      <c r="I98" s="36">
        <f t="shared" si="146"/>
        <v>-4</v>
      </c>
      <c r="J98" s="32">
        <f>IF(Comparison_Matrix!F87="High",Scoring_Details!$B$9,IF(Comparison_Matrix!F87="Medium",Scoring_Details!$B$10,IF(Comparison_Matrix!F87="Low",Scoring_Details!$B$11)))</f>
        <v>0.5</v>
      </c>
      <c r="K98" s="32">
        <v>1</v>
      </c>
      <c r="L98" s="36">
        <f t="shared" si="147"/>
        <v>-4</v>
      </c>
      <c r="M98" s="32">
        <f>IF(Comparison_Matrix!F87="High",Scoring_Details!$B$9,IF(Comparison_Matrix!F87="Medium",Scoring_Details!$B$10,IF(Comparison_Matrix!F87="Low",Scoring_Details!$B$11)))</f>
        <v>0.5</v>
      </c>
      <c r="N98" s="56" t="s">
        <v>178</v>
      </c>
      <c r="O98" s="42" t="str">
        <f t="shared" si="115"/>
        <v>˜˜˜˜˜˜˜˜™™</v>
      </c>
      <c r="P98" s="43" t="str">
        <f t="shared" si="148"/>
        <v>˜˜˜˜˜™™™™™</v>
      </c>
      <c r="Q98" s="44" t="str">
        <f t="shared" si="149"/>
        <v>˜™™™™™™™™™</v>
      </c>
      <c r="R98" s="45" t="str">
        <f t="shared" si="150"/>
        <v>˜™™™™™™™™™</v>
      </c>
      <c r="AH98" s="34">
        <f t="shared" si="95"/>
        <v>8</v>
      </c>
      <c r="AI98" s="34">
        <f t="shared" si="47"/>
        <v>0</v>
      </c>
      <c r="AJ98" s="34">
        <f t="shared" si="48"/>
        <v>2</v>
      </c>
      <c r="AK98" s="46" t="str">
        <f t="shared" si="49"/>
        <v>˜˜˜˜˜˜˜˜™™</v>
      </c>
      <c r="AM98" s="34">
        <f t="shared" si="96"/>
        <v>5</v>
      </c>
      <c r="AN98" s="34">
        <f t="shared" si="99"/>
        <v>0</v>
      </c>
      <c r="AO98" s="34">
        <f t="shared" si="100"/>
        <v>5</v>
      </c>
      <c r="AP98" s="46" t="str">
        <f t="shared" si="101"/>
        <v>˜˜˜˜˜™™™™™</v>
      </c>
      <c r="AR98" s="34">
        <f t="shared" si="97"/>
        <v>1</v>
      </c>
      <c r="AS98" s="34">
        <f t="shared" si="102"/>
        <v>0</v>
      </c>
      <c r="AT98" s="34">
        <f t="shared" si="103"/>
        <v>9</v>
      </c>
      <c r="AU98" s="46" t="str">
        <f t="shared" si="104"/>
        <v>˜™™™™™™™™™</v>
      </c>
      <c r="AW98" s="34">
        <f t="shared" si="98"/>
        <v>1</v>
      </c>
      <c r="AX98" s="34">
        <f t="shared" si="105"/>
        <v>0</v>
      </c>
      <c r="AY98" s="34">
        <f t="shared" si="106"/>
        <v>9</v>
      </c>
      <c r="AZ98" s="46" t="str">
        <f t="shared" si="107"/>
        <v>˜™™™™™™™™™</v>
      </c>
    </row>
    <row r="99" spans="1:52" ht="29.25" customHeight="1" thickTop="1" thickBot="1" x14ac:dyDescent="0.3">
      <c r="A99" s="33" t="s">
        <v>96</v>
      </c>
      <c r="B99" s="32">
        <v>6</v>
      </c>
      <c r="C99" s="36">
        <f t="shared" si="144"/>
        <v>6</v>
      </c>
      <c r="D99" s="32">
        <f>IF(Comparison_Matrix!F88="High",Scoring_Details!$B$9,IF(Comparison_Matrix!F88="Medium",Scoring_Details!$B$10,IF(Comparison_Matrix!F88="Low",Scoring_Details!$B$11)))</f>
        <v>0.5</v>
      </c>
      <c r="E99" s="32">
        <v>5</v>
      </c>
      <c r="F99" s="36">
        <f t="shared" si="145"/>
        <v>5</v>
      </c>
      <c r="G99" s="32">
        <f>IF(Comparison_Matrix!F88="High",Scoring_Details!$B$9,IF(Comparison_Matrix!F88="Medium",Scoring_Details!$B$10,IF(Comparison_Matrix!F88="Low",Scoring_Details!$B$11)))</f>
        <v>0.5</v>
      </c>
      <c r="H99" s="32">
        <v>4</v>
      </c>
      <c r="I99" s="36">
        <f t="shared" si="146"/>
        <v>-1</v>
      </c>
      <c r="J99" s="32">
        <f>IF(Comparison_Matrix!F88="High",Scoring_Details!$B$9,IF(Comparison_Matrix!F88="Medium",Scoring_Details!$B$10,IF(Comparison_Matrix!F88="Low",Scoring_Details!$B$11)))</f>
        <v>0.5</v>
      </c>
      <c r="K99" s="32">
        <v>0</v>
      </c>
      <c r="L99" s="36">
        <f t="shared" si="147"/>
        <v>-5</v>
      </c>
      <c r="M99" s="32">
        <f>IF(Comparison_Matrix!F88="High",Scoring_Details!$B$9,IF(Comparison_Matrix!F88="Medium",Scoring_Details!$B$10,IF(Comparison_Matrix!F88="Low",Scoring_Details!$B$11)))</f>
        <v>0.5</v>
      </c>
      <c r="N99" s="56" t="s">
        <v>179</v>
      </c>
      <c r="O99" s="42" t="str">
        <f t="shared" si="115"/>
        <v>˜˜˜˜˜˜™™™™</v>
      </c>
      <c r="P99" s="43" t="str">
        <f t="shared" si="148"/>
        <v>˜˜˜˜˜™™™™™</v>
      </c>
      <c r="Q99" s="44" t="str">
        <f t="shared" si="149"/>
        <v>˜˜˜˜™™™™™™</v>
      </c>
      <c r="R99" s="45" t="str">
        <f t="shared" si="150"/>
        <v>™™™™™™™™™™</v>
      </c>
      <c r="AH99" s="34">
        <f t="shared" si="95"/>
        <v>6</v>
      </c>
      <c r="AI99" s="34">
        <f t="shared" si="47"/>
        <v>0</v>
      </c>
      <c r="AJ99" s="34">
        <f t="shared" si="48"/>
        <v>4</v>
      </c>
      <c r="AK99" s="46" t="str">
        <f t="shared" si="49"/>
        <v>˜˜˜˜˜˜™™™™</v>
      </c>
      <c r="AM99" s="34">
        <f t="shared" si="96"/>
        <v>5</v>
      </c>
      <c r="AN99" s="34">
        <f t="shared" si="99"/>
        <v>0</v>
      </c>
      <c r="AO99" s="34">
        <f t="shared" si="100"/>
        <v>5</v>
      </c>
      <c r="AP99" s="46" t="str">
        <f t="shared" si="101"/>
        <v>˜˜˜˜˜™™™™™</v>
      </c>
      <c r="AR99" s="34">
        <f t="shared" si="97"/>
        <v>4</v>
      </c>
      <c r="AS99" s="34">
        <f t="shared" si="102"/>
        <v>0</v>
      </c>
      <c r="AT99" s="34">
        <f t="shared" si="103"/>
        <v>6</v>
      </c>
      <c r="AU99" s="46" t="str">
        <f t="shared" si="104"/>
        <v>˜˜˜˜™™™™™™</v>
      </c>
      <c r="AW99" s="34">
        <f t="shared" si="98"/>
        <v>0</v>
      </c>
      <c r="AX99" s="34">
        <f t="shared" si="105"/>
        <v>0</v>
      </c>
      <c r="AY99" s="34">
        <f t="shared" si="106"/>
        <v>10</v>
      </c>
      <c r="AZ99" s="46" t="str">
        <f t="shared" si="107"/>
        <v>™™™™™™™™™™</v>
      </c>
    </row>
    <row r="100" spans="1:52" ht="18" thickTop="1" thickBot="1" x14ac:dyDescent="0.3">
      <c r="A100" s="55" t="s">
        <v>130</v>
      </c>
      <c r="B100" s="36">
        <f>SUMPRODUCT(B95:B99,D95:D99) / SUM(D95:D99)</f>
        <v>5.6</v>
      </c>
      <c r="C100" s="36">
        <f>SUMPRODUCT(C95:C99,D95:D99) / SUM(D95:D99)</f>
        <v>4.5999999999999996</v>
      </c>
      <c r="D100" s="36"/>
      <c r="E100" s="36">
        <f t="shared" ref="E100" si="151">SUMPRODUCT(E95:E99,G95:G99) / SUM(G95:G99)</f>
        <v>2.8</v>
      </c>
      <c r="F100" s="36">
        <f>SUMPRODUCT(F95:F99,G95:G99) / SUM(G95:G99)</f>
        <v>-0.2</v>
      </c>
      <c r="G100" s="36"/>
      <c r="H100" s="36">
        <f>SUMPRODUCT(H95:H99,J95:J99) / SUM(J95:J99)</f>
        <v>3</v>
      </c>
      <c r="I100" s="36">
        <f>SUMPRODUCT(I95:I99,J95:J99) / SUM(J95:J99)</f>
        <v>0</v>
      </c>
      <c r="J100" s="36"/>
      <c r="K100" s="36">
        <f>SUMPRODUCT(K95:K99,M95:M99) / SUM(M95:M99)</f>
        <v>1.2</v>
      </c>
      <c r="L100" s="36">
        <f>SUMPRODUCT(L95:L99,M95:M99) / SUM(M95:M99)</f>
        <v>-2.8</v>
      </c>
      <c r="M100" s="36"/>
      <c r="N100" s="57"/>
      <c r="O100" s="38" t="str">
        <f>REPT(CHAR(152),AH100)&amp;REPT(CHAR(155),AI100)&amp;REPT(CHAR(153),AJ100)</f>
        <v>˜˜˜˜˜™™™™™</v>
      </c>
      <c r="P100" s="39" t="str">
        <f t="shared" si="148"/>
        <v>™™™™™™™™™™</v>
      </c>
      <c r="Q100" s="40" t="str">
        <f t="shared" si="149"/>
        <v>™™™™™™™™™™</v>
      </c>
      <c r="R100" s="41" t="str">
        <f t="shared" si="150"/>
        <v>™™™™™™™™™™</v>
      </c>
      <c r="AH100" s="34">
        <f>MAX(0,(CEILING(C100,0.5)))</f>
        <v>5</v>
      </c>
      <c r="AI100" s="34">
        <f t="shared" ref="AI100" si="152">CEILING(AH100-INT(AH100),1)</f>
        <v>0</v>
      </c>
      <c r="AJ100" s="34">
        <f t="shared" ref="AJ100" si="153">INT(10-AH100)</f>
        <v>5</v>
      </c>
      <c r="AK100" s="46" t="str">
        <f>REPT(CHAR(152),AH100)&amp;REPT(CHAR(155),AI100)&amp;REPT(CHAR(153),AJ100)</f>
        <v>˜˜˜˜˜™™™™™</v>
      </c>
      <c r="AM100" s="34">
        <f>MAX(0,(CEILING(F100,0.5)))</f>
        <v>0</v>
      </c>
      <c r="AN100" s="34">
        <f t="shared" si="99"/>
        <v>0</v>
      </c>
      <c r="AO100" s="34">
        <f t="shared" si="100"/>
        <v>10</v>
      </c>
      <c r="AP100" s="46" t="str">
        <f t="shared" si="101"/>
        <v>™™™™™™™™™™</v>
      </c>
      <c r="AR100" s="34">
        <f>MAX(0,(CEILING(I100,0.5)))</f>
        <v>0</v>
      </c>
      <c r="AS100" s="34">
        <f t="shared" si="102"/>
        <v>0</v>
      </c>
      <c r="AT100" s="34">
        <f t="shared" si="103"/>
        <v>10</v>
      </c>
      <c r="AU100" s="46" t="str">
        <f t="shared" si="104"/>
        <v>™™™™™™™™™™</v>
      </c>
      <c r="AW100" s="34">
        <f>MAX(0,(CEILING(L100,0.5)))</f>
        <v>0</v>
      </c>
      <c r="AX100" s="34">
        <f t="shared" si="105"/>
        <v>0</v>
      </c>
      <c r="AY100" s="34">
        <f t="shared" si="106"/>
        <v>10</v>
      </c>
      <c r="AZ100" s="46" t="str">
        <f t="shared" si="107"/>
        <v>™™™™™™™™™™</v>
      </c>
    </row>
    <row r="101" spans="1:52" ht="23.25" customHeight="1" thickTop="1" thickBot="1" x14ac:dyDescent="0.3">
      <c r="A101" s="26" t="s">
        <v>53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58"/>
      <c r="O101" s="16"/>
      <c r="P101" s="16"/>
      <c r="Q101" s="16"/>
      <c r="R101" s="16"/>
      <c r="AH101" s="34">
        <f t="shared" si="95"/>
        <v>0</v>
      </c>
      <c r="AI101" s="34">
        <f t="shared" si="47"/>
        <v>0</v>
      </c>
      <c r="AJ101" s="34">
        <f t="shared" si="48"/>
        <v>10</v>
      </c>
      <c r="AK101" s="46" t="str">
        <f t="shared" si="49"/>
        <v>™™™™™™™™™™</v>
      </c>
      <c r="AM101" s="34">
        <f t="shared" si="96"/>
        <v>0</v>
      </c>
      <c r="AN101" s="34">
        <f t="shared" si="99"/>
        <v>0</v>
      </c>
      <c r="AO101" s="34">
        <f t="shared" si="100"/>
        <v>10</v>
      </c>
      <c r="AP101" s="46" t="str">
        <f t="shared" si="101"/>
        <v>™™™™™™™™™™</v>
      </c>
      <c r="AR101" s="34">
        <f t="shared" si="97"/>
        <v>0</v>
      </c>
      <c r="AS101" s="34">
        <f t="shared" si="102"/>
        <v>0</v>
      </c>
      <c r="AT101" s="34">
        <f t="shared" si="103"/>
        <v>10</v>
      </c>
      <c r="AU101" s="46" t="str">
        <f t="shared" si="104"/>
        <v>™™™™™™™™™™</v>
      </c>
      <c r="AW101" s="34">
        <f t="shared" si="98"/>
        <v>0</v>
      </c>
      <c r="AX101" s="34">
        <f t="shared" si="105"/>
        <v>0</v>
      </c>
      <c r="AY101" s="34">
        <f t="shared" si="106"/>
        <v>10</v>
      </c>
      <c r="AZ101" s="46" t="str">
        <f t="shared" si="107"/>
        <v>™™™™™™™™™™</v>
      </c>
    </row>
    <row r="102" spans="1:52" ht="18" thickTop="1" thickBot="1" x14ac:dyDescent="0.3">
      <c r="A102" s="33" t="s">
        <v>54</v>
      </c>
      <c r="B102" s="32">
        <v>5</v>
      </c>
      <c r="C102" s="36">
        <f t="shared" ref="C102:C104" si="154">IF(B102&gt;4,B102, IF(B102=4, -1,IF(B102=3,-2,IF(B102=2,-3,IF(B102=1,-4,IF(B102=0,-5))))))</f>
        <v>5</v>
      </c>
      <c r="D102" s="32">
        <f>IF(Comparison_Matrix!F90="High",Scoring_Details!$B$9,IF(Comparison_Matrix!F90="Medium",Scoring_Details!$B$10,IF(Comparison_Matrix!F90="Low",Scoring_Details!$B$11)))</f>
        <v>0.5</v>
      </c>
      <c r="E102" s="32">
        <v>5</v>
      </c>
      <c r="F102" s="36">
        <f t="shared" ref="F102:F104" si="155">IF(E102&gt;4,E102, IF(E102=4, -1,IF(E102=3,-2,IF(E102=2,-3,IF(E102=1,-4,IF(E102=0,-5))))))</f>
        <v>5</v>
      </c>
      <c r="G102" s="32">
        <f>IF(Comparison_Matrix!F90="High",Scoring_Details!$B$9,IF(Comparison_Matrix!F90="Medium",Scoring_Details!$B$10,IF(Comparison_Matrix!F90="Low",Scoring_Details!$B$11)))</f>
        <v>0.5</v>
      </c>
      <c r="H102" s="32">
        <v>5</v>
      </c>
      <c r="I102" s="36">
        <f t="shared" ref="I102:I104" si="156">IF(H102&gt;4,H102, IF(H102=4, -1,IF(H102=3,-2,IF(H102=2,-3,IF(H102=1,-4,IF(H102=0,-5))))))</f>
        <v>5</v>
      </c>
      <c r="J102" s="32">
        <f>IF(Comparison_Matrix!F90="High",Scoring_Details!$B$9,IF(Comparison_Matrix!F90="Medium",Scoring_Details!$B$10,IF(Comparison_Matrix!F90="Low",Scoring_Details!$B$11)))</f>
        <v>0.5</v>
      </c>
      <c r="K102" s="32">
        <v>5</v>
      </c>
      <c r="L102" s="36">
        <f t="shared" ref="L102:L104" si="157">IF(K102&gt;4,K102, IF(K102=4, -1,IF(K102=3,-2,IF(K102=2,-3,IF(K102=1,-4,IF(K102=0,-5))))))</f>
        <v>5</v>
      </c>
      <c r="M102" s="32">
        <f>IF(Comparison_Matrix!F90="High",Scoring_Details!$B$9,IF(Comparison_Matrix!F90="Medium",Scoring_Details!$B$10,IF(Comparison_Matrix!F90="Low",Scoring_Details!$B$11)))</f>
        <v>0.5</v>
      </c>
      <c r="N102" s="56" t="s">
        <v>180</v>
      </c>
      <c r="O102" s="42" t="str">
        <f t="shared" si="115"/>
        <v>˜˜˜˜˜™™™™™</v>
      </c>
      <c r="P102" s="43" t="str">
        <f>REPT(CHAR(152),AM102)&amp;REPT(CHAR(155),AN102)&amp;REPT(CHAR(153),AO102)</f>
        <v>˜˜˜˜˜™™™™™</v>
      </c>
      <c r="Q102" s="44" t="str">
        <f>REPT(CHAR(152),AR102)&amp;REPT(CHAR(155),AS102)&amp;REPT(CHAR(153),AT102)</f>
        <v>˜˜˜˜˜™™™™™</v>
      </c>
      <c r="R102" s="45" t="str">
        <f>REPT(CHAR(152),AW102)&amp;REPT(CHAR(155),AX102)&amp;REPT(CHAR(153),AY102)</f>
        <v>˜˜˜˜˜™™™™™</v>
      </c>
      <c r="AH102" s="34">
        <f t="shared" si="95"/>
        <v>5</v>
      </c>
      <c r="AI102" s="34">
        <f t="shared" ref="AI102:AI106" si="158">CEILING(AH102-INT(AH102),1)</f>
        <v>0</v>
      </c>
      <c r="AJ102" s="34">
        <f t="shared" ref="AJ102:AJ106" si="159">INT(10-AH102)</f>
        <v>5</v>
      </c>
      <c r="AK102" s="46" t="str">
        <f t="shared" ref="AK102:AK106" si="160">REPT(CHAR(152),AH102)&amp;REPT(CHAR(155),AI102)&amp;REPT(CHAR(153),AJ102)</f>
        <v>˜˜˜˜˜™™™™™</v>
      </c>
      <c r="AM102" s="34">
        <f t="shared" si="96"/>
        <v>5</v>
      </c>
      <c r="AN102" s="34">
        <f t="shared" si="99"/>
        <v>0</v>
      </c>
      <c r="AO102" s="34">
        <f t="shared" si="100"/>
        <v>5</v>
      </c>
      <c r="AP102" s="46" t="str">
        <f>REPT(CHAR(152),AM102)&amp;REPT(CHAR(155),AN102)&amp;REPT(CHAR(153),AO102)</f>
        <v>˜˜˜˜˜™™™™™</v>
      </c>
      <c r="AR102" s="34">
        <f t="shared" si="97"/>
        <v>5</v>
      </c>
      <c r="AS102" s="34">
        <f t="shared" si="102"/>
        <v>0</v>
      </c>
      <c r="AT102" s="34">
        <f t="shared" si="103"/>
        <v>5</v>
      </c>
      <c r="AU102" s="46" t="str">
        <f>REPT(CHAR(152),AR102)&amp;REPT(CHAR(155),AS102)&amp;REPT(CHAR(153),AT102)</f>
        <v>˜˜˜˜˜™™™™™</v>
      </c>
      <c r="AW102" s="34">
        <f t="shared" si="98"/>
        <v>5</v>
      </c>
      <c r="AX102" s="34">
        <f t="shared" si="105"/>
        <v>0</v>
      </c>
      <c r="AY102" s="34">
        <f t="shared" si="106"/>
        <v>5</v>
      </c>
      <c r="AZ102" s="46" t="str">
        <f>REPT(CHAR(152),AW102)&amp;REPT(CHAR(155),AX102)&amp;REPT(CHAR(153),AY102)</f>
        <v>˜˜˜˜˜™™™™™</v>
      </c>
    </row>
    <row r="103" spans="1:52" ht="18" thickTop="1" thickBot="1" x14ac:dyDescent="0.3">
      <c r="A103" s="33" t="s">
        <v>55</v>
      </c>
      <c r="B103" s="32">
        <v>5</v>
      </c>
      <c r="C103" s="36">
        <f t="shared" si="154"/>
        <v>5</v>
      </c>
      <c r="D103" s="32">
        <f>IF(Comparison_Matrix!F91="High",Scoring_Details!$B$9,IF(Comparison_Matrix!F91="Medium",Scoring_Details!$B$10,IF(Comparison_Matrix!F91="Low",Scoring_Details!$B$11)))</f>
        <v>0.5</v>
      </c>
      <c r="E103" s="32">
        <v>5</v>
      </c>
      <c r="F103" s="36">
        <f t="shared" si="155"/>
        <v>5</v>
      </c>
      <c r="G103" s="32">
        <f>IF(Comparison_Matrix!F91="High",Scoring_Details!$B$9,IF(Comparison_Matrix!F91="Medium",Scoring_Details!$B$10,IF(Comparison_Matrix!F91="Low",Scoring_Details!$B$11)))</f>
        <v>0.5</v>
      </c>
      <c r="H103" s="32">
        <v>5</v>
      </c>
      <c r="I103" s="36">
        <f t="shared" si="156"/>
        <v>5</v>
      </c>
      <c r="J103" s="32">
        <f>IF(Comparison_Matrix!F91="High",Scoring_Details!$B$9,IF(Comparison_Matrix!F91="Medium",Scoring_Details!$B$10,IF(Comparison_Matrix!F91="Low",Scoring_Details!$B$11)))</f>
        <v>0.5</v>
      </c>
      <c r="K103" s="32">
        <v>5</v>
      </c>
      <c r="L103" s="36">
        <f t="shared" si="157"/>
        <v>5</v>
      </c>
      <c r="M103" s="32">
        <f>IF(Comparison_Matrix!F91="High",Scoring_Details!$B$9,IF(Comparison_Matrix!F91="Medium",Scoring_Details!$B$10,IF(Comparison_Matrix!F91="Low",Scoring_Details!$B$11)))</f>
        <v>0.5</v>
      </c>
      <c r="N103" s="56" t="s">
        <v>181</v>
      </c>
      <c r="O103" s="42" t="str">
        <f t="shared" si="115"/>
        <v>˜˜˜˜˜™™™™™</v>
      </c>
      <c r="P103" s="43" t="str">
        <f t="shared" ref="P103:P105" si="161">REPT(CHAR(152),AM103)&amp;REPT(CHAR(155),AN103)&amp;REPT(CHAR(153),AO103)</f>
        <v>˜˜˜˜˜™™™™™</v>
      </c>
      <c r="Q103" s="44" t="str">
        <f t="shared" ref="Q103:Q105" si="162">REPT(CHAR(152),AR103)&amp;REPT(CHAR(155),AS103)&amp;REPT(CHAR(153),AT103)</f>
        <v>˜˜˜˜˜™™™™™</v>
      </c>
      <c r="R103" s="45" t="str">
        <f t="shared" ref="R103:R105" si="163">REPT(CHAR(152),AW103)&amp;REPT(CHAR(155),AX103)&amp;REPT(CHAR(153),AY103)</f>
        <v>˜˜˜˜˜™™™™™</v>
      </c>
      <c r="AH103" s="34">
        <f t="shared" si="95"/>
        <v>5</v>
      </c>
      <c r="AI103" s="34">
        <f t="shared" si="158"/>
        <v>0</v>
      </c>
      <c r="AJ103" s="34">
        <f t="shared" si="159"/>
        <v>5</v>
      </c>
      <c r="AK103" s="46" t="str">
        <f t="shared" si="160"/>
        <v>˜˜˜˜˜™™™™™</v>
      </c>
      <c r="AM103" s="34">
        <f t="shared" si="96"/>
        <v>5</v>
      </c>
      <c r="AN103" s="34">
        <f t="shared" si="99"/>
        <v>0</v>
      </c>
      <c r="AO103" s="34">
        <f t="shared" si="100"/>
        <v>5</v>
      </c>
      <c r="AP103" s="46" t="str">
        <f t="shared" si="101"/>
        <v>˜˜˜˜˜™™™™™</v>
      </c>
      <c r="AR103" s="34">
        <f t="shared" si="97"/>
        <v>5</v>
      </c>
      <c r="AS103" s="34">
        <f t="shared" si="102"/>
        <v>0</v>
      </c>
      <c r="AT103" s="34">
        <f t="shared" si="103"/>
        <v>5</v>
      </c>
      <c r="AU103" s="46" t="str">
        <f t="shared" si="104"/>
        <v>˜˜˜˜˜™™™™™</v>
      </c>
      <c r="AW103" s="34">
        <f t="shared" si="98"/>
        <v>5</v>
      </c>
      <c r="AX103" s="34">
        <f t="shared" si="105"/>
        <v>0</v>
      </c>
      <c r="AY103" s="34">
        <f t="shared" si="106"/>
        <v>5</v>
      </c>
      <c r="AZ103" s="46" t="str">
        <f t="shared" si="107"/>
        <v>˜˜˜˜˜™™™™™</v>
      </c>
    </row>
    <row r="104" spans="1:52" ht="34.5" thickTop="1" thickBot="1" x14ac:dyDescent="0.3">
      <c r="A104" s="33" t="s">
        <v>56</v>
      </c>
      <c r="B104" s="32">
        <v>5</v>
      </c>
      <c r="C104" s="36">
        <f t="shared" si="154"/>
        <v>5</v>
      </c>
      <c r="D104" s="32">
        <f>IF(Comparison_Matrix!F92="High",Scoring_Details!$B$9,IF(Comparison_Matrix!F92="Medium",Scoring_Details!$B$10,IF(Comparison_Matrix!F92="Low",Scoring_Details!$B$11)))</f>
        <v>0.5</v>
      </c>
      <c r="E104" s="32">
        <v>5</v>
      </c>
      <c r="F104" s="36">
        <f t="shared" si="155"/>
        <v>5</v>
      </c>
      <c r="G104" s="32">
        <f>IF(Comparison_Matrix!F92="High",Scoring_Details!$B$9,IF(Comparison_Matrix!F92="Medium",Scoring_Details!$B$10,IF(Comparison_Matrix!F92="Low",Scoring_Details!$B$11)))</f>
        <v>0.5</v>
      </c>
      <c r="H104" s="32">
        <v>5</v>
      </c>
      <c r="I104" s="36">
        <f t="shared" si="156"/>
        <v>5</v>
      </c>
      <c r="J104" s="32">
        <f>IF(Comparison_Matrix!F92="High",Scoring_Details!$B$9,IF(Comparison_Matrix!F92="Medium",Scoring_Details!$B$10,IF(Comparison_Matrix!F92="Low",Scoring_Details!$B$11)))</f>
        <v>0.5</v>
      </c>
      <c r="K104" s="32">
        <v>5</v>
      </c>
      <c r="L104" s="36">
        <f t="shared" si="157"/>
        <v>5</v>
      </c>
      <c r="M104" s="32">
        <f>IF(Comparison_Matrix!F92="High",Scoring_Details!$B$9,IF(Comparison_Matrix!F92="Medium",Scoring_Details!$B$10,IF(Comparison_Matrix!F92="Low",Scoring_Details!$B$11)))</f>
        <v>0.5</v>
      </c>
      <c r="N104" s="56"/>
      <c r="O104" s="42" t="str">
        <f t="shared" si="115"/>
        <v>˜˜˜˜˜™™™™™</v>
      </c>
      <c r="P104" s="43" t="str">
        <f t="shared" si="161"/>
        <v>˜˜˜˜˜™™™™™</v>
      </c>
      <c r="Q104" s="44" t="str">
        <f t="shared" si="162"/>
        <v>˜˜˜˜˜™™™™™</v>
      </c>
      <c r="R104" s="45" t="str">
        <f t="shared" si="163"/>
        <v>˜˜˜˜˜™™™™™</v>
      </c>
      <c r="AH104" s="34">
        <f t="shared" si="95"/>
        <v>5</v>
      </c>
      <c r="AI104" s="34">
        <f t="shared" si="158"/>
        <v>0</v>
      </c>
      <c r="AJ104" s="34">
        <f t="shared" si="159"/>
        <v>5</v>
      </c>
      <c r="AK104" s="46" t="str">
        <f t="shared" si="160"/>
        <v>˜˜˜˜˜™™™™™</v>
      </c>
      <c r="AM104" s="34">
        <f t="shared" si="96"/>
        <v>5</v>
      </c>
      <c r="AN104" s="34">
        <f t="shared" si="99"/>
        <v>0</v>
      </c>
      <c r="AO104" s="34">
        <f t="shared" si="100"/>
        <v>5</v>
      </c>
      <c r="AP104" s="46" t="str">
        <f t="shared" si="101"/>
        <v>˜˜˜˜˜™™™™™</v>
      </c>
      <c r="AR104" s="34">
        <f t="shared" si="97"/>
        <v>5</v>
      </c>
      <c r="AS104" s="34">
        <f t="shared" si="102"/>
        <v>0</v>
      </c>
      <c r="AT104" s="34">
        <f t="shared" si="103"/>
        <v>5</v>
      </c>
      <c r="AU104" s="46" t="str">
        <f t="shared" si="104"/>
        <v>˜˜˜˜˜™™™™™</v>
      </c>
      <c r="AW104" s="34">
        <f t="shared" si="98"/>
        <v>5</v>
      </c>
      <c r="AX104" s="34">
        <f t="shared" si="105"/>
        <v>0</v>
      </c>
      <c r="AY104" s="34">
        <f t="shared" si="106"/>
        <v>5</v>
      </c>
      <c r="AZ104" s="46" t="str">
        <f t="shared" si="107"/>
        <v>˜˜˜˜˜™™™™™</v>
      </c>
    </row>
    <row r="105" spans="1:52" ht="18" thickTop="1" thickBot="1" x14ac:dyDescent="0.3">
      <c r="A105" s="51" t="s">
        <v>130</v>
      </c>
      <c r="B105" s="36">
        <f>SUMPRODUCT(B102:B104,D102:D104) / SUM(D102:D104)</f>
        <v>5</v>
      </c>
      <c r="C105" s="36">
        <f>SUMPRODUCT(C102:C104,D102:D104) / SUM(D102:D104)</f>
        <v>5</v>
      </c>
      <c r="D105" s="36"/>
      <c r="E105" s="36">
        <f t="shared" ref="E105" si="164">SUMPRODUCT(E102:E104,G102:G104) / SUM(G102:G104)</f>
        <v>5</v>
      </c>
      <c r="F105" s="36">
        <f>SUMPRODUCT(F102:F104,G102:G104) / SUM(G102:G104)</f>
        <v>5</v>
      </c>
      <c r="G105" s="36"/>
      <c r="H105" s="36">
        <f>SUMPRODUCT(H102:H104,J102:J104) / SUM(J102:J104)</f>
        <v>5</v>
      </c>
      <c r="I105" s="36">
        <f>SUMPRODUCT(I102:I104,J102:J104) / SUM(J102:J104)</f>
        <v>5</v>
      </c>
      <c r="J105" s="36"/>
      <c r="K105" s="36">
        <f>SUMPRODUCT(K102:K104,M102:M104) / SUM(M102:M104)</f>
        <v>5</v>
      </c>
      <c r="L105" s="36">
        <f>SUMPRODUCT(L102:L104,M102:M104) / SUM(M102:M104)</f>
        <v>5</v>
      </c>
      <c r="M105" s="36"/>
      <c r="N105" s="36"/>
      <c r="O105" s="38" t="str">
        <f>REPT(CHAR(152),AH105)&amp;REPT(CHAR(155),AI105)&amp;REPT(CHAR(153),AJ105)</f>
        <v>˜˜˜˜˜™™™™™</v>
      </c>
      <c r="P105" s="39" t="str">
        <f t="shared" si="161"/>
        <v>˜˜˜˜˜™™™™™</v>
      </c>
      <c r="Q105" s="40" t="str">
        <f t="shared" si="162"/>
        <v>˜˜˜˜˜™™™™™</v>
      </c>
      <c r="R105" s="41" t="str">
        <f t="shared" si="163"/>
        <v>˜˜˜˜˜™™™™™</v>
      </c>
      <c r="AH105" s="34">
        <f>MAX(0,(CEILING(C105,0.5)))</f>
        <v>5</v>
      </c>
      <c r="AI105" s="34">
        <f t="shared" si="158"/>
        <v>0</v>
      </c>
      <c r="AJ105" s="34">
        <f t="shared" si="159"/>
        <v>5</v>
      </c>
      <c r="AK105" s="46" t="str">
        <f>REPT(CHAR(152),AH105)&amp;REPT(CHAR(155),AI105)&amp;REPT(CHAR(153),AJ105)</f>
        <v>˜˜˜˜˜™™™™™</v>
      </c>
      <c r="AM105" s="34">
        <f>MAX(0,(CEILING(F105,0.5)))</f>
        <v>5</v>
      </c>
      <c r="AN105" s="34">
        <f t="shared" si="99"/>
        <v>0</v>
      </c>
      <c r="AO105" s="34">
        <f t="shared" si="100"/>
        <v>5</v>
      </c>
      <c r="AP105" s="46" t="str">
        <f t="shared" si="101"/>
        <v>˜˜˜˜˜™™™™™</v>
      </c>
      <c r="AR105" s="34">
        <f>MAX(0,(CEILING(I105,0.5)))</f>
        <v>5</v>
      </c>
      <c r="AS105" s="34">
        <f t="shared" si="102"/>
        <v>0</v>
      </c>
      <c r="AT105" s="34">
        <f t="shared" si="103"/>
        <v>5</v>
      </c>
      <c r="AU105" s="46" t="str">
        <f t="shared" si="104"/>
        <v>˜˜˜˜˜™™™™™</v>
      </c>
      <c r="AW105" s="34">
        <f>MAX(0,(CEILING(L105,0.5)))</f>
        <v>5</v>
      </c>
      <c r="AX105" s="34">
        <f t="shared" si="105"/>
        <v>0</v>
      </c>
      <c r="AY105" s="34">
        <f t="shared" si="106"/>
        <v>5</v>
      </c>
      <c r="AZ105" s="46" t="str">
        <f t="shared" si="107"/>
        <v>˜˜˜˜˜™™™™™</v>
      </c>
    </row>
    <row r="106" spans="1:52" ht="15.75" thickTop="1" x14ac:dyDescent="0.25">
      <c r="AH106" s="34">
        <f>MAX(0,(CEILING(C106,0.5)))</f>
        <v>0</v>
      </c>
      <c r="AI106" s="34">
        <f t="shared" si="158"/>
        <v>0</v>
      </c>
      <c r="AJ106" s="34">
        <f t="shared" si="159"/>
        <v>10</v>
      </c>
      <c r="AK106" s="46" t="str">
        <f t="shared" si="160"/>
        <v>™™™™™™™™™™</v>
      </c>
      <c r="AM106" s="34">
        <f>MAX(0,(CEILING(F106,0.5)))</f>
        <v>0</v>
      </c>
      <c r="AN106" s="34">
        <f t="shared" si="99"/>
        <v>0</v>
      </c>
      <c r="AO106" s="34">
        <f t="shared" si="100"/>
        <v>10</v>
      </c>
      <c r="AP106" s="46" t="str">
        <f t="shared" si="101"/>
        <v>™™™™™™™™™™</v>
      </c>
      <c r="AR106" s="34">
        <f t="shared" si="97"/>
        <v>0</v>
      </c>
      <c r="AS106" s="34">
        <f t="shared" si="102"/>
        <v>0</v>
      </c>
      <c r="AT106" s="34">
        <f t="shared" si="103"/>
        <v>10</v>
      </c>
      <c r="AU106" s="46" t="str">
        <f t="shared" si="104"/>
        <v>™™™™™™™™™™</v>
      </c>
      <c r="AW106" s="34">
        <f t="shared" si="98"/>
        <v>0</v>
      </c>
      <c r="AX106" s="34">
        <f t="shared" si="105"/>
        <v>0</v>
      </c>
      <c r="AY106" s="34">
        <f t="shared" si="106"/>
        <v>10</v>
      </c>
      <c r="AZ106" s="46" t="str">
        <f t="shared" si="107"/>
        <v>™™™™™™™™™™</v>
      </c>
    </row>
    <row r="107" spans="1:52" x14ac:dyDescent="0.25">
      <c r="AE107" s="35"/>
    </row>
    <row r="108" spans="1:52" x14ac:dyDescent="0.25">
      <c r="AE108" s="35"/>
    </row>
    <row r="109" spans="1:52" x14ac:dyDescent="0.25">
      <c r="AE109" s="35"/>
    </row>
    <row r="125" spans="36:37" x14ac:dyDescent="0.25">
      <c r="AJ125" s="61"/>
      <c r="AK125" s="61"/>
    </row>
    <row r="126" spans="36:37" x14ac:dyDescent="0.25">
      <c r="AJ126" s="61"/>
      <c r="AK126" s="61"/>
    </row>
    <row r="127" spans="36:37" x14ac:dyDescent="0.25">
      <c r="AJ127" s="61"/>
      <c r="AK127" s="61"/>
    </row>
    <row r="128" spans="36:37" x14ac:dyDescent="0.25">
      <c r="AJ128" s="61"/>
      <c r="AK128" s="61"/>
    </row>
    <row r="129" spans="36:37" x14ac:dyDescent="0.25">
      <c r="AJ129" s="61"/>
      <c r="AK129" s="61"/>
    </row>
    <row r="130" spans="36:37" x14ac:dyDescent="0.25">
      <c r="AJ130" s="61"/>
      <c r="AK130" s="61"/>
    </row>
    <row r="131" spans="36:37" x14ac:dyDescent="0.25">
      <c r="AJ131" s="61"/>
      <c r="AK131" s="61"/>
    </row>
    <row r="132" spans="36:37" x14ac:dyDescent="0.25">
      <c r="AJ132" s="61"/>
      <c r="AK132" s="61"/>
    </row>
    <row r="133" spans="36:37" x14ac:dyDescent="0.25">
      <c r="AJ133" s="61"/>
      <c r="AK133" s="61"/>
    </row>
    <row r="134" spans="36:37" x14ac:dyDescent="0.25">
      <c r="AJ134" s="61"/>
      <c r="AK134" s="61"/>
    </row>
    <row r="135" spans="36:37" x14ac:dyDescent="0.25">
      <c r="AJ135" s="62"/>
      <c r="AK135" s="62"/>
    </row>
  </sheetData>
  <mergeCells count="1">
    <mergeCell ref="A1:R1"/>
  </mergeCells>
  <pageMargins left="0.7" right="0.7" top="0.75" bottom="0.75" header="0.3" footer="0.3"/>
  <pageSetup orientation="portrait" horizontalDpi="300" verticalDpi="300" r:id="rId1"/>
  <ignoredErrors>
    <ignoredError sqref="AH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67F8-8073-4811-84A5-3D53883157F9}">
  <dimension ref="A1:O16"/>
  <sheetViews>
    <sheetView workbookViewId="0">
      <selection activeCell="B6" sqref="B6"/>
    </sheetView>
  </sheetViews>
  <sheetFormatPr defaultRowHeight="15" x14ac:dyDescent="0.25"/>
  <cols>
    <col min="1" max="1" width="22.85546875" customWidth="1"/>
    <col min="2" max="2" width="91.85546875" bestFit="1" customWidth="1"/>
  </cols>
  <sheetData>
    <row r="1" spans="1:15" ht="39.75" customHeight="1" x14ac:dyDescent="0.25">
      <c r="A1" s="67" t="s">
        <v>140</v>
      </c>
      <c r="B1" s="6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8.75" thickBot="1" x14ac:dyDescent="0.3">
      <c r="A2" s="27" t="s">
        <v>141</v>
      </c>
      <c r="B2" s="27"/>
    </row>
    <row r="3" spans="1:15" ht="18" thickTop="1" thickBot="1" x14ac:dyDescent="0.3">
      <c r="A3" s="49" t="s">
        <v>143</v>
      </c>
      <c r="B3" s="49" t="s">
        <v>147</v>
      </c>
    </row>
    <row r="4" spans="1:15" ht="67.5" thickTop="1" thickBot="1" x14ac:dyDescent="0.3">
      <c r="A4" s="50" t="s">
        <v>132</v>
      </c>
      <c r="B4" s="50" t="s">
        <v>172</v>
      </c>
    </row>
    <row r="5" spans="1:15" ht="18" thickTop="1" thickBot="1" x14ac:dyDescent="0.3">
      <c r="A5" s="50" t="s">
        <v>133</v>
      </c>
      <c r="B5" s="50" t="s">
        <v>148</v>
      </c>
    </row>
    <row r="6" spans="1:15" ht="67.5" thickTop="1" thickBot="1" x14ac:dyDescent="0.3">
      <c r="A6" s="50" t="s">
        <v>134</v>
      </c>
      <c r="B6" s="50" t="s">
        <v>185</v>
      </c>
    </row>
    <row r="7" spans="1:15" ht="18" thickTop="1" thickBot="1" x14ac:dyDescent="0.3">
      <c r="A7" s="50" t="s">
        <v>135</v>
      </c>
      <c r="B7" s="50" t="s">
        <v>136</v>
      </c>
    </row>
    <row r="8" spans="1:15" ht="18" thickTop="1" thickBot="1" x14ac:dyDescent="0.3">
      <c r="A8" s="49" t="s">
        <v>142</v>
      </c>
      <c r="B8" s="49"/>
    </row>
    <row r="9" spans="1:15" ht="18" thickTop="1" thickBot="1" x14ac:dyDescent="0.3">
      <c r="A9" s="50" t="s">
        <v>144</v>
      </c>
      <c r="B9" s="60">
        <v>0.5</v>
      </c>
    </row>
    <row r="10" spans="1:15" ht="18" thickTop="1" thickBot="1" x14ac:dyDescent="0.3">
      <c r="A10" s="50" t="s">
        <v>145</v>
      </c>
      <c r="B10" s="60">
        <v>0.3</v>
      </c>
    </row>
    <row r="11" spans="1:15" ht="18" thickTop="1" thickBot="1" x14ac:dyDescent="0.3">
      <c r="A11" s="50" t="s">
        <v>146</v>
      </c>
      <c r="B11" s="60">
        <v>0.2</v>
      </c>
    </row>
    <row r="12" spans="1:15" ht="15.75" thickTop="1" x14ac:dyDescent="0.25">
      <c r="A12" s="47"/>
      <c r="B12" s="47"/>
    </row>
    <row r="14" spans="1:15" x14ac:dyDescent="0.25">
      <c r="A14" s="47"/>
    </row>
    <row r="15" spans="1:15" x14ac:dyDescent="0.25">
      <c r="A15" s="47"/>
    </row>
    <row r="16" spans="1:15" x14ac:dyDescent="0.25">
      <c r="A16" s="47"/>
    </row>
  </sheetData>
  <mergeCells count="1">
    <mergeCell ref="A1:B1"/>
  </mergeCells>
  <phoneticPr fontId="13" type="noConversion"/>
  <pageMargins left="0.7" right="0.7" top="0.75" bottom="0.75" header="0.3" footer="0.3"/>
  <pageSetup orientation="portrait" horizontalDpi="300" verticalDpi="300" r:id="rId1"/>
  <ignoredErrors>
    <ignoredError sqref="A5 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Vendor Desc</vt:lpstr>
      <vt:lpstr>Comparison_Matrix</vt:lpstr>
      <vt:lpstr>Scorecard</vt:lpstr>
      <vt:lpstr>Scoring_Details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Gerry</dc:creator>
  <cp:lastModifiedBy>Lopez, Gerry</cp:lastModifiedBy>
  <dcterms:created xsi:type="dcterms:W3CDTF">2022-06-14T13:29:31Z</dcterms:created>
  <dcterms:modified xsi:type="dcterms:W3CDTF">2023-01-05T19:58:22Z</dcterms:modified>
</cp:coreProperties>
</file>