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global-my.sharepoint.com/personal/gerry_lopez_fisglobal_com/Documents/"/>
    </mc:Choice>
  </mc:AlternateContent>
  <xr:revisionPtr revIDLastSave="0" documentId="8_{795DACAE-ECA5-4568-8051-EF0637E08845}" xr6:coauthVersionLast="47" xr6:coauthVersionMax="47" xr10:uidLastSave="{00000000-0000-0000-0000-000000000000}"/>
  <bookViews>
    <workbookView xWindow="28680" yWindow="-120" windowWidth="29040" windowHeight="16440" xr2:uid="{B0918012-2E1E-4BE1-ADAD-FF16FAF023F0}"/>
  </bookViews>
  <sheets>
    <sheet name="Comparison Matrix" sheetId="1" r:id="rId1"/>
    <sheet name="Assumptions_Considerations" sheetId="2" r:id="rId2"/>
    <sheet name="High-level Diagram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U20" i="1"/>
  <c r="X20" i="1"/>
  <c r="W20" i="1"/>
  <c r="V20" i="1"/>
</calcChain>
</file>

<file path=xl/sharedStrings.xml><?xml version="1.0" encoding="utf-8"?>
<sst xmlns="http://schemas.openxmlformats.org/spreadsheetml/2006/main" count="290" uniqueCount="134">
  <si>
    <t>Exadata X9M-2</t>
  </si>
  <si>
    <t>Rack</t>
  </si>
  <si>
    <t>Base (1 instance)</t>
  </si>
  <si>
    <t>Single Scale</t>
  </si>
  <si>
    <t>Double Scale</t>
  </si>
  <si>
    <t>Triple Scale</t>
  </si>
  <si>
    <t>Eighth Rack</t>
  </si>
  <si>
    <t>Quarter Rack</t>
  </si>
  <si>
    <t>Half Rack</t>
  </si>
  <si>
    <t>Full Rack</t>
  </si>
  <si>
    <t>Compute</t>
  </si>
  <si>
    <t>Nodes</t>
  </si>
  <si>
    <t>Cores</t>
  </si>
  <si>
    <t>Memory</t>
  </si>
  <si>
    <t>4TB (2 TB per node)</t>
  </si>
  <si>
    <t>32 TB (2 TB per node)</t>
  </si>
  <si>
    <t>Storage</t>
  </si>
  <si>
    <t>N/A</t>
  </si>
  <si>
    <t>Not Needed</t>
  </si>
  <si>
    <t>Backups</t>
  </si>
  <si>
    <t>DD</t>
  </si>
  <si>
    <t>Y</t>
  </si>
  <si>
    <t>ECS</t>
  </si>
  <si>
    <t>ZDLRA</t>
  </si>
  <si>
    <t>Licensing</t>
  </si>
  <si>
    <t>RHEL, Oracle</t>
  </si>
  <si>
    <t>Exadata</t>
  </si>
  <si>
    <t>ODA</t>
  </si>
  <si>
    <t>Admins</t>
  </si>
  <si>
    <t>Soft Costs</t>
  </si>
  <si>
    <t>Assumptions</t>
  </si>
  <si>
    <t xml:space="preserve">Gen3B Deployment requirements </t>
  </si>
  <si>
    <t>DR is in scope and will be a 1:1 match for production… replication and data protertion requirements</t>
  </si>
  <si>
    <t>Focus will be on capacity/scaling and costs associated with each</t>
  </si>
  <si>
    <t>avoid additonal nuance between processor differences between hosting options (faster vs denser CPUs)</t>
  </si>
  <si>
    <t>Additonal performance and operational differences will be identified separate from capacity/scaling/costing exercise</t>
  </si>
  <si>
    <t>Total</t>
  </si>
  <si>
    <t>Not using Exadata's elastic configuration and Capacity On Demand (COD) for incremental licensing on all racks</t>
  </si>
  <si>
    <t>RAC dependency</t>
  </si>
  <si>
    <t>Dell PowerFlex configuration is not a leverage solution and will be deployed per app (Bare Metal solutions)</t>
  </si>
  <si>
    <t>Dell Bare Metal (PowerFlex)</t>
  </si>
  <si>
    <t>Red Hat Engineer
Oracle DBA</t>
  </si>
  <si>
    <t>Red Hat Engineer
Oracle DBA
VMware Engineer</t>
  </si>
  <si>
    <t>Oracle DBA</t>
  </si>
  <si>
    <t>Support and Maintenance</t>
  </si>
  <si>
    <t>Backup retention costs per solution</t>
  </si>
  <si>
    <t>Considerations</t>
  </si>
  <si>
    <t>PowerFlex component is priced higher versus a basic rack server utilizing existing storage arrays</t>
  </si>
  <si>
    <t>Denser hardware solutions are under-utilized and over-allocated as per the densify report</t>
  </si>
  <si>
    <t>Operational support complexity is increased with Bare Metal and VMware solutions (breakfix, patching, performance tuning); will require additional teams</t>
  </si>
  <si>
    <t>VMware, RHEL, Entire VM Clusters (Oracle)</t>
  </si>
  <si>
    <t>VMware solution will require all hosts in the cluster to be licensed for any Oracle instances</t>
  </si>
  <si>
    <t>ODA (Not Preferred)</t>
  </si>
  <si>
    <t>FC Block Storage</t>
  </si>
  <si>
    <t>Public Cloud or migrating to a separate DB is an option</t>
  </si>
  <si>
    <t>8 TB (2 TB per node)</t>
  </si>
  <si>
    <t>Isilon/
NetApp</t>
  </si>
  <si>
    <t>Automation Development Required for RAC
Operational Overhead
Required additional resources:
   Red Hat Engineer</t>
  </si>
  <si>
    <t>Capacity</t>
  </si>
  <si>
    <t>Storage Nodes</t>
  </si>
  <si>
    <t>Dell VMware (PowerFlex)</t>
  </si>
  <si>
    <r>
      <rPr>
        <b/>
        <sz val="10"/>
        <color theme="1"/>
        <rFont val="Calibri"/>
        <family val="2"/>
        <scheme val="minor"/>
      </rPr>
      <t>**Note**</t>
    </r>
    <r>
      <rPr>
        <sz val="10"/>
        <color theme="1"/>
        <rFont val="Calibri"/>
        <family val="2"/>
        <scheme val="minor"/>
      </rPr>
      <t xml:space="preserve"> 
Customized Solution - will require additional hardware (block storage arrays, fibre channel switches, and separate compute hardware per criteria)</t>
    </r>
  </si>
  <si>
    <t>364.7 TB</t>
  </si>
  <si>
    <t>729.3 TB</t>
  </si>
  <si>
    <t>1701.1 TB</t>
  </si>
  <si>
    <t>3403.4 TB</t>
  </si>
  <si>
    <t>150.95 TB</t>
  </si>
  <si>
    <t>ü</t>
  </si>
  <si>
    <t>Ñ</t>
  </si>
  <si>
    <t>Hardware</t>
  </si>
  <si>
    <t>Installation</t>
  </si>
  <si>
    <t>Subscription</t>
  </si>
  <si>
    <t>Covered with PULA</t>
  </si>
  <si>
    <t>$482, 105 
(5 year support)</t>
  </si>
  <si>
    <t>Another possible option is Exadata Cloud Services for Database</t>
  </si>
  <si>
    <t>Protection Domain size for PowerFlex is 7 nodes (3 per rack)</t>
  </si>
  <si>
    <t>Pricing</t>
  </si>
  <si>
    <t>RAC dependency, Capacity</t>
  </si>
  <si>
    <t>Database Allocation</t>
  </si>
  <si>
    <t>PowerFlex scales at 1 compute node per workload requirement and 3 storage nodes per workload</t>
  </si>
  <si>
    <t>1 TB (1 TB per node)</t>
  </si>
  <si>
    <t>128 (64 per node)</t>
  </si>
  <si>
    <t>12 TB (2 TB per node)</t>
  </si>
  <si>
    <t>2430.4 TB</t>
  </si>
  <si>
    <t>16 TB (2 TB per node)</t>
  </si>
  <si>
    <t>256
(w/o hyperthreading)</t>
  </si>
  <si>
    <t xml:space="preserve">Standard:
8 vCPU
12 GB Mem
2 TB Storage
</t>
  </si>
  <si>
    <t>256 (64 per node)</t>
  </si>
  <si>
    <t>384 (64 per node)</t>
  </si>
  <si>
    <t>512 (64 per node)</t>
  </si>
  <si>
    <t>$482, 110
(5 year support)</t>
  </si>
  <si>
    <t>Assume their configurations are Greenfield</t>
  </si>
  <si>
    <t>Incremental Scale</t>
  </si>
  <si>
    <t>Exadata system max configuration is 96 compute nodes</t>
  </si>
  <si>
    <t>Any PowerFlex configuration for storage node will require a dedicated ToR (Top Of Rack) Switch, racks, and data center space</t>
  </si>
  <si>
    <t>21.56 TB</t>
  </si>
  <si>
    <t>Initial Build</t>
  </si>
  <si>
    <r>
      <t xml:space="preserve">Incremental Scale
</t>
    </r>
    <r>
      <rPr>
        <b/>
        <sz val="9"/>
        <color theme="1"/>
        <rFont val="Calibri"/>
        <family val="2"/>
        <scheme val="minor"/>
      </rPr>
      <t>1/4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Rack</t>
    </r>
  </si>
  <si>
    <r>
      <t xml:space="preserve">Initial Build
</t>
    </r>
    <r>
      <rPr>
        <b/>
        <sz val="9"/>
        <color theme="1"/>
        <rFont val="Calibri"/>
        <family val="2"/>
        <scheme val="minor"/>
      </rPr>
      <t>1/2 Rack</t>
    </r>
  </si>
  <si>
    <t>Commoditized Solution</t>
  </si>
  <si>
    <t>Fibre Channel Storage required for RAC
Automation Development Required for RAC
Required additional resources:
   Red Hat Engineer
   VMware Engineer</t>
  </si>
  <si>
    <t>Isilon NFS Storage required for RAC
Automation Development Required for RAC
Required additional resources:
   Red Hat Engineer
   VMware Engineer</t>
  </si>
  <si>
    <t>Never implemented a production database using Isilon storage for RAC</t>
  </si>
  <si>
    <t>A leveragable Fibre Channel storage will be onsite for the commoditized solution</t>
  </si>
  <si>
    <t>Software</t>
  </si>
  <si>
    <t>$320,417
(5 year support)</t>
  </si>
  <si>
    <t>1 (R650)</t>
  </si>
  <si>
    <t>2 TB (1 TB per node)</t>
  </si>
  <si>
    <r>
      <t xml:space="preserve">7
</t>
    </r>
    <r>
      <rPr>
        <sz val="8"/>
        <rFont val="Calibri"/>
        <family val="2"/>
        <scheme val="minor"/>
      </rPr>
      <t>(3 Mgmt x 2 Compute x 2 HA)</t>
    </r>
  </si>
  <si>
    <r>
      <t xml:space="preserve">10
</t>
    </r>
    <r>
      <rPr>
        <sz val="8"/>
        <rFont val="Calibri"/>
        <family val="2"/>
        <scheme val="minor"/>
      </rPr>
      <t>(3 Mgmt x 5 Compute x 2HA)</t>
    </r>
  </si>
  <si>
    <t>5 TB (1 TB per node)</t>
  </si>
  <si>
    <t>9 TB(1 TB per node)</t>
  </si>
  <si>
    <r>
      <t xml:space="preserve">4
</t>
    </r>
    <r>
      <rPr>
        <sz val="8"/>
        <rFont val="Calibri"/>
        <family val="2"/>
        <scheme val="minor"/>
      </rPr>
      <t>(3 Mgmt x 2 Compute)</t>
    </r>
  </si>
  <si>
    <r>
      <t xml:space="preserve">14 </t>
    </r>
    <r>
      <rPr>
        <sz val="8"/>
        <rFont val="Calibri"/>
        <family val="2"/>
        <scheme val="minor"/>
      </rPr>
      <t>(Max Rack 24)</t>
    </r>
    <r>
      <rPr>
        <sz val="11"/>
        <rFont val="Calibri"/>
        <family val="2"/>
        <scheme val="minor"/>
      </rPr>
      <t xml:space="preserve">
</t>
    </r>
    <r>
      <rPr>
        <sz val="8"/>
        <rFont val="Calibri"/>
        <family val="2"/>
        <scheme val="minor"/>
      </rPr>
      <t>(3 Mgmt x 9 Compute x 2 HA)</t>
    </r>
  </si>
  <si>
    <t>All Databases are RAC (Oracle Clustered) configured and not single instances.</t>
  </si>
  <si>
    <r>
      <t xml:space="preserve">15 </t>
    </r>
    <r>
      <rPr>
        <sz val="8"/>
        <rFont val="Calibri"/>
        <family val="2"/>
        <scheme val="minor"/>
      </rPr>
      <t>(Max Rack 24)</t>
    </r>
    <r>
      <rPr>
        <sz val="11"/>
        <rFont val="Calibri"/>
        <family val="2"/>
        <scheme val="minor"/>
      </rPr>
      <t xml:space="preserve">
</t>
    </r>
    <r>
      <rPr>
        <sz val="8"/>
        <rFont val="Calibri"/>
        <family val="2"/>
        <scheme val="minor"/>
      </rPr>
      <t>(3 Mgmt x 12 Compute)</t>
    </r>
  </si>
  <si>
    <r>
      <t xml:space="preserve">11
</t>
    </r>
    <r>
      <rPr>
        <sz val="8"/>
        <rFont val="Calibri"/>
        <family val="2"/>
        <scheme val="minor"/>
      </rPr>
      <t>(3 Mgmt x 8 Compute)</t>
    </r>
  </si>
  <si>
    <r>
      <t xml:space="preserve">4 (R650)
</t>
    </r>
    <r>
      <rPr>
        <sz val="8"/>
        <color theme="1"/>
        <rFont val="Calibri"/>
        <family val="2"/>
        <scheme val="minor"/>
      </rPr>
      <t>(2 Compute x 2 HA)</t>
    </r>
  </si>
  <si>
    <t>2.25 TB (1.1 TB per node)</t>
  </si>
  <si>
    <t>1.125 TB (1.125 TB per node)</t>
  </si>
  <si>
    <t>9 TB (1.125 TB per node)</t>
  </si>
  <si>
    <t>13.5 TB (1.125 TB per node)</t>
  </si>
  <si>
    <r>
      <t xml:space="preserve">8 </t>
    </r>
    <r>
      <rPr>
        <sz val="8"/>
        <color theme="1"/>
        <rFont val="Calibri"/>
        <family val="2"/>
        <scheme val="minor"/>
      </rPr>
      <t>(Max Rack 8)</t>
    </r>
  </si>
  <si>
    <t>Dell PowerFlex states, 4 nodes minimum (6 or more recommended)</t>
  </si>
  <si>
    <t>3 TB (1.5 TB per node)</t>
  </si>
  <si>
    <t>1.5 TB (1.5 TB per node)</t>
  </si>
  <si>
    <t>48 (48 per node)</t>
  </si>
  <si>
    <t>96 (48 per node)</t>
  </si>
  <si>
    <t>384 (48 per node)</t>
  </si>
  <si>
    <t>576 (48 per node)</t>
  </si>
  <si>
    <t>240 (48 per node)</t>
  </si>
  <si>
    <t>432 (48 per node)</t>
  </si>
  <si>
    <t>146.25 TB</t>
  </si>
  <si>
    <t>73.3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</si>
</sst>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Wingdings 2"/>
      <family val="1"/>
      <charset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E8F2E2"/>
        <bgColor indexed="64"/>
      </patternFill>
    </fill>
    <fill>
      <patternFill patternType="solid">
        <fgColor rgb="FFFFF4D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8" fillId="8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2" fillId="16" borderId="8" xfId="0" applyFont="1" applyFill="1" applyBorder="1" applyAlignment="1">
      <alignment horizontal="center" vertical="center" wrapText="1"/>
    </xf>
    <xf numFmtId="0" fontId="11" fillId="16" borderId="12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5" borderId="12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4" borderId="6" xfId="0" applyFont="1" applyFill="1" applyBorder="1" applyAlignment="1">
      <alignment horizontal="center" vertical="center" wrapText="1"/>
    </xf>
    <xf numFmtId="0" fontId="11" fillId="14" borderId="12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4" borderId="6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horizontal="center" vertical="center" wrapText="1"/>
    </xf>
    <xf numFmtId="0" fontId="12" fillId="14" borderId="12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12" fillId="13" borderId="15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5" fillId="14" borderId="15" xfId="0" applyNumberFormat="1" applyFont="1" applyFill="1" applyBorder="1" applyAlignment="1">
      <alignment horizontal="center" vertical="center" wrapText="1"/>
    </xf>
    <xf numFmtId="0" fontId="5" fillId="16" borderId="12" xfId="0" applyNumberFormat="1" applyFont="1" applyFill="1" applyBorder="1" applyAlignment="1">
      <alignment horizontal="center" vertical="center" wrapText="1"/>
    </xf>
    <xf numFmtId="0" fontId="5" fillId="15" borderId="12" xfId="0" applyNumberFormat="1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13" borderId="9" xfId="0" applyFill="1" applyBorder="1" applyAlignment="1">
      <alignment horizontal="left" vertical="center" wrapText="1" indent="2"/>
    </xf>
    <xf numFmtId="0" fontId="0" fillId="13" borderId="17" xfId="0" applyFill="1" applyBorder="1" applyAlignment="1">
      <alignment horizontal="left" vertical="center" wrapText="1" indent="2"/>
    </xf>
    <xf numFmtId="0" fontId="0" fillId="13" borderId="1" xfId="0" applyFill="1" applyBorder="1" applyAlignment="1">
      <alignment horizontal="left" vertical="center" wrapText="1" indent="2"/>
    </xf>
    <xf numFmtId="0" fontId="0" fillId="2" borderId="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left" vertical="center" wrapText="1" indent="2"/>
    </xf>
    <xf numFmtId="0" fontId="0" fillId="15" borderId="1" xfId="0" applyFill="1" applyBorder="1" applyAlignment="1">
      <alignment horizontal="left" vertical="center" wrapText="1" indent="2"/>
    </xf>
    <xf numFmtId="0" fontId="0" fillId="14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left" vertical="center" wrapText="1" indent="2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5" fillId="16" borderId="8" xfId="0" applyNumberFormat="1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12" fillId="15" borderId="8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0" fontId="5" fillId="15" borderId="8" xfId="0" applyNumberFormat="1" applyFont="1" applyFill="1" applyBorder="1" applyAlignment="1">
      <alignment horizontal="center" vertical="center" wrapText="1"/>
    </xf>
    <xf numFmtId="0" fontId="11" fillId="15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left" vertical="center" wrapText="1" indent="2"/>
    </xf>
    <xf numFmtId="0" fontId="0" fillId="15" borderId="17" xfId="0" applyFill="1" applyBorder="1" applyAlignment="1">
      <alignment horizontal="left" vertical="center" wrapText="1" indent="2"/>
    </xf>
    <xf numFmtId="0" fontId="12" fillId="14" borderId="16" xfId="0" applyFont="1" applyFill="1" applyBorder="1" applyAlignment="1">
      <alignment horizontal="center" vertical="center" wrapText="1"/>
    </xf>
    <xf numFmtId="0" fontId="0" fillId="14" borderId="17" xfId="0" applyFill="1" applyBorder="1" applyAlignment="1">
      <alignment horizontal="left" vertical="center" wrapText="1" indent="2"/>
    </xf>
    <xf numFmtId="0" fontId="6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5" fillId="13" borderId="8" xfId="0" applyNumberFormat="1" applyFont="1" applyFill="1" applyBorder="1" applyAlignment="1">
      <alignment horizontal="center" vertical="center" wrapText="1"/>
    </xf>
    <xf numFmtId="0" fontId="0" fillId="15" borderId="6" xfId="0" applyNumberFormat="1" applyFill="1" applyBorder="1" applyAlignment="1">
      <alignment horizontal="center" vertical="center" wrapText="1"/>
    </xf>
    <xf numFmtId="0" fontId="0" fillId="14" borderId="8" xfId="0" applyNumberFormat="1" applyFill="1" applyBorder="1" applyAlignment="1">
      <alignment horizontal="center" vertical="center" wrapText="1"/>
    </xf>
    <xf numFmtId="0" fontId="0" fillId="14" borderId="6" xfId="0" applyNumberFormat="1" applyFill="1" applyBorder="1" applyAlignment="1">
      <alignment horizontal="center" vertical="center" wrapText="1"/>
    </xf>
    <xf numFmtId="0" fontId="0" fillId="2" borderId="8" xfId="0" applyNumberFormat="1" applyFill="1" applyBorder="1" applyAlignment="1">
      <alignment horizontal="center" vertical="center" wrapText="1"/>
    </xf>
    <xf numFmtId="0" fontId="0" fillId="16" borderId="11" xfId="0" applyFill="1" applyBorder="1" applyAlignment="1">
      <alignment horizontal="left" vertical="center" wrapText="1" indent="2"/>
    </xf>
    <xf numFmtId="0" fontId="0" fillId="15" borderId="9" xfId="0" applyFill="1" applyBorder="1" applyAlignment="1">
      <alignment horizontal="left" vertical="center" wrapText="1" indent="2"/>
    </xf>
    <xf numFmtId="0" fontId="0" fillId="15" borderId="11" xfId="0" applyFill="1" applyBorder="1" applyAlignment="1">
      <alignment horizontal="left" vertical="center" wrapText="1" indent="2"/>
    </xf>
    <xf numFmtId="0" fontId="0" fillId="14" borderId="9" xfId="0" applyFill="1" applyBorder="1" applyAlignment="1">
      <alignment horizontal="left" vertical="center" wrapText="1" indent="2"/>
    </xf>
    <xf numFmtId="0" fontId="0" fillId="14" borderId="11" xfId="0" applyFill="1" applyBorder="1" applyAlignment="1">
      <alignment horizontal="left" vertical="center" wrapText="1" indent="2"/>
    </xf>
    <xf numFmtId="0" fontId="0" fillId="2" borderId="9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4" fillId="16" borderId="8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4" fillId="16" borderId="6" xfId="0" applyFont="1" applyFill="1" applyBorder="1" applyAlignment="1">
      <alignment horizontal="center" vertical="center" wrapText="1"/>
    </xf>
    <xf numFmtId="0" fontId="14" fillId="15" borderId="8" xfId="0" applyFont="1" applyFill="1" applyBorder="1" applyAlignment="1">
      <alignment horizontal="center" vertical="center" wrapText="1"/>
    </xf>
    <xf numFmtId="0" fontId="14" fillId="15" borderId="12" xfId="0" applyFont="1" applyFill="1" applyBorder="1" applyAlignment="1">
      <alignment horizontal="center" vertical="center" wrapText="1"/>
    </xf>
    <xf numFmtId="0" fontId="14" fillId="15" borderId="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4" fillId="13" borderId="8" xfId="0" applyNumberFormat="1" applyFont="1" applyFill="1" applyBorder="1" applyAlignment="1">
      <alignment horizontal="center" vertical="center" wrapText="1"/>
    </xf>
    <xf numFmtId="0" fontId="14" fillId="13" borderId="13" xfId="0" applyNumberFormat="1" applyFont="1" applyFill="1" applyBorder="1" applyAlignment="1">
      <alignment horizontal="center" vertical="center" wrapText="1"/>
    </xf>
    <xf numFmtId="0" fontId="14" fillId="16" borderId="8" xfId="0" applyNumberFormat="1" applyFont="1" applyFill="1" applyBorder="1" applyAlignment="1">
      <alignment horizontal="center" vertical="center" wrapText="1"/>
    </xf>
    <xf numFmtId="0" fontId="14" fillId="16" borderId="13" xfId="0" applyNumberFormat="1" applyFont="1" applyFill="1" applyBorder="1" applyAlignment="1">
      <alignment horizontal="center" vertical="center" wrapText="1"/>
    </xf>
    <xf numFmtId="0" fontId="14" fillId="15" borderId="8" xfId="0" applyNumberFormat="1" applyFont="1" applyFill="1" applyBorder="1" applyAlignment="1">
      <alignment horizontal="center" vertical="center" wrapText="1"/>
    </xf>
    <xf numFmtId="0" fontId="14" fillId="15" borderId="13" xfId="0" applyNumberFormat="1" applyFont="1" applyFill="1" applyBorder="1" applyAlignment="1">
      <alignment horizontal="center" vertical="center" wrapText="1"/>
    </xf>
    <xf numFmtId="0" fontId="14" fillId="15" borderId="1" xfId="0" applyNumberFormat="1" applyFont="1" applyFill="1" applyBorder="1" applyAlignment="1">
      <alignment horizontal="center" vertical="center" wrapText="1"/>
    </xf>
    <xf numFmtId="0" fontId="14" fillId="14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4" fillId="14" borderId="8" xfId="0" applyNumberFormat="1" applyFont="1" applyFill="1" applyBorder="1" applyAlignment="1">
      <alignment horizontal="center" vertical="center" wrapText="1"/>
    </xf>
    <xf numFmtId="0" fontId="14" fillId="14" borderId="13" xfId="0" applyNumberFormat="1" applyFont="1" applyFill="1" applyBorder="1" applyAlignment="1">
      <alignment horizontal="center" vertical="center" wrapText="1"/>
    </xf>
    <xf numFmtId="0" fontId="14" fillId="14" borderId="6" xfId="0" applyNumberFormat="1" applyFont="1" applyFill="1" applyBorder="1" applyAlignment="1">
      <alignment horizontal="center" vertical="center" wrapText="1"/>
    </xf>
    <xf numFmtId="0" fontId="0" fillId="15" borderId="12" xfId="0" applyNumberFormat="1" applyFill="1" applyBorder="1" applyAlignment="1">
      <alignment horizontal="center" vertical="center" wrapText="1"/>
    </xf>
    <xf numFmtId="0" fontId="5" fillId="13" borderId="12" xfId="0" applyNumberFormat="1" applyFont="1" applyFill="1" applyBorder="1" applyAlignment="1">
      <alignment horizontal="center" vertical="center" wrapText="1"/>
    </xf>
    <xf numFmtId="0" fontId="0" fillId="16" borderId="12" xfId="0" applyNumberFormat="1" applyFill="1" applyBorder="1" applyAlignment="1">
      <alignment horizontal="center" vertical="center" wrapText="1"/>
    </xf>
    <xf numFmtId="0" fontId="0" fillId="16" borderId="6" xfId="0" applyNumberFormat="1" applyFill="1" applyBorder="1" applyAlignment="1">
      <alignment horizontal="center" vertical="center" wrapText="1"/>
    </xf>
    <xf numFmtId="0" fontId="0" fillId="16" borderId="8" xfId="0" applyNumberFormat="1" applyFill="1" applyBorder="1" applyAlignment="1">
      <alignment horizontal="center" vertical="center" wrapText="1"/>
    </xf>
    <xf numFmtId="0" fontId="0" fillId="15" borderId="1" xfId="0" applyNumberFormat="1" applyFill="1" applyBorder="1" applyAlignment="1">
      <alignment horizontal="center" vertical="center" wrapText="1"/>
    </xf>
    <xf numFmtId="0" fontId="0" fillId="14" borderId="1" xfId="0" applyNumberFormat="1" applyFill="1" applyBorder="1" applyAlignment="1">
      <alignment horizontal="center" vertical="center" wrapText="1"/>
    </xf>
    <xf numFmtId="0" fontId="5" fillId="14" borderId="12" xfId="0" applyNumberFormat="1" applyFont="1" applyFill="1" applyBorder="1" applyAlignment="1">
      <alignment horizontal="center" vertical="center" wrapText="1"/>
    </xf>
    <xf numFmtId="3" fontId="5" fillId="13" borderId="12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4" fillId="16" borderId="16" xfId="0" applyNumberFormat="1" applyFont="1" applyFill="1" applyBorder="1" applyAlignment="1">
      <alignment horizontal="center" vertical="center" wrapText="1"/>
    </xf>
    <xf numFmtId="0" fontId="14" fillId="15" borderId="16" xfId="0" applyNumberFormat="1" applyFont="1" applyFill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F4D5"/>
      <color rgb="FFE8F2E2"/>
      <color rgb="FFFDECE3"/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571500</xdr:colOff>
      <xdr:row>41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176582-7886-FBB9-3E1A-F72142008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19500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903F-5CA7-46A2-AC2B-0BF7B3A15196}">
  <dimension ref="A1:BL395"/>
  <sheetViews>
    <sheetView tabSelected="1" zoomScaleNormal="100" workbookViewId="0">
      <pane xSplit="1" topLeftCell="B1" activePane="topRight" state="frozen"/>
      <selection pane="topRight" activeCell="K3" sqref="K3"/>
    </sheetView>
  </sheetViews>
  <sheetFormatPr defaultColWidth="8.7109375" defaultRowHeight="32.450000000000003" customHeight="1" x14ac:dyDescent="0.25"/>
  <cols>
    <col min="1" max="1" width="13.140625" style="1" customWidth="1"/>
    <col min="2" max="2" width="13.42578125" style="1" customWidth="1"/>
    <col min="3" max="3" width="16.5703125" style="2" customWidth="1"/>
    <col min="4" max="4" width="19.85546875" style="2" customWidth="1"/>
    <col min="5" max="5" width="16.5703125" style="14" customWidth="1"/>
    <col min="6" max="6" width="19.85546875" style="14" customWidth="1"/>
    <col min="7" max="7" width="17.7109375" style="14" bestFit="1" customWidth="1"/>
    <col min="8" max="8" width="18.5703125" style="14" bestFit="1" customWidth="1"/>
    <col min="9" max="9" width="16.5703125" style="14" customWidth="1"/>
    <col min="10" max="10" width="19.85546875" style="14" customWidth="1"/>
    <col min="11" max="11" width="19.7109375" style="14" bestFit="1" customWidth="1"/>
    <col min="12" max="12" width="20" style="14" bestFit="1" customWidth="1"/>
    <col min="13" max="14" width="16.5703125" style="14" hidden="1" customWidth="1"/>
    <col min="15" max="15" width="19.85546875" style="14" hidden="1" customWidth="1"/>
    <col min="16" max="19" width="16.5703125" style="14" hidden="1" customWidth="1"/>
    <col min="20" max="20" width="16.5703125" style="46" hidden="1" customWidth="1"/>
    <col min="21" max="21" width="16.42578125" style="79" bestFit="1" customWidth="1"/>
    <col min="22" max="22" width="18.7109375" style="79" bestFit="1" customWidth="1"/>
    <col min="23" max="24" width="16.42578125" style="79" bestFit="1" customWidth="1"/>
    <col min="25" max="25" width="8.7109375" style="79"/>
    <col min="26" max="26" width="26.85546875" style="79" customWidth="1"/>
    <col min="27" max="47" width="8.7109375" style="79"/>
    <col min="48" max="48" width="8.7109375" style="77"/>
    <col min="49" max="16384" width="8.7109375" style="2"/>
  </cols>
  <sheetData>
    <row r="1" spans="1:64" s="1" customFormat="1" ht="32.450000000000003" customHeight="1" thickBot="1" x14ac:dyDescent="0.3">
      <c r="C1" s="104" t="s">
        <v>99</v>
      </c>
      <c r="D1" s="102"/>
      <c r="E1" s="96" t="s">
        <v>40</v>
      </c>
      <c r="F1" s="96"/>
      <c r="G1" s="97"/>
      <c r="H1" s="97"/>
      <c r="I1" s="98" t="s">
        <v>60</v>
      </c>
      <c r="J1" s="98"/>
      <c r="K1" s="99"/>
      <c r="L1" s="99"/>
      <c r="M1" s="100" t="s">
        <v>0</v>
      </c>
      <c r="N1" s="100"/>
      <c r="O1" s="101"/>
      <c r="P1" s="100"/>
      <c r="Q1" s="102" t="s">
        <v>52</v>
      </c>
      <c r="R1" s="102"/>
      <c r="S1" s="102"/>
      <c r="T1" s="102"/>
      <c r="U1" s="100" t="s">
        <v>0</v>
      </c>
      <c r="V1" s="100"/>
      <c r="W1" s="101"/>
      <c r="X1" s="100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76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 s="5" customFormat="1" ht="46.5" thickTop="1" thickBot="1" x14ac:dyDescent="0.3">
      <c r="A2" s="6" t="s">
        <v>1</v>
      </c>
      <c r="B2" s="10"/>
      <c r="C2" s="123" t="s">
        <v>92</v>
      </c>
      <c r="D2" s="66" t="s">
        <v>96</v>
      </c>
      <c r="E2" s="106" t="s">
        <v>92</v>
      </c>
      <c r="F2" s="108" t="s">
        <v>96</v>
      </c>
      <c r="G2" s="15" t="s">
        <v>3</v>
      </c>
      <c r="H2" s="16" t="s">
        <v>4</v>
      </c>
      <c r="I2" s="109" t="s">
        <v>92</v>
      </c>
      <c r="J2" s="115" t="s">
        <v>96</v>
      </c>
      <c r="K2" s="17" t="s">
        <v>3</v>
      </c>
      <c r="L2" s="18" t="s">
        <v>4</v>
      </c>
      <c r="M2" s="19" t="s">
        <v>6</v>
      </c>
      <c r="N2" s="20" t="s">
        <v>7</v>
      </c>
      <c r="O2" s="21" t="s">
        <v>8</v>
      </c>
      <c r="P2" s="22" t="s">
        <v>9</v>
      </c>
      <c r="Q2" s="23" t="s">
        <v>2</v>
      </c>
      <c r="R2" s="23" t="s">
        <v>3</v>
      </c>
      <c r="S2" s="23" t="s">
        <v>4</v>
      </c>
      <c r="T2" s="74" t="s">
        <v>5</v>
      </c>
      <c r="U2" s="20" t="s">
        <v>97</v>
      </c>
      <c r="V2" s="21" t="s">
        <v>98</v>
      </c>
      <c r="W2" s="22" t="s">
        <v>3</v>
      </c>
      <c r="X2" s="22" t="s">
        <v>4</v>
      </c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76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64" ht="32.450000000000003" customHeight="1" x14ac:dyDescent="0.25">
      <c r="A3" s="103" t="s">
        <v>10</v>
      </c>
      <c r="B3" s="11" t="s">
        <v>11</v>
      </c>
      <c r="C3" s="105" t="s">
        <v>106</v>
      </c>
      <c r="D3" s="67" t="s">
        <v>117</v>
      </c>
      <c r="E3" s="139">
        <v>2</v>
      </c>
      <c r="F3" s="140" t="s">
        <v>112</v>
      </c>
      <c r="G3" s="141" t="s">
        <v>116</v>
      </c>
      <c r="H3" s="139" t="s">
        <v>115</v>
      </c>
      <c r="I3" s="142">
        <v>1</v>
      </c>
      <c r="J3" s="143" t="s">
        <v>108</v>
      </c>
      <c r="K3" s="144" t="s">
        <v>109</v>
      </c>
      <c r="L3" s="145" t="s">
        <v>113</v>
      </c>
      <c r="M3" s="25">
        <v>2</v>
      </c>
      <c r="N3" s="26">
        <v>2</v>
      </c>
      <c r="O3" s="27">
        <v>4</v>
      </c>
      <c r="P3" s="28">
        <v>8</v>
      </c>
      <c r="Q3" s="3"/>
      <c r="R3" s="3"/>
      <c r="S3" s="3"/>
      <c r="T3" s="24"/>
      <c r="U3" s="33">
        <v>2</v>
      </c>
      <c r="V3" s="27">
        <v>4</v>
      </c>
      <c r="W3" s="34">
        <v>6</v>
      </c>
      <c r="X3" s="34" t="s">
        <v>122</v>
      </c>
      <c r="Z3" s="181"/>
      <c r="AT3" s="77"/>
      <c r="AU3" s="2"/>
      <c r="AV3" s="2"/>
    </row>
    <row r="4" spans="1:64" ht="32.450000000000003" customHeight="1" x14ac:dyDescent="0.25">
      <c r="A4" s="103"/>
      <c r="B4" s="11" t="s">
        <v>12</v>
      </c>
      <c r="C4" s="105" t="s">
        <v>126</v>
      </c>
      <c r="D4" s="67" t="s">
        <v>127</v>
      </c>
      <c r="E4" s="42" t="s">
        <v>127</v>
      </c>
      <c r="F4" s="40" t="s">
        <v>127</v>
      </c>
      <c r="G4" s="41" t="s">
        <v>128</v>
      </c>
      <c r="H4" s="42" t="s">
        <v>129</v>
      </c>
      <c r="I4" s="110" t="s">
        <v>126</v>
      </c>
      <c r="J4" s="35" t="s">
        <v>127</v>
      </c>
      <c r="K4" s="36" t="s">
        <v>130</v>
      </c>
      <c r="L4" s="37" t="s">
        <v>131</v>
      </c>
      <c r="M4" s="25">
        <v>64</v>
      </c>
      <c r="N4" s="26">
        <v>128</v>
      </c>
      <c r="O4" s="27" t="s">
        <v>85</v>
      </c>
      <c r="P4" s="28">
        <v>512</v>
      </c>
      <c r="Q4" s="3"/>
      <c r="R4" s="3"/>
      <c r="S4" s="3"/>
      <c r="T4" s="24"/>
      <c r="U4" s="33" t="s">
        <v>81</v>
      </c>
      <c r="V4" s="27" t="s">
        <v>87</v>
      </c>
      <c r="W4" s="34" t="s">
        <v>88</v>
      </c>
      <c r="X4" s="34" t="s">
        <v>89</v>
      </c>
      <c r="AT4" s="77"/>
      <c r="AU4" s="2"/>
      <c r="AV4" s="2"/>
    </row>
    <row r="5" spans="1:64" ht="32.450000000000003" customHeight="1" x14ac:dyDescent="0.25">
      <c r="A5" s="103"/>
      <c r="B5" s="11" t="s">
        <v>13</v>
      </c>
      <c r="C5" s="105" t="s">
        <v>125</v>
      </c>
      <c r="D5" s="67" t="s">
        <v>124</v>
      </c>
      <c r="E5" s="139" t="s">
        <v>119</v>
      </c>
      <c r="F5" s="140" t="s">
        <v>118</v>
      </c>
      <c r="G5" s="141" t="s">
        <v>120</v>
      </c>
      <c r="H5" s="139" t="s">
        <v>121</v>
      </c>
      <c r="I5" s="110" t="s">
        <v>80</v>
      </c>
      <c r="J5" s="35" t="s">
        <v>107</v>
      </c>
      <c r="K5" s="36" t="s">
        <v>110</v>
      </c>
      <c r="L5" s="37" t="s">
        <v>111</v>
      </c>
      <c r="M5" s="25" t="s">
        <v>14</v>
      </c>
      <c r="N5" s="26" t="s">
        <v>14</v>
      </c>
      <c r="O5" s="27" t="s">
        <v>55</v>
      </c>
      <c r="P5" s="28" t="s">
        <v>15</v>
      </c>
      <c r="Q5" s="3"/>
      <c r="R5" s="3"/>
      <c r="S5" s="3"/>
      <c r="T5" s="24"/>
      <c r="U5" s="33" t="s">
        <v>14</v>
      </c>
      <c r="V5" s="27" t="s">
        <v>55</v>
      </c>
      <c r="W5" s="34" t="s">
        <v>82</v>
      </c>
      <c r="X5" s="34" t="s">
        <v>84</v>
      </c>
      <c r="AT5" s="77"/>
      <c r="AU5" s="2"/>
      <c r="AV5" s="2"/>
    </row>
    <row r="6" spans="1:64" ht="15" x14ac:dyDescent="0.25">
      <c r="A6" s="8"/>
      <c r="B6" s="12" t="s">
        <v>58</v>
      </c>
      <c r="C6" s="105" t="s">
        <v>133</v>
      </c>
      <c r="D6" s="68" t="s">
        <v>132</v>
      </c>
      <c r="E6" s="139" t="s">
        <v>95</v>
      </c>
      <c r="F6" s="178" t="s">
        <v>66</v>
      </c>
      <c r="G6" s="179" t="s">
        <v>66</v>
      </c>
      <c r="H6" s="180" t="s">
        <v>66</v>
      </c>
      <c r="I6" s="110" t="s">
        <v>95</v>
      </c>
      <c r="J6" s="116" t="s">
        <v>66</v>
      </c>
      <c r="K6" s="38" t="s">
        <v>66</v>
      </c>
      <c r="L6" s="39" t="s">
        <v>66</v>
      </c>
      <c r="M6" s="29" t="s">
        <v>62</v>
      </c>
      <c r="N6" s="30" t="s">
        <v>63</v>
      </c>
      <c r="O6" s="31" t="s">
        <v>64</v>
      </c>
      <c r="P6" s="32" t="s">
        <v>65</v>
      </c>
      <c r="Q6" s="7"/>
      <c r="R6" s="7"/>
      <c r="S6" s="7"/>
      <c r="T6" s="75"/>
      <c r="U6" s="33" t="s">
        <v>63</v>
      </c>
      <c r="V6" s="31" t="s">
        <v>64</v>
      </c>
      <c r="W6" s="32" t="s">
        <v>83</v>
      </c>
      <c r="X6" s="32" t="s">
        <v>65</v>
      </c>
      <c r="Z6" s="167"/>
      <c r="AT6" s="77"/>
      <c r="AU6" s="2"/>
      <c r="AV6" s="2"/>
    </row>
    <row r="7" spans="1:64" ht="32.450000000000003" customHeight="1" x14ac:dyDescent="0.25">
      <c r="A7" s="94" t="s">
        <v>16</v>
      </c>
      <c r="B7" s="12" t="s">
        <v>59</v>
      </c>
      <c r="C7" s="124" t="s">
        <v>68</v>
      </c>
      <c r="D7" s="69" t="s">
        <v>68</v>
      </c>
      <c r="E7" s="168">
        <v>1</v>
      </c>
      <c r="F7" s="169">
        <v>7</v>
      </c>
      <c r="G7" s="170">
        <v>7</v>
      </c>
      <c r="H7" s="171">
        <v>7</v>
      </c>
      <c r="I7" s="172">
        <v>1</v>
      </c>
      <c r="J7" s="173">
        <v>7</v>
      </c>
      <c r="K7" s="174">
        <v>7</v>
      </c>
      <c r="L7" s="175">
        <v>7</v>
      </c>
      <c r="M7" s="29">
        <v>3</v>
      </c>
      <c r="N7" s="30">
        <v>3</v>
      </c>
      <c r="O7" s="31">
        <v>7</v>
      </c>
      <c r="P7" s="32">
        <v>14</v>
      </c>
      <c r="Q7" s="7"/>
      <c r="R7" s="7"/>
      <c r="S7" s="7"/>
      <c r="T7" s="75"/>
      <c r="U7" s="33">
        <v>3</v>
      </c>
      <c r="V7" s="31">
        <v>7</v>
      </c>
      <c r="W7" s="32">
        <v>10</v>
      </c>
      <c r="X7" s="32">
        <v>14</v>
      </c>
      <c r="AT7" s="77"/>
      <c r="AU7" s="2"/>
      <c r="AV7" s="2"/>
    </row>
    <row r="8" spans="1:64" ht="32.450000000000003" customHeight="1" x14ac:dyDescent="0.25">
      <c r="A8" s="94"/>
      <c r="B8" s="11" t="s">
        <v>56</v>
      </c>
      <c r="C8" s="124" t="s">
        <v>68</v>
      </c>
      <c r="D8" s="69" t="s">
        <v>68</v>
      </c>
      <c r="E8" s="50" t="s">
        <v>68</v>
      </c>
      <c r="F8" s="48" t="s">
        <v>68</v>
      </c>
      <c r="G8" s="49" t="s">
        <v>68</v>
      </c>
      <c r="H8" s="50" t="s">
        <v>68</v>
      </c>
      <c r="I8" s="110" t="s">
        <v>38</v>
      </c>
      <c r="J8" s="35" t="s">
        <v>38</v>
      </c>
      <c r="K8" s="36" t="s">
        <v>38</v>
      </c>
      <c r="L8" s="37" t="s">
        <v>38</v>
      </c>
      <c r="M8" s="63" t="s">
        <v>68</v>
      </c>
      <c r="N8" s="119" t="s">
        <v>68</v>
      </c>
      <c r="O8" s="65" t="s">
        <v>68</v>
      </c>
      <c r="P8" s="63" t="s">
        <v>68</v>
      </c>
      <c r="Q8" s="3" t="s">
        <v>18</v>
      </c>
      <c r="R8" s="3" t="s">
        <v>18</v>
      </c>
      <c r="S8" s="3" t="s">
        <v>18</v>
      </c>
      <c r="T8" s="24" t="s">
        <v>18</v>
      </c>
      <c r="U8" s="64" t="s">
        <v>68</v>
      </c>
      <c r="V8" s="65" t="s">
        <v>68</v>
      </c>
      <c r="W8" s="63" t="s">
        <v>68</v>
      </c>
      <c r="X8" s="63" t="s">
        <v>68</v>
      </c>
      <c r="AT8" s="77"/>
      <c r="AU8" s="2"/>
      <c r="AV8" s="2"/>
    </row>
    <row r="9" spans="1:64" ht="32.450000000000003" customHeight="1" x14ac:dyDescent="0.25">
      <c r="A9" s="95"/>
      <c r="B9" s="11" t="s">
        <v>53</v>
      </c>
      <c r="C9" s="105" t="s">
        <v>77</v>
      </c>
      <c r="D9" s="67" t="s">
        <v>77</v>
      </c>
      <c r="E9" s="50" t="s">
        <v>68</v>
      </c>
      <c r="F9" s="48" t="s">
        <v>68</v>
      </c>
      <c r="G9" s="49" t="s">
        <v>68</v>
      </c>
      <c r="H9" s="50" t="s">
        <v>68</v>
      </c>
      <c r="I9" s="111" t="s">
        <v>68</v>
      </c>
      <c r="J9" s="60" t="s">
        <v>68</v>
      </c>
      <c r="K9" s="61" t="s">
        <v>68</v>
      </c>
      <c r="L9" s="62" t="s">
        <v>68</v>
      </c>
      <c r="M9" s="63" t="s">
        <v>68</v>
      </c>
      <c r="N9" s="119" t="s">
        <v>68</v>
      </c>
      <c r="O9" s="65" t="s">
        <v>68</v>
      </c>
      <c r="P9" s="63" t="s">
        <v>68</v>
      </c>
      <c r="Q9" s="3" t="s">
        <v>17</v>
      </c>
      <c r="R9" s="3" t="s">
        <v>17</v>
      </c>
      <c r="S9" s="3" t="s">
        <v>17</v>
      </c>
      <c r="T9" s="24" t="s">
        <v>17</v>
      </c>
      <c r="U9" s="64" t="s">
        <v>68</v>
      </c>
      <c r="V9" s="65" t="s">
        <v>68</v>
      </c>
      <c r="W9" s="63" t="s">
        <v>68</v>
      </c>
      <c r="X9" s="63" t="s">
        <v>68</v>
      </c>
      <c r="AT9" s="77"/>
      <c r="AU9" s="2"/>
      <c r="AV9" s="2"/>
    </row>
    <row r="10" spans="1:64" ht="32.450000000000003" customHeight="1" x14ac:dyDescent="0.25">
      <c r="A10" s="93" t="s">
        <v>19</v>
      </c>
      <c r="B10" s="11" t="s">
        <v>20</v>
      </c>
      <c r="C10" s="176" t="s">
        <v>67</v>
      </c>
      <c r="D10" s="177" t="s">
        <v>67</v>
      </c>
      <c r="E10" s="53" t="s">
        <v>67</v>
      </c>
      <c r="F10" s="51" t="s">
        <v>67</v>
      </c>
      <c r="G10" s="52" t="s">
        <v>67</v>
      </c>
      <c r="H10" s="53" t="s">
        <v>67</v>
      </c>
      <c r="I10" s="112" t="s">
        <v>67</v>
      </c>
      <c r="J10" s="54" t="s">
        <v>67</v>
      </c>
      <c r="K10" s="114" t="s">
        <v>67</v>
      </c>
      <c r="L10" s="56" t="s">
        <v>67</v>
      </c>
      <c r="M10" s="63" t="s">
        <v>68</v>
      </c>
      <c r="N10" s="64" t="s">
        <v>68</v>
      </c>
      <c r="O10" s="65" t="s">
        <v>68</v>
      </c>
      <c r="P10" s="63" t="s">
        <v>68</v>
      </c>
      <c r="Q10" s="3" t="s">
        <v>21</v>
      </c>
      <c r="R10" s="3" t="s">
        <v>21</v>
      </c>
      <c r="S10" s="3" t="s">
        <v>21</v>
      </c>
      <c r="T10" s="24" t="s">
        <v>21</v>
      </c>
      <c r="U10" s="64" t="s">
        <v>68</v>
      </c>
      <c r="V10" s="65" t="s">
        <v>68</v>
      </c>
      <c r="W10" s="63" t="s">
        <v>68</v>
      </c>
      <c r="X10" s="63" t="s">
        <v>68</v>
      </c>
      <c r="AT10" s="77"/>
      <c r="AU10" s="2"/>
      <c r="AV10" s="2"/>
    </row>
    <row r="11" spans="1:64" ht="32.450000000000003" customHeight="1" x14ac:dyDescent="0.25">
      <c r="A11" s="94"/>
      <c r="B11" s="11" t="s">
        <v>22</v>
      </c>
      <c r="C11" s="176" t="s">
        <v>67</v>
      </c>
      <c r="D11" s="177" t="s">
        <v>67</v>
      </c>
      <c r="E11" s="53" t="s">
        <v>67</v>
      </c>
      <c r="F11" s="51" t="s">
        <v>67</v>
      </c>
      <c r="G11" s="52" t="s">
        <v>67</v>
      </c>
      <c r="H11" s="53" t="s">
        <v>67</v>
      </c>
      <c r="I11" s="112" t="s">
        <v>67</v>
      </c>
      <c r="J11" s="54" t="s">
        <v>67</v>
      </c>
      <c r="K11" s="114" t="s">
        <v>67</v>
      </c>
      <c r="L11" s="56" t="s">
        <v>67</v>
      </c>
      <c r="M11" s="63" t="s">
        <v>68</v>
      </c>
      <c r="N11" s="64" t="s">
        <v>68</v>
      </c>
      <c r="O11" s="65" t="s">
        <v>68</v>
      </c>
      <c r="P11" s="63" t="s">
        <v>68</v>
      </c>
      <c r="Q11" s="3" t="s">
        <v>21</v>
      </c>
      <c r="R11" s="3" t="s">
        <v>21</v>
      </c>
      <c r="S11" s="3" t="s">
        <v>21</v>
      </c>
      <c r="T11" s="24" t="s">
        <v>21</v>
      </c>
      <c r="U11" s="64" t="s">
        <v>68</v>
      </c>
      <c r="V11" s="65" t="s">
        <v>68</v>
      </c>
      <c r="W11" s="63" t="s">
        <v>68</v>
      </c>
      <c r="X11" s="63" t="s">
        <v>68</v>
      </c>
      <c r="AT11" s="77"/>
      <c r="AU11" s="2"/>
      <c r="AV11" s="2"/>
    </row>
    <row r="12" spans="1:64" ht="32.450000000000003" customHeight="1" x14ac:dyDescent="0.25">
      <c r="A12" s="95"/>
      <c r="B12" s="11" t="s">
        <v>23</v>
      </c>
      <c r="C12" s="124" t="s">
        <v>68</v>
      </c>
      <c r="D12" s="70" t="s">
        <v>68</v>
      </c>
      <c r="E12" s="50" t="s">
        <v>68</v>
      </c>
      <c r="F12" s="48" t="s">
        <v>68</v>
      </c>
      <c r="G12" s="49" t="s">
        <v>68</v>
      </c>
      <c r="H12" s="50" t="s">
        <v>68</v>
      </c>
      <c r="I12" s="111" t="s">
        <v>68</v>
      </c>
      <c r="J12" s="60" t="s">
        <v>68</v>
      </c>
      <c r="K12" s="61" t="s">
        <v>68</v>
      </c>
      <c r="L12" s="62" t="s">
        <v>68</v>
      </c>
      <c r="M12" s="55" t="s">
        <v>67</v>
      </c>
      <c r="N12" s="57" t="s">
        <v>67</v>
      </c>
      <c r="O12" s="59" t="s">
        <v>67</v>
      </c>
      <c r="P12" s="58" t="s">
        <v>67</v>
      </c>
      <c r="Q12" s="3" t="s">
        <v>17</v>
      </c>
      <c r="R12" s="3" t="s">
        <v>17</v>
      </c>
      <c r="S12" s="3" t="s">
        <v>17</v>
      </c>
      <c r="T12" s="24" t="s">
        <v>17</v>
      </c>
      <c r="U12" s="57" t="s">
        <v>67</v>
      </c>
      <c r="V12" s="59" t="s">
        <v>67</v>
      </c>
      <c r="W12" s="58" t="s">
        <v>67</v>
      </c>
      <c r="X12" s="58" t="s">
        <v>67</v>
      </c>
      <c r="AT12" s="77"/>
      <c r="AU12" s="2"/>
      <c r="AV12" s="2"/>
    </row>
    <row r="13" spans="1:64" ht="45" x14ac:dyDescent="0.25">
      <c r="A13" s="1" t="s">
        <v>24</v>
      </c>
      <c r="B13" s="11"/>
      <c r="C13" s="105" t="s">
        <v>50</v>
      </c>
      <c r="D13" s="67" t="s">
        <v>50</v>
      </c>
      <c r="E13" s="42" t="s">
        <v>25</v>
      </c>
      <c r="F13" s="40" t="s">
        <v>25</v>
      </c>
      <c r="G13" s="41" t="s">
        <v>25</v>
      </c>
      <c r="H13" s="42" t="s">
        <v>25</v>
      </c>
      <c r="I13" s="110" t="s">
        <v>50</v>
      </c>
      <c r="J13" s="35" t="s">
        <v>50</v>
      </c>
      <c r="K13" s="36" t="s">
        <v>50</v>
      </c>
      <c r="L13" s="37" t="s">
        <v>50</v>
      </c>
      <c r="M13" s="28" t="s">
        <v>26</v>
      </c>
      <c r="N13" s="26" t="s">
        <v>26</v>
      </c>
      <c r="O13" s="27" t="s">
        <v>26</v>
      </c>
      <c r="P13" s="28" t="s">
        <v>26</v>
      </c>
      <c r="Q13" s="3" t="s">
        <v>27</v>
      </c>
      <c r="R13" s="3" t="s">
        <v>27</v>
      </c>
      <c r="S13" s="3" t="s">
        <v>27</v>
      </c>
      <c r="T13" s="24" t="s">
        <v>27</v>
      </c>
      <c r="U13" s="33" t="s">
        <v>26</v>
      </c>
      <c r="V13" s="27" t="s">
        <v>26</v>
      </c>
      <c r="W13" s="34" t="s">
        <v>26</v>
      </c>
      <c r="X13" s="34" t="s">
        <v>26</v>
      </c>
      <c r="AT13" s="77"/>
      <c r="AU13" s="2"/>
      <c r="AV13" s="2"/>
    </row>
    <row r="14" spans="1:64" ht="15" x14ac:dyDescent="0.25">
      <c r="A14" s="93" t="s">
        <v>76</v>
      </c>
      <c r="B14" s="121" t="s">
        <v>69</v>
      </c>
      <c r="C14" s="125"/>
      <c r="D14" s="166">
        <v>542715</v>
      </c>
      <c r="E14" s="107"/>
      <c r="F14" s="160"/>
      <c r="G14" s="161"/>
      <c r="H14" s="162"/>
      <c r="I14" s="113"/>
      <c r="J14" s="158">
        <v>825493</v>
      </c>
      <c r="K14" s="126"/>
      <c r="L14" s="163"/>
      <c r="M14" s="164"/>
      <c r="N14" s="127"/>
      <c r="O14" s="165">
        <v>642813</v>
      </c>
      <c r="P14" s="128"/>
      <c r="Q14" s="138"/>
      <c r="R14" s="138"/>
      <c r="S14" s="138"/>
      <c r="T14" s="129"/>
      <c r="U14" s="127"/>
      <c r="V14" s="165">
        <v>642813</v>
      </c>
      <c r="W14" s="128"/>
      <c r="X14" s="128"/>
      <c r="AT14" s="77"/>
      <c r="AU14" s="2"/>
      <c r="AV14" s="2"/>
    </row>
    <row r="15" spans="1:64" ht="15" x14ac:dyDescent="0.25">
      <c r="A15" s="94"/>
      <c r="B15" s="121" t="s">
        <v>70</v>
      </c>
      <c r="C15" s="125"/>
      <c r="D15" s="166">
        <v>23785</v>
      </c>
      <c r="E15" s="107"/>
      <c r="F15" s="160"/>
      <c r="G15" s="161"/>
      <c r="H15" s="162"/>
      <c r="I15" s="113"/>
      <c r="J15" s="158">
        <v>133204</v>
      </c>
      <c r="K15" s="126"/>
      <c r="L15" s="163"/>
      <c r="M15" s="164"/>
      <c r="N15" s="127"/>
      <c r="O15" s="165">
        <v>19423</v>
      </c>
      <c r="P15" s="128"/>
      <c r="Q15" s="138"/>
      <c r="R15" s="138"/>
      <c r="S15" s="138"/>
      <c r="T15" s="129"/>
      <c r="U15" s="127"/>
      <c r="V15" s="165">
        <v>19423</v>
      </c>
      <c r="W15" s="128"/>
      <c r="X15" s="128"/>
      <c r="AT15" s="77"/>
      <c r="AU15" s="2"/>
      <c r="AV15" s="2"/>
    </row>
    <row r="16" spans="1:64" ht="15" x14ac:dyDescent="0.25">
      <c r="A16" s="94"/>
      <c r="B16" s="121" t="s">
        <v>71</v>
      </c>
      <c r="C16" s="125"/>
      <c r="D16" s="159" t="s">
        <v>72</v>
      </c>
      <c r="E16" s="107"/>
      <c r="F16" s="72" t="s">
        <v>72</v>
      </c>
      <c r="G16" s="161"/>
      <c r="H16" s="162"/>
      <c r="I16" s="113"/>
      <c r="J16" s="73" t="s">
        <v>72</v>
      </c>
      <c r="K16" s="126"/>
      <c r="L16" s="163"/>
      <c r="M16" s="164"/>
      <c r="N16" s="127"/>
      <c r="O16" s="71" t="s">
        <v>72</v>
      </c>
      <c r="P16" s="128"/>
      <c r="Q16" s="138"/>
      <c r="R16" s="138"/>
      <c r="S16" s="138"/>
      <c r="T16" s="129"/>
      <c r="U16" s="127"/>
      <c r="V16" s="71" t="s">
        <v>72</v>
      </c>
      <c r="W16" s="128"/>
      <c r="X16" s="128"/>
      <c r="AT16" s="77"/>
      <c r="AU16" s="2"/>
      <c r="AV16" s="2"/>
    </row>
    <row r="17" spans="1:48" ht="15" x14ac:dyDescent="0.25">
      <c r="A17" s="94"/>
      <c r="B17" s="121" t="s">
        <v>104</v>
      </c>
      <c r="C17" s="125"/>
      <c r="D17" s="166">
        <v>110989</v>
      </c>
      <c r="E17" s="107"/>
      <c r="F17" s="72"/>
      <c r="G17" s="161"/>
      <c r="H17" s="162"/>
      <c r="I17" s="113"/>
      <c r="J17" s="73">
        <v>276882</v>
      </c>
      <c r="K17" s="126"/>
      <c r="L17" s="163"/>
      <c r="M17" s="164"/>
      <c r="N17" s="127"/>
      <c r="O17" s="71"/>
      <c r="P17" s="128"/>
      <c r="Q17" s="138"/>
      <c r="R17" s="138"/>
      <c r="S17" s="138"/>
      <c r="T17" s="129"/>
      <c r="U17" s="127"/>
      <c r="V17" s="71"/>
      <c r="W17" s="128"/>
      <c r="X17" s="128"/>
      <c r="AT17" s="77"/>
      <c r="AU17" s="2"/>
      <c r="AV17" s="2"/>
    </row>
    <row r="18" spans="1:48" ht="30" x14ac:dyDescent="0.25">
      <c r="A18" s="95"/>
      <c r="B18" s="121" t="s">
        <v>44</v>
      </c>
      <c r="C18" s="125"/>
      <c r="D18" s="166">
        <v>230134</v>
      </c>
      <c r="E18" s="107"/>
      <c r="F18" s="160"/>
      <c r="G18" s="161"/>
      <c r="H18" s="162"/>
      <c r="I18" s="113"/>
      <c r="J18" s="158" t="s">
        <v>105</v>
      </c>
      <c r="K18" s="126"/>
      <c r="L18" s="163"/>
      <c r="M18" s="164"/>
      <c r="N18" s="127"/>
      <c r="O18" s="71" t="s">
        <v>73</v>
      </c>
      <c r="P18" s="128"/>
      <c r="Q18" s="138"/>
      <c r="R18" s="138"/>
      <c r="S18" s="138"/>
      <c r="T18" s="129"/>
      <c r="U18" s="127"/>
      <c r="V18" s="71" t="s">
        <v>90</v>
      </c>
      <c r="W18" s="128"/>
      <c r="X18" s="128"/>
      <c r="AT18" s="77"/>
      <c r="AU18" s="2"/>
      <c r="AV18" s="2"/>
    </row>
    <row r="19" spans="1:48" ht="15" x14ac:dyDescent="0.25">
      <c r="A19" s="13" t="s">
        <v>36</v>
      </c>
      <c r="B19" s="11"/>
      <c r="C19" s="125"/>
      <c r="D19" s="166">
        <v>907625</v>
      </c>
      <c r="E19" s="107"/>
      <c r="F19" s="160"/>
      <c r="G19" s="161"/>
      <c r="H19" s="162"/>
      <c r="I19" s="113"/>
      <c r="J19" s="158">
        <v>1555996</v>
      </c>
      <c r="K19" s="126"/>
      <c r="L19" s="163"/>
      <c r="M19" s="164"/>
      <c r="N19" s="127"/>
      <c r="O19" s="165">
        <v>1144341</v>
      </c>
      <c r="P19" s="128"/>
      <c r="Q19" s="138"/>
      <c r="R19" s="138"/>
      <c r="S19" s="138"/>
      <c r="T19" s="129"/>
      <c r="U19" s="127"/>
      <c r="V19" s="165">
        <v>1144346</v>
      </c>
      <c r="W19" s="128"/>
      <c r="X19" s="128"/>
      <c r="AT19" s="77"/>
      <c r="AU19" s="2"/>
      <c r="AV19" s="2"/>
    </row>
    <row r="20" spans="1:48" ht="75.75" thickBot="1" x14ac:dyDescent="0.3">
      <c r="A20" s="1" t="s">
        <v>78</v>
      </c>
      <c r="B20" s="122" t="s">
        <v>86</v>
      </c>
      <c r="C20" s="146">
        <f>SUM(48/8)/2</f>
        <v>3</v>
      </c>
      <c r="D20" s="147">
        <f>SUM((96/8)/2)</f>
        <v>6</v>
      </c>
      <c r="E20" s="148">
        <f>SUM((96/8)/2)</f>
        <v>6</v>
      </c>
      <c r="F20" s="149">
        <f>SUM((96/8)/2)</f>
        <v>6</v>
      </c>
      <c r="G20" s="182">
        <f>SUM((384/8)/2)</f>
        <v>24</v>
      </c>
      <c r="H20" s="148">
        <f>SUM((576/8)/2)</f>
        <v>36</v>
      </c>
      <c r="I20" s="150">
        <f>SUM(((48*2)/8)/2)</f>
        <v>6</v>
      </c>
      <c r="J20" s="151">
        <f>SUM(((96*2)/8)/2)</f>
        <v>12</v>
      </c>
      <c r="K20" s="183">
        <f>SUM(((240*2)/8)/2)</f>
        <v>30</v>
      </c>
      <c r="L20" s="152">
        <f>SUM(((432*2)/8)/2)</f>
        <v>54</v>
      </c>
      <c r="M20" s="153"/>
      <c r="N20" s="153"/>
      <c r="O20" s="153">
        <v>64</v>
      </c>
      <c r="P20" s="153"/>
      <c r="Q20" s="154"/>
      <c r="R20" s="154"/>
      <c r="S20" s="154"/>
      <c r="T20" s="154"/>
      <c r="U20" s="155">
        <f>SUM(((128*2)/8)/2)</f>
        <v>16</v>
      </c>
      <c r="V20" s="156">
        <f>SUM(((256*2)/8)/2)</f>
        <v>32</v>
      </c>
      <c r="W20" s="157">
        <f>SUM(((384*2)/8)/2)</f>
        <v>48</v>
      </c>
      <c r="X20" s="153">
        <f>SUM(((512*2)/8)/2)</f>
        <v>64</v>
      </c>
      <c r="AT20" s="77"/>
      <c r="AU20" s="2"/>
      <c r="AV20" s="2"/>
    </row>
    <row r="21" spans="1:48" ht="60" customHeight="1" thickTop="1" x14ac:dyDescent="0.25">
      <c r="A21" s="1" t="s">
        <v>28</v>
      </c>
      <c r="B21" s="82"/>
      <c r="C21" s="83" t="s">
        <v>42</v>
      </c>
      <c r="D21" s="84"/>
      <c r="E21" s="92" t="s">
        <v>41</v>
      </c>
      <c r="F21" s="117"/>
      <c r="G21" s="117"/>
      <c r="H21" s="130"/>
      <c r="I21" s="131" t="s">
        <v>42</v>
      </c>
      <c r="J21" s="118"/>
      <c r="K21" s="118"/>
      <c r="L21" s="132"/>
      <c r="M21" s="133" t="s">
        <v>43</v>
      </c>
      <c r="N21" s="120"/>
      <c r="O21" s="120"/>
      <c r="P21" s="134"/>
      <c r="Q21" s="135"/>
      <c r="R21" s="136"/>
      <c r="S21" s="136"/>
      <c r="T21" s="137"/>
      <c r="U21" s="133" t="s">
        <v>43</v>
      </c>
      <c r="V21" s="120"/>
      <c r="W21" s="120"/>
      <c r="X21" s="134"/>
      <c r="AT21" s="77"/>
      <c r="AU21" s="2"/>
      <c r="AV21" s="2"/>
    </row>
    <row r="22" spans="1:48" ht="123" customHeight="1" x14ac:dyDescent="0.25">
      <c r="A22" s="9" t="s">
        <v>29</v>
      </c>
      <c r="B22" s="82"/>
      <c r="C22" s="85" t="s">
        <v>100</v>
      </c>
      <c r="D22" s="85"/>
      <c r="E22" s="89" t="s">
        <v>57</v>
      </c>
      <c r="F22" s="89"/>
      <c r="G22" s="89"/>
      <c r="H22" s="89"/>
      <c r="I22" s="90" t="s">
        <v>101</v>
      </c>
      <c r="J22" s="90"/>
      <c r="K22" s="90"/>
      <c r="L22" s="90"/>
      <c r="M22" s="91"/>
      <c r="N22" s="91"/>
      <c r="O22" s="91"/>
      <c r="P22" s="91"/>
      <c r="Q22" s="86"/>
      <c r="R22" s="87"/>
      <c r="S22" s="87"/>
      <c r="T22" s="88"/>
      <c r="U22" s="91"/>
      <c r="V22" s="91"/>
      <c r="W22" s="91"/>
      <c r="X22" s="91"/>
      <c r="AT22" s="77"/>
      <c r="AU22" s="2"/>
      <c r="AV22" s="2"/>
    </row>
    <row r="23" spans="1:48" ht="15" x14ac:dyDescent="0.25">
      <c r="A23" s="81"/>
      <c r="B23" s="47"/>
      <c r="C23" s="79"/>
      <c r="D23" s="79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80"/>
    </row>
    <row r="24" spans="1:48" ht="15" x14ac:dyDescent="0.25">
      <c r="A24" s="47"/>
      <c r="B24" s="47"/>
      <c r="C24" s="79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80"/>
    </row>
    <row r="25" spans="1:48" ht="15" x14ac:dyDescent="0.25">
      <c r="A25" s="47"/>
      <c r="B25" s="47"/>
      <c r="C25" s="79"/>
      <c r="D25" s="79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80"/>
    </row>
    <row r="26" spans="1:48" ht="15" x14ac:dyDescent="0.25">
      <c r="A26" s="47"/>
      <c r="B26" s="47"/>
      <c r="C26" s="79"/>
      <c r="D26" s="79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80"/>
    </row>
    <row r="27" spans="1:48" ht="15" x14ac:dyDescent="0.25">
      <c r="A27" s="47"/>
      <c r="B27" s="47"/>
      <c r="C27" s="79"/>
      <c r="D27" s="79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80"/>
    </row>
    <row r="28" spans="1:48" ht="32.450000000000003" customHeight="1" x14ac:dyDescent="0.25">
      <c r="A28" s="47"/>
      <c r="B28" s="47"/>
      <c r="C28" s="79"/>
      <c r="D28" s="79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80"/>
    </row>
    <row r="29" spans="1:48" ht="32.450000000000003" customHeight="1" x14ac:dyDescent="0.25">
      <c r="A29" s="47"/>
      <c r="B29" s="47"/>
      <c r="C29" s="79"/>
      <c r="D29" s="79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80"/>
    </row>
    <row r="30" spans="1:48" ht="32.450000000000003" customHeight="1" x14ac:dyDescent="0.25">
      <c r="A30" s="47"/>
      <c r="B30" s="47"/>
      <c r="C30" s="79"/>
      <c r="D30" s="79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80"/>
    </row>
    <row r="31" spans="1:48" ht="32.450000000000003" customHeight="1" x14ac:dyDescent="0.25">
      <c r="A31" s="47"/>
      <c r="B31" s="47"/>
      <c r="C31" s="79"/>
      <c r="D31" s="79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80"/>
    </row>
    <row r="32" spans="1:48" ht="32.450000000000003" customHeight="1" x14ac:dyDescent="0.25">
      <c r="A32" s="47"/>
      <c r="B32" s="47"/>
      <c r="C32" s="79"/>
      <c r="D32" s="79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80"/>
    </row>
    <row r="33" spans="1:17" ht="32.450000000000003" customHeight="1" x14ac:dyDescent="0.25">
      <c r="A33" s="47"/>
      <c r="B33" s="47"/>
      <c r="C33" s="79"/>
      <c r="D33" s="79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80"/>
    </row>
    <row r="34" spans="1:17" ht="32.450000000000003" customHeight="1" x14ac:dyDescent="0.25">
      <c r="A34" s="47"/>
      <c r="B34" s="47"/>
      <c r="C34" s="79"/>
      <c r="D34" s="79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80"/>
    </row>
    <row r="35" spans="1:17" ht="32.450000000000003" customHeight="1" x14ac:dyDescent="0.25">
      <c r="A35" s="47"/>
      <c r="B35" s="47"/>
      <c r="C35" s="79"/>
      <c r="D35" s="79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80"/>
    </row>
    <row r="36" spans="1:17" ht="32.450000000000003" customHeight="1" x14ac:dyDescent="0.25">
      <c r="A36" s="47"/>
      <c r="B36" s="47"/>
      <c r="C36" s="79"/>
      <c r="D36" s="79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80"/>
    </row>
    <row r="37" spans="1:17" ht="32.450000000000003" customHeight="1" x14ac:dyDescent="0.25">
      <c r="A37" s="47"/>
      <c r="B37" s="47"/>
      <c r="C37" s="79"/>
      <c r="D37" s="79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80"/>
    </row>
    <row r="38" spans="1:17" ht="32.450000000000003" customHeight="1" x14ac:dyDescent="0.25">
      <c r="A38" s="47"/>
      <c r="B38" s="47"/>
      <c r="C38" s="79"/>
      <c r="D38" s="79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80"/>
    </row>
    <row r="39" spans="1:17" ht="32.450000000000003" customHeight="1" x14ac:dyDescent="0.25">
      <c r="A39" s="47"/>
      <c r="B39" s="47"/>
      <c r="C39" s="79"/>
      <c r="D39" s="79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80"/>
    </row>
    <row r="40" spans="1:17" ht="32.450000000000003" customHeight="1" x14ac:dyDescent="0.25">
      <c r="A40" s="47"/>
      <c r="B40" s="47"/>
      <c r="C40" s="79"/>
      <c r="D40" s="79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80"/>
    </row>
    <row r="41" spans="1:17" ht="32.450000000000003" customHeight="1" x14ac:dyDescent="0.25">
      <c r="A41" s="47"/>
      <c r="B41" s="47"/>
      <c r="C41" s="79"/>
      <c r="D41" s="79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80"/>
    </row>
    <row r="42" spans="1:17" ht="32.450000000000003" customHeight="1" x14ac:dyDescent="0.25">
      <c r="A42" s="47"/>
      <c r="B42" s="47"/>
      <c r="C42" s="79"/>
      <c r="D42" s="79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80"/>
    </row>
    <row r="43" spans="1:17" ht="32.450000000000003" customHeight="1" x14ac:dyDescent="0.25">
      <c r="A43" s="47"/>
      <c r="B43" s="47"/>
      <c r="C43" s="79"/>
      <c r="D43" s="79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80"/>
    </row>
    <row r="44" spans="1:17" ht="32.450000000000003" customHeight="1" x14ac:dyDescent="0.25">
      <c r="A44" s="47"/>
      <c r="B44" s="47"/>
      <c r="C44" s="79"/>
      <c r="D44" s="79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80"/>
    </row>
    <row r="45" spans="1:17" ht="32.450000000000003" customHeight="1" x14ac:dyDescent="0.25">
      <c r="A45" s="47"/>
      <c r="B45" s="47"/>
      <c r="C45" s="79"/>
      <c r="D45" s="79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80"/>
    </row>
    <row r="46" spans="1:17" ht="32.450000000000003" customHeight="1" x14ac:dyDescent="0.25">
      <c r="A46" s="47"/>
      <c r="B46" s="47"/>
      <c r="C46" s="79"/>
      <c r="D46" s="79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80"/>
    </row>
    <row r="47" spans="1:17" ht="32.450000000000003" customHeight="1" x14ac:dyDescent="0.25">
      <c r="A47" s="47"/>
      <c r="B47" s="47"/>
      <c r="C47" s="79"/>
      <c r="D47" s="79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80"/>
    </row>
    <row r="48" spans="1:17" ht="32.450000000000003" customHeight="1" x14ac:dyDescent="0.25">
      <c r="A48" s="47"/>
      <c r="B48" s="47"/>
      <c r="C48" s="79"/>
      <c r="D48" s="79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80"/>
    </row>
    <row r="49" spans="1:17" ht="32.450000000000003" customHeight="1" x14ac:dyDescent="0.25">
      <c r="A49" s="47"/>
      <c r="B49" s="47"/>
      <c r="C49" s="79"/>
      <c r="D49" s="79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</row>
    <row r="50" spans="1:17" ht="32.450000000000003" customHeight="1" x14ac:dyDescent="0.25">
      <c r="A50" s="47"/>
      <c r="B50" s="47"/>
      <c r="C50" s="79"/>
      <c r="D50" s="79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80"/>
    </row>
    <row r="51" spans="1:17" ht="32.450000000000003" customHeight="1" x14ac:dyDescent="0.25">
      <c r="A51" s="47"/>
      <c r="B51" s="47"/>
      <c r="C51" s="79"/>
      <c r="D51" s="79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80"/>
    </row>
    <row r="52" spans="1:17" ht="32.450000000000003" customHeight="1" x14ac:dyDescent="0.25">
      <c r="A52" s="47"/>
      <c r="B52" s="47"/>
      <c r="C52" s="79"/>
      <c r="D52" s="79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80"/>
    </row>
    <row r="53" spans="1:17" ht="32.450000000000003" customHeight="1" x14ac:dyDescent="0.25">
      <c r="A53" s="47"/>
      <c r="B53" s="47"/>
      <c r="C53" s="79"/>
      <c r="D53" s="79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80"/>
    </row>
    <row r="54" spans="1:17" ht="32.450000000000003" customHeight="1" x14ac:dyDescent="0.25">
      <c r="A54" s="47"/>
      <c r="B54" s="47"/>
      <c r="C54" s="79"/>
      <c r="D54" s="79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80"/>
    </row>
    <row r="55" spans="1:17" ht="32.450000000000003" customHeight="1" x14ac:dyDescent="0.25">
      <c r="A55" s="47"/>
      <c r="B55" s="47"/>
      <c r="C55" s="79"/>
      <c r="D55" s="79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80"/>
    </row>
    <row r="56" spans="1:17" ht="32.450000000000003" customHeight="1" x14ac:dyDescent="0.25">
      <c r="A56" s="47"/>
      <c r="B56" s="47"/>
      <c r="C56" s="79"/>
      <c r="D56" s="79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80"/>
    </row>
    <row r="57" spans="1:17" ht="32.450000000000003" customHeight="1" x14ac:dyDescent="0.25">
      <c r="A57" s="47"/>
      <c r="B57" s="47"/>
      <c r="C57" s="79"/>
      <c r="D57" s="79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80"/>
    </row>
    <row r="58" spans="1:17" ht="32.450000000000003" customHeight="1" x14ac:dyDescent="0.25">
      <c r="A58" s="47"/>
      <c r="B58" s="47"/>
      <c r="C58" s="79"/>
      <c r="D58" s="79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80"/>
    </row>
    <row r="59" spans="1:17" ht="32.450000000000003" customHeight="1" x14ac:dyDescent="0.25">
      <c r="A59" s="47"/>
      <c r="B59" s="47"/>
      <c r="C59" s="79"/>
      <c r="D59" s="79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80"/>
    </row>
    <row r="60" spans="1:17" ht="32.450000000000003" customHeight="1" x14ac:dyDescent="0.25">
      <c r="A60" s="47"/>
      <c r="B60" s="47"/>
      <c r="C60" s="79"/>
      <c r="D60" s="79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80"/>
    </row>
    <row r="61" spans="1:17" ht="32.450000000000003" customHeight="1" x14ac:dyDescent="0.25">
      <c r="A61" s="47"/>
      <c r="B61" s="47"/>
      <c r="C61" s="79"/>
      <c r="D61" s="79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80"/>
    </row>
    <row r="62" spans="1:17" ht="32.450000000000003" customHeight="1" x14ac:dyDescent="0.25">
      <c r="A62" s="47"/>
      <c r="B62" s="47"/>
      <c r="C62" s="79"/>
      <c r="D62" s="79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80"/>
    </row>
    <row r="63" spans="1:17" ht="32.450000000000003" customHeight="1" x14ac:dyDescent="0.25">
      <c r="A63" s="47"/>
      <c r="B63" s="47"/>
      <c r="C63" s="79"/>
      <c r="D63" s="79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80"/>
    </row>
    <row r="64" spans="1:17" ht="32.450000000000003" customHeight="1" x14ac:dyDescent="0.25">
      <c r="A64" s="47"/>
      <c r="B64" s="47"/>
      <c r="C64" s="79"/>
      <c r="D64" s="79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80"/>
    </row>
    <row r="65" spans="1:17" ht="32.450000000000003" customHeight="1" x14ac:dyDescent="0.25">
      <c r="A65" s="47"/>
      <c r="B65" s="47"/>
      <c r="C65" s="79"/>
      <c r="D65" s="79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80"/>
    </row>
    <row r="66" spans="1:17" ht="32.450000000000003" customHeight="1" x14ac:dyDescent="0.25">
      <c r="A66" s="47"/>
      <c r="B66" s="47"/>
      <c r="C66" s="79"/>
      <c r="D66" s="79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80"/>
    </row>
    <row r="67" spans="1:17" ht="32.450000000000003" customHeight="1" x14ac:dyDescent="0.25">
      <c r="A67" s="47"/>
      <c r="B67" s="47"/>
      <c r="C67" s="79"/>
      <c r="D67" s="79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80"/>
    </row>
    <row r="68" spans="1:17" ht="32.450000000000003" customHeight="1" x14ac:dyDescent="0.25">
      <c r="A68" s="47"/>
      <c r="B68" s="47"/>
      <c r="C68" s="79"/>
      <c r="D68" s="79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80"/>
    </row>
    <row r="69" spans="1:17" ht="32.450000000000003" customHeight="1" x14ac:dyDescent="0.25">
      <c r="A69" s="47"/>
      <c r="B69" s="47"/>
      <c r="C69" s="79"/>
      <c r="D69" s="79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80"/>
    </row>
    <row r="70" spans="1:17" ht="32.450000000000003" customHeight="1" x14ac:dyDescent="0.25">
      <c r="A70" s="47"/>
      <c r="B70" s="47"/>
      <c r="C70" s="79"/>
      <c r="D70" s="79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80"/>
    </row>
    <row r="71" spans="1:17" ht="32.450000000000003" customHeight="1" x14ac:dyDescent="0.25">
      <c r="A71" s="47"/>
      <c r="B71" s="47"/>
      <c r="C71" s="79"/>
      <c r="D71" s="79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80"/>
    </row>
    <row r="72" spans="1:17" ht="32.450000000000003" customHeight="1" x14ac:dyDescent="0.25">
      <c r="A72" s="47"/>
      <c r="B72" s="47"/>
      <c r="C72" s="79"/>
      <c r="D72" s="79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80"/>
    </row>
    <row r="73" spans="1:17" ht="32.450000000000003" customHeight="1" x14ac:dyDescent="0.25">
      <c r="A73" s="47"/>
      <c r="B73" s="47"/>
      <c r="C73" s="79"/>
      <c r="D73" s="79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80"/>
    </row>
    <row r="74" spans="1:17" ht="32.450000000000003" customHeight="1" x14ac:dyDescent="0.25">
      <c r="A74" s="47"/>
      <c r="B74" s="47"/>
      <c r="C74" s="79"/>
      <c r="D74" s="79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80"/>
    </row>
    <row r="75" spans="1:17" ht="32.450000000000003" customHeight="1" x14ac:dyDescent="0.25">
      <c r="A75" s="47"/>
      <c r="B75" s="47"/>
      <c r="C75" s="79"/>
      <c r="D75" s="79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80"/>
    </row>
    <row r="76" spans="1:17" ht="32.450000000000003" customHeight="1" x14ac:dyDescent="0.25">
      <c r="A76" s="47"/>
      <c r="B76" s="47"/>
      <c r="C76" s="79"/>
      <c r="D76" s="79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80"/>
    </row>
    <row r="77" spans="1:17" ht="32.450000000000003" customHeight="1" x14ac:dyDescent="0.25">
      <c r="A77" s="47"/>
      <c r="B77" s="47"/>
      <c r="C77" s="79"/>
      <c r="D77" s="79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80"/>
    </row>
    <row r="78" spans="1:17" ht="32.450000000000003" customHeight="1" x14ac:dyDescent="0.25">
      <c r="A78" s="47"/>
      <c r="B78" s="47"/>
      <c r="C78" s="79"/>
      <c r="D78" s="79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80"/>
    </row>
    <row r="79" spans="1:17" ht="32.450000000000003" customHeight="1" x14ac:dyDescent="0.25">
      <c r="A79" s="47"/>
      <c r="B79" s="47"/>
      <c r="C79" s="79"/>
      <c r="D79" s="79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80"/>
    </row>
    <row r="80" spans="1:17" ht="32.450000000000003" customHeight="1" x14ac:dyDescent="0.25">
      <c r="A80" s="47"/>
      <c r="B80" s="47"/>
      <c r="C80" s="79"/>
      <c r="D80" s="79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80"/>
    </row>
    <row r="81" spans="1:17" ht="32.450000000000003" customHeight="1" x14ac:dyDescent="0.25">
      <c r="A81" s="47"/>
      <c r="B81" s="47"/>
      <c r="C81" s="79"/>
      <c r="D81" s="79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80"/>
    </row>
    <row r="82" spans="1:17" ht="32.450000000000003" customHeight="1" x14ac:dyDescent="0.25">
      <c r="A82" s="47"/>
      <c r="B82" s="47"/>
      <c r="C82" s="79"/>
      <c r="D82" s="79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80"/>
    </row>
    <row r="83" spans="1:17" ht="32.450000000000003" customHeight="1" x14ac:dyDescent="0.25">
      <c r="A83" s="47"/>
      <c r="B83" s="47"/>
      <c r="C83" s="79"/>
      <c r="D83" s="79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80"/>
    </row>
    <row r="84" spans="1:17" ht="32.450000000000003" customHeight="1" x14ac:dyDescent="0.25">
      <c r="A84" s="47"/>
      <c r="B84" s="47"/>
      <c r="C84" s="79"/>
      <c r="D84" s="79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80"/>
    </row>
    <row r="85" spans="1:17" ht="32.450000000000003" customHeight="1" x14ac:dyDescent="0.25">
      <c r="A85" s="47"/>
      <c r="B85" s="47"/>
      <c r="C85" s="79"/>
      <c r="D85" s="79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80"/>
    </row>
    <row r="86" spans="1:17" ht="32.450000000000003" customHeight="1" x14ac:dyDescent="0.25">
      <c r="A86" s="47"/>
      <c r="B86" s="47"/>
      <c r="C86" s="79"/>
      <c r="D86" s="79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80"/>
    </row>
    <row r="87" spans="1:17" ht="32.450000000000003" customHeight="1" x14ac:dyDescent="0.25">
      <c r="A87" s="47"/>
      <c r="B87" s="47"/>
      <c r="C87" s="79"/>
      <c r="D87" s="79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80"/>
    </row>
    <row r="88" spans="1:17" ht="32.450000000000003" customHeight="1" x14ac:dyDescent="0.25">
      <c r="A88" s="47"/>
      <c r="B88" s="47"/>
      <c r="C88" s="79"/>
      <c r="D88" s="79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80"/>
    </row>
    <row r="89" spans="1:17" ht="32.450000000000003" customHeight="1" x14ac:dyDescent="0.25">
      <c r="A89" s="47"/>
      <c r="B89" s="47"/>
      <c r="C89" s="79"/>
      <c r="D89" s="79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80"/>
    </row>
    <row r="90" spans="1:17" ht="32.450000000000003" customHeight="1" x14ac:dyDescent="0.25">
      <c r="A90" s="47"/>
      <c r="B90" s="47"/>
      <c r="C90" s="79"/>
      <c r="D90" s="79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80"/>
    </row>
    <row r="91" spans="1:17" ht="32.450000000000003" customHeight="1" x14ac:dyDescent="0.25">
      <c r="A91" s="47"/>
      <c r="B91" s="47"/>
      <c r="C91" s="79"/>
      <c r="D91" s="79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80"/>
    </row>
    <row r="92" spans="1:17" ht="32.450000000000003" customHeight="1" x14ac:dyDescent="0.25">
      <c r="A92" s="47"/>
      <c r="B92" s="47"/>
      <c r="C92" s="79"/>
      <c r="D92" s="79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80"/>
    </row>
    <row r="93" spans="1:17" ht="32.450000000000003" customHeight="1" x14ac:dyDescent="0.25">
      <c r="A93" s="47"/>
      <c r="B93" s="47"/>
      <c r="C93" s="79"/>
      <c r="D93" s="79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80"/>
    </row>
    <row r="94" spans="1:17" ht="32.450000000000003" customHeight="1" x14ac:dyDescent="0.25">
      <c r="A94" s="47"/>
      <c r="B94" s="47"/>
      <c r="C94" s="79"/>
      <c r="D94" s="79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80"/>
    </row>
    <row r="95" spans="1:17" ht="32.450000000000003" customHeight="1" x14ac:dyDescent="0.25">
      <c r="A95" s="47"/>
      <c r="B95" s="47"/>
      <c r="C95" s="79"/>
      <c r="D95" s="79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80"/>
    </row>
    <row r="96" spans="1:17" ht="32.450000000000003" customHeight="1" x14ac:dyDescent="0.25">
      <c r="A96" s="47"/>
      <c r="B96" s="47"/>
      <c r="C96" s="79"/>
      <c r="D96" s="79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80"/>
    </row>
    <row r="97" spans="1:17" ht="32.450000000000003" customHeight="1" x14ac:dyDescent="0.25">
      <c r="A97" s="47"/>
      <c r="B97" s="47"/>
      <c r="C97" s="79"/>
      <c r="D97" s="79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80"/>
    </row>
    <row r="98" spans="1:17" ht="32.450000000000003" customHeight="1" x14ac:dyDescent="0.25">
      <c r="A98" s="47"/>
      <c r="B98" s="47"/>
      <c r="C98" s="79"/>
      <c r="D98" s="79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80"/>
    </row>
    <row r="99" spans="1:17" ht="32.450000000000003" customHeight="1" x14ac:dyDescent="0.25">
      <c r="A99" s="47"/>
      <c r="B99" s="47"/>
      <c r="C99" s="79"/>
      <c r="D99" s="79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80"/>
    </row>
    <row r="100" spans="1:17" ht="32.450000000000003" customHeight="1" x14ac:dyDescent="0.25">
      <c r="A100" s="47"/>
      <c r="B100" s="47"/>
      <c r="C100" s="79"/>
      <c r="D100" s="79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80"/>
    </row>
    <row r="101" spans="1:17" ht="32.450000000000003" customHeight="1" x14ac:dyDescent="0.25">
      <c r="A101" s="47"/>
      <c r="B101" s="47"/>
      <c r="C101" s="79"/>
      <c r="D101" s="79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80"/>
    </row>
    <row r="102" spans="1:17" ht="32.450000000000003" customHeight="1" x14ac:dyDescent="0.25">
      <c r="A102" s="47"/>
      <c r="B102" s="47"/>
      <c r="C102" s="79"/>
      <c r="D102" s="79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80"/>
    </row>
    <row r="103" spans="1:17" ht="32.450000000000003" customHeight="1" x14ac:dyDescent="0.25">
      <c r="A103" s="47"/>
      <c r="B103" s="47"/>
      <c r="C103" s="79"/>
      <c r="D103" s="79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80"/>
    </row>
    <row r="104" spans="1:17" ht="32.450000000000003" customHeight="1" x14ac:dyDescent="0.25">
      <c r="A104" s="47"/>
      <c r="B104" s="47"/>
      <c r="C104" s="79"/>
      <c r="D104" s="79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80"/>
    </row>
    <row r="105" spans="1:17" ht="32.450000000000003" customHeight="1" x14ac:dyDescent="0.25">
      <c r="A105" s="47"/>
      <c r="B105" s="47"/>
      <c r="C105" s="79"/>
      <c r="D105" s="79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80"/>
    </row>
    <row r="106" spans="1:17" ht="32.450000000000003" customHeight="1" x14ac:dyDescent="0.25">
      <c r="A106" s="47"/>
      <c r="B106" s="47"/>
      <c r="C106" s="79"/>
      <c r="D106" s="79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80"/>
    </row>
    <row r="107" spans="1:17" ht="32.450000000000003" customHeight="1" x14ac:dyDescent="0.25">
      <c r="A107" s="47"/>
      <c r="B107" s="47"/>
      <c r="C107" s="79"/>
      <c r="D107" s="79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80"/>
    </row>
    <row r="108" spans="1:17" ht="32.450000000000003" customHeight="1" x14ac:dyDescent="0.25">
      <c r="A108" s="47"/>
      <c r="B108" s="47"/>
      <c r="C108" s="79"/>
      <c r="D108" s="79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80"/>
    </row>
    <row r="109" spans="1:17" ht="32.450000000000003" customHeight="1" x14ac:dyDescent="0.25">
      <c r="A109" s="47"/>
      <c r="B109" s="47"/>
      <c r="C109" s="79"/>
      <c r="D109" s="79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80"/>
    </row>
    <row r="110" spans="1:17" ht="32.450000000000003" customHeight="1" x14ac:dyDescent="0.25">
      <c r="A110" s="47"/>
      <c r="B110" s="47"/>
      <c r="C110" s="79"/>
      <c r="D110" s="79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80"/>
    </row>
    <row r="111" spans="1:17" ht="32.450000000000003" customHeight="1" x14ac:dyDescent="0.25">
      <c r="A111" s="47"/>
      <c r="B111" s="47"/>
      <c r="C111" s="79"/>
      <c r="D111" s="79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80"/>
    </row>
    <row r="112" spans="1:17" ht="32.450000000000003" customHeight="1" x14ac:dyDescent="0.25">
      <c r="A112" s="47"/>
      <c r="B112" s="47"/>
      <c r="C112" s="79"/>
      <c r="D112" s="79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80"/>
    </row>
    <row r="113" spans="1:17" ht="32.450000000000003" customHeight="1" x14ac:dyDescent="0.25">
      <c r="A113" s="47"/>
      <c r="B113" s="47"/>
      <c r="C113" s="79"/>
      <c r="D113" s="79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80"/>
    </row>
    <row r="114" spans="1:17" ht="32.450000000000003" customHeight="1" x14ac:dyDescent="0.25">
      <c r="A114" s="47"/>
      <c r="B114" s="47"/>
      <c r="C114" s="79"/>
      <c r="D114" s="79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80"/>
    </row>
    <row r="115" spans="1:17" ht="32.450000000000003" customHeight="1" x14ac:dyDescent="0.25">
      <c r="A115" s="47"/>
      <c r="B115" s="47"/>
      <c r="C115" s="79"/>
      <c r="D115" s="79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80"/>
    </row>
    <row r="116" spans="1:17" ht="32.450000000000003" customHeight="1" x14ac:dyDescent="0.25">
      <c r="A116" s="47"/>
      <c r="B116" s="47"/>
      <c r="C116" s="79"/>
      <c r="D116" s="79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80"/>
    </row>
    <row r="117" spans="1:17" ht="32.450000000000003" customHeight="1" x14ac:dyDescent="0.25">
      <c r="A117" s="47"/>
      <c r="B117" s="47"/>
      <c r="C117" s="79"/>
      <c r="D117" s="79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80"/>
    </row>
    <row r="118" spans="1:17" ht="32.450000000000003" customHeight="1" x14ac:dyDescent="0.25">
      <c r="A118" s="47"/>
      <c r="B118" s="47"/>
      <c r="C118" s="79"/>
      <c r="D118" s="79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80"/>
    </row>
    <row r="119" spans="1:17" ht="32.450000000000003" customHeight="1" x14ac:dyDescent="0.25">
      <c r="A119" s="47"/>
      <c r="B119" s="47"/>
      <c r="C119" s="79"/>
      <c r="D119" s="79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80"/>
    </row>
    <row r="120" spans="1:17" ht="32.450000000000003" customHeight="1" x14ac:dyDescent="0.25">
      <c r="A120" s="47"/>
      <c r="B120" s="47"/>
      <c r="C120" s="79"/>
      <c r="D120" s="79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80"/>
    </row>
    <row r="121" spans="1:17" ht="32.450000000000003" customHeight="1" x14ac:dyDescent="0.25">
      <c r="A121" s="47"/>
      <c r="B121" s="47"/>
      <c r="C121" s="79"/>
      <c r="D121" s="79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80"/>
    </row>
    <row r="122" spans="1:17" ht="32.450000000000003" customHeight="1" x14ac:dyDescent="0.25">
      <c r="A122" s="47"/>
      <c r="B122" s="47"/>
      <c r="C122" s="79"/>
      <c r="D122" s="79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80"/>
    </row>
    <row r="123" spans="1:17" ht="32.450000000000003" customHeight="1" x14ac:dyDescent="0.25">
      <c r="A123" s="47"/>
      <c r="B123" s="47"/>
      <c r="C123" s="79"/>
      <c r="D123" s="79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80"/>
    </row>
    <row r="124" spans="1:17" ht="32.450000000000003" customHeight="1" x14ac:dyDescent="0.25">
      <c r="A124" s="47"/>
      <c r="B124" s="47"/>
      <c r="C124" s="79"/>
      <c r="D124" s="79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80"/>
    </row>
    <row r="125" spans="1:17" ht="32.450000000000003" customHeight="1" x14ac:dyDescent="0.25">
      <c r="A125" s="47"/>
      <c r="B125" s="47"/>
      <c r="C125" s="79"/>
      <c r="D125" s="79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80"/>
    </row>
    <row r="126" spans="1:17" ht="32.450000000000003" customHeight="1" x14ac:dyDescent="0.25">
      <c r="A126" s="47"/>
      <c r="B126" s="47"/>
      <c r="C126" s="79"/>
      <c r="D126" s="79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80"/>
    </row>
    <row r="127" spans="1:17" ht="32.450000000000003" customHeight="1" x14ac:dyDescent="0.25">
      <c r="A127" s="47"/>
      <c r="B127" s="47"/>
      <c r="C127" s="79"/>
      <c r="D127" s="79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80"/>
    </row>
    <row r="128" spans="1:17" ht="32.450000000000003" customHeight="1" x14ac:dyDescent="0.25">
      <c r="A128" s="47"/>
      <c r="B128" s="47"/>
      <c r="C128" s="79"/>
      <c r="D128" s="79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80"/>
    </row>
    <row r="129" spans="1:17" ht="32.450000000000003" customHeight="1" x14ac:dyDescent="0.25">
      <c r="A129" s="47"/>
      <c r="B129" s="47"/>
      <c r="C129" s="79"/>
      <c r="D129" s="79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80"/>
    </row>
    <row r="130" spans="1:17" ht="32.450000000000003" customHeight="1" x14ac:dyDescent="0.25">
      <c r="A130" s="47"/>
      <c r="B130" s="47"/>
      <c r="C130" s="79"/>
      <c r="D130" s="79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80"/>
    </row>
    <row r="131" spans="1:17" ht="32.450000000000003" customHeight="1" x14ac:dyDescent="0.25">
      <c r="A131" s="47"/>
      <c r="B131" s="47"/>
      <c r="C131" s="79"/>
      <c r="D131" s="79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80"/>
    </row>
    <row r="132" spans="1:17" ht="32.450000000000003" customHeight="1" x14ac:dyDescent="0.25">
      <c r="A132" s="47"/>
      <c r="B132" s="47"/>
      <c r="C132" s="79"/>
      <c r="D132" s="79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80"/>
    </row>
    <row r="133" spans="1:17" ht="32.450000000000003" customHeight="1" x14ac:dyDescent="0.25">
      <c r="A133" s="47"/>
      <c r="B133" s="47"/>
      <c r="C133" s="79"/>
      <c r="D133" s="79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80"/>
    </row>
    <row r="134" spans="1:17" ht="32.450000000000003" customHeight="1" x14ac:dyDescent="0.25">
      <c r="A134" s="47"/>
      <c r="B134" s="47"/>
      <c r="C134" s="79"/>
      <c r="D134" s="79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80"/>
    </row>
    <row r="135" spans="1:17" ht="32.450000000000003" customHeight="1" x14ac:dyDescent="0.25">
      <c r="A135" s="47"/>
      <c r="B135" s="47"/>
      <c r="C135" s="79"/>
      <c r="D135" s="79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80"/>
    </row>
    <row r="136" spans="1:17" ht="32.450000000000003" customHeight="1" x14ac:dyDescent="0.25">
      <c r="A136" s="47"/>
      <c r="B136" s="47"/>
      <c r="C136" s="79"/>
      <c r="D136" s="79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80"/>
    </row>
    <row r="137" spans="1:17" ht="32.450000000000003" customHeight="1" x14ac:dyDescent="0.25">
      <c r="A137" s="47"/>
      <c r="B137" s="47"/>
      <c r="C137" s="79"/>
      <c r="D137" s="79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80"/>
    </row>
    <row r="138" spans="1:17" ht="32.450000000000003" customHeight="1" x14ac:dyDescent="0.25">
      <c r="A138" s="47"/>
      <c r="B138" s="47"/>
      <c r="C138" s="79"/>
      <c r="D138" s="79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80"/>
    </row>
    <row r="139" spans="1:17" ht="32.450000000000003" customHeight="1" x14ac:dyDescent="0.25">
      <c r="A139" s="47"/>
      <c r="B139" s="47"/>
      <c r="C139" s="79"/>
      <c r="D139" s="79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80"/>
    </row>
    <row r="140" spans="1:17" ht="32.450000000000003" customHeight="1" x14ac:dyDescent="0.25">
      <c r="A140" s="47"/>
      <c r="B140" s="47"/>
      <c r="C140" s="79"/>
      <c r="D140" s="79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80"/>
    </row>
    <row r="141" spans="1:17" ht="32.450000000000003" customHeight="1" x14ac:dyDescent="0.25">
      <c r="A141" s="47"/>
      <c r="B141" s="47"/>
      <c r="C141" s="79"/>
      <c r="D141" s="79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80"/>
    </row>
    <row r="142" spans="1:17" ht="32.450000000000003" customHeight="1" x14ac:dyDescent="0.25">
      <c r="A142" s="47"/>
      <c r="B142" s="47"/>
      <c r="C142" s="79"/>
      <c r="D142" s="79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80"/>
    </row>
    <row r="143" spans="1:17" ht="32.450000000000003" customHeight="1" x14ac:dyDescent="0.25">
      <c r="A143" s="47"/>
      <c r="B143" s="47"/>
      <c r="C143" s="79"/>
      <c r="D143" s="79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80"/>
    </row>
    <row r="144" spans="1:17" ht="32.450000000000003" customHeight="1" x14ac:dyDescent="0.25">
      <c r="A144" s="47"/>
      <c r="B144" s="47"/>
      <c r="C144" s="79"/>
      <c r="D144" s="79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80"/>
    </row>
    <row r="145" spans="1:17" ht="32.450000000000003" customHeight="1" x14ac:dyDescent="0.25">
      <c r="A145" s="47"/>
      <c r="B145" s="47"/>
      <c r="C145" s="79"/>
      <c r="D145" s="79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80"/>
    </row>
    <row r="146" spans="1:17" ht="32.450000000000003" customHeight="1" x14ac:dyDescent="0.25">
      <c r="A146" s="47"/>
      <c r="B146" s="47"/>
      <c r="C146" s="79"/>
      <c r="D146" s="79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80"/>
    </row>
    <row r="147" spans="1:17" ht="32.450000000000003" customHeight="1" x14ac:dyDescent="0.25">
      <c r="A147" s="47"/>
      <c r="B147" s="47"/>
      <c r="C147" s="79"/>
      <c r="D147" s="79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80"/>
    </row>
    <row r="148" spans="1:17" ht="32.450000000000003" customHeight="1" x14ac:dyDescent="0.25">
      <c r="A148" s="47"/>
      <c r="B148" s="47"/>
      <c r="C148" s="79"/>
      <c r="D148" s="79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80"/>
    </row>
    <row r="149" spans="1:17" ht="32.450000000000003" customHeight="1" x14ac:dyDescent="0.25">
      <c r="A149" s="47"/>
      <c r="B149" s="47"/>
      <c r="C149" s="79"/>
      <c r="D149" s="79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80"/>
    </row>
    <row r="150" spans="1:17" ht="32.450000000000003" customHeight="1" x14ac:dyDescent="0.25">
      <c r="A150" s="47"/>
      <c r="B150" s="47"/>
      <c r="C150" s="79"/>
      <c r="D150" s="79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80"/>
    </row>
    <row r="151" spans="1:17" ht="32.450000000000003" customHeight="1" x14ac:dyDescent="0.25">
      <c r="A151" s="47"/>
      <c r="B151" s="47"/>
      <c r="C151" s="79"/>
      <c r="D151" s="79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80"/>
    </row>
    <row r="152" spans="1:17" ht="32.450000000000003" customHeight="1" x14ac:dyDescent="0.25">
      <c r="A152" s="47"/>
      <c r="B152" s="47"/>
      <c r="C152" s="79"/>
      <c r="D152" s="79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80"/>
    </row>
    <row r="153" spans="1:17" ht="32.450000000000003" customHeight="1" x14ac:dyDescent="0.25">
      <c r="A153" s="47"/>
      <c r="B153" s="47"/>
      <c r="C153" s="79"/>
      <c r="D153" s="79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80"/>
    </row>
    <row r="154" spans="1:17" ht="32.450000000000003" customHeight="1" x14ac:dyDescent="0.25">
      <c r="A154" s="47"/>
      <c r="B154" s="47"/>
      <c r="C154" s="79"/>
      <c r="D154" s="79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80"/>
    </row>
    <row r="155" spans="1:17" ht="32.450000000000003" customHeight="1" x14ac:dyDescent="0.25">
      <c r="A155" s="47"/>
      <c r="B155" s="47"/>
      <c r="C155" s="79"/>
      <c r="D155" s="79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80"/>
    </row>
    <row r="156" spans="1:17" ht="32.450000000000003" customHeight="1" x14ac:dyDescent="0.25">
      <c r="A156" s="47"/>
      <c r="B156" s="47"/>
      <c r="C156" s="79"/>
      <c r="D156" s="79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80"/>
    </row>
    <row r="157" spans="1:17" ht="32.450000000000003" customHeight="1" x14ac:dyDescent="0.25">
      <c r="A157" s="47"/>
      <c r="B157" s="47"/>
      <c r="C157" s="79"/>
      <c r="D157" s="79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80"/>
    </row>
    <row r="158" spans="1:17" ht="32.450000000000003" customHeight="1" x14ac:dyDescent="0.25">
      <c r="A158" s="47"/>
      <c r="B158" s="47"/>
      <c r="C158" s="79"/>
      <c r="D158" s="79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80"/>
    </row>
    <row r="159" spans="1:17" ht="32.450000000000003" customHeight="1" x14ac:dyDescent="0.25">
      <c r="A159" s="47"/>
      <c r="B159" s="47"/>
      <c r="C159" s="79"/>
      <c r="D159" s="79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80"/>
    </row>
    <row r="160" spans="1:17" ht="32.450000000000003" customHeight="1" x14ac:dyDescent="0.25">
      <c r="A160" s="47"/>
      <c r="B160" s="47"/>
      <c r="C160" s="79"/>
      <c r="D160" s="79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80"/>
    </row>
    <row r="161" spans="1:17" ht="32.450000000000003" customHeight="1" x14ac:dyDescent="0.25">
      <c r="A161" s="47"/>
      <c r="B161" s="47"/>
      <c r="C161" s="79"/>
      <c r="D161" s="79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80"/>
    </row>
    <row r="162" spans="1:17" ht="32.450000000000003" customHeight="1" x14ac:dyDescent="0.25">
      <c r="A162" s="47"/>
      <c r="B162" s="47"/>
      <c r="C162" s="79"/>
      <c r="D162" s="79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80"/>
    </row>
    <row r="163" spans="1:17" ht="32.450000000000003" customHeight="1" x14ac:dyDescent="0.25">
      <c r="A163" s="47"/>
      <c r="B163" s="47"/>
      <c r="C163" s="79"/>
      <c r="D163" s="79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80"/>
    </row>
    <row r="164" spans="1:17" ht="32.450000000000003" customHeight="1" x14ac:dyDescent="0.25">
      <c r="A164" s="47"/>
      <c r="B164" s="47"/>
      <c r="C164" s="79"/>
      <c r="D164" s="79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80"/>
    </row>
    <row r="165" spans="1:17" ht="32.450000000000003" customHeight="1" x14ac:dyDescent="0.25">
      <c r="A165" s="47"/>
      <c r="B165" s="47"/>
      <c r="C165" s="79"/>
      <c r="D165" s="79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80"/>
    </row>
    <row r="166" spans="1:17" ht="32.450000000000003" customHeight="1" x14ac:dyDescent="0.25">
      <c r="A166" s="47"/>
      <c r="B166" s="47"/>
      <c r="C166" s="79"/>
      <c r="D166" s="79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80"/>
    </row>
    <row r="167" spans="1:17" ht="32.450000000000003" customHeight="1" x14ac:dyDescent="0.25">
      <c r="A167" s="47"/>
      <c r="B167" s="47"/>
      <c r="C167" s="79"/>
      <c r="D167" s="79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80"/>
    </row>
    <row r="168" spans="1:17" ht="32.450000000000003" customHeight="1" x14ac:dyDescent="0.25">
      <c r="A168" s="47"/>
      <c r="B168" s="47"/>
      <c r="C168" s="79"/>
      <c r="D168" s="79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80"/>
    </row>
    <row r="169" spans="1:17" ht="32.450000000000003" customHeight="1" x14ac:dyDescent="0.25">
      <c r="A169" s="47"/>
      <c r="B169" s="47"/>
      <c r="C169" s="79"/>
      <c r="D169" s="79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80"/>
    </row>
    <row r="170" spans="1:17" ht="32.450000000000003" customHeight="1" x14ac:dyDescent="0.25">
      <c r="A170" s="47"/>
      <c r="B170" s="47"/>
      <c r="C170" s="79"/>
      <c r="D170" s="79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80"/>
    </row>
    <row r="171" spans="1:17" ht="32.450000000000003" customHeight="1" x14ac:dyDescent="0.25">
      <c r="A171" s="47"/>
      <c r="B171" s="47"/>
      <c r="C171" s="79"/>
      <c r="D171" s="79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80"/>
    </row>
    <row r="172" spans="1:17" ht="32.450000000000003" customHeight="1" x14ac:dyDescent="0.25">
      <c r="A172" s="47"/>
      <c r="B172" s="47"/>
      <c r="C172" s="79"/>
      <c r="D172" s="79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80"/>
    </row>
    <row r="173" spans="1:17" ht="32.450000000000003" customHeight="1" x14ac:dyDescent="0.25">
      <c r="A173" s="47"/>
      <c r="B173" s="47"/>
      <c r="C173" s="79"/>
      <c r="D173" s="79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80"/>
    </row>
    <row r="174" spans="1:17" ht="32.450000000000003" customHeight="1" x14ac:dyDescent="0.25">
      <c r="A174" s="47"/>
      <c r="B174" s="47"/>
      <c r="C174" s="79"/>
      <c r="D174" s="79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80"/>
    </row>
    <row r="175" spans="1:17" ht="32.450000000000003" customHeight="1" x14ac:dyDescent="0.25">
      <c r="A175" s="47"/>
      <c r="B175" s="47"/>
      <c r="C175" s="79"/>
      <c r="D175" s="79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80"/>
    </row>
    <row r="176" spans="1:17" ht="32.450000000000003" customHeight="1" x14ac:dyDescent="0.25">
      <c r="A176" s="47"/>
      <c r="B176" s="47"/>
      <c r="C176" s="79"/>
      <c r="D176" s="79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80"/>
    </row>
    <row r="177" spans="1:17" ht="32.450000000000003" customHeight="1" x14ac:dyDescent="0.25">
      <c r="A177" s="47"/>
      <c r="B177" s="47"/>
      <c r="C177" s="79"/>
      <c r="D177" s="79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80"/>
    </row>
    <row r="178" spans="1:17" ht="32.450000000000003" customHeight="1" x14ac:dyDescent="0.25">
      <c r="A178" s="47"/>
      <c r="B178" s="47"/>
      <c r="C178" s="79"/>
      <c r="D178" s="79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80"/>
    </row>
    <row r="179" spans="1:17" ht="32.450000000000003" customHeight="1" x14ac:dyDescent="0.25">
      <c r="A179" s="47"/>
      <c r="B179" s="47"/>
      <c r="C179" s="79"/>
      <c r="D179" s="79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80"/>
    </row>
    <row r="180" spans="1:17" ht="32.450000000000003" customHeight="1" x14ac:dyDescent="0.25">
      <c r="A180" s="47"/>
      <c r="B180" s="47"/>
      <c r="C180" s="79"/>
      <c r="D180" s="79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80"/>
    </row>
    <row r="181" spans="1:17" ht="32.450000000000003" customHeight="1" x14ac:dyDescent="0.25">
      <c r="A181" s="47"/>
      <c r="B181" s="47"/>
      <c r="C181" s="79"/>
      <c r="D181" s="79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80"/>
    </row>
    <row r="182" spans="1:17" ht="32.450000000000003" customHeight="1" x14ac:dyDescent="0.25">
      <c r="A182" s="47"/>
      <c r="B182" s="47"/>
      <c r="C182" s="79"/>
      <c r="D182" s="79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80"/>
    </row>
    <row r="183" spans="1:17" ht="32.450000000000003" customHeight="1" x14ac:dyDescent="0.25">
      <c r="A183" s="47"/>
      <c r="B183" s="47"/>
      <c r="C183" s="79"/>
      <c r="D183" s="79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80"/>
    </row>
    <row r="184" spans="1:17" ht="32.450000000000003" customHeight="1" x14ac:dyDescent="0.25">
      <c r="A184" s="47"/>
      <c r="B184" s="47"/>
      <c r="C184" s="79"/>
      <c r="D184" s="79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80"/>
    </row>
    <row r="185" spans="1:17" ht="32.450000000000003" customHeight="1" x14ac:dyDescent="0.25">
      <c r="A185" s="47"/>
      <c r="B185" s="47"/>
      <c r="C185" s="79"/>
      <c r="D185" s="79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80"/>
    </row>
    <row r="186" spans="1:17" ht="32.450000000000003" customHeight="1" x14ac:dyDescent="0.25">
      <c r="A186" s="47"/>
      <c r="B186" s="47"/>
      <c r="C186" s="79"/>
      <c r="D186" s="79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80"/>
    </row>
    <row r="187" spans="1:17" ht="32.450000000000003" customHeight="1" x14ac:dyDescent="0.25">
      <c r="A187" s="47"/>
      <c r="B187" s="47"/>
      <c r="C187" s="79"/>
      <c r="D187" s="79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80"/>
    </row>
    <row r="188" spans="1:17" ht="32.450000000000003" customHeight="1" x14ac:dyDescent="0.25">
      <c r="A188" s="47"/>
      <c r="B188" s="47"/>
      <c r="C188" s="79"/>
      <c r="D188" s="79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80"/>
    </row>
    <row r="189" spans="1:17" ht="32.450000000000003" customHeight="1" x14ac:dyDescent="0.25">
      <c r="A189" s="47"/>
      <c r="B189" s="47"/>
      <c r="C189" s="79"/>
      <c r="D189" s="79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80"/>
    </row>
    <row r="190" spans="1:17" ht="32.450000000000003" customHeight="1" x14ac:dyDescent="0.25">
      <c r="A190" s="47"/>
      <c r="B190" s="47"/>
      <c r="C190" s="79"/>
      <c r="D190" s="79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80"/>
    </row>
    <row r="191" spans="1:17" ht="32.450000000000003" customHeight="1" x14ac:dyDescent="0.25">
      <c r="A191" s="47"/>
      <c r="B191" s="47"/>
      <c r="C191" s="79"/>
      <c r="D191" s="79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80"/>
    </row>
    <row r="192" spans="1:17" ht="32.450000000000003" customHeight="1" x14ac:dyDescent="0.25">
      <c r="A192" s="47"/>
      <c r="B192" s="47"/>
      <c r="C192" s="79"/>
      <c r="D192" s="79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80"/>
    </row>
    <row r="193" spans="1:17" ht="32.450000000000003" customHeight="1" x14ac:dyDescent="0.25">
      <c r="A193" s="47"/>
      <c r="B193" s="47"/>
      <c r="C193" s="79"/>
      <c r="D193" s="79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80"/>
    </row>
    <row r="194" spans="1:17" ht="32.450000000000003" customHeight="1" x14ac:dyDescent="0.25">
      <c r="A194" s="47"/>
      <c r="B194" s="47"/>
      <c r="C194" s="79"/>
      <c r="D194" s="79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80"/>
    </row>
    <row r="195" spans="1:17" ht="32.450000000000003" customHeight="1" x14ac:dyDescent="0.25">
      <c r="A195" s="47"/>
      <c r="B195" s="47"/>
      <c r="C195" s="79"/>
      <c r="D195" s="79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80"/>
    </row>
    <row r="196" spans="1:17" ht="32.450000000000003" customHeight="1" x14ac:dyDescent="0.25">
      <c r="A196" s="47"/>
      <c r="B196" s="47"/>
      <c r="C196" s="79"/>
      <c r="D196" s="79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80"/>
    </row>
    <row r="197" spans="1:17" ht="32.450000000000003" customHeight="1" x14ac:dyDescent="0.25">
      <c r="A197" s="47"/>
      <c r="B197" s="47"/>
      <c r="C197" s="79"/>
      <c r="D197" s="79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80"/>
    </row>
    <row r="198" spans="1:17" ht="32.450000000000003" customHeight="1" x14ac:dyDescent="0.25">
      <c r="A198" s="47"/>
      <c r="B198" s="47"/>
      <c r="C198" s="79"/>
      <c r="D198" s="79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80"/>
    </row>
    <row r="199" spans="1:17" ht="32.450000000000003" customHeight="1" x14ac:dyDescent="0.25">
      <c r="A199" s="47"/>
      <c r="B199" s="47"/>
      <c r="C199" s="79"/>
      <c r="D199" s="79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80"/>
    </row>
    <row r="200" spans="1:17" ht="32.450000000000003" customHeight="1" x14ac:dyDescent="0.25">
      <c r="A200" s="47"/>
      <c r="B200" s="47"/>
      <c r="C200" s="79"/>
      <c r="D200" s="79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80"/>
    </row>
    <row r="201" spans="1:17" ht="32.450000000000003" customHeight="1" x14ac:dyDescent="0.25">
      <c r="A201" s="47"/>
      <c r="B201" s="47"/>
      <c r="C201" s="79"/>
      <c r="D201" s="79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80"/>
    </row>
    <row r="202" spans="1:17" ht="32.450000000000003" customHeight="1" x14ac:dyDescent="0.25">
      <c r="A202" s="47"/>
      <c r="B202" s="47"/>
      <c r="C202" s="79"/>
      <c r="D202" s="79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80"/>
    </row>
    <row r="203" spans="1:17" ht="32.450000000000003" customHeight="1" x14ac:dyDescent="0.25">
      <c r="A203" s="47"/>
      <c r="B203" s="47"/>
      <c r="C203" s="79"/>
      <c r="D203" s="79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80"/>
    </row>
    <row r="204" spans="1:17" ht="32.450000000000003" customHeight="1" x14ac:dyDescent="0.25">
      <c r="A204" s="47"/>
      <c r="B204" s="47"/>
      <c r="C204" s="79"/>
      <c r="D204" s="79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80"/>
    </row>
    <row r="205" spans="1:17" ht="32.450000000000003" customHeight="1" x14ac:dyDescent="0.25">
      <c r="A205" s="47"/>
      <c r="B205" s="47"/>
      <c r="C205" s="79"/>
      <c r="D205" s="79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80"/>
    </row>
    <row r="206" spans="1:17" ht="32.450000000000003" customHeight="1" x14ac:dyDescent="0.25">
      <c r="A206" s="47"/>
      <c r="B206" s="47"/>
      <c r="C206" s="79"/>
      <c r="D206" s="79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80"/>
    </row>
    <row r="207" spans="1:17" ht="32.450000000000003" customHeight="1" x14ac:dyDescent="0.25">
      <c r="A207" s="47"/>
      <c r="B207" s="47"/>
      <c r="C207" s="79"/>
      <c r="D207" s="79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80"/>
    </row>
    <row r="208" spans="1:17" ht="32.450000000000003" customHeight="1" x14ac:dyDescent="0.25">
      <c r="A208" s="47"/>
      <c r="B208" s="47"/>
      <c r="C208" s="79"/>
      <c r="D208" s="79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80"/>
    </row>
    <row r="209" spans="1:17" ht="32.450000000000003" customHeight="1" x14ac:dyDescent="0.25">
      <c r="A209" s="47"/>
      <c r="B209" s="47"/>
      <c r="C209" s="79"/>
      <c r="D209" s="79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80"/>
    </row>
    <row r="210" spans="1:17" ht="32.450000000000003" customHeight="1" x14ac:dyDescent="0.25">
      <c r="A210" s="47"/>
      <c r="B210" s="47"/>
      <c r="C210" s="79"/>
      <c r="D210" s="79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80"/>
    </row>
    <row r="211" spans="1:17" ht="32.450000000000003" customHeight="1" x14ac:dyDescent="0.25">
      <c r="A211" s="47"/>
      <c r="B211" s="47"/>
      <c r="C211" s="79"/>
      <c r="D211" s="79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80"/>
    </row>
    <row r="212" spans="1:17" ht="32.450000000000003" customHeight="1" x14ac:dyDescent="0.25">
      <c r="A212" s="47"/>
      <c r="B212" s="47"/>
      <c r="C212" s="79"/>
      <c r="D212" s="79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80"/>
    </row>
    <row r="213" spans="1:17" ht="32.450000000000003" customHeight="1" x14ac:dyDescent="0.25">
      <c r="A213" s="47"/>
      <c r="B213" s="47"/>
      <c r="C213" s="79"/>
      <c r="D213" s="79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80"/>
    </row>
    <row r="214" spans="1:17" ht="32.450000000000003" customHeight="1" x14ac:dyDescent="0.25">
      <c r="A214" s="47"/>
      <c r="B214" s="47"/>
      <c r="C214" s="79"/>
      <c r="D214" s="79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80"/>
    </row>
    <row r="215" spans="1:17" ht="32.450000000000003" customHeight="1" x14ac:dyDescent="0.25">
      <c r="A215" s="47"/>
      <c r="B215" s="47"/>
      <c r="C215" s="79"/>
      <c r="D215" s="79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80"/>
    </row>
    <row r="216" spans="1:17" ht="32.450000000000003" customHeight="1" x14ac:dyDescent="0.25">
      <c r="A216" s="47"/>
      <c r="B216" s="47"/>
      <c r="C216" s="79"/>
      <c r="D216" s="79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80"/>
    </row>
    <row r="217" spans="1:17" ht="32.450000000000003" customHeight="1" x14ac:dyDescent="0.25">
      <c r="A217" s="47"/>
      <c r="B217" s="47"/>
      <c r="C217" s="79"/>
      <c r="D217" s="79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80"/>
    </row>
    <row r="218" spans="1:17" ht="32.450000000000003" customHeight="1" x14ac:dyDescent="0.25">
      <c r="A218" s="47"/>
      <c r="B218" s="47"/>
      <c r="C218" s="79"/>
      <c r="D218" s="79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80"/>
    </row>
    <row r="219" spans="1:17" ht="32.450000000000003" customHeight="1" x14ac:dyDescent="0.25">
      <c r="A219" s="47"/>
      <c r="B219" s="47"/>
      <c r="C219" s="79"/>
      <c r="D219" s="79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80"/>
    </row>
    <row r="220" spans="1:17" ht="32.450000000000003" customHeight="1" x14ac:dyDescent="0.25">
      <c r="A220" s="47"/>
      <c r="B220" s="47"/>
      <c r="C220" s="79"/>
      <c r="D220" s="79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80"/>
    </row>
    <row r="221" spans="1:17" ht="32.450000000000003" customHeight="1" x14ac:dyDescent="0.25">
      <c r="A221" s="47"/>
      <c r="B221" s="47"/>
      <c r="C221" s="79"/>
      <c r="D221" s="79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80"/>
    </row>
    <row r="222" spans="1:17" ht="32.450000000000003" customHeight="1" x14ac:dyDescent="0.25">
      <c r="A222" s="47"/>
      <c r="B222" s="47"/>
      <c r="C222" s="79"/>
      <c r="D222" s="79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80"/>
    </row>
    <row r="223" spans="1:17" ht="32.450000000000003" customHeight="1" x14ac:dyDescent="0.25">
      <c r="A223" s="47"/>
      <c r="B223" s="47"/>
      <c r="C223" s="79"/>
      <c r="D223" s="79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80"/>
    </row>
    <row r="224" spans="1:17" ht="32.450000000000003" customHeight="1" x14ac:dyDescent="0.25">
      <c r="A224" s="47"/>
      <c r="B224" s="47"/>
      <c r="C224" s="79"/>
      <c r="D224" s="79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80"/>
    </row>
    <row r="225" spans="1:17" ht="32.450000000000003" customHeight="1" x14ac:dyDescent="0.25">
      <c r="A225" s="47"/>
      <c r="B225" s="47"/>
      <c r="C225" s="79"/>
      <c r="D225" s="79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80"/>
    </row>
    <row r="226" spans="1:17" ht="32.450000000000003" customHeight="1" x14ac:dyDescent="0.25">
      <c r="A226" s="47"/>
      <c r="B226" s="47"/>
      <c r="C226" s="79"/>
      <c r="D226" s="79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80"/>
    </row>
    <row r="227" spans="1:17" ht="32.450000000000003" customHeight="1" x14ac:dyDescent="0.25">
      <c r="A227" s="47"/>
      <c r="B227" s="47"/>
      <c r="C227" s="79"/>
      <c r="D227" s="79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80"/>
    </row>
    <row r="228" spans="1:17" ht="32.450000000000003" customHeight="1" x14ac:dyDescent="0.25">
      <c r="A228" s="47"/>
      <c r="B228" s="47"/>
      <c r="C228" s="79"/>
      <c r="D228" s="79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80"/>
    </row>
    <row r="229" spans="1:17" ht="32.450000000000003" customHeight="1" x14ac:dyDescent="0.25">
      <c r="A229" s="47"/>
      <c r="B229" s="47"/>
      <c r="C229" s="79"/>
      <c r="D229" s="79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80"/>
    </row>
    <row r="230" spans="1:17" ht="32.450000000000003" customHeight="1" x14ac:dyDescent="0.25">
      <c r="A230" s="47"/>
      <c r="B230" s="47"/>
      <c r="C230" s="79"/>
      <c r="D230" s="79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80"/>
    </row>
    <row r="231" spans="1:17" ht="32.450000000000003" customHeight="1" x14ac:dyDescent="0.25">
      <c r="A231" s="47"/>
      <c r="B231" s="47"/>
      <c r="C231" s="79"/>
      <c r="D231" s="79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80"/>
    </row>
    <row r="232" spans="1:17" ht="32.450000000000003" customHeight="1" x14ac:dyDescent="0.25">
      <c r="A232" s="47"/>
      <c r="B232" s="47"/>
      <c r="C232" s="79"/>
      <c r="D232" s="79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80"/>
    </row>
    <row r="233" spans="1:17" ht="32.450000000000003" customHeight="1" x14ac:dyDescent="0.25">
      <c r="A233" s="47"/>
      <c r="B233" s="47"/>
      <c r="C233" s="79"/>
      <c r="D233" s="79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80"/>
    </row>
    <row r="234" spans="1:17" ht="32.450000000000003" customHeight="1" x14ac:dyDescent="0.25">
      <c r="A234" s="47"/>
      <c r="B234" s="47"/>
      <c r="C234" s="79"/>
      <c r="D234" s="79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80"/>
    </row>
    <row r="235" spans="1:17" ht="32.450000000000003" customHeight="1" x14ac:dyDescent="0.25">
      <c r="A235" s="47"/>
      <c r="B235" s="47"/>
      <c r="C235" s="79"/>
      <c r="D235" s="79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80"/>
    </row>
    <row r="236" spans="1:17" ht="32.450000000000003" customHeight="1" x14ac:dyDescent="0.25">
      <c r="A236" s="47"/>
      <c r="B236" s="47"/>
      <c r="C236" s="79"/>
      <c r="D236" s="79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80"/>
    </row>
    <row r="237" spans="1:17" ht="32.450000000000003" customHeight="1" x14ac:dyDescent="0.25">
      <c r="A237" s="47"/>
      <c r="B237" s="47"/>
      <c r="C237" s="79"/>
      <c r="D237" s="79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80"/>
    </row>
    <row r="238" spans="1:17" ht="32.450000000000003" customHeight="1" x14ac:dyDescent="0.25">
      <c r="A238" s="47"/>
      <c r="B238" s="47"/>
      <c r="C238" s="79"/>
      <c r="D238" s="79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80"/>
    </row>
    <row r="239" spans="1:17" ht="32.450000000000003" customHeight="1" x14ac:dyDescent="0.25">
      <c r="A239" s="47"/>
      <c r="B239" s="47"/>
      <c r="C239" s="79"/>
      <c r="D239" s="79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80"/>
    </row>
    <row r="240" spans="1:17" ht="32.450000000000003" customHeight="1" x14ac:dyDescent="0.25">
      <c r="A240" s="47"/>
      <c r="B240" s="47"/>
      <c r="C240" s="79"/>
      <c r="D240" s="79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80"/>
    </row>
    <row r="241" spans="1:17" ht="32.450000000000003" customHeight="1" x14ac:dyDescent="0.25">
      <c r="A241" s="47"/>
      <c r="B241" s="47"/>
      <c r="C241" s="79"/>
      <c r="D241" s="79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80"/>
    </row>
    <row r="242" spans="1:17" ht="32.450000000000003" customHeight="1" x14ac:dyDescent="0.25">
      <c r="A242" s="47"/>
      <c r="B242" s="47"/>
      <c r="C242" s="79"/>
      <c r="D242" s="79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80"/>
    </row>
    <row r="243" spans="1:17" ht="32.450000000000003" customHeight="1" x14ac:dyDescent="0.25">
      <c r="A243" s="47"/>
      <c r="B243" s="47"/>
      <c r="C243" s="79"/>
      <c r="D243" s="79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80"/>
    </row>
    <row r="244" spans="1:17" ht="32.450000000000003" customHeight="1" x14ac:dyDescent="0.25">
      <c r="A244" s="47"/>
      <c r="B244" s="47"/>
      <c r="C244" s="79"/>
      <c r="D244" s="79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80"/>
    </row>
    <row r="245" spans="1:17" ht="32.450000000000003" customHeight="1" x14ac:dyDescent="0.25">
      <c r="A245" s="47"/>
      <c r="B245" s="47"/>
      <c r="C245" s="79"/>
      <c r="D245" s="79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80"/>
    </row>
    <row r="246" spans="1:17" ht="32.450000000000003" customHeight="1" x14ac:dyDescent="0.25">
      <c r="A246" s="47"/>
      <c r="B246" s="47"/>
      <c r="C246" s="79"/>
      <c r="D246" s="79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80"/>
    </row>
    <row r="247" spans="1:17" ht="32.450000000000003" customHeight="1" x14ac:dyDescent="0.25">
      <c r="A247" s="47"/>
      <c r="B247" s="47"/>
      <c r="C247" s="79"/>
      <c r="D247" s="79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80"/>
    </row>
    <row r="248" spans="1:17" ht="32.450000000000003" customHeight="1" x14ac:dyDescent="0.25">
      <c r="A248" s="47"/>
      <c r="B248" s="47"/>
      <c r="C248" s="79"/>
      <c r="D248" s="79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80"/>
    </row>
    <row r="249" spans="1:17" ht="32.450000000000003" customHeight="1" x14ac:dyDescent="0.25">
      <c r="A249" s="47"/>
      <c r="B249" s="47"/>
      <c r="C249" s="79"/>
      <c r="D249" s="79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80"/>
    </row>
    <row r="250" spans="1:17" ht="32.450000000000003" customHeight="1" x14ac:dyDescent="0.25">
      <c r="A250" s="47"/>
      <c r="B250" s="47"/>
      <c r="C250" s="79"/>
      <c r="D250" s="79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80"/>
    </row>
    <row r="251" spans="1:17" ht="32.450000000000003" customHeight="1" x14ac:dyDescent="0.25">
      <c r="A251" s="47"/>
      <c r="B251" s="47"/>
      <c r="C251" s="79"/>
      <c r="D251" s="79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80"/>
    </row>
    <row r="252" spans="1:17" ht="32.450000000000003" customHeight="1" x14ac:dyDescent="0.25">
      <c r="A252" s="47"/>
      <c r="B252" s="47"/>
      <c r="C252" s="79"/>
      <c r="D252" s="79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80"/>
    </row>
    <row r="253" spans="1:17" ht="32.450000000000003" customHeight="1" x14ac:dyDescent="0.25">
      <c r="A253" s="47"/>
      <c r="B253" s="47"/>
      <c r="C253" s="79"/>
      <c r="D253" s="79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80"/>
    </row>
    <row r="254" spans="1:17" ht="32.450000000000003" customHeight="1" x14ac:dyDescent="0.25">
      <c r="A254" s="47"/>
      <c r="B254" s="47"/>
      <c r="C254" s="79"/>
      <c r="D254" s="79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80"/>
    </row>
    <row r="255" spans="1:17" ht="32.450000000000003" customHeight="1" x14ac:dyDescent="0.25">
      <c r="A255" s="47"/>
      <c r="B255" s="47"/>
      <c r="C255" s="79"/>
      <c r="D255" s="79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80"/>
    </row>
    <row r="256" spans="1:17" ht="32.450000000000003" customHeight="1" x14ac:dyDescent="0.25">
      <c r="A256" s="47"/>
      <c r="B256" s="47"/>
      <c r="C256" s="79"/>
      <c r="D256" s="79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80"/>
    </row>
    <row r="257" spans="1:17" ht="32.450000000000003" customHeight="1" x14ac:dyDescent="0.25">
      <c r="A257" s="47"/>
      <c r="B257" s="47"/>
      <c r="C257" s="79"/>
      <c r="D257" s="79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80"/>
    </row>
    <row r="258" spans="1:17" ht="32.450000000000003" customHeight="1" x14ac:dyDescent="0.25">
      <c r="A258" s="47"/>
      <c r="B258" s="47"/>
      <c r="C258" s="79"/>
      <c r="D258" s="79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80"/>
    </row>
    <row r="259" spans="1:17" ht="32.450000000000003" customHeight="1" x14ac:dyDescent="0.25">
      <c r="A259" s="47"/>
      <c r="B259" s="47"/>
      <c r="C259" s="79"/>
      <c r="D259" s="79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80"/>
    </row>
    <row r="260" spans="1:17" ht="32.450000000000003" customHeight="1" x14ac:dyDescent="0.25">
      <c r="A260" s="47"/>
      <c r="B260" s="47"/>
      <c r="C260" s="79"/>
      <c r="D260" s="79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80"/>
    </row>
    <row r="261" spans="1:17" ht="32.450000000000003" customHeight="1" x14ac:dyDescent="0.25">
      <c r="A261" s="47"/>
      <c r="B261" s="47"/>
      <c r="C261" s="79"/>
      <c r="D261" s="79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80"/>
    </row>
    <row r="262" spans="1:17" ht="32.450000000000003" customHeight="1" x14ac:dyDescent="0.25">
      <c r="A262" s="47"/>
      <c r="B262" s="47"/>
      <c r="C262" s="79"/>
      <c r="D262" s="79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80"/>
    </row>
    <row r="263" spans="1:17" ht="32.450000000000003" customHeight="1" x14ac:dyDescent="0.25">
      <c r="A263" s="47"/>
      <c r="B263" s="47"/>
      <c r="C263" s="79"/>
      <c r="D263" s="79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80"/>
    </row>
    <row r="264" spans="1:17" ht="32.450000000000003" customHeight="1" x14ac:dyDescent="0.25">
      <c r="A264" s="47"/>
      <c r="B264" s="47"/>
      <c r="C264" s="79"/>
      <c r="D264" s="79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80"/>
    </row>
    <row r="265" spans="1:17" ht="32.450000000000003" customHeight="1" x14ac:dyDescent="0.25">
      <c r="A265" s="47"/>
      <c r="B265" s="47"/>
      <c r="C265" s="79"/>
      <c r="D265" s="79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80"/>
    </row>
    <row r="266" spans="1:17" ht="32.450000000000003" customHeight="1" x14ac:dyDescent="0.25">
      <c r="A266" s="47"/>
      <c r="B266" s="47"/>
      <c r="C266" s="79"/>
      <c r="D266" s="79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80"/>
    </row>
    <row r="267" spans="1:17" ht="32.450000000000003" customHeight="1" x14ac:dyDescent="0.25">
      <c r="A267" s="47"/>
      <c r="B267" s="47"/>
      <c r="C267" s="79"/>
      <c r="D267" s="79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80"/>
    </row>
    <row r="268" spans="1:17" ht="32.450000000000003" customHeight="1" x14ac:dyDescent="0.25">
      <c r="A268" s="47"/>
      <c r="B268" s="47"/>
      <c r="C268" s="79"/>
      <c r="D268" s="79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80"/>
    </row>
    <row r="269" spans="1:17" ht="32.450000000000003" customHeight="1" x14ac:dyDescent="0.25">
      <c r="A269" s="47"/>
      <c r="B269" s="47"/>
      <c r="C269" s="79"/>
      <c r="D269" s="79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80"/>
    </row>
    <row r="270" spans="1:17" ht="32.450000000000003" customHeight="1" x14ac:dyDescent="0.25">
      <c r="A270" s="47"/>
      <c r="B270" s="47"/>
      <c r="C270" s="79"/>
      <c r="D270" s="79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80"/>
    </row>
    <row r="271" spans="1:17" ht="32.450000000000003" customHeight="1" x14ac:dyDescent="0.25">
      <c r="A271" s="47"/>
      <c r="B271" s="47"/>
      <c r="C271" s="79"/>
      <c r="D271" s="79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80"/>
    </row>
    <row r="272" spans="1:17" ht="32.450000000000003" customHeight="1" x14ac:dyDescent="0.25">
      <c r="A272" s="47"/>
      <c r="B272" s="47"/>
      <c r="C272" s="79"/>
      <c r="D272" s="79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80"/>
    </row>
    <row r="273" spans="1:17" ht="32.450000000000003" customHeight="1" x14ac:dyDescent="0.25">
      <c r="A273" s="47"/>
      <c r="B273" s="47"/>
      <c r="C273" s="79"/>
      <c r="D273" s="79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80"/>
    </row>
    <row r="274" spans="1:17" ht="32.450000000000003" customHeight="1" x14ac:dyDescent="0.25">
      <c r="A274" s="47"/>
      <c r="B274" s="47"/>
      <c r="C274" s="79"/>
      <c r="D274" s="79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80"/>
    </row>
    <row r="275" spans="1:17" ht="32.450000000000003" customHeight="1" x14ac:dyDescent="0.25">
      <c r="A275" s="47"/>
      <c r="B275" s="47"/>
      <c r="C275" s="79"/>
      <c r="D275" s="79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80"/>
    </row>
    <row r="276" spans="1:17" ht="32.450000000000003" customHeight="1" x14ac:dyDescent="0.25">
      <c r="A276" s="47"/>
      <c r="B276" s="47"/>
      <c r="C276" s="79"/>
      <c r="D276" s="79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80"/>
    </row>
    <row r="277" spans="1:17" ht="32.450000000000003" customHeight="1" x14ac:dyDescent="0.25">
      <c r="A277" s="47"/>
      <c r="B277" s="47"/>
      <c r="C277" s="79"/>
      <c r="D277" s="79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80"/>
    </row>
    <row r="278" spans="1:17" ht="32.450000000000003" customHeight="1" x14ac:dyDescent="0.25">
      <c r="A278" s="47"/>
      <c r="B278" s="47"/>
      <c r="C278" s="79"/>
      <c r="D278" s="79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80"/>
    </row>
    <row r="279" spans="1:17" ht="32.450000000000003" customHeight="1" x14ac:dyDescent="0.25">
      <c r="A279" s="47"/>
      <c r="B279" s="47"/>
      <c r="C279" s="79"/>
      <c r="D279" s="79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80"/>
    </row>
    <row r="280" spans="1:17" ht="32.450000000000003" customHeight="1" x14ac:dyDescent="0.25">
      <c r="A280" s="47"/>
      <c r="B280" s="47"/>
      <c r="C280" s="79"/>
      <c r="D280" s="79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80"/>
    </row>
    <row r="281" spans="1:17" ht="32.450000000000003" customHeight="1" x14ac:dyDescent="0.25">
      <c r="A281" s="47"/>
      <c r="B281" s="47"/>
      <c r="C281" s="79"/>
      <c r="D281" s="79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80"/>
    </row>
    <row r="282" spans="1:17" ht="32.450000000000003" customHeight="1" x14ac:dyDescent="0.25">
      <c r="A282" s="47"/>
      <c r="B282" s="47"/>
      <c r="C282" s="79"/>
      <c r="D282" s="79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80"/>
    </row>
    <row r="283" spans="1:17" ht="32.450000000000003" customHeight="1" x14ac:dyDescent="0.25">
      <c r="A283" s="47"/>
      <c r="B283" s="47"/>
      <c r="C283" s="79"/>
      <c r="D283" s="79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80"/>
    </row>
    <row r="284" spans="1:17" ht="32.450000000000003" customHeight="1" x14ac:dyDescent="0.25">
      <c r="A284" s="47"/>
      <c r="B284" s="47"/>
      <c r="C284" s="79"/>
      <c r="D284" s="79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80"/>
    </row>
    <row r="285" spans="1:17" ht="32.450000000000003" customHeight="1" x14ac:dyDescent="0.25">
      <c r="A285" s="47"/>
      <c r="B285" s="47"/>
      <c r="C285" s="79"/>
      <c r="D285" s="79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80"/>
    </row>
    <row r="286" spans="1:17" ht="32.450000000000003" customHeight="1" x14ac:dyDescent="0.25">
      <c r="A286" s="47"/>
      <c r="B286" s="47"/>
      <c r="C286" s="79"/>
      <c r="D286" s="79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80"/>
    </row>
    <row r="287" spans="1:17" ht="32.450000000000003" customHeight="1" x14ac:dyDescent="0.25">
      <c r="A287" s="47"/>
      <c r="B287" s="47"/>
      <c r="C287" s="79"/>
      <c r="D287" s="79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80"/>
    </row>
    <row r="288" spans="1:17" ht="32.450000000000003" customHeight="1" x14ac:dyDescent="0.25">
      <c r="A288" s="47"/>
      <c r="B288" s="47"/>
      <c r="C288" s="79"/>
      <c r="D288" s="79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80"/>
    </row>
    <row r="289" spans="1:17" ht="32.450000000000003" customHeight="1" x14ac:dyDescent="0.25">
      <c r="A289" s="47"/>
      <c r="B289" s="47"/>
      <c r="C289" s="79"/>
      <c r="D289" s="79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80"/>
    </row>
    <row r="290" spans="1:17" ht="32.450000000000003" customHeight="1" x14ac:dyDescent="0.25">
      <c r="A290" s="47"/>
      <c r="B290" s="47"/>
      <c r="C290" s="79"/>
      <c r="D290" s="79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80"/>
    </row>
    <row r="291" spans="1:17" ht="32.450000000000003" customHeight="1" x14ac:dyDescent="0.25">
      <c r="A291" s="47"/>
      <c r="B291" s="47"/>
      <c r="C291" s="79"/>
      <c r="D291" s="79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80"/>
    </row>
    <row r="292" spans="1:17" ht="32.450000000000003" customHeight="1" x14ac:dyDescent="0.25">
      <c r="A292" s="47"/>
      <c r="B292" s="47"/>
      <c r="C292" s="79"/>
      <c r="D292" s="79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80"/>
    </row>
    <row r="293" spans="1:17" ht="32.450000000000003" customHeight="1" x14ac:dyDescent="0.25">
      <c r="A293" s="47"/>
      <c r="B293" s="47"/>
      <c r="C293" s="79"/>
      <c r="D293" s="79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80"/>
    </row>
    <row r="294" spans="1:17" ht="32.450000000000003" customHeight="1" x14ac:dyDescent="0.25">
      <c r="A294" s="47"/>
      <c r="B294" s="47"/>
      <c r="C294" s="79"/>
      <c r="D294" s="79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80"/>
    </row>
    <row r="295" spans="1:17" ht="32.450000000000003" customHeight="1" x14ac:dyDescent="0.25">
      <c r="A295" s="47"/>
      <c r="B295" s="47"/>
      <c r="C295" s="79"/>
      <c r="D295" s="79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80"/>
    </row>
    <row r="296" spans="1:17" ht="32.450000000000003" customHeight="1" x14ac:dyDescent="0.25">
      <c r="A296" s="47"/>
      <c r="B296" s="47"/>
      <c r="C296" s="79"/>
      <c r="D296" s="79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80"/>
    </row>
    <row r="297" spans="1:17" ht="32.450000000000003" customHeight="1" x14ac:dyDescent="0.25">
      <c r="A297" s="47"/>
      <c r="B297" s="47"/>
      <c r="C297" s="79"/>
      <c r="D297" s="79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80"/>
    </row>
    <row r="298" spans="1:17" ht="32.450000000000003" customHeight="1" x14ac:dyDescent="0.25">
      <c r="A298" s="47"/>
      <c r="B298" s="47"/>
      <c r="C298" s="79"/>
      <c r="D298" s="79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80"/>
    </row>
    <row r="299" spans="1:17" ht="32.450000000000003" customHeight="1" x14ac:dyDescent="0.25">
      <c r="A299" s="47"/>
      <c r="B299" s="47"/>
      <c r="C299" s="79"/>
      <c r="D299" s="79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80"/>
    </row>
    <row r="300" spans="1:17" ht="32.450000000000003" customHeight="1" x14ac:dyDescent="0.25">
      <c r="A300" s="47"/>
      <c r="B300" s="47"/>
      <c r="C300" s="79"/>
      <c r="D300" s="79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80"/>
    </row>
    <row r="301" spans="1:17" ht="32.450000000000003" customHeight="1" x14ac:dyDescent="0.25">
      <c r="A301" s="47"/>
      <c r="B301" s="47"/>
      <c r="C301" s="79"/>
      <c r="D301" s="79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80"/>
    </row>
    <row r="302" spans="1:17" ht="32.450000000000003" customHeight="1" x14ac:dyDescent="0.25">
      <c r="A302" s="47"/>
      <c r="B302" s="47"/>
      <c r="C302" s="79"/>
      <c r="D302" s="79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80"/>
    </row>
    <row r="303" spans="1:17" ht="32.450000000000003" customHeight="1" x14ac:dyDescent="0.25">
      <c r="A303" s="47"/>
      <c r="B303" s="47"/>
      <c r="C303" s="79"/>
      <c r="D303" s="79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80"/>
    </row>
    <row r="304" spans="1:17" ht="32.450000000000003" customHeight="1" x14ac:dyDescent="0.25">
      <c r="A304" s="47"/>
      <c r="B304" s="47"/>
      <c r="C304" s="79"/>
      <c r="D304" s="79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80"/>
    </row>
    <row r="305" spans="1:17" ht="32.450000000000003" customHeight="1" x14ac:dyDescent="0.25">
      <c r="A305" s="47"/>
      <c r="B305" s="47"/>
      <c r="C305" s="79"/>
      <c r="D305" s="79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80"/>
    </row>
    <row r="306" spans="1:17" ht="32.450000000000003" customHeight="1" x14ac:dyDescent="0.25">
      <c r="A306" s="47"/>
      <c r="B306" s="47"/>
      <c r="C306" s="79"/>
      <c r="D306" s="79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80"/>
    </row>
    <row r="307" spans="1:17" ht="32.450000000000003" customHeight="1" x14ac:dyDescent="0.25">
      <c r="A307" s="47"/>
      <c r="B307" s="47"/>
      <c r="C307" s="79"/>
      <c r="D307" s="79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80"/>
    </row>
    <row r="308" spans="1:17" ht="32.450000000000003" customHeight="1" x14ac:dyDescent="0.25">
      <c r="A308" s="47"/>
      <c r="B308" s="47"/>
      <c r="C308" s="79"/>
      <c r="D308" s="79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80"/>
    </row>
    <row r="309" spans="1:17" ht="32.450000000000003" customHeight="1" x14ac:dyDescent="0.25">
      <c r="A309" s="47"/>
      <c r="B309" s="47"/>
      <c r="C309" s="79"/>
      <c r="D309" s="79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80"/>
    </row>
    <row r="310" spans="1:17" ht="32.450000000000003" customHeight="1" x14ac:dyDescent="0.25">
      <c r="A310" s="47"/>
      <c r="B310" s="47"/>
      <c r="C310" s="79"/>
      <c r="D310" s="79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80"/>
    </row>
    <row r="311" spans="1:17" ht="32.450000000000003" customHeight="1" x14ac:dyDescent="0.25">
      <c r="A311" s="47"/>
      <c r="B311" s="47"/>
      <c r="C311" s="79"/>
      <c r="D311" s="79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80"/>
    </row>
    <row r="312" spans="1:17" ht="32.450000000000003" customHeight="1" x14ac:dyDescent="0.25">
      <c r="A312" s="47"/>
      <c r="B312" s="47"/>
      <c r="C312" s="79"/>
      <c r="D312" s="79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80"/>
    </row>
    <row r="313" spans="1:17" ht="32.450000000000003" customHeight="1" x14ac:dyDescent="0.25">
      <c r="A313" s="47"/>
      <c r="B313" s="47"/>
      <c r="C313" s="79"/>
      <c r="D313" s="79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80"/>
    </row>
    <row r="314" spans="1:17" ht="32.450000000000003" customHeight="1" x14ac:dyDescent="0.25">
      <c r="A314" s="47"/>
      <c r="B314" s="47"/>
      <c r="C314" s="79"/>
      <c r="D314" s="79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80"/>
    </row>
    <row r="315" spans="1:17" ht="32.450000000000003" customHeight="1" x14ac:dyDescent="0.25">
      <c r="A315" s="47"/>
      <c r="B315" s="47"/>
      <c r="C315" s="79"/>
      <c r="D315" s="79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80"/>
    </row>
    <row r="316" spans="1:17" ht="32.450000000000003" customHeight="1" x14ac:dyDescent="0.25">
      <c r="A316" s="47"/>
      <c r="B316" s="47"/>
      <c r="C316" s="79"/>
      <c r="D316" s="79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80"/>
    </row>
    <row r="317" spans="1:17" ht="32.450000000000003" customHeight="1" x14ac:dyDescent="0.25">
      <c r="A317" s="47"/>
      <c r="B317" s="47"/>
      <c r="C317" s="79"/>
      <c r="D317" s="79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80"/>
    </row>
    <row r="318" spans="1:17" ht="32.450000000000003" customHeight="1" x14ac:dyDescent="0.25">
      <c r="A318" s="47"/>
      <c r="B318" s="47"/>
      <c r="C318" s="79"/>
      <c r="D318" s="79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80"/>
    </row>
    <row r="319" spans="1:17" ht="32.450000000000003" customHeight="1" x14ac:dyDescent="0.25">
      <c r="A319" s="47"/>
      <c r="B319" s="47"/>
      <c r="C319" s="79"/>
      <c r="D319" s="79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80"/>
    </row>
    <row r="320" spans="1:17" ht="32.450000000000003" customHeight="1" x14ac:dyDescent="0.25">
      <c r="A320" s="47"/>
      <c r="B320" s="47"/>
      <c r="C320" s="79"/>
      <c r="D320" s="79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80"/>
    </row>
    <row r="321" spans="1:17" ht="32.450000000000003" customHeight="1" x14ac:dyDescent="0.25">
      <c r="A321" s="47"/>
      <c r="B321" s="47"/>
      <c r="C321" s="79"/>
      <c r="D321" s="79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80"/>
    </row>
    <row r="322" spans="1:17" ht="32.450000000000003" customHeight="1" x14ac:dyDescent="0.25">
      <c r="A322" s="47"/>
      <c r="B322" s="47"/>
      <c r="C322" s="79"/>
      <c r="D322" s="79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80"/>
    </row>
    <row r="323" spans="1:17" ht="32.450000000000003" customHeight="1" x14ac:dyDescent="0.25">
      <c r="A323" s="47"/>
      <c r="B323" s="47"/>
      <c r="C323" s="79"/>
      <c r="D323" s="79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80"/>
    </row>
    <row r="324" spans="1:17" ht="32.450000000000003" customHeight="1" x14ac:dyDescent="0.25">
      <c r="A324" s="47"/>
      <c r="B324" s="47"/>
      <c r="C324" s="79"/>
      <c r="D324" s="79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80"/>
    </row>
    <row r="325" spans="1:17" ht="32.450000000000003" customHeight="1" x14ac:dyDescent="0.25">
      <c r="A325" s="47"/>
      <c r="B325" s="47"/>
      <c r="C325" s="79"/>
      <c r="D325" s="79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80"/>
    </row>
    <row r="326" spans="1:17" ht="32.450000000000003" customHeight="1" x14ac:dyDescent="0.25">
      <c r="A326" s="47"/>
      <c r="B326" s="47"/>
      <c r="C326" s="79"/>
      <c r="D326" s="79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80"/>
    </row>
    <row r="327" spans="1:17" ht="32.450000000000003" customHeight="1" x14ac:dyDescent="0.25">
      <c r="A327" s="47"/>
      <c r="B327" s="47"/>
      <c r="C327" s="79"/>
      <c r="D327" s="79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80"/>
    </row>
    <row r="328" spans="1:17" ht="32.450000000000003" customHeight="1" x14ac:dyDescent="0.25">
      <c r="A328" s="47"/>
      <c r="B328" s="47"/>
      <c r="C328" s="79"/>
      <c r="D328" s="79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80"/>
    </row>
    <row r="329" spans="1:17" ht="32.450000000000003" customHeight="1" x14ac:dyDescent="0.25">
      <c r="A329" s="47"/>
      <c r="B329" s="47"/>
      <c r="C329" s="79"/>
      <c r="D329" s="79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80"/>
    </row>
    <row r="330" spans="1:17" ht="32.450000000000003" customHeight="1" x14ac:dyDescent="0.25">
      <c r="A330" s="47"/>
      <c r="B330" s="47"/>
      <c r="C330" s="79"/>
      <c r="D330" s="79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80"/>
    </row>
    <row r="331" spans="1:17" ht="32.450000000000003" customHeight="1" x14ac:dyDescent="0.25">
      <c r="A331" s="47"/>
      <c r="B331" s="47"/>
      <c r="C331" s="79"/>
      <c r="D331" s="79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80"/>
    </row>
    <row r="332" spans="1:17" ht="32.450000000000003" customHeight="1" x14ac:dyDescent="0.25">
      <c r="A332" s="47"/>
      <c r="B332" s="47"/>
      <c r="C332" s="79"/>
      <c r="D332" s="79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80"/>
    </row>
    <row r="333" spans="1:17" ht="32.450000000000003" customHeight="1" x14ac:dyDescent="0.25">
      <c r="A333" s="47"/>
      <c r="B333" s="47"/>
      <c r="C333" s="79"/>
      <c r="D333" s="79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80"/>
    </row>
    <row r="334" spans="1:17" ht="32.450000000000003" customHeight="1" x14ac:dyDescent="0.25">
      <c r="A334" s="47"/>
      <c r="B334" s="47"/>
      <c r="C334" s="79"/>
      <c r="D334" s="79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80"/>
    </row>
    <row r="335" spans="1:17" ht="32.450000000000003" customHeight="1" x14ac:dyDescent="0.25">
      <c r="A335" s="47"/>
      <c r="B335" s="47"/>
      <c r="C335" s="79"/>
      <c r="D335" s="79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80"/>
    </row>
    <row r="336" spans="1:17" ht="32.450000000000003" customHeight="1" x14ac:dyDescent="0.25">
      <c r="A336" s="47"/>
      <c r="B336" s="47"/>
      <c r="C336" s="79"/>
      <c r="D336" s="79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80"/>
    </row>
    <row r="337" spans="1:17" ht="32.450000000000003" customHeight="1" x14ac:dyDescent="0.25">
      <c r="A337" s="47"/>
      <c r="B337" s="47"/>
      <c r="C337" s="79"/>
      <c r="D337" s="79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80"/>
    </row>
    <row r="338" spans="1:17" ht="32.450000000000003" customHeight="1" x14ac:dyDescent="0.25">
      <c r="A338" s="47"/>
      <c r="B338" s="47"/>
      <c r="C338" s="79"/>
      <c r="D338" s="79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80"/>
    </row>
    <row r="339" spans="1:17" ht="32.450000000000003" customHeight="1" x14ac:dyDescent="0.25">
      <c r="A339" s="47"/>
      <c r="B339" s="47"/>
      <c r="C339" s="79"/>
      <c r="D339" s="79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80"/>
    </row>
    <row r="340" spans="1:17" ht="32.450000000000003" customHeight="1" x14ac:dyDescent="0.25">
      <c r="A340" s="47"/>
      <c r="B340" s="47"/>
      <c r="C340" s="79"/>
      <c r="D340" s="79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80"/>
    </row>
    <row r="341" spans="1:17" ht="32.450000000000003" customHeight="1" x14ac:dyDescent="0.25">
      <c r="A341" s="47"/>
      <c r="B341" s="47"/>
      <c r="C341" s="79"/>
      <c r="D341" s="79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80"/>
    </row>
    <row r="342" spans="1:17" ht="32.450000000000003" customHeight="1" x14ac:dyDescent="0.25">
      <c r="A342" s="47"/>
      <c r="B342" s="47"/>
      <c r="C342" s="79"/>
      <c r="D342" s="79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80"/>
    </row>
    <row r="343" spans="1:17" ht="32.450000000000003" customHeight="1" x14ac:dyDescent="0.25">
      <c r="A343" s="47"/>
      <c r="B343" s="47"/>
      <c r="C343" s="79"/>
      <c r="D343" s="79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80"/>
    </row>
    <row r="344" spans="1:17" ht="32.450000000000003" customHeight="1" x14ac:dyDescent="0.25">
      <c r="A344" s="47"/>
      <c r="B344" s="47"/>
      <c r="C344" s="79"/>
      <c r="D344" s="79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80"/>
    </row>
    <row r="345" spans="1:17" ht="32.450000000000003" customHeight="1" x14ac:dyDescent="0.25">
      <c r="A345" s="47"/>
      <c r="B345" s="47"/>
      <c r="C345" s="79"/>
      <c r="D345" s="79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80"/>
    </row>
    <row r="346" spans="1:17" ht="32.450000000000003" customHeight="1" x14ac:dyDescent="0.25">
      <c r="A346" s="47"/>
      <c r="B346" s="47"/>
      <c r="C346" s="79"/>
      <c r="D346" s="79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80"/>
    </row>
    <row r="347" spans="1:17" ht="32.450000000000003" customHeight="1" x14ac:dyDescent="0.25">
      <c r="A347" s="47"/>
      <c r="B347" s="47"/>
      <c r="C347" s="79"/>
      <c r="D347" s="79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80"/>
    </row>
    <row r="348" spans="1:17" ht="32.450000000000003" customHeight="1" x14ac:dyDescent="0.25">
      <c r="A348" s="47"/>
      <c r="B348" s="47"/>
      <c r="C348" s="79"/>
      <c r="D348" s="79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80"/>
    </row>
    <row r="349" spans="1:17" ht="32.450000000000003" customHeight="1" x14ac:dyDescent="0.25">
      <c r="A349" s="47"/>
      <c r="B349" s="47"/>
      <c r="C349" s="79"/>
      <c r="D349" s="79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80"/>
    </row>
    <row r="350" spans="1:17" ht="32.450000000000003" customHeight="1" x14ac:dyDescent="0.25">
      <c r="A350" s="47"/>
      <c r="B350" s="47"/>
      <c r="C350" s="79"/>
      <c r="D350" s="79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80"/>
    </row>
    <row r="351" spans="1:17" ht="32.450000000000003" customHeight="1" x14ac:dyDescent="0.25">
      <c r="A351" s="47"/>
      <c r="B351" s="47"/>
      <c r="C351" s="79"/>
      <c r="D351" s="79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80"/>
    </row>
    <row r="352" spans="1:17" ht="32.450000000000003" customHeight="1" x14ac:dyDescent="0.25">
      <c r="A352" s="47"/>
      <c r="B352" s="47"/>
      <c r="C352" s="79"/>
      <c r="D352" s="79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80"/>
    </row>
    <row r="353" spans="1:17" ht="32.450000000000003" customHeight="1" x14ac:dyDescent="0.25">
      <c r="A353" s="47"/>
      <c r="B353" s="47"/>
      <c r="C353" s="79"/>
      <c r="D353" s="79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80"/>
    </row>
    <row r="354" spans="1:17" ht="32.450000000000003" customHeight="1" x14ac:dyDescent="0.25">
      <c r="A354" s="47"/>
      <c r="B354" s="47"/>
      <c r="C354" s="79"/>
      <c r="D354" s="79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80"/>
    </row>
    <row r="355" spans="1:17" ht="32.450000000000003" customHeight="1" x14ac:dyDescent="0.25">
      <c r="A355" s="47"/>
      <c r="B355" s="47"/>
      <c r="C355" s="79"/>
      <c r="D355" s="79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80"/>
    </row>
    <row r="356" spans="1:17" ht="32.450000000000003" customHeight="1" x14ac:dyDescent="0.25">
      <c r="A356" s="47"/>
      <c r="B356" s="47"/>
      <c r="C356" s="79"/>
      <c r="D356" s="79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80"/>
    </row>
    <row r="357" spans="1:17" ht="32.450000000000003" customHeight="1" x14ac:dyDescent="0.25">
      <c r="A357" s="47"/>
      <c r="B357" s="47"/>
      <c r="C357" s="79"/>
      <c r="D357" s="79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80"/>
    </row>
    <row r="358" spans="1:17" ht="32.450000000000003" customHeight="1" x14ac:dyDescent="0.25">
      <c r="A358" s="47"/>
      <c r="B358" s="47"/>
      <c r="C358" s="79"/>
      <c r="D358" s="79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80"/>
    </row>
    <row r="359" spans="1:17" ht="32.450000000000003" customHeight="1" x14ac:dyDescent="0.25">
      <c r="A359" s="47"/>
      <c r="B359" s="47"/>
      <c r="C359" s="79"/>
      <c r="D359" s="79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80"/>
    </row>
    <row r="360" spans="1:17" ht="32.450000000000003" customHeight="1" x14ac:dyDescent="0.25">
      <c r="A360" s="47"/>
      <c r="B360" s="47"/>
      <c r="C360" s="79"/>
      <c r="D360" s="79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80"/>
    </row>
    <row r="361" spans="1:17" ht="32.450000000000003" customHeight="1" x14ac:dyDescent="0.25">
      <c r="A361" s="47"/>
      <c r="B361" s="47"/>
      <c r="C361" s="79"/>
      <c r="D361" s="79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80"/>
    </row>
    <row r="362" spans="1:17" ht="32.450000000000003" customHeight="1" x14ac:dyDescent="0.25">
      <c r="A362" s="47"/>
      <c r="B362" s="47"/>
      <c r="C362" s="79"/>
      <c r="D362" s="79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80"/>
    </row>
    <row r="363" spans="1:17" ht="32.450000000000003" customHeight="1" x14ac:dyDescent="0.25">
      <c r="A363" s="47"/>
      <c r="B363" s="47"/>
      <c r="C363" s="79"/>
      <c r="D363" s="79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80"/>
    </row>
    <row r="364" spans="1:17" ht="32.450000000000003" customHeight="1" x14ac:dyDescent="0.25">
      <c r="A364" s="47"/>
      <c r="B364" s="47"/>
      <c r="C364" s="79"/>
      <c r="D364" s="79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80"/>
    </row>
    <row r="365" spans="1:17" ht="32.450000000000003" customHeight="1" x14ac:dyDescent="0.25">
      <c r="A365" s="47"/>
      <c r="B365" s="47"/>
      <c r="C365" s="79"/>
      <c r="D365" s="79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80"/>
    </row>
    <row r="366" spans="1:17" ht="32.450000000000003" customHeight="1" x14ac:dyDescent="0.25">
      <c r="A366" s="47"/>
      <c r="B366" s="47"/>
      <c r="C366" s="79"/>
      <c r="D366" s="79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80"/>
    </row>
    <row r="367" spans="1:17" ht="32.450000000000003" customHeight="1" x14ac:dyDescent="0.25">
      <c r="A367" s="47"/>
      <c r="B367" s="47"/>
      <c r="C367" s="79"/>
      <c r="D367" s="79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80"/>
    </row>
    <row r="368" spans="1:17" ht="32.450000000000003" customHeight="1" x14ac:dyDescent="0.25">
      <c r="A368" s="47"/>
      <c r="B368" s="47"/>
      <c r="C368" s="79"/>
      <c r="D368" s="79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80"/>
    </row>
    <row r="369" spans="1:17" ht="32.450000000000003" customHeight="1" x14ac:dyDescent="0.25">
      <c r="A369" s="47"/>
      <c r="B369" s="47"/>
      <c r="C369" s="79"/>
      <c r="D369" s="79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80"/>
    </row>
    <row r="370" spans="1:17" ht="32.450000000000003" customHeight="1" x14ac:dyDescent="0.25">
      <c r="A370" s="47"/>
      <c r="B370" s="47"/>
      <c r="C370" s="79"/>
      <c r="D370" s="79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80"/>
    </row>
    <row r="371" spans="1:17" ht="32.450000000000003" customHeight="1" x14ac:dyDescent="0.25">
      <c r="A371" s="47"/>
      <c r="B371" s="47"/>
      <c r="C371" s="79"/>
      <c r="D371" s="79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80"/>
    </row>
    <row r="372" spans="1:17" ht="32.450000000000003" customHeight="1" x14ac:dyDescent="0.25">
      <c r="A372" s="47"/>
      <c r="B372" s="47"/>
      <c r="C372" s="79"/>
      <c r="D372" s="79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80"/>
    </row>
    <row r="373" spans="1:17" ht="32.450000000000003" customHeight="1" x14ac:dyDescent="0.25">
      <c r="A373" s="47"/>
      <c r="B373" s="47"/>
      <c r="C373" s="79"/>
      <c r="D373" s="79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80"/>
    </row>
    <row r="374" spans="1:17" ht="32.450000000000003" customHeight="1" x14ac:dyDescent="0.25">
      <c r="A374" s="47"/>
      <c r="B374" s="47"/>
      <c r="C374" s="79"/>
      <c r="D374" s="79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80"/>
    </row>
    <row r="375" spans="1:17" ht="32.450000000000003" customHeight="1" x14ac:dyDescent="0.25">
      <c r="A375" s="47"/>
      <c r="B375" s="47"/>
      <c r="C375" s="79"/>
      <c r="D375" s="79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80"/>
    </row>
    <row r="376" spans="1:17" ht="32.450000000000003" customHeight="1" x14ac:dyDescent="0.25">
      <c r="A376" s="47"/>
      <c r="B376" s="47"/>
      <c r="C376" s="79"/>
      <c r="D376" s="79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80"/>
    </row>
    <row r="377" spans="1:17" ht="32.450000000000003" customHeight="1" x14ac:dyDescent="0.25">
      <c r="A377" s="47"/>
      <c r="B377" s="47"/>
      <c r="C377" s="79"/>
      <c r="D377" s="79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80"/>
    </row>
    <row r="378" spans="1:17" ht="32.450000000000003" customHeight="1" x14ac:dyDescent="0.25">
      <c r="A378" s="47"/>
      <c r="B378" s="47"/>
      <c r="C378" s="79"/>
      <c r="D378" s="79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80"/>
    </row>
    <row r="379" spans="1:17" ht="32.450000000000003" customHeight="1" x14ac:dyDescent="0.25">
      <c r="A379" s="47"/>
      <c r="B379" s="47"/>
      <c r="C379" s="79"/>
      <c r="D379" s="79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80"/>
    </row>
    <row r="380" spans="1:17" ht="32.450000000000003" customHeight="1" x14ac:dyDescent="0.25">
      <c r="A380" s="47"/>
      <c r="B380" s="47"/>
      <c r="C380" s="79"/>
      <c r="D380" s="79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80"/>
    </row>
    <row r="381" spans="1:17" ht="32.450000000000003" customHeight="1" x14ac:dyDescent="0.25">
      <c r="A381" s="47"/>
      <c r="B381" s="47"/>
      <c r="C381" s="79"/>
      <c r="D381" s="79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80"/>
    </row>
    <row r="382" spans="1:17" ht="32.450000000000003" customHeight="1" x14ac:dyDescent="0.25">
      <c r="A382" s="47"/>
      <c r="B382" s="47"/>
      <c r="C382" s="79"/>
      <c r="D382" s="79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80"/>
    </row>
    <row r="383" spans="1:17" ht="32.450000000000003" customHeight="1" x14ac:dyDescent="0.25">
      <c r="A383" s="47"/>
      <c r="B383" s="47"/>
      <c r="C383" s="79"/>
      <c r="D383" s="79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80"/>
    </row>
    <row r="384" spans="1:17" ht="32.450000000000003" customHeight="1" x14ac:dyDescent="0.25">
      <c r="A384" s="47"/>
      <c r="B384" s="47"/>
      <c r="C384" s="79"/>
      <c r="D384" s="79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80"/>
    </row>
    <row r="385" spans="1:17" ht="32.450000000000003" customHeight="1" x14ac:dyDescent="0.25">
      <c r="A385" s="47"/>
      <c r="B385" s="47"/>
      <c r="C385" s="79"/>
      <c r="D385" s="79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80"/>
    </row>
    <row r="386" spans="1:17" ht="32.450000000000003" customHeight="1" x14ac:dyDescent="0.25">
      <c r="A386" s="47"/>
      <c r="B386" s="47"/>
      <c r="C386" s="79"/>
      <c r="D386" s="79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80"/>
    </row>
    <row r="387" spans="1:17" ht="32.450000000000003" customHeight="1" x14ac:dyDescent="0.25">
      <c r="A387" s="47"/>
      <c r="B387" s="47"/>
      <c r="C387" s="79"/>
      <c r="D387" s="79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80"/>
    </row>
    <row r="388" spans="1:17" ht="32.450000000000003" customHeight="1" x14ac:dyDescent="0.25">
      <c r="A388" s="47"/>
      <c r="B388" s="47"/>
      <c r="C388" s="79"/>
      <c r="D388" s="79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80"/>
    </row>
    <row r="389" spans="1:17" ht="32.450000000000003" customHeight="1" x14ac:dyDescent="0.25">
      <c r="A389" s="47"/>
      <c r="B389" s="47"/>
      <c r="C389" s="79"/>
      <c r="D389" s="79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80"/>
    </row>
    <row r="390" spans="1:17" ht="32.450000000000003" customHeight="1" x14ac:dyDescent="0.25">
      <c r="A390" s="47"/>
      <c r="B390" s="47"/>
      <c r="C390" s="79"/>
      <c r="D390" s="79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80"/>
    </row>
    <row r="391" spans="1:17" ht="32.450000000000003" customHeight="1" x14ac:dyDescent="0.25">
      <c r="A391" s="47"/>
      <c r="B391" s="47"/>
      <c r="C391" s="79"/>
      <c r="D391" s="79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80"/>
    </row>
    <row r="392" spans="1:17" ht="32.450000000000003" customHeight="1" x14ac:dyDescent="0.25">
      <c r="A392" s="47"/>
      <c r="B392" s="47"/>
      <c r="C392" s="79"/>
      <c r="D392" s="79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80"/>
    </row>
    <row r="393" spans="1:17" ht="32.450000000000003" customHeight="1" x14ac:dyDescent="0.25">
      <c r="A393" s="47"/>
      <c r="B393" s="47"/>
      <c r="C393" s="79"/>
      <c r="D393" s="79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80"/>
    </row>
    <row r="394" spans="1:17" ht="32.450000000000003" customHeight="1" x14ac:dyDescent="0.25">
      <c r="A394" s="47"/>
      <c r="B394" s="47"/>
      <c r="C394" s="79"/>
      <c r="D394" s="79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80"/>
    </row>
    <row r="395" spans="1:17" ht="32.450000000000003" customHeight="1" x14ac:dyDescent="0.25">
      <c r="A395" s="47"/>
      <c r="B395" s="47"/>
      <c r="C395" s="79"/>
      <c r="D395" s="79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80"/>
    </row>
  </sheetData>
  <mergeCells count="22">
    <mergeCell ref="U21:X21"/>
    <mergeCell ref="U22:X22"/>
    <mergeCell ref="A14:A18"/>
    <mergeCell ref="A10:A12"/>
    <mergeCell ref="E1:H1"/>
    <mergeCell ref="I1:L1"/>
    <mergeCell ref="M1:P1"/>
    <mergeCell ref="Q1:T1"/>
    <mergeCell ref="A3:A5"/>
    <mergeCell ref="A7:A9"/>
    <mergeCell ref="C1:D1"/>
    <mergeCell ref="U1:X1"/>
    <mergeCell ref="C21:D21"/>
    <mergeCell ref="C22:D22"/>
    <mergeCell ref="Q21:T21"/>
    <mergeCell ref="Q22:T22"/>
    <mergeCell ref="E22:H22"/>
    <mergeCell ref="I22:L22"/>
    <mergeCell ref="M22:P22"/>
    <mergeCell ref="E21:H21"/>
    <mergeCell ref="I21:L21"/>
    <mergeCell ref="M21:P2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2127-A2F5-42B8-A7AF-C9D3C582727A}">
  <dimension ref="A1:A28"/>
  <sheetViews>
    <sheetView workbookViewId="0">
      <selection activeCell="A13" sqref="A13"/>
    </sheetView>
  </sheetViews>
  <sheetFormatPr defaultColWidth="8.7109375" defaultRowHeight="41.45" customHeight="1" x14ac:dyDescent="0.25"/>
  <cols>
    <col min="1" max="1" width="92.42578125" style="4" customWidth="1"/>
    <col min="2" max="16384" width="8.7109375" style="4"/>
  </cols>
  <sheetData>
    <row r="1" spans="1:1" ht="33" customHeight="1" x14ac:dyDescent="0.25">
      <c r="A1" s="43" t="s">
        <v>30</v>
      </c>
    </row>
    <row r="2" spans="1:1" ht="41.45" customHeight="1" x14ac:dyDescent="0.25">
      <c r="A2" s="45" t="s">
        <v>91</v>
      </c>
    </row>
    <row r="3" spans="1:1" ht="41.45" customHeight="1" x14ac:dyDescent="0.25">
      <c r="A3" s="45" t="s">
        <v>114</v>
      </c>
    </row>
    <row r="4" spans="1:1" ht="41.45" customHeight="1" x14ac:dyDescent="0.25">
      <c r="A4" s="45" t="s">
        <v>31</v>
      </c>
    </row>
    <row r="5" spans="1:1" ht="41.45" customHeight="1" x14ac:dyDescent="0.25">
      <c r="A5" s="45" t="s">
        <v>32</v>
      </c>
    </row>
    <row r="6" spans="1:1" ht="41.45" customHeight="1" x14ac:dyDescent="0.25">
      <c r="A6" s="45" t="s">
        <v>33</v>
      </c>
    </row>
    <row r="7" spans="1:1" ht="41.45" customHeight="1" x14ac:dyDescent="0.25">
      <c r="A7" s="45" t="s">
        <v>34</v>
      </c>
    </row>
    <row r="8" spans="1:1" ht="41.45" customHeight="1" x14ac:dyDescent="0.25">
      <c r="A8" s="45" t="s">
        <v>35</v>
      </c>
    </row>
    <row r="9" spans="1:1" ht="41.45" customHeight="1" x14ac:dyDescent="0.25">
      <c r="A9" s="45" t="s">
        <v>37</v>
      </c>
    </row>
    <row r="10" spans="1:1" ht="41.45" customHeight="1" x14ac:dyDescent="0.25">
      <c r="A10" s="45" t="s">
        <v>39</v>
      </c>
    </row>
    <row r="11" spans="1:1" ht="41.45" customHeight="1" x14ac:dyDescent="0.25">
      <c r="A11" s="45" t="s">
        <v>103</v>
      </c>
    </row>
    <row r="12" spans="1:1" ht="15" x14ac:dyDescent="0.25">
      <c r="A12" s="45"/>
    </row>
    <row r="13" spans="1:1" ht="38.25" x14ac:dyDescent="0.25">
      <c r="A13" s="45" t="s">
        <v>61</v>
      </c>
    </row>
    <row r="15" spans="1:1" ht="41.45" customHeight="1" x14ac:dyDescent="0.25">
      <c r="A15" s="44" t="s">
        <v>46</v>
      </c>
    </row>
    <row r="16" spans="1:1" ht="41.45" customHeight="1" x14ac:dyDescent="0.25">
      <c r="A16" s="45" t="s">
        <v>45</v>
      </c>
    </row>
    <row r="17" spans="1:1" ht="41.45" customHeight="1" x14ac:dyDescent="0.25">
      <c r="A17" s="45" t="s">
        <v>47</v>
      </c>
    </row>
    <row r="18" spans="1:1" ht="41.45" customHeight="1" x14ac:dyDescent="0.25">
      <c r="A18" s="45" t="s">
        <v>48</v>
      </c>
    </row>
    <row r="19" spans="1:1" ht="41.45" customHeight="1" x14ac:dyDescent="0.25">
      <c r="A19" s="45" t="s">
        <v>49</v>
      </c>
    </row>
    <row r="20" spans="1:1" ht="41.45" customHeight="1" x14ac:dyDescent="0.25">
      <c r="A20" s="45" t="s">
        <v>51</v>
      </c>
    </row>
    <row r="21" spans="1:1" ht="41.45" customHeight="1" x14ac:dyDescent="0.25">
      <c r="A21" s="45" t="s">
        <v>54</v>
      </c>
    </row>
    <row r="22" spans="1:1" ht="41.45" customHeight="1" x14ac:dyDescent="0.25">
      <c r="A22" s="45" t="s">
        <v>74</v>
      </c>
    </row>
    <row r="23" spans="1:1" ht="41.45" customHeight="1" x14ac:dyDescent="0.25">
      <c r="A23" s="45" t="s">
        <v>94</v>
      </c>
    </row>
    <row r="24" spans="1:1" ht="41.45" customHeight="1" x14ac:dyDescent="0.25">
      <c r="A24" s="45" t="s">
        <v>75</v>
      </c>
    </row>
    <row r="25" spans="1:1" ht="41.45" customHeight="1" x14ac:dyDescent="0.25">
      <c r="A25" s="45" t="s">
        <v>79</v>
      </c>
    </row>
    <row r="26" spans="1:1" ht="41.45" customHeight="1" x14ac:dyDescent="0.25">
      <c r="A26" s="45" t="s">
        <v>93</v>
      </c>
    </row>
    <row r="27" spans="1:1" ht="41.45" customHeight="1" x14ac:dyDescent="0.25">
      <c r="A27" s="45" t="s">
        <v>102</v>
      </c>
    </row>
    <row r="28" spans="1:1" ht="41.45" customHeight="1" x14ac:dyDescent="0.25">
      <c r="A28" s="45" t="s">
        <v>123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7D20-5539-4A61-A374-B6D9B6AF0B95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8EC9DC766BA42BB018F0E718096BB" ma:contentTypeVersion="10" ma:contentTypeDescription="Create a new document." ma:contentTypeScope="" ma:versionID="877636c0a7044f106e6d543d32641ab7">
  <xsd:schema xmlns:xsd="http://www.w3.org/2001/XMLSchema" xmlns:xs="http://www.w3.org/2001/XMLSchema" xmlns:p="http://schemas.microsoft.com/office/2006/metadata/properties" xmlns:ns2="ca4f7946-a73b-4d99-94a5-265f78a768cd" xmlns:ns3="46daf1a8-95ee-4398-9f49-22f96bb9b01f" targetNamespace="http://schemas.microsoft.com/office/2006/metadata/properties" ma:root="true" ma:fieldsID="3f6e289093bba0d20249e74b04958221" ns2:_="" ns3:_="">
    <xsd:import namespace="ca4f7946-a73b-4d99-94a5-265f78a768cd"/>
    <xsd:import namespace="46daf1a8-95ee-4398-9f49-22f96bb9b0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f7946-a73b-4d99-94a5-265f78a768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af1a8-95ee-4398-9f49-22f96bb9b0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A0688F-B496-4993-907B-46328C77A191}">
  <ds:schemaRefs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ca4f7946-a73b-4d99-94a5-265f78a768cd"/>
    <ds:schemaRef ds:uri="http://schemas.microsoft.com/office/infopath/2007/PartnerControls"/>
    <ds:schemaRef ds:uri="http://schemas.openxmlformats.org/package/2006/metadata/core-properties"/>
    <ds:schemaRef ds:uri="46daf1a8-95ee-4398-9f49-22f96bb9b01f"/>
  </ds:schemaRefs>
</ds:datastoreItem>
</file>

<file path=customXml/itemProps2.xml><?xml version="1.0" encoding="utf-8"?>
<ds:datastoreItem xmlns:ds="http://schemas.openxmlformats.org/officeDocument/2006/customXml" ds:itemID="{9D2FB695-37EA-4E40-8D93-128B39C791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0491F3-6C5C-42C8-8E67-D879E2ECB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4f7946-a73b-4d99-94a5-265f78a768cd"/>
    <ds:schemaRef ds:uri="46daf1a8-95ee-4398-9f49-22f96bb9b0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Matrix</vt:lpstr>
      <vt:lpstr>Assumptions_Considerations</vt:lpstr>
      <vt:lpstr>High-level Diagram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Russell, Christopher M</dc:creator>
  <cp:keywords/>
  <dc:description/>
  <cp:lastModifiedBy>Lopez, Gerry</cp:lastModifiedBy>
  <cp:revision/>
  <dcterms:created xsi:type="dcterms:W3CDTF">2022-11-08T17:37:46Z</dcterms:created>
  <dcterms:modified xsi:type="dcterms:W3CDTF">2022-11-17T22:00:57Z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0x0101003B68EC9DC766BA42BB018F0E718096BB</vt:lpwstr>
  </property>
</Properties>
</file>