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. 学习\1. 写论文\3. 博士论文-北姆朗\"/>
    </mc:Choice>
  </mc:AlternateContent>
  <xr:revisionPtr revIDLastSave="0" documentId="13_ncr:1_{79C2D36A-B8DA-45AF-8E6E-F6E75A44CC68}" xr6:coauthVersionLast="47" xr6:coauthVersionMax="47" xr10:uidLastSave="{00000000-0000-0000-0000-000000000000}"/>
  <bookViews>
    <workbookView xWindow="-120" yWindow="-16320" windowWidth="29040" windowHeight="15840" xr2:uid="{DE33731C-5655-4424-9179-18C047CA6436}"/>
  </bookViews>
  <sheets>
    <sheet name="朱诺" sheetId="1" r:id="rId1"/>
    <sheet name="北姆朗" sheetId="2" r:id="rId2"/>
    <sheet name="编录情况" sheetId="3" r:id="rId3"/>
    <sheet name="长剖面距离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4" l="1"/>
  <c r="F3" i="4" s="1"/>
  <c r="F4" i="4" s="1"/>
  <c r="F5" i="4" s="1"/>
  <c r="F6" i="4" s="1"/>
  <c r="F7" i="4" s="1"/>
  <c r="E5" i="4"/>
  <c r="E6" i="4"/>
  <c r="E7" i="4"/>
  <c r="E4" i="4"/>
  <c r="F16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2" i="2"/>
</calcChain>
</file>

<file path=xl/sharedStrings.xml><?xml version="1.0" encoding="utf-8"?>
<sst xmlns="http://schemas.openxmlformats.org/spreadsheetml/2006/main" count="126" uniqueCount="52">
  <si>
    <t>X</t>
    <phoneticPr fontId="2" type="noConversion"/>
  </si>
  <si>
    <t>Y</t>
    <phoneticPr fontId="2" type="noConversion"/>
  </si>
  <si>
    <t>Z</t>
    <phoneticPr fontId="2" type="noConversion"/>
  </si>
  <si>
    <t>ZK702</t>
  </si>
  <si>
    <t>ZK705</t>
  </si>
  <si>
    <t>ZK706</t>
  </si>
  <si>
    <t>ZK802</t>
  </si>
  <si>
    <t>ZK001</t>
  </si>
  <si>
    <t>ZK1502</t>
  </si>
  <si>
    <t>ZK1503</t>
  </si>
  <si>
    <t>ZK1505</t>
  </si>
  <si>
    <t>ZK1511</t>
  </si>
  <si>
    <t>ZK2306</t>
  </si>
  <si>
    <t>·</t>
    <phoneticPr fontId="1" type="noConversion"/>
  </si>
  <si>
    <t>孔深</t>
    <phoneticPr fontId="1" type="noConversion"/>
  </si>
  <si>
    <t>钻孔号</t>
    <phoneticPr fontId="2" type="noConversion"/>
  </si>
  <si>
    <t>ZK0001</t>
  </si>
  <si>
    <t>ZK0801</t>
  </si>
  <si>
    <t>ZK0002</t>
  </si>
  <si>
    <t>ZK0201</t>
  </si>
  <si>
    <t>ZK0701</t>
  </si>
  <si>
    <t>ZK0202</t>
  </si>
  <si>
    <t>ZK0003</t>
  </si>
  <si>
    <t>ZK0101</t>
  </si>
  <si>
    <t>ZK0302</t>
  </si>
  <si>
    <t>ZK0501</t>
  </si>
  <si>
    <t>ZK0203</t>
  </si>
  <si>
    <t>ZK0401</t>
  </si>
  <si>
    <t>KYZK01</t>
  </si>
  <si>
    <t>ZK0301</t>
    <phoneticPr fontId="1" type="noConversion"/>
  </si>
  <si>
    <t>未编录</t>
    <phoneticPr fontId="1" type="noConversion"/>
  </si>
  <si>
    <t>采样情况（x荧光与光谱）</t>
    <phoneticPr fontId="1" type="noConversion"/>
  </si>
  <si>
    <t>已采</t>
    <phoneticPr fontId="1" type="noConversion"/>
  </si>
  <si>
    <t>编录情况</t>
    <phoneticPr fontId="1" type="noConversion"/>
  </si>
  <si>
    <t>已编</t>
    <phoneticPr fontId="1" type="noConversion"/>
  </si>
  <si>
    <r>
      <t>2019</t>
    </r>
    <r>
      <rPr>
        <b/>
        <sz val="11"/>
        <color theme="1"/>
        <rFont val="宋体"/>
        <family val="3"/>
        <charset val="134"/>
      </rPr>
      <t>年编录</t>
    </r>
    <phoneticPr fontId="1" type="noConversion"/>
  </si>
  <si>
    <r>
      <t>2020</t>
    </r>
    <r>
      <rPr>
        <b/>
        <sz val="11"/>
        <color theme="1"/>
        <rFont val="宋体"/>
        <family val="3"/>
        <charset val="134"/>
      </rPr>
      <t>年</t>
    </r>
    <r>
      <rPr>
        <b/>
        <sz val="11"/>
        <color theme="1"/>
        <rFont val="Times New Roman"/>
        <family val="1"/>
      </rPr>
      <t>7</t>
    </r>
    <r>
      <rPr>
        <b/>
        <sz val="11"/>
        <color theme="1"/>
        <rFont val="宋体"/>
        <family val="3"/>
        <charset val="134"/>
      </rPr>
      <t>月编录</t>
    </r>
    <phoneticPr fontId="1" type="noConversion"/>
  </si>
  <si>
    <r>
      <t>2020</t>
    </r>
    <r>
      <rPr>
        <b/>
        <sz val="11"/>
        <color theme="1"/>
        <rFont val="宋体"/>
        <family val="3"/>
        <charset val="134"/>
      </rPr>
      <t>年</t>
    </r>
    <r>
      <rPr>
        <b/>
        <sz val="11"/>
        <color theme="1"/>
        <rFont val="Times New Roman"/>
        <family val="1"/>
      </rPr>
      <t>9-10</t>
    </r>
    <r>
      <rPr>
        <b/>
        <sz val="11"/>
        <color theme="1"/>
        <rFont val="宋体"/>
        <family val="3"/>
        <charset val="134"/>
      </rPr>
      <t>月编录</t>
    </r>
    <phoneticPr fontId="1" type="noConversion"/>
  </si>
  <si>
    <t>未采</t>
    <phoneticPr fontId="1" type="noConversion"/>
  </si>
  <si>
    <t>未采样</t>
    <phoneticPr fontId="1" type="noConversion"/>
  </si>
  <si>
    <r>
      <rPr>
        <sz val="11"/>
        <color theme="1"/>
        <rFont val="宋体"/>
        <family val="3"/>
        <charset val="134"/>
      </rPr>
      <t>钻孔号</t>
    </r>
    <phoneticPr fontId="2" type="noConversion"/>
  </si>
  <si>
    <r>
      <rPr>
        <sz val="11"/>
        <color theme="1"/>
        <rFont val="宋体"/>
        <family val="3"/>
        <charset val="134"/>
      </rPr>
      <t>孔深</t>
    </r>
    <phoneticPr fontId="1" type="noConversion"/>
  </si>
  <si>
    <r>
      <rPr>
        <sz val="11"/>
        <color theme="1"/>
        <rFont val="宋体"/>
        <family val="3"/>
        <charset val="134"/>
      </rPr>
      <t>终孔海拔</t>
    </r>
    <phoneticPr fontId="1" type="noConversion"/>
  </si>
  <si>
    <r>
      <rPr>
        <sz val="11"/>
        <color theme="1"/>
        <rFont val="宋体"/>
        <family val="3"/>
        <charset val="134"/>
      </rPr>
      <t>采样情况（</t>
    </r>
    <r>
      <rPr>
        <sz val="11"/>
        <color theme="1"/>
        <rFont val="Times New Roman"/>
        <family val="1"/>
      </rPr>
      <t>x</t>
    </r>
    <r>
      <rPr>
        <sz val="11"/>
        <color theme="1"/>
        <rFont val="宋体"/>
        <family val="3"/>
        <charset val="134"/>
      </rPr>
      <t>荧光与光谱）</t>
    </r>
    <phoneticPr fontId="1" type="noConversion"/>
  </si>
  <si>
    <r>
      <rPr>
        <sz val="11"/>
        <color theme="1"/>
        <rFont val="宋体"/>
        <family val="3"/>
        <charset val="134"/>
      </rPr>
      <t>编录情况</t>
    </r>
    <phoneticPr fontId="1" type="noConversion"/>
  </si>
  <si>
    <r>
      <t>2019</t>
    </r>
    <r>
      <rPr>
        <sz val="11"/>
        <color theme="1"/>
        <rFont val="宋体"/>
        <family val="3"/>
        <charset val="134"/>
      </rPr>
      <t>年编录</t>
    </r>
    <phoneticPr fontId="1" type="noConversion"/>
  </si>
  <si>
    <r>
      <rPr>
        <sz val="11"/>
        <color theme="1"/>
        <rFont val="宋体"/>
        <family val="3"/>
        <charset val="134"/>
      </rPr>
      <t>已采</t>
    </r>
    <phoneticPr fontId="1" type="noConversion"/>
  </si>
  <si>
    <r>
      <rPr>
        <sz val="11"/>
        <color theme="1"/>
        <rFont val="宋体"/>
        <family val="3"/>
        <charset val="134"/>
      </rPr>
      <t>已编</t>
    </r>
    <phoneticPr fontId="1" type="noConversion"/>
  </si>
  <si>
    <r>
      <t>2020</t>
    </r>
    <r>
      <rPr>
        <sz val="11"/>
        <color theme="1"/>
        <rFont val="宋体"/>
        <family val="3"/>
        <charset val="134"/>
      </rPr>
      <t>年</t>
    </r>
    <r>
      <rPr>
        <sz val="11"/>
        <color theme="1"/>
        <rFont val="Times New Roman"/>
        <family val="1"/>
      </rPr>
      <t>7</t>
    </r>
    <r>
      <rPr>
        <sz val="11"/>
        <color theme="1"/>
        <rFont val="宋体"/>
        <family val="3"/>
        <charset val="134"/>
      </rPr>
      <t>月编录</t>
    </r>
    <phoneticPr fontId="1" type="noConversion"/>
  </si>
  <si>
    <r>
      <t>2020</t>
    </r>
    <r>
      <rPr>
        <sz val="11"/>
        <color theme="1"/>
        <rFont val="宋体"/>
        <family val="3"/>
        <charset val="134"/>
      </rPr>
      <t>年</t>
    </r>
    <r>
      <rPr>
        <sz val="11"/>
        <color theme="1"/>
        <rFont val="Times New Roman"/>
        <family val="1"/>
      </rPr>
      <t>9-10</t>
    </r>
    <r>
      <rPr>
        <sz val="11"/>
        <color theme="1"/>
        <rFont val="宋体"/>
        <family val="3"/>
        <charset val="134"/>
      </rPr>
      <t>月编录</t>
    </r>
    <phoneticPr fontId="1" type="noConversion"/>
  </si>
  <si>
    <r>
      <rPr>
        <sz val="11"/>
        <color rgb="FFFF0000"/>
        <rFont val="宋体"/>
        <family val="3"/>
        <charset val="134"/>
      </rPr>
      <t>未编录</t>
    </r>
    <phoneticPr fontId="1" type="noConversion"/>
  </si>
  <si>
    <t>距离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</si>
</sst>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theme="1"/>
      <name val="宋体"/>
      <family val="3"/>
      <charset val="134"/>
    </font>
    <font>
      <b/>
      <sz val="11"/>
      <color theme="1"/>
      <name val="Times New Roman"/>
      <family val="1"/>
    </font>
    <font>
      <b/>
      <sz val="11"/>
      <color rgb="FFFF0000"/>
      <name val="宋体"/>
      <family val="3"/>
      <charset val="134"/>
    </font>
    <font>
      <sz val="11"/>
      <color theme="1"/>
      <name val="宋体"/>
      <family val="1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176" fontId="5" fillId="0" borderId="0" xfId="0" applyNumberFormat="1" applyFont="1" applyAlignment="1">
      <alignment horizontal="center" vertical="center"/>
    </xf>
    <xf numFmtId="176" fontId="10" fillId="0" borderId="0" xfId="0" applyNumberFormat="1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28A42-7171-408A-A77B-C5D437AE3CBA}">
  <dimension ref="A1:I33"/>
  <sheetViews>
    <sheetView tabSelected="1" zoomScale="175" zoomScaleNormal="175" workbookViewId="0">
      <selection activeCell="H8" sqref="H8"/>
    </sheetView>
  </sheetViews>
  <sheetFormatPr defaultRowHeight="14" x14ac:dyDescent="0.3"/>
  <cols>
    <col min="1" max="1" width="8.6640625" style="1"/>
    <col min="2" max="2" width="9.5" style="1" bestFit="1" customWidth="1"/>
    <col min="3" max="16384" width="8.6640625" style="1"/>
  </cols>
  <sheetData>
    <row r="1" spans="1:5" x14ac:dyDescent="0.3">
      <c r="A1" s="2" t="s">
        <v>15</v>
      </c>
      <c r="B1" s="2" t="s">
        <v>0</v>
      </c>
      <c r="C1" s="2" t="s">
        <v>1</v>
      </c>
      <c r="D1" s="2" t="s">
        <v>2</v>
      </c>
      <c r="E1" s="2" t="s">
        <v>14</v>
      </c>
    </row>
    <row r="2" spans="1:5" x14ac:dyDescent="0.3">
      <c r="A2" s="36" t="s">
        <v>3</v>
      </c>
      <c r="B2" s="2">
        <v>15546328</v>
      </c>
      <c r="C2" s="2">
        <v>3281768</v>
      </c>
      <c r="D2" s="2">
        <v>5122</v>
      </c>
      <c r="E2" s="3">
        <v>530.29999999999995</v>
      </c>
    </row>
    <row r="3" spans="1:5" x14ac:dyDescent="0.3">
      <c r="A3" s="36" t="s">
        <v>4</v>
      </c>
      <c r="B3" s="2">
        <v>15545934</v>
      </c>
      <c r="C3" s="2">
        <v>3282219</v>
      </c>
      <c r="D3" s="2">
        <v>5296</v>
      </c>
      <c r="E3" s="3">
        <v>530.32000000000005</v>
      </c>
    </row>
    <row r="4" spans="1:5" x14ac:dyDescent="0.3">
      <c r="A4" s="36" t="s">
        <v>5</v>
      </c>
      <c r="B4" s="2">
        <v>15546524</v>
      </c>
      <c r="C4" s="2">
        <v>3281542</v>
      </c>
      <c r="D4" s="2">
        <v>5032</v>
      </c>
      <c r="E4" s="3">
        <v>240.12</v>
      </c>
    </row>
    <row r="5" spans="1:5" x14ac:dyDescent="0.3">
      <c r="A5" s="36" t="s">
        <v>6</v>
      </c>
      <c r="B5" s="2">
        <v>15546921</v>
      </c>
      <c r="C5" s="2">
        <v>3282312</v>
      </c>
      <c r="D5" s="2">
        <v>4768</v>
      </c>
      <c r="E5" s="3">
        <v>420.73</v>
      </c>
    </row>
    <row r="6" spans="1:5" x14ac:dyDescent="0.3">
      <c r="A6" s="36" t="s">
        <v>7</v>
      </c>
      <c r="B6" s="2">
        <v>15546445</v>
      </c>
      <c r="C6" s="2">
        <v>3282230</v>
      </c>
      <c r="D6" s="2">
        <v>4960</v>
      </c>
      <c r="E6" s="3">
        <v>502.31</v>
      </c>
    </row>
    <row r="7" spans="1:5" x14ac:dyDescent="0.3">
      <c r="A7" s="36" t="s">
        <v>8</v>
      </c>
      <c r="B7" s="2">
        <v>15546047</v>
      </c>
      <c r="C7" s="2">
        <v>3281508</v>
      </c>
      <c r="D7" s="2">
        <v>5096</v>
      </c>
      <c r="E7" s="3">
        <v>530.45000000000005</v>
      </c>
    </row>
    <row r="8" spans="1:5" x14ac:dyDescent="0.3">
      <c r="A8" s="36" t="s">
        <v>9</v>
      </c>
      <c r="B8" s="2">
        <v>15545761</v>
      </c>
      <c r="C8" s="2">
        <v>3281812</v>
      </c>
      <c r="D8" s="2">
        <v>5096</v>
      </c>
      <c r="E8" s="3">
        <v>510.2</v>
      </c>
    </row>
    <row r="9" spans="1:5" x14ac:dyDescent="0.3">
      <c r="A9" s="36" t="s">
        <v>10</v>
      </c>
      <c r="B9" s="2">
        <v>15545629</v>
      </c>
      <c r="C9" s="2">
        <v>3281962</v>
      </c>
      <c r="D9" s="2">
        <v>5193</v>
      </c>
      <c r="E9" s="3">
        <v>350.22</v>
      </c>
    </row>
    <row r="10" spans="1:5" x14ac:dyDescent="0.3">
      <c r="A10" s="36" t="s">
        <v>11</v>
      </c>
      <c r="B10" s="2">
        <v>15545685</v>
      </c>
      <c r="C10" s="2">
        <v>3281891</v>
      </c>
      <c r="D10" s="2">
        <v>5133</v>
      </c>
      <c r="E10" s="3">
        <v>500.68</v>
      </c>
    </row>
    <row r="11" spans="1:5" x14ac:dyDescent="0.3">
      <c r="A11" s="36" t="s">
        <v>12</v>
      </c>
      <c r="B11" s="2">
        <v>15545522</v>
      </c>
      <c r="C11" s="2">
        <v>3281483</v>
      </c>
      <c r="D11" s="2">
        <v>5194</v>
      </c>
      <c r="E11" s="3">
        <v>360.32</v>
      </c>
    </row>
    <row r="33" spans="9:9" x14ac:dyDescent="0.3">
      <c r="I33" s="1" t="s">
        <v>13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9F81F-B752-4AF9-A22E-CA1278F16B32}">
  <dimension ref="A1:N27"/>
  <sheetViews>
    <sheetView workbookViewId="0">
      <selection activeCell="B1" sqref="B1:E14"/>
    </sheetView>
  </sheetViews>
  <sheetFormatPr defaultRowHeight="14" x14ac:dyDescent="0.3"/>
  <cols>
    <col min="1" max="1" width="17.75" style="19" bestFit="1" customWidth="1"/>
    <col min="2" max="2" width="8.6640625" style="19"/>
    <col min="3" max="3" width="9.5" style="19" bestFit="1" customWidth="1"/>
    <col min="4" max="6" width="8.75" style="19" bestFit="1" customWidth="1"/>
    <col min="7" max="7" width="8.75" style="19" customWidth="1"/>
    <col min="8" max="8" width="24.33203125" style="19" bestFit="1" customWidth="1"/>
    <col min="9" max="9" width="9" style="19" bestFit="1" customWidth="1"/>
    <col min="10" max="10" width="11.25" style="19" bestFit="1" customWidth="1"/>
    <col min="11" max="16384" width="8.6640625" style="19"/>
  </cols>
  <sheetData>
    <row r="1" spans="1:14" x14ac:dyDescent="0.3">
      <c r="B1" s="20" t="s">
        <v>40</v>
      </c>
      <c r="C1" s="20" t="s">
        <v>0</v>
      </c>
      <c r="D1" s="20" t="s">
        <v>1</v>
      </c>
      <c r="E1" s="20" t="s">
        <v>2</v>
      </c>
      <c r="F1" s="20" t="s">
        <v>41</v>
      </c>
      <c r="G1" s="20" t="s">
        <v>42</v>
      </c>
      <c r="H1" s="21" t="s">
        <v>43</v>
      </c>
      <c r="I1" s="19" t="s">
        <v>44</v>
      </c>
    </row>
    <row r="2" spans="1:14" x14ac:dyDescent="0.3">
      <c r="A2" s="27" t="s">
        <v>45</v>
      </c>
      <c r="B2" s="22" t="s">
        <v>16</v>
      </c>
      <c r="C2" s="21">
        <v>15545614</v>
      </c>
      <c r="D2" s="21">
        <v>3279726</v>
      </c>
      <c r="E2" s="21">
        <v>4649</v>
      </c>
      <c r="F2" s="21">
        <v>450.22</v>
      </c>
      <c r="G2" s="21">
        <f>E2-F2</f>
        <v>4198.78</v>
      </c>
      <c r="H2" s="21" t="s">
        <v>46</v>
      </c>
      <c r="I2" s="19" t="s">
        <v>47</v>
      </c>
    </row>
    <row r="3" spans="1:14" x14ac:dyDescent="0.3">
      <c r="A3" s="27"/>
      <c r="B3" s="22" t="s">
        <v>29</v>
      </c>
      <c r="C3" s="19">
        <v>15545991</v>
      </c>
      <c r="D3" s="19">
        <v>3279948</v>
      </c>
      <c r="E3" s="19">
        <v>4668</v>
      </c>
      <c r="F3" s="21">
        <v>311.3</v>
      </c>
      <c r="G3" s="21">
        <f t="shared" ref="G3:G15" si="0">E3-F3</f>
        <v>4356.7</v>
      </c>
      <c r="H3" s="21" t="s">
        <v>46</v>
      </c>
      <c r="I3" s="19" t="s">
        <v>47</v>
      </c>
      <c r="J3" s="12"/>
      <c r="K3" s="12"/>
      <c r="L3" s="12"/>
      <c r="M3" s="12"/>
      <c r="N3" s="12"/>
    </row>
    <row r="4" spans="1:14" x14ac:dyDescent="0.3">
      <c r="A4" s="28" t="s">
        <v>48</v>
      </c>
      <c r="B4" s="22" t="s">
        <v>17</v>
      </c>
      <c r="C4" s="21">
        <v>15544436</v>
      </c>
      <c r="D4" s="21">
        <v>3279978</v>
      </c>
      <c r="E4" s="21">
        <v>4837</v>
      </c>
      <c r="F4" s="21">
        <v>404.55</v>
      </c>
      <c r="G4" s="21">
        <f t="shared" si="0"/>
        <v>4432.45</v>
      </c>
      <c r="H4" s="21" t="s">
        <v>46</v>
      </c>
      <c r="I4" s="19" t="s">
        <v>47</v>
      </c>
      <c r="J4" s="12"/>
      <c r="K4" s="12"/>
      <c r="L4" s="12"/>
      <c r="M4" s="12"/>
      <c r="N4" s="12"/>
    </row>
    <row r="5" spans="1:14" x14ac:dyDescent="0.3">
      <c r="A5" s="28"/>
      <c r="B5" s="22" t="s">
        <v>18</v>
      </c>
      <c r="C5" s="21">
        <v>15544679</v>
      </c>
      <c r="D5" s="21">
        <v>3280848</v>
      </c>
      <c r="E5" s="21">
        <v>5157</v>
      </c>
      <c r="F5" s="21">
        <v>404.46</v>
      </c>
      <c r="G5" s="21">
        <f t="shared" si="0"/>
        <v>4752.54</v>
      </c>
      <c r="H5" s="21" t="s">
        <v>46</v>
      </c>
      <c r="I5" s="19" t="s">
        <v>47</v>
      </c>
      <c r="J5" s="12"/>
      <c r="K5" s="12"/>
      <c r="L5" s="12"/>
      <c r="M5" s="12"/>
      <c r="N5" s="12"/>
    </row>
    <row r="6" spans="1:14" x14ac:dyDescent="0.3">
      <c r="A6" s="28"/>
      <c r="B6" s="22" t="s">
        <v>19</v>
      </c>
      <c r="C6" s="21">
        <v>15544887</v>
      </c>
      <c r="D6" s="21">
        <v>3280304</v>
      </c>
      <c r="E6" s="21">
        <v>4815</v>
      </c>
      <c r="F6" s="21">
        <v>508.39</v>
      </c>
      <c r="G6" s="21">
        <f t="shared" si="0"/>
        <v>4306.6099999999997</v>
      </c>
      <c r="H6" s="21" t="s">
        <v>46</v>
      </c>
      <c r="I6" s="19" t="s">
        <v>47</v>
      </c>
      <c r="J6" s="12"/>
      <c r="K6" s="12"/>
      <c r="L6" s="12"/>
      <c r="M6" s="12"/>
      <c r="N6" s="12"/>
    </row>
    <row r="7" spans="1:14" x14ac:dyDescent="0.3">
      <c r="A7" s="28"/>
      <c r="B7" s="22" t="s">
        <v>20</v>
      </c>
      <c r="C7" s="21">
        <v>15545254</v>
      </c>
      <c r="D7" s="21">
        <v>3281355</v>
      </c>
      <c r="E7" s="21">
        <v>5360</v>
      </c>
      <c r="F7" s="21">
        <v>401.07</v>
      </c>
      <c r="G7" s="21">
        <f t="shared" si="0"/>
        <v>4958.93</v>
      </c>
      <c r="H7" s="21" t="s">
        <v>46</v>
      </c>
      <c r="I7" s="19" t="s">
        <v>47</v>
      </c>
      <c r="J7" s="12"/>
      <c r="K7" s="12"/>
      <c r="L7" s="12"/>
      <c r="M7" s="12"/>
      <c r="N7" s="12"/>
    </row>
    <row r="8" spans="1:14" x14ac:dyDescent="0.3">
      <c r="A8" s="28"/>
      <c r="B8" s="22" t="s">
        <v>21</v>
      </c>
      <c r="C8" s="21">
        <v>15545216</v>
      </c>
      <c r="D8" s="21">
        <v>3279968</v>
      </c>
      <c r="E8" s="21">
        <v>4650.1019999999999</v>
      </c>
      <c r="F8" s="21">
        <v>420.44</v>
      </c>
      <c r="G8" s="21">
        <f t="shared" si="0"/>
        <v>4229.6620000000003</v>
      </c>
      <c r="H8" s="21" t="s">
        <v>46</v>
      </c>
      <c r="I8" s="19" t="s">
        <v>47</v>
      </c>
      <c r="J8" s="12"/>
      <c r="K8" s="12"/>
      <c r="L8" s="12"/>
      <c r="M8" s="12"/>
      <c r="N8" s="12"/>
    </row>
    <row r="9" spans="1:14" x14ac:dyDescent="0.3">
      <c r="A9" s="29" t="s">
        <v>49</v>
      </c>
      <c r="B9" s="21" t="s">
        <v>22</v>
      </c>
      <c r="C9" s="21">
        <v>15544848</v>
      </c>
      <c r="D9" s="21">
        <v>3280725</v>
      </c>
      <c r="E9" s="21">
        <v>5122</v>
      </c>
      <c r="F9" s="21">
        <v>310.36</v>
      </c>
      <c r="G9" s="21">
        <f t="shared" si="0"/>
        <v>4811.6400000000003</v>
      </c>
      <c r="H9" s="21"/>
      <c r="I9" s="19" t="s">
        <v>47</v>
      </c>
      <c r="J9" s="12"/>
      <c r="K9" s="12"/>
      <c r="L9" s="12"/>
      <c r="M9" s="12"/>
      <c r="N9" s="12"/>
    </row>
    <row r="10" spans="1:14" x14ac:dyDescent="0.3">
      <c r="A10" s="29"/>
      <c r="B10" s="21" t="s">
        <v>23</v>
      </c>
      <c r="C10" s="21">
        <v>15545586</v>
      </c>
      <c r="D10" s="21">
        <v>3280594</v>
      </c>
      <c r="E10" s="21">
        <v>5023</v>
      </c>
      <c r="F10" s="21">
        <v>400.7</v>
      </c>
      <c r="G10" s="21">
        <f t="shared" si="0"/>
        <v>4622.3</v>
      </c>
      <c r="H10" s="21" t="s">
        <v>46</v>
      </c>
      <c r="I10" s="19" t="s">
        <v>47</v>
      </c>
      <c r="J10" s="12"/>
      <c r="K10" s="12"/>
      <c r="L10" s="12"/>
      <c r="M10" s="12"/>
      <c r="N10" s="12"/>
    </row>
    <row r="11" spans="1:14" x14ac:dyDescent="0.3">
      <c r="A11" s="29"/>
      <c r="B11" s="21" t="s">
        <v>24</v>
      </c>
      <c r="C11" s="21">
        <v>15545007</v>
      </c>
      <c r="D11" s="21">
        <v>3281145</v>
      </c>
      <c r="E11" s="21">
        <v>5419</v>
      </c>
      <c r="F11" s="21">
        <v>502.17</v>
      </c>
      <c r="G11" s="21">
        <f t="shared" si="0"/>
        <v>4916.83</v>
      </c>
      <c r="H11" s="21" t="s">
        <v>46</v>
      </c>
      <c r="I11" s="19" t="s">
        <v>47</v>
      </c>
      <c r="J11" s="12"/>
      <c r="K11" s="12"/>
      <c r="L11" s="12"/>
      <c r="M11" s="12"/>
      <c r="N11" s="12"/>
    </row>
    <row r="12" spans="1:14" x14ac:dyDescent="0.3">
      <c r="A12" s="29"/>
      <c r="B12" s="21" t="s">
        <v>25</v>
      </c>
      <c r="C12" s="21">
        <v>15545555</v>
      </c>
      <c r="D12" s="21">
        <v>3280832</v>
      </c>
      <c r="E12" s="21">
        <v>5059</v>
      </c>
      <c r="F12" s="21">
        <v>381.26</v>
      </c>
      <c r="G12" s="21">
        <f t="shared" si="0"/>
        <v>4677.74</v>
      </c>
      <c r="H12" s="21" t="s">
        <v>46</v>
      </c>
      <c r="I12" s="19" t="s">
        <v>47</v>
      </c>
      <c r="J12" s="12"/>
      <c r="K12" s="12"/>
      <c r="L12" s="12"/>
      <c r="M12" s="12"/>
      <c r="N12" s="12"/>
    </row>
    <row r="13" spans="1:14" x14ac:dyDescent="0.3">
      <c r="A13" s="29"/>
      <c r="B13" s="21" t="s">
        <v>26</v>
      </c>
      <c r="C13" s="21">
        <v>15544659</v>
      </c>
      <c r="D13" s="21">
        <v>3280636</v>
      </c>
      <c r="E13" s="21">
        <v>5092</v>
      </c>
      <c r="F13" s="21">
        <v>406.4</v>
      </c>
      <c r="G13" s="21">
        <f t="shared" si="0"/>
        <v>4685.6000000000004</v>
      </c>
      <c r="H13" s="21" t="s">
        <v>46</v>
      </c>
      <c r="I13" s="19" t="s">
        <v>47</v>
      </c>
      <c r="J13" s="12"/>
      <c r="K13" s="12"/>
      <c r="L13" s="12"/>
      <c r="M13" s="12"/>
      <c r="N13" s="12"/>
    </row>
    <row r="14" spans="1:14" x14ac:dyDescent="0.3">
      <c r="A14" s="29"/>
      <c r="B14" s="21" t="s">
        <v>28</v>
      </c>
      <c r="C14" s="21">
        <v>15544946</v>
      </c>
      <c r="D14" s="21">
        <v>3280534</v>
      </c>
      <c r="E14" s="21">
        <v>4955</v>
      </c>
      <c r="F14" s="21">
        <v>700.1</v>
      </c>
      <c r="G14" s="21">
        <f t="shared" si="0"/>
        <v>4254.8999999999996</v>
      </c>
      <c r="H14" s="21" t="s">
        <v>46</v>
      </c>
      <c r="I14" s="19" t="s">
        <v>47</v>
      </c>
      <c r="J14" s="12"/>
      <c r="K14" s="12"/>
      <c r="L14" s="12"/>
      <c r="M14" s="12"/>
      <c r="N14" s="12"/>
    </row>
    <row r="15" spans="1:14" x14ac:dyDescent="0.3">
      <c r="A15" s="23" t="s">
        <v>50</v>
      </c>
      <c r="B15" s="23" t="s">
        <v>27</v>
      </c>
      <c r="C15" s="23">
        <v>15544110</v>
      </c>
      <c r="D15" s="23">
        <v>3280932</v>
      </c>
      <c r="E15" s="23">
        <v>5300</v>
      </c>
      <c r="F15" s="23">
        <v>390</v>
      </c>
      <c r="G15" s="21">
        <f t="shared" si="0"/>
        <v>4910</v>
      </c>
      <c r="H15" s="24"/>
      <c r="J15" s="12"/>
      <c r="K15" s="12"/>
      <c r="L15" s="12"/>
      <c r="M15" s="12"/>
      <c r="N15" s="12"/>
    </row>
    <row r="16" spans="1:14" x14ac:dyDescent="0.3">
      <c r="F16" s="19">
        <f>SUM(F2:F15)</f>
        <v>5991.42</v>
      </c>
      <c r="J16" s="12"/>
      <c r="K16" s="12"/>
      <c r="L16" s="12"/>
      <c r="M16" s="12"/>
      <c r="N16" s="12"/>
    </row>
    <row r="17" spans="10:14" x14ac:dyDescent="0.3">
      <c r="J17" s="12"/>
      <c r="K17" s="12"/>
      <c r="L17" s="12"/>
      <c r="M17" s="12"/>
      <c r="N17" s="12"/>
    </row>
    <row r="18" spans="10:14" x14ac:dyDescent="0.3">
      <c r="J18" s="12"/>
      <c r="K18" s="12"/>
      <c r="L18" s="12"/>
      <c r="M18" s="12"/>
      <c r="N18" s="12"/>
    </row>
    <row r="19" spans="10:14" x14ac:dyDescent="0.3">
      <c r="J19" s="12"/>
      <c r="K19" s="12"/>
      <c r="L19" s="12"/>
      <c r="M19" s="12"/>
      <c r="N19" s="12"/>
    </row>
    <row r="20" spans="10:14" x14ac:dyDescent="0.3">
      <c r="J20" s="12"/>
      <c r="K20" s="12"/>
      <c r="L20" s="12"/>
      <c r="M20" s="12"/>
      <c r="N20" s="12"/>
    </row>
    <row r="21" spans="10:14" x14ac:dyDescent="0.3">
      <c r="J21" s="12"/>
      <c r="K21" s="12"/>
      <c r="L21" s="12"/>
      <c r="M21" s="12"/>
      <c r="N21" s="12"/>
    </row>
    <row r="22" spans="10:14" x14ac:dyDescent="0.3">
      <c r="J22" s="12"/>
      <c r="K22" s="12"/>
      <c r="L22" s="12"/>
      <c r="M22" s="12"/>
      <c r="N22" s="12"/>
    </row>
    <row r="23" spans="10:14" x14ac:dyDescent="0.3">
      <c r="J23" s="12"/>
      <c r="K23" s="12"/>
      <c r="L23" s="12"/>
      <c r="M23" s="12"/>
      <c r="N23" s="12"/>
    </row>
    <row r="24" spans="10:14" x14ac:dyDescent="0.3">
      <c r="J24" s="12"/>
      <c r="K24" s="12"/>
      <c r="L24" s="12"/>
      <c r="M24" s="12"/>
      <c r="N24" s="12"/>
    </row>
    <row r="25" spans="10:14" x14ac:dyDescent="0.3">
      <c r="J25" s="12"/>
      <c r="K25" s="12"/>
      <c r="L25" s="12"/>
      <c r="M25" s="12"/>
      <c r="N25" s="12"/>
    </row>
    <row r="26" spans="10:14" x14ac:dyDescent="0.3">
      <c r="J26" s="12"/>
      <c r="K26" s="12"/>
      <c r="L26" s="12"/>
      <c r="M26" s="12"/>
      <c r="N26" s="12"/>
    </row>
    <row r="27" spans="10:14" x14ac:dyDescent="0.3">
      <c r="J27" s="12"/>
      <c r="K27" s="12"/>
      <c r="L27" s="12"/>
      <c r="M27" s="12"/>
      <c r="N27" s="12"/>
    </row>
  </sheetData>
  <mergeCells count="3">
    <mergeCell ref="A2:A3"/>
    <mergeCell ref="A4:A8"/>
    <mergeCell ref="A9: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FD291-D64B-4F2D-A245-C679D0E43DD1}">
  <dimension ref="B1:J28"/>
  <sheetViews>
    <sheetView showGridLines="0" zoomScale="145" zoomScaleNormal="145" workbookViewId="0">
      <selection activeCell="D24" sqref="D24"/>
    </sheetView>
  </sheetViews>
  <sheetFormatPr defaultRowHeight="14" x14ac:dyDescent="0.3"/>
  <cols>
    <col min="1" max="1" width="8.6640625" style="1"/>
    <col min="2" max="2" width="16.5" style="1" bestFit="1" customWidth="1"/>
    <col min="3" max="3" width="7.83203125" style="1" bestFit="1" customWidth="1"/>
    <col min="4" max="4" width="24.25" style="1" bestFit="1" customWidth="1"/>
    <col min="5" max="5" width="8.83203125" style="1" bestFit="1" customWidth="1"/>
    <col min="6" max="6" width="11.25" style="1" bestFit="1" customWidth="1"/>
    <col min="7" max="16384" width="8.6640625" style="1"/>
  </cols>
  <sheetData>
    <row r="1" spans="2:10" ht="14.5" thickBot="1" x14ac:dyDescent="0.35">
      <c r="B1" s="5"/>
      <c r="C1" s="5"/>
      <c r="D1" s="5"/>
      <c r="E1" s="5"/>
    </row>
    <row r="2" spans="2:10" x14ac:dyDescent="0.3">
      <c r="B2" s="6"/>
      <c r="C2" s="15" t="s">
        <v>15</v>
      </c>
      <c r="D2" s="15" t="s">
        <v>31</v>
      </c>
      <c r="E2" s="15" t="s">
        <v>33</v>
      </c>
    </row>
    <row r="3" spans="2:10" x14ac:dyDescent="0.3">
      <c r="B3" s="30" t="s">
        <v>35</v>
      </c>
      <c r="C3" s="10" t="s">
        <v>16</v>
      </c>
      <c r="D3" s="7" t="s">
        <v>32</v>
      </c>
      <c r="E3" s="7" t="s">
        <v>34</v>
      </c>
    </row>
    <row r="4" spans="2:10" x14ac:dyDescent="0.3">
      <c r="B4" s="31"/>
      <c r="C4" s="11" t="s">
        <v>29</v>
      </c>
      <c r="D4" s="8" t="s">
        <v>32</v>
      </c>
      <c r="E4" s="8" t="s">
        <v>34</v>
      </c>
      <c r="F4" s="4"/>
      <c r="G4" s="4"/>
      <c r="H4" s="4"/>
      <c r="I4" s="4"/>
      <c r="J4" s="4"/>
    </row>
    <row r="5" spans="2:10" x14ac:dyDescent="0.3">
      <c r="B5" s="32" t="s">
        <v>36</v>
      </c>
      <c r="C5" s="10" t="s">
        <v>17</v>
      </c>
      <c r="D5" s="7" t="s">
        <v>32</v>
      </c>
      <c r="E5" s="7" t="s">
        <v>34</v>
      </c>
      <c r="F5" s="4"/>
      <c r="G5" s="4"/>
      <c r="H5" s="4"/>
      <c r="I5" s="4"/>
      <c r="J5" s="4"/>
    </row>
    <row r="6" spans="2:10" x14ac:dyDescent="0.3">
      <c r="B6" s="32"/>
      <c r="C6" s="10" t="s">
        <v>18</v>
      </c>
      <c r="D6" s="7" t="s">
        <v>32</v>
      </c>
      <c r="E6" s="7" t="s">
        <v>34</v>
      </c>
      <c r="F6" s="4"/>
      <c r="G6" s="4"/>
      <c r="H6" s="4"/>
      <c r="I6" s="4"/>
      <c r="J6" s="4"/>
    </row>
    <row r="7" spans="2:10" x14ac:dyDescent="0.3">
      <c r="B7" s="32"/>
      <c r="C7" s="10" t="s">
        <v>19</v>
      </c>
      <c r="D7" s="7" t="s">
        <v>32</v>
      </c>
      <c r="E7" s="7" t="s">
        <v>34</v>
      </c>
      <c r="F7" s="4"/>
      <c r="G7" s="4"/>
      <c r="H7" s="4"/>
      <c r="I7" s="4"/>
      <c r="J7" s="4"/>
    </row>
    <row r="8" spans="2:10" x14ac:dyDescent="0.3">
      <c r="B8" s="32"/>
      <c r="C8" s="10" t="s">
        <v>20</v>
      </c>
      <c r="D8" s="7" t="s">
        <v>32</v>
      </c>
      <c r="E8" s="7" t="s">
        <v>34</v>
      </c>
      <c r="F8" s="4"/>
      <c r="G8" s="4"/>
      <c r="H8" s="4"/>
      <c r="I8" s="4"/>
      <c r="J8" s="4"/>
    </row>
    <row r="9" spans="2:10" x14ac:dyDescent="0.3">
      <c r="B9" s="33"/>
      <c r="C9" s="11" t="s">
        <v>21</v>
      </c>
      <c r="D9" s="8" t="s">
        <v>32</v>
      </c>
      <c r="E9" s="8" t="s">
        <v>34</v>
      </c>
      <c r="F9" s="4"/>
      <c r="G9" s="4"/>
      <c r="H9" s="4"/>
      <c r="I9" s="4"/>
      <c r="J9" s="4"/>
    </row>
    <row r="10" spans="2:10" x14ac:dyDescent="0.3">
      <c r="B10" s="34" t="s">
        <v>37</v>
      </c>
      <c r="C10" s="12" t="s">
        <v>22</v>
      </c>
      <c r="D10" s="17" t="s">
        <v>38</v>
      </c>
      <c r="E10" s="7" t="s">
        <v>34</v>
      </c>
      <c r="F10" s="4"/>
      <c r="G10" s="4"/>
      <c r="H10" s="4"/>
      <c r="I10" s="4"/>
      <c r="J10" s="4"/>
    </row>
    <row r="11" spans="2:10" x14ac:dyDescent="0.3">
      <c r="B11" s="34"/>
      <c r="C11" s="12" t="s">
        <v>23</v>
      </c>
      <c r="D11" s="7" t="s">
        <v>32</v>
      </c>
      <c r="E11" s="7" t="s">
        <v>34</v>
      </c>
      <c r="F11" s="4"/>
      <c r="G11" s="4"/>
      <c r="H11" s="4"/>
      <c r="I11" s="4"/>
      <c r="J11" s="4"/>
    </row>
    <row r="12" spans="2:10" x14ac:dyDescent="0.3">
      <c r="B12" s="34"/>
      <c r="C12" s="12" t="s">
        <v>24</v>
      </c>
      <c r="D12" s="7" t="s">
        <v>32</v>
      </c>
      <c r="E12" s="7" t="s">
        <v>34</v>
      </c>
      <c r="F12" s="4"/>
      <c r="G12" s="4"/>
      <c r="H12" s="4"/>
      <c r="I12" s="4"/>
      <c r="J12" s="4"/>
    </row>
    <row r="13" spans="2:10" x14ac:dyDescent="0.3">
      <c r="B13" s="34"/>
      <c r="C13" s="12" t="s">
        <v>25</v>
      </c>
      <c r="D13" s="7" t="s">
        <v>32</v>
      </c>
      <c r="E13" s="7" t="s">
        <v>34</v>
      </c>
      <c r="F13" s="4"/>
      <c r="G13" s="4"/>
      <c r="H13" s="4"/>
      <c r="I13" s="4"/>
      <c r="J13" s="4"/>
    </row>
    <row r="14" spans="2:10" x14ac:dyDescent="0.3">
      <c r="B14" s="34"/>
      <c r="C14" s="12" t="s">
        <v>26</v>
      </c>
      <c r="D14" s="7" t="s">
        <v>32</v>
      </c>
      <c r="E14" s="7" t="s">
        <v>34</v>
      </c>
      <c r="F14" s="4"/>
      <c r="G14" s="4"/>
      <c r="H14" s="4"/>
      <c r="I14" s="4"/>
      <c r="J14" s="4"/>
    </row>
    <row r="15" spans="2:10" x14ac:dyDescent="0.3">
      <c r="B15" s="35"/>
      <c r="C15" s="13" t="s">
        <v>28</v>
      </c>
      <c r="D15" s="8" t="s">
        <v>32</v>
      </c>
      <c r="E15" s="8" t="s">
        <v>34</v>
      </c>
      <c r="F15" s="4"/>
      <c r="G15" s="4"/>
      <c r="H15" s="4"/>
      <c r="I15" s="4"/>
      <c r="J15" s="4"/>
    </row>
    <row r="16" spans="2:10" ht="14.5" thickBot="1" x14ac:dyDescent="0.35">
      <c r="B16" s="16"/>
      <c r="C16" s="14" t="s">
        <v>27</v>
      </c>
      <c r="D16" s="18" t="s">
        <v>39</v>
      </c>
      <c r="E16" s="9" t="s">
        <v>30</v>
      </c>
      <c r="F16" s="4"/>
      <c r="G16" s="4"/>
      <c r="H16" s="4"/>
      <c r="I16" s="4"/>
      <c r="J16" s="4"/>
    </row>
    <row r="17" spans="6:10" x14ac:dyDescent="0.3">
      <c r="F17" s="4"/>
      <c r="G17" s="4"/>
      <c r="H17" s="4"/>
      <c r="I17" s="4"/>
      <c r="J17" s="4"/>
    </row>
    <row r="18" spans="6:10" x14ac:dyDescent="0.3">
      <c r="F18" s="4"/>
      <c r="G18" s="4"/>
      <c r="H18" s="4"/>
      <c r="I18" s="4"/>
      <c r="J18" s="4"/>
    </row>
    <row r="19" spans="6:10" x14ac:dyDescent="0.3">
      <c r="F19" s="4"/>
      <c r="G19" s="4"/>
      <c r="H19" s="4"/>
      <c r="I19" s="4"/>
      <c r="J19" s="4"/>
    </row>
    <row r="20" spans="6:10" x14ac:dyDescent="0.3">
      <c r="F20" s="4"/>
      <c r="G20" s="4"/>
      <c r="H20" s="4"/>
      <c r="I20" s="4"/>
      <c r="J20" s="4"/>
    </row>
    <row r="21" spans="6:10" x14ac:dyDescent="0.3">
      <c r="F21" s="4"/>
      <c r="G21" s="4"/>
      <c r="H21" s="4"/>
      <c r="I21" s="4"/>
      <c r="J21" s="4"/>
    </row>
    <row r="22" spans="6:10" x14ac:dyDescent="0.3">
      <c r="F22" s="4"/>
      <c r="G22" s="4"/>
      <c r="H22" s="4"/>
      <c r="I22" s="4"/>
      <c r="J22" s="4"/>
    </row>
    <row r="23" spans="6:10" x14ac:dyDescent="0.3">
      <c r="F23" s="4"/>
      <c r="G23" s="4"/>
      <c r="H23" s="4"/>
      <c r="I23" s="4"/>
      <c r="J23" s="4"/>
    </row>
    <row r="24" spans="6:10" x14ac:dyDescent="0.3">
      <c r="F24" s="4"/>
      <c r="G24" s="4"/>
      <c r="H24" s="4"/>
      <c r="I24" s="4"/>
      <c r="J24" s="4"/>
    </row>
    <row r="25" spans="6:10" x14ac:dyDescent="0.3">
      <c r="F25" s="4"/>
      <c r="G25" s="4"/>
      <c r="H25" s="4"/>
      <c r="I25" s="4"/>
      <c r="J25" s="4"/>
    </row>
    <row r="26" spans="6:10" x14ac:dyDescent="0.3">
      <c r="F26" s="4"/>
      <c r="G26" s="4"/>
      <c r="H26" s="4"/>
      <c r="I26" s="4"/>
      <c r="J26" s="4"/>
    </row>
    <row r="27" spans="6:10" x14ac:dyDescent="0.3">
      <c r="F27" s="4"/>
      <c r="G27" s="4"/>
      <c r="H27" s="4"/>
      <c r="I27" s="4"/>
      <c r="J27" s="4"/>
    </row>
    <row r="28" spans="6:10" x14ac:dyDescent="0.3">
      <c r="F28" s="4"/>
      <c r="G28" s="4"/>
      <c r="H28" s="4"/>
      <c r="I28" s="4"/>
      <c r="J28" s="4"/>
    </row>
  </sheetData>
  <mergeCells count="3">
    <mergeCell ref="B3:B4"/>
    <mergeCell ref="B5:B9"/>
    <mergeCell ref="B10:B1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6AD5E-5C33-4A46-A457-DA17903AD72E}">
  <dimension ref="A1:F14"/>
  <sheetViews>
    <sheetView zoomScale="115" zoomScaleNormal="115" workbookViewId="0">
      <selection activeCell="C28" sqref="B28:C29"/>
    </sheetView>
  </sheetViews>
  <sheetFormatPr defaultRowHeight="14" x14ac:dyDescent="0.3"/>
  <cols>
    <col min="1" max="4" width="8.6640625" style="19"/>
    <col min="5" max="5" width="8.6640625" style="25"/>
    <col min="6" max="16384" width="8.6640625" style="19"/>
  </cols>
  <sheetData>
    <row r="1" spans="1:6" x14ac:dyDescent="0.3">
      <c r="A1" s="12" t="s">
        <v>40</v>
      </c>
      <c r="B1" s="12" t="s">
        <v>0</v>
      </c>
      <c r="C1" s="12" t="s">
        <v>1</v>
      </c>
      <c r="D1" s="12" t="s">
        <v>2</v>
      </c>
      <c r="E1" s="26" t="s">
        <v>51</v>
      </c>
    </row>
    <row r="2" spans="1:6" x14ac:dyDescent="0.3">
      <c r="A2" s="10" t="s">
        <v>17</v>
      </c>
      <c r="B2" s="12">
        <v>15544436</v>
      </c>
      <c r="C2" s="12">
        <v>3279978</v>
      </c>
      <c r="D2" s="12">
        <v>4837</v>
      </c>
      <c r="F2" s="19">
        <v>200</v>
      </c>
    </row>
    <row r="3" spans="1:6" x14ac:dyDescent="0.3">
      <c r="A3" s="10" t="s">
        <v>19</v>
      </c>
      <c r="B3" s="12">
        <v>15544887</v>
      </c>
      <c r="C3" s="12">
        <v>3280304</v>
      </c>
      <c r="D3" s="12">
        <v>4815</v>
      </c>
      <c r="E3" s="25">
        <f>SQRT((B2-B3)^2+(C2-C3)^2)</f>
        <v>556.48629812422155</v>
      </c>
      <c r="F3" s="25">
        <f>F2+E3</f>
        <v>756.48629812422155</v>
      </c>
    </row>
    <row r="4" spans="1:6" x14ac:dyDescent="0.3">
      <c r="A4" s="12" t="s">
        <v>28</v>
      </c>
      <c r="B4" s="12">
        <v>15544946</v>
      </c>
      <c r="C4" s="12">
        <v>3280534</v>
      </c>
      <c r="D4" s="12">
        <v>4955</v>
      </c>
      <c r="E4" s="25">
        <f>SQRT((B3-B4)^2+(C3-C4)^2)</f>
        <v>237.44683615495913</v>
      </c>
      <c r="F4" s="25">
        <f t="shared" ref="F4:F7" si="0">F3+E4</f>
        <v>993.93313427918065</v>
      </c>
    </row>
    <row r="5" spans="1:6" x14ac:dyDescent="0.3">
      <c r="A5" s="12" t="s">
        <v>22</v>
      </c>
      <c r="B5" s="12">
        <v>15544848</v>
      </c>
      <c r="C5" s="12">
        <v>3280725</v>
      </c>
      <c r="D5" s="12">
        <v>5122</v>
      </c>
      <c r="E5" s="25">
        <f>SQRT((B4-B5)^2+(C4-C5)^2)</f>
        <v>214.67417171145672</v>
      </c>
      <c r="F5" s="25">
        <f t="shared" si="0"/>
        <v>1208.6073059906373</v>
      </c>
    </row>
    <row r="6" spans="1:6" x14ac:dyDescent="0.3">
      <c r="A6" s="12" t="s">
        <v>24</v>
      </c>
      <c r="B6" s="12">
        <v>15545007</v>
      </c>
      <c r="C6" s="12">
        <v>3281145</v>
      </c>
      <c r="D6" s="12">
        <v>5419</v>
      </c>
      <c r="E6" s="25">
        <f>SQRT((B5-B6)^2+(C5-C6)^2)</f>
        <v>449.08907802350302</v>
      </c>
      <c r="F6" s="25">
        <f t="shared" si="0"/>
        <v>1657.6963840141402</v>
      </c>
    </row>
    <row r="7" spans="1:6" x14ac:dyDescent="0.3">
      <c r="A7" s="10" t="s">
        <v>20</v>
      </c>
      <c r="B7" s="12">
        <v>15545254</v>
      </c>
      <c r="C7" s="12">
        <v>3281355</v>
      </c>
      <c r="D7" s="12">
        <v>5360</v>
      </c>
      <c r="E7" s="25">
        <f>SQRT((B6-B7)^2+(C6-C7)^2)</f>
        <v>324.20518194501454</v>
      </c>
      <c r="F7" s="25">
        <f t="shared" si="0"/>
        <v>1981.9015659591548</v>
      </c>
    </row>
    <row r="8" spans="1:6" x14ac:dyDescent="0.3">
      <c r="A8" s="10"/>
      <c r="B8" s="12"/>
      <c r="C8" s="12"/>
      <c r="D8" s="12"/>
    </row>
    <row r="9" spans="1:6" x14ac:dyDescent="0.3">
      <c r="A9" s="10"/>
      <c r="B9" s="12"/>
      <c r="C9" s="12"/>
      <c r="D9" s="12"/>
    </row>
    <row r="10" spans="1:6" x14ac:dyDescent="0.3">
      <c r="A10" s="10"/>
      <c r="B10" s="12"/>
      <c r="C10" s="12"/>
      <c r="D10" s="12"/>
    </row>
    <row r="11" spans="1:6" x14ac:dyDescent="0.3">
      <c r="A11" s="10"/>
      <c r="B11" s="12"/>
      <c r="C11" s="12"/>
      <c r="D11" s="12"/>
    </row>
    <row r="12" spans="1:6" x14ac:dyDescent="0.3">
      <c r="A12" s="12"/>
      <c r="B12" s="12"/>
      <c r="C12" s="12"/>
      <c r="D12" s="12"/>
    </row>
    <row r="13" spans="1:6" x14ac:dyDescent="0.3">
      <c r="A13" s="12"/>
      <c r="B13" s="12"/>
      <c r="C13" s="12"/>
      <c r="D13" s="12"/>
    </row>
    <row r="14" spans="1:6" x14ac:dyDescent="0.3">
      <c r="A14" s="12"/>
      <c r="B14" s="12"/>
      <c r="C14" s="12"/>
      <c r="D14" s="1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朱诺</vt:lpstr>
      <vt:lpstr>北姆朗</vt:lpstr>
      <vt:lpstr>编录情况</vt:lpstr>
      <vt:lpstr>长剖面距离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liupeng</dc:creator>
  <cp:lastModifiedBy>windows</cp:lastModifiedBy>
  <dcterms:created xsi:type="dcterms:W3CDTF">2020-08-16T13:39:04Z</dcterms:created>
  <dcterms:modified xsi:type="dcterms:W3CDTF">2021-11-13T11:18:33Z</dcterms:modified>
</cp:coreProperties>
</file>