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yar\OneDrive\Documentos\"/>
    </mc:Choice>
  </mc:AlternateContent>
  <xr:revisionPtr revIDLastSave="0" documentId="13_ncr:1000001_{1A25BDBC-946D-DC45-9A7D-CF43B1603FEB}" xr6:coauthVersionLast="47" xr6:coauthVersionMax="47" xr10:uidLastSave="{00000000-0000-0000-0000-000000000000}"/>
  <bookViews>
    <workbookView xWindow="-120" yWindow="-120" windowWidth="20730" windowHeight="11160" activeTab="1" xr2:uid="{1371905A-9B3F-47E5-8925-AA563F6AFF56}"/>
  </bookViews>
  <sheets>
    <sheet name="TABELA DINÃMICA" sheetId="10" r:id="rId1"/>
    <sheet name="GRÁFICOS" sheetId="15" r:id="rId2"/>
    <sheet name="BASE DE DADOS" sheetId="1" r:id="rId3"/>
  </sheets>
  <definedNames>
    <definedName name="SegmentaçãodeDados_MÊS">#N/A</definedName>
  </definedNames>
  <calcPr calcId="191028"/>
  <pivotCaches>
    <pivotCache cacheId="0" r:id="rId4"/>
  </pivotCaches>
  <extLst>
    <ext xmlns:x14="http://schemas.microsoft.com/office/spreadsheetml/2009/9/main" uri="{BBE1A952-AA13-448e-AADC-164F8A28A991}">
      <x14:slicerCaches>
        <x14:slicerCache r:id="rId5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" i="1" l="1"/>
  <c r="H12" i="1"/>
  <c r="I12" i="1"/>
  <c r="J12" i="1"/>
  <c r="D13" i="1"/>
  <c r="H13" i="1"/>
  <c r="I13" i="1"/>
  <c r="J13" i="1"/>
  <c r="D14" i="1"/>
  <c r="H14" i="1"/>
  <c r="I14" i="1"/>
  <c r="J14" i="1"/>
  <c r="D15" i="1"/>
  <c r="H15" i="1"/>
  <c r="I15" i="1"/>
  <c r="J15" i="1"/>
  <c r="D16" i="1"/>
  <c r="H16" i="1"/>
  <c r="I16" i="1"/>
  <c r="J16" i="1"/>
  <c r="D17" i="1"/>
  <c r="H17" i="1"/>
  <c r="I17" i="1"/>
  <c r="J17" i="1"/>
  <c r="D18" i="1"/>
  <c r="H18" i="1"/>
  <c r="I18" i="1"/>
  <c r="J18" i="1"/>
  <c r="D19" i="1"/>
  <c r="H19" i="1"/>
  <c r="I19" i="1"/>
  <c r="D20" i="1"/>
  <c r="H20" i="1"/>
  <c r="I20" i="1"/>
  <c r="J20" i="1"/>
  <c r="D21" i="1"/>
  <c r="H21" i="1"/>
  <c r="I21" i="1"/>
  <c r="J21" i="1"/>
  <c r="D22" i="1"/>
  <c r="H22" i="1"/>
  <c r="I22" i="1"/>
  <c r="J22" i="1"/>
  <c r="D23" i="1"/>
  <c r="H23" i="1"/>
  <c r="I23" i="1"/>
  <c r="J23" i="1"/>
  <c r="D24" i="1"/>
  <c r="H24" i="1"/>
  <c r="I24" i="1"/>
  <c r="J24" i="1"/>
  <c r="D25" i="1"/>
  <c r="H25" i="1"/>
  <c r="I25" i="1"/>
  <c r="J25" i="1"/>
  <c r="D26" i="1"/>
  <c r="H26" i="1"/>
  <c r="I26" i="1"/>
  <c r="J26" i="1"/>
  <c r="D27" i="1"/>
  <c r="H27" i="1"/>
  <c r="I27" i="1"/>
  <c r="J27" i="1"/>
  <c r="J19" i="1"/>
</calcChain>
</file>

<file path=xl/sharedStrings.xml><?xml version="1.0" encoding="utf-8"?>
<sst xmlns="http://schemas.openxmlformats.org/spreadsheetml/2006/main" count="83" uniqueCount="33">
  <si>
    <t xml:space="preserve"> Pedro Oliveira</t>
  </si>
  <si>
    <t xml:space="preserve">   Marina Santos</t>
  </si>
  <si>
    <t>Rafael Costa</t>
  </si>
  <si>
    <t xml:space="preserve">   Ana Silva</t>
  </si>
  <si>
    <t>NOME</t>
  </si>
  <si>
    <t>DATA</t>
  </si>
  <si>
    <t>HORA EXTRA</t>
  </si>
  <si>
    <t>Jéssica Matos</t>
  </si>
  <si>
    <t>Roberto Silva</t>
  </si>
  <si>
    <t>José Alves</t>
  </si>
  <si>
    <t>Joana Barbosa</t>
  </si>
  <si>
    <t xml:space="preserve">SALÁRIO </t>
  </si>
  <si>
    <t>INSS</t>
  </si>
  <si>
    <t>VALE</t>
  </si>
  <si>
    <t>ATRASOS/FALTA</t>
  </si>
  <si>
    <t>VALOR/HORA</t>
  </si>
  <si>
    <t>TOTAL HORAS EXTRAS</t>
  </si>
  <si>
    <t>SALÁRIO LÍQUIDO</t>
  </si>
  <si>
    <t xml:space="preserve">ACRÉSCIMOS </t>
  </si>
  <si>
    <t>COLABORADORES</t>
  </si>
  <si>
    <t>DESCONTOS</t>
  </si>
  <si>
    <t>VALOR Á RECEBER</t>
  </si>
  <si>
    <t>FOLHA DE PAGAMENTO</t>
  </si>
  <si>
    <t>Total Geral</t>
  </si>
  <si>
    <t>ABRIL</t>
  </si>
  <si>
    <t>MARÇO</t>
  </si>
  <si>
    <t>MÊS</t>
  </si>
  <si>
    <t>SALÁRIO BRUTO</t>
  </si>
  <si>
    <t xml:space="preserve"> INSS</t>
  </si>
  <si>
    <t>ATRASOS E FALTAS</t>
  </si>
  <si>
    <t>VALE TRANSPORTE</t>
  </si>
  <si>
    <t xml:space="preserve">COLABORADORES </t>
  </si>
  <si>
    <t xml:space="preserve"> SALÁRIO LÍQUIDO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</si>
</sst>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R$&quot;\ * #,##0.00_-;\-&quot;R$&quot;\ * #,##0.00_-;_-&quot;R$&quot;\ * &quot;-&quot;??_-;_-@_-"/>
  </numFmts>
  <fonts count="15" x14ac:knownFonts="1">
    <font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9C0006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1"/>
      <color rgb="FF9C5700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rgb="FF7030A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0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1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8"/>
      </left>
      <right style="thin">
        <color theme="8"/>
      </right>
      <top style="thin">
        <color theme="8"/>
      </top>
      <bottom style="thin">
        <color theme="8"/>
      </bottom>
      <diagonal/>
    </border>
    <border>
      <left/>
      <right style="thin">
        <color theme="8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/>
      <top/>
      <bottom/>
      <diagonal/>
    </border>
    <border>
      <left style="thin">
        <color rgb="FF7F7F7F"/>
      </left>
      <right/>
      <top style="thin">
        <color rgb="FF7F7F7F"/>
      </top>
      <bottom/>
      <diagonal/>
    </border>
    <border>
      <left/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/>
      <top/>
      <bottom style="thin">
        <color rgb="FF7F7F7F"/>
      </bottom>
      <diagonal/>
    </border>
    <border>
      <left/>
      <right style="thin">
        <color rgb="FF7F7F7F"/>
      </right>
      <top/>
      <bottom style="thin">
        <color rgb="FF7F7F7F"/>
      </bottom>
      <diagonal/>
    </border>
  </borders>
  <cellStyleXfs count="7">
    <xf numFmtId="0" fontId="0" fillId="0" borderId="0"/>
    <xf numFmtId="164" fontId="2" fillId="0" borderId="0" applyFont="0" applyFill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  <xf numFmtId="0" fontId="6" fillId="5" borderId="0" applyNumberFormat="0" applyBorder="0" applyAlignment="0" applyProtection="0"/>
    <xf numFmtId="0" fontId="7" fillId="6" borderId="3" applyNumberFormat="0" applyAlignment="0" applyProtection="0"/>
    <xf numFmtId="0" fontId="2" fillId="7" borderId="0" applyNumberFormat="0" applyBorder="0" applyAlignment="0" applyProtection="0"/>
  </cellStyleXfs>
  <cellXfs count="42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164" fontId="0" fillId="0" borderId="0" xfId="1" applyFont="1" applyAlignment="1">
      <alignment horizontal="center"/>
    </xf>
    <xf numFmtId="164" fontId="0" fillId="0" borderId="0" xfId="1" applyFont="1" applyFill="1" applyBorder="1" applyAlignment="1">
      <alignment horizontal="center"/>
    </xf>
    <xf numFmtId="164" fontId="0" fillId="0" borderId="0" xfId="0" applyNumberFormat="1"/>
    <xf numFmtId="0" fontId="0" fillId="2" borderId="0" xfId="0" applyFill="1"/>
    <xf numFmtId="0" fontId="1" fillId="2" borderId="0" xfId="0" applyFont="1" applyFill="1" applyAlignment="1">
      <alignment vertical="center"/>
    </xf>
    <xf numFmtId="164" fontId="0" fillId="0" borderId="1" xfId="1" applyFont="1" applyBorder="1" applyAlignment="1">
      <alignment horizontal="center"/>
    </xf>
    <xf numFmtId="164" fontId="0" fillId="0" borderId="0" xfId="1" applyFont="1" applyAlignment="1">
      <alignment horizontal="center" vertical="center"/>
    </xf>
    <xf numFmtId="164" fontId="0" fillId="0" borderId="0" xfId="1" applyFont="1" applyAlignment="1">
      <alignment horizontal="center" vertical="center" readingOrder="1"/>
    </xf>
    <xf numFmtId="164" fontId="0" fillId="0" borderId="1" xfId="1" applyFont="1" applyBorder="1" applyAlignment="1">
      <alignment horizontal="center" vertical="top" readingOrder="1"/>
    </xf>
    <xf numFmtId="164" fontId="0" fillId="0" borderId="0" xfId="1" applyFont="1" applyAlignment="1">
      <alignment horizontal="center" readingOrder="1"/>
    </xf>
    <xf numFmtId="164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top"/>
    </xf>
    <xf numFmtId="0" fontId="0" fillId="0" borderId="0" xfId="0" pivotButton="1"/>
    <xf numFmtId="0" fontId="8" fillId="0" borderId="5" xfId="0" applyFont="1" applyBorder="1" applyAlignment="1">
      <alignment horizontal="center" vertical="center"/>
    </xf>
    <xf numFmtId="0" fontId="0" fillId="8" borderId="4" xfId="0" applyFill="1" applyBorder="1" applyAlignment="1">
      <alignment horizontal="center"/>
    </xf>
    <xf numFmtId="164" fontId="0" fillId="0" borderId="1" xfId="1" applyFont="1" applyBorder="1" applyAlignment="1">
      <alignment horizontal="center" vertical="center" readingOrder="1"/>
    </xf>
    <xf numFmtId="164" fontId="0" fillId="0" borderId="0" xfId="1" applyFont="1" applyBorder="1" applyAlignment="1">
      <alignment horizontal="center"/>
    </xf>
    <xf numFmtId="164" fontId="0" fillId="0" borderId="0" xfId="1" applyFont="1" applyBorder="1" applyAlignment="1">
      <alignment horizontal="center" vertical="center" readingOrder="1"/>
    </xf>
    <xf numFmtId="164" fontId="0" fillId="0" borderId="0" xfId="1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164" fontId="2" fillId="7" borderId="0" xfId="6" applyNumberFormat="1" applyBorder="1"/>
    <xf numFmtId="164" fontId="2" fillId="7" borderId="0" xfId="6" applyNumberFormat="1"/>
    <xf numFmtId="0" fontId="0" fillId="0" borderId="0" xfId="0" pivotButton="1" applyAlignment="1">
      <alignment horizontal="center"/>
    </xf>
    <xf numFmtId="0" fontId="0" fillId="11" borderId="0" xfId="0" applyFill="1"/>
    <xf numFmtId="0" fontId="1" fillId="2" borderId="0" xfId="0" applyFont="1" applyFill="1" applyAlignment="1">
      <alignment horizontal="center" vertical="center"/>
    </xf>
    <xf numFmtId="0" fontId="13" fillId="9" borderId="0" xfId="0" applyFont="1" applyFill="1" applyAlignment="1">
      <alignment horizontal="center"/>
    </xf>
    <xf numFmtId="0" fontId="14" fillId="10" borderId="0" xfId="0" applyFont="1" applyFill="1" applyAlignment="1">
      <alignment horizontal="center" vertical="center"/>
    </xf>
    <xf numFmtId="0" fontId="14" fillId="10" borderId="2" xfId="0" applyFont="1" applyFill="1" applyBorder="1" applyAlignment="1">
      <alignment horizontal="center" vertical="center"/>
    </xf>
    <xf numFmtId="0" fontId="12" fillId="6" borderId="7" xfId="5" applyFont="1" applyBorder="1" applyAlignment="1">
      <alignment horizontal="center" vertical="center"/>
    </xf>
    <xf numFmtId="0" fontId="12" fillId="6" borderId="8" xfId="5" applyFont="1" applyBorder="1" applyAlignment="1">
      <alignment horizontal="center" vertical="center"/>
    </xf>
    <xf numFmtId="0" fontId="12" fillId="6" borderId="9" xfId="5" applyFont="1" applyBorder="1" applyAlignment="1">
      <alignment horizontal="center" vertical="center"/>
    </xf>
    <xf numFmtId="0" fontId="12" fillId="6" borderId="10" xfId="5" applyFont="1" applyBorder="1" applyAlignment="1">
      <alignment horizontal="center" vertical="center"/>
    </xf>
    <xf numFmtId="0" fontId="9" fillId="4" borderId="6" xfId="3" applyFont="1" applyBorder="1" applyAlignment="1">
      <alignment horizontal="center" vertical="center"/>
    </xf>
    <xf numFmtId="0" fontId="9" fillId="4" borderId="0" xfId="3" applyFont="1" applyAlignment="1">
      <alignment horizontal="center" vertical="center"/>
    </xf>
    <xf numFmtId="0" fontId="10" fillId="3" borderId="0" xfId="2" applyFont="1" applyAlignment="1">
      <alignment horizontal="center" vertical="center"/>
    </xf>
    <xf numFmtId="0" fontId="11" fillId="5" borderId="0" xfId="4" applyFont="1" applyAlignment="1">
      <alignment horizontal="center" vertical="center"/>
    </xf>
  </cellXfs>
  <cellStyles count="7">
    <cellStyle name="20% - Ênfase3" xfId="6" builtinId="38"/>
    <cellStyle name="Bom" xfId="2" builtinId="26"/>
    <cellStyle name="Entrada" xfId="5" builtinId="20"/>
    <cellStyle name="Moeda" xfId="1" builtinId="4"/>
    <cellStyle name="Neutro" xfId="4" builtinId="28"/>
    <cellStyle name="Normal" xfId="0" builtinId="0"/>
    <cellStyle name="Ruim" xfId="3" builtinId="27"/>
  </cellStyles>
  <dxfs count="31">
    <dxf>
      <font>
        <color rgb="FFFF9999"/>
      </font>
    </dxf>
    <dxf>
      <font>
        <color rgb="FFFF9999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  <vertical/>
        <horizontal/>
      </border>
    </dxf>
    <dxf>
      <numFmt numFmtId="164" formatCode="_-&quot;R$&quot;\ * #,##0.00_-;\-&quot;R$&quot;\ * #,##0.00_-;_-&quot;R$&quot;\ * &quot;-&quot;??_-;_-@_-"/>
      <alignment horizontal="center" vertical="top" textRotation="0" wrapText="0" indent="0" justifyLastLine="0" shrinkToFit="0" readingOrder="0"/>
    </dxf>
    <dxf>
      <numFmt numFmtId="164" formatCode="_-&quot;R$&quot;\ * #,##0.00_-;\-&quot;R$&quot;\ * #,##0.00_-;_-&quot;R$&quot;\ * &quot;-&quot;??_-;_-@_-"/>
    </dxf>
    <dxf>
      <numFmt numFmtId="164" formatCode="_-&quot;R$&quot;\ * #,##0.00_-;\-&quot;R$&quot;\ * #,##0.00_-;_-&quot;R$&quot;\ * &quot;-&quot;??_-;_-@_-"/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1"/>
    </dxf>
    <dxf>
      <numFmt numFmtId="164" formatCode="_-&quot;R$&quot;\ * #,##0.00_-;\-&quot;R$&quot;\ * #,##0.00_-;_-&quot;R$&quot;\ * &quot;-&quot;??_-;_-@_-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numFmt numFmtId="164" formatCode="_-&quot;R$&quot;\ * #,##0.00_-;\-&quot;R$&quot;\ * #,##0.00_-;_-&quot;R$&quot;\ * &quot;-&quot;??_-;_-@_-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64" formatCode="_-&quot;R$&quot;\ * #,##0.00_-;\-&quot;R$&quot;\ * #,##0.00_-;_-&quot;R$&quot;\ * &quot;-&quot;??_-;_-@_-"/>
    </dxf>
    <dxf>
      <alignment horizontal="center"/>
    </dxf>
    <dxf>
      <alignment horizontal="center"/>
    </dxf>
    <dxf>
      <alignment horizontal="center"/>
    </dxf>
    <dxf>
      <numFmt numFmtId="164" formatCode="_-&quot;R$&quot;\ * #,##0.00_-;\-&quot;R$&quot;\ * #,##0.00_-;_-&quot;R$&quot;\ * &quot;-&quot;??_-;_-@_-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</dxfs>
  <tableStyles count="0" defaultTableStyle="TableStyleMedium2" defaultPivotStyle="PivotStyleLight16"/>
  <colors>
    <mruColors>
      <color rgb="FFAA288E"/>
      <color rgb="FFA4F2C2"/>
      <color rgb="FF50D9DC"/>
      <color rgb="FF14BEB6"/>
      <color rgb="FF0A5E5A"/>
      <color rgb="FFCCCCFF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 /><Relationship Id="rId3" Type="http://schemas.openxmlformats.org/officeDocument/2006/relationships/worksheet" Target="worksheets/sheet3.xml" /><Relationship Id="rId7" Type="http://schemas.openxmlformats.org/officeDocument/2006/relationships/styles" Target="styles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theme" Target="theme/theme1.xml" /><Relationship Id="rId5" Type="http://schemas.microsoft.com/office/2007/relationships/slicerCache" Target="slicerCaches/slicerCache1.xml" /><Relationship Id="rId4" Type="http://schemas.openxmlformats.org/officeDocument/2006/relationships/pivotCacheDefinition" Target="pivotCache/pivotCacheDefinition1.xml" /><Relationship Id="rId9" Type="http://schemas.openxmlformats.org/officeDocument/2006/relationships/calcChain" Target="calcChain.xml" 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 /><Relationship Id="rId1" Type="http://schemas.microsoft.com/office/2011/relationships/chartStyle" Target="style2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[FOLHA DE PAGAMENTO.xlsx]TABELA DINÃMICA!Tabela dinâmica12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Broadway" panose="04040905080B02020502" pitchFamily="82" charset="0"/>
                <a:ea typeface="+mn-ea"/>
                <a:cs typeface="+mn-cs"/>
              </a:defRPr>
            </a:pPr>
            <a:r>
              <a:rPr lang="en-US" sz="3200">
                <a:latin typeface="Broadway" panose="04040905080B02020502" pitchFamily="82" charset="0"/>
              </a:rPr>
              <a:t>SALÁRIOS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1"/>
          </a:solidFill>
          <a:ln>
            <a:noFill/>
          </a:ln>
          <a:effectLst>
            <a:glow rad="228600">
              <a:schemeClr val="bg1">
                <a:alpha val="40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1" i="0" u="none" strike="noStrike" kern="1200" baseline="0">
                  <a:solidFill>
                    <a:schemeClr val="bg1"/>
                  </a:solidFill>
                  <a:latin typeface="Arial Black" panose="020B0A04020102020204" pitchFamily="34" charset="0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tx1"/>
          </a:solidFill>
          <a:ln>
            <a:noFill/>
          </a:ln>
          <a:effectLst>
            <a:glow rad="228600">
              <a:schemeClr val="bg1">
                <a:alpha val="40000"/>
              </a:schemeClr>
            </a:glow>
          </a:effectLst>
        </c:spPr>
        <c:dLbl>
          <c:idx val="0"/>
          <c:layout>
            <c:manualLayout>
              <c:x val="2.3411371237458192E-2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1600" b="1" i="0" u="none" strike="noStrike" kern="1200" baseline="0">
                  <a:solidFill>
                    <a:schemeClr val="bg1"/>
                  </a:solidFill>
                  <a:latin typeface="Arial Black" panose="020B0A04020102020204" pitchFamily="34" charset="0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</c:ext>
          </c:extLst>
        </c:dLbl>
      </c:pivotFmt>
      <c:pivotFmt>
        <c:idx val="4"/>
        <c:spPr>
          <a:solidFill>
            <a:schemeClr val="tx1"/>
          </a:solidFill>
          <a:ln>
            <a:noFill/>
          </a:ln>
          <a:effectLst>
            <a:glow rad="228600">
              <a:schemeClr val="bg1">
                <a:alpha val="40000"/>
              </a:schemeClr>
            </a:glow>
          </a:effectLst>
        </c:spPr>
        <c:dLbl>
          <c:idx val="0"/>
          <c:layout>
            <c:manualLayout>
              <c:x val="-1.0989010989011104E-2"/>
              <c:y val="-2.2909511578232643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1" i="0" u="none" strike="noStrike" kern="1200" baseline="0">
                  <a:solidFill>
                    <a:schemeClr val="bg1"/>
                  </a:solidFill>
                  <a:latin typeface="Arial Black" panose="020B0A04020102020204" pitchFamily="34" charset="0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"/>
          <c:y val="0.12654077739729547"/>
          <c:w val="0.96321070234113715"/>
          <c:h val="0.7294117901726854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'TABELA DINÃMICA'!$C$3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>
              <a:glow rad="228600">
                <a:schemeClr val="bg1">
                  <a:alpha val="40000"/>
                </a:schemeClr>
              </a:glow>
            </a:effectLst>
          </c:spPr>
          <c:invertIfNegative val="0"/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A249-4725-947A-A9976081E725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A249-4725-947A-A9976081E725}"/>
              </c:ext>
            </c:extLst>
          </c:dPt>
          <c:dLbls>
            <c:dLbl>
              <c:idx val="6"/>
              <c:layout>
                <c:manualLayout>
                  <c:x val="-1.0989010989011104E-2"/>
                  <c:y val="-2.2909511578232643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249-4725-947A-A9976081E725}"/>
                </c:ext>
              </c:extLst>
            </c:dLbl>
            <c:dLbl>
              <c:idx val="7"/>
              <c:layout>
                <c:manualLayout>
                  <c:x val="2.3411371237458192E-2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600" b="1" i="0" u="none" strike="noStrike" kern="1200" baseline="0">
                      <a:solidFill>
                        <a:schemeClr val="bg1"/>
                      </a:solidFill>
                      <a:latin typeface="Arial Black" panose="020B0A04020102020204" pitchFamily="34" charset="0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1-A249-4725-947A-A9976081E72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bg1"/>
                    </a:solidFill>
                    <a:latin typeface="Arial Black" panose="020B0A04020102020204" pitchFamily="34" charset="0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'TABELA DINÃMICA'!$B$4:$B$12</c:f>
              <c:strCache>
                <c:ptCount val="8"/>
                <c:pt idx="0">
                  <c:v>   Ana Silva</c:v>
                </c:pt>
                <c:pt idx="1">
                  <c:v>   Marina Santos</c:v>
                </c:pt>
                <c:pt idx="2">
                  <c:v> Pedro Oliveira</c:v>
                </c:pt>
                <c:pt idx="3">
                  <c:v>Jéssica Matos</c:v>
                </c:pt>
                <c:pt idx="4">
                  <c:v>Joana Barbosa</c:v>
                </c:pt>
                <c:pt idx="5">
                  <c:v>José Alves</c:v>
                </c:pt>
                <c:pt idx="6">
                  <c:v>Rafael Costa</c:v>
                </c:pt>
                <c:pt idx="7">
                  <c:v>Roberto Silva</c:v>
                </c:pt>
              </c:strCache>
            </c:strRef>
          </c:cat>
          <c:val>
            <c:numRef>
              <c:f>'TABELA DINÃMICA'!$C$4:$C$12</c:f>
              <c:numCache>
                <c:formatCode>_-"R$"\ * #,##0.00_-;\-"R$"\ * #,##0.00_-;_-"R$"\ * "-"??_-;_-@_-</c:formatCode>
                <c:ptCount val="8"/>
                <c:pt idx="0">
                  <c:v>2900</c:v>
                </c:pt>
                <c:pt idx="1">
                  <c:v>2300</c:v>
                </c:pt>
                <c:pt idx="2">
                  <c:v>1400</c:v>
                </c:pt>
                <c:pt idx="3">
                  <c:v>2350</c:v>
                </c:pt>
                <c:pt idx="4">
                  <c:v>1400</c:v>
                </c:pt>
                <c:pt idx="5">
                  <c:v>4000</c:v>
                </c:pt>
                <c:pt idx="6">
                  <c:v>2900</c:v>
                </c:pt>
                <c:pt idx="7">
                  <c:v>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49-4725-947A-A9976081E72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83137199"/>
        <c:axId val="783135279"/>
      </c:barChart>
      <c:catAx>
        <c:axId val="783137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bg1"/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endParaRPr lang="pt-BR"/>
          </a:p>
        </c:txPr>
        <c:crossAx val="783135279"/>
        <c:crosses val="autoZero"/>
        <c:auto val="1"/>
        <c:lblAlgn val="ctr"/>
        <c:lblOffset val="100"/>
        <c:noMultiLvlLbl val="0"/>
      </c:catAx>
      <c:valAx>
        <c:axId val="783135279"/>
        <c:scaling>
          <c:orientation val="minMax"/>
        </c:scaling>
        <c:delete val="1"/>
        <c:axPos val="l"/>
        <c:numFmt formatCode="_-&quot;R$&quot;\ * #,##0.00_-;\-&quot;R$&quot;\ * #,##0.00_-;_-&quot;R$&quot;\ * &quot;-&quot;??_-;_-@_-" sourceLinked="1"/>
        <c:majorTickMark val="none"/>
        <c:minorTickMark val="none"/>
        <c:tickLblPos val="nextTo"/>
        <c:crossAx val="783137199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[FOLHA DE PAGAMENTO.xlsx]TABELA DINÃMICA!Tabela dinâmica13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3200" b="0" i="0" u="none" strike="noStrike" kern="1200" spc="0" baseline="0">
                <a:solidFill>
                  <a:schemeClr val="bg1"/>
                </a:solidFill>
                <a:latin typeface="Broadway" panose="04040905080B02020502" pitchFamily="82" charset="0"/>
                <a:ea typeface="+mn-ea"/>
                <a:cs typeface="+mn-cs"/>
              </a:defRPr>
            </a:pPr>
            <a:r>
              <a:rPr lang="en-US" sz="3200">
                <a:solidFill>
                  <a:schemeClr val="bg1"/>
                </a:solidFill>
                <a:latin typeface="Broadway" panose="04040905080B02020502" pitchFamily="82" charset="0"/>
              </a:rPr>
              <a:t>DESCONTOS</a:t>
            </a:r>
          </a:p>
        </c:rich>
      </c:tx>
      <c:layout>
        <c:manualLayout>
          <c:xMode val="edge"/>
          <c:yMode val="edge"/>
          <c:x val="0.34764375929518876"/>
          <c:y val="4.7261885510075334E-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3200" b="0" i="0" u="none" strike="noStrike" kern="1200" spc="0" baseline="0">
              <a:solidFill>
                <a:schemeClr val="bg1"/>
              </a:solidFill>
              <a:latin typeface="Broadway" panose="04040905080B02020502" pitchFamily="82" charset="0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accent1"/>
          </a:solidFill>
          <a:ln w="57150">
            <a:solidFill>
              <a:schemeClr val="bg1"/>
            </a:solidFill>
          </a:ln>
          <a:effectLst>
            <a:glow rad="228600">
              <a:srgbClr val="AA288E">
                <a:alpha val="40000"/>
              </a:srgb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1" i="0" u="none" strike="noStrike" kern="1200" baseline="0">
                  <a:solidFill>
                    <a:schemeClr val="bg1"/>
                  </a:solidFill>
                  <a:latin typeface="Arial Black" panose="020B0A04020102020204" pitchFamily="34" charset="0"/>
                  <a:ea typeface="+mn-ea"/>
                  <a:cs typeface="+mn-cs"/>
                </a:defRPr>
              </a:pPr>
              <a:endParaRPr lang="pt-BR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5">
              <a:lumMod val="75000"/>
            </a:schemeClr>
          </a:solidFill>
          <a:ln w="57150">
            <a:solidFill>
              <a:schemeClr val="bg1"/>
            </a:solidFill>
          </a:ln>
          <a:effectLst>
            <a:glow rad="228600">
              <a:srgbClr val="AA288E">
                <a:alpha val="40000"/>
              </a:srgbClr>
            </a:glow>
          </a:effectLst>
        </c:spPr>
      </c:pivotFmt>
      <c:pivotFmt>
        <c:idx val="32"/>
        <c:spPr>
          <a:solidFill>
            <a:srgbClr val="AA288E"/>
          </a:solidFill>
          <a:ln w="57150">
            <a:solidFill>
              <a:schemeClr val="bg1"/>
            </a:solidFill>
          </a:ln>
          <a:effectLst>
            <a:glow rad="228600">
              <a:srgbClr val="AA288E">
                <a:alpha val="40000"/>
              </a:srgbClr>
            </a:glow>
          </a:effectLst>
        </c:spPr>
      </c:pivotFmt>
      <c:pivotFmt>
        <c:idx val="33"/>
        <c:spPr>
          <a:solidFill>
            <a:schemeClr val="accent1"/>
          </a:solidFill>
          <a:ln w="57150">
            <a:solidFill>
              <a:schemeClr val="bg1"/>
            </a:solidFill>
          </a:ln>
          <a:effectLst>
            <a:glow rad="228600">
              <a:srgbClr val="AA288E">
                <a:alpha val="40000"/>
              </a:srgbClr>
            </a:glow>
          </a:effectLst>
        </c:spPr>
      </c:pivotFmt>
      <c:pivotFmt>
        <c:idx val="34"/>
        <c:spPr>
          <a:solidFill>
            <a:srgbClr val="50D9DC"/>
          </a:solidFill>
          <a:ln w="57150">
            <a:solidFill>
              <a:schemeClr val="bg1"/>
            </a:solidFill>
          </a:ln>
          <a:effectLst>
            <a:glow rad="228600">
              <a:srgbClr val="AA288E">
                <a:alpha val="40000"/>
              </a:srgbClr>
            </a:glow>
          </a:effectLst>
        </c:spPr>
      </c:pivotFmt>
      <c:pivotFmt>
        <c:idx val="35"/>
        <c:spPr>
          <a:solidFill>
            <a:srgbClr val="CCCCFF"/>
          </a:solidFill>
          <a:ln w="57150">
            <a:solidFill>
              <a:schemeClr val="bg1"/>
            </a:solidFill>
          </a:ln>
          <a:effectLst>
            <a:glow rad="228600">
              <a:srgbClr val="AA288E">
                <a:alpha val="40000"/>
              </a:srgbClr>
            </a:glow>
          </a:effectLst>
        </c:spPr>
      </c:pivotFmt>
      <c:pivotFmt>
        <c:idx val="36"/>
        <c:spPr>
          <a:solidFill>
            <a:srgbClr val="0A5E5A"/>
          </a:solidFill>
          <a:ln w="57150">
            <a:solidFill>
              <a:schemeClr val="bg1"/>
            </a:solidFill>
          </a:ln>
          <a:effectLst>
            <a:glow rad="228600">
              <a:srgbClr val="AA288E">
                <a:alpha val="40000"/>
              </a:srgbClr>
            </a:glow>
          </a:effectLst>
        </c:spPr>
      </c:pivotFmt>
      <c:pivotFmt>
        <c:idx val="37"/>
        <c:spPr>
          <a:solidFill>
            <a:schemeClr val="bg2">
              <a:lumMod val="50000"/>
            </a:schemeClr>
          </a:solidFill>
          <a:ln w="57150">
            <a:solidFill>
              <a:schemeClr val="bg1"/>
            </a:solidFill>
          </a:ln>
          <a:effectLst>
            <a:glow rad="228600">
              <a:srgbClr val="AA288E">
                <a:alpha val="40000"/>
              </a:srgbClr>
            </a:glow>
          </a:effectLst>
        </c:spPr>
      </c:pivotFmt>
      <c:pivotFmt>
        <c:idx val="38"/>
        <c:spPr>
          <a:solidFill>
            <a:srgbClr val="002060"/>
          </a:solidFill>
          <a:ln w="57150">
            <a:solidFill>
              <a:schemeClr val="bg1"/>
            </a:solidFill>
          </a:ln>
          <a:effectLst>
            <a:glow rad="228600">
              <a:srgbClr val="AA288E">
                <a:alpha val="40000"/>
              </a:srgbClr>
            </a:glow>
          </a:effectLst>
        </c:spPr>
      </c:pivotFmt>
      <c:pivotFmt>
        <c:idx val="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14516914379785367"/>
          <c:y val="0.16192362049418377"/>
          <c:w val="0.69210958005249346"/>
          <c:h val="0.75353942443585087"/>
        </c:manualLayout>
      </c:layout>
      <c:pieChart>
        <c:varyColors val="1"/>
        <c:ser>
          <c:idx val="0"/>
          <c:order val="0"/>
          <c:tx>
            <c:strRef>
              <c:f>'TABELA DINÃMICA'!$F$3</c:f>
              <c:strCache>
                <c:ptCount val="1"/>
                <c:pt idx="0">
                  <c:v> INSS</c:v>
                </c:pt>
              </c:strCache>
            </c:strRef>
          </c:tx>
          <c:spPr>
            <a:ln w="57150">
              <a:solidFill>
                <a:schemeClr val="bg1"/>
              </a:solidFill>
            </a:ln>
            <a:effectLst>
              <a:glow rad="228600">
                <a:srgbClr val="AA288E">
                  <a:alpha val="40000"/>
                </a:srgbClr>
              </a:glow>
            </a:effectLst>
          </c:spPr>
          <c:dPt>
            <c:idx val="0"/>
            <c:bubble3D val="0"/>
            <c:spPr>
              <a:solidFill>
                <a:schemeClr val="accent5">
                  <a:lumMod val="75000"/>
                </a:schemeClr>
              </a:solidFill>
              <a:ln w="57150">
                <a:solidFill>
                  <a:schemeClr val="bg1"/>
                </a:solidFill>
              </a:ln>
              <a:effectLst>
                <a:glow rad="228600">
                  <a:srgbClr val="AA288E">
                    <a:alpha val="40000"/>
                  </a:srgb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1-9B9A-4061-A84E-6C46943C7FDF}"/>
              </c:ext>
            </c:extLst>
          </c:dPt>
          <c:dPt>
            <c:idx val="1"/>
            <c:bubble3D val="0"/>
            <c:spPr>
              <a:solidFill>
                <a:srgbClr val="AA288E"/>
              </a:solidFill>
              <a:ln w="57150">
                <a:solidFill>
                  <a:schemeClr val="bg1"/>
                </a:solidFill>
              </a:ln>
              <a:effectLst>
                <a:glow rad="228600">
                  <a:srgbClr val="AA288E">
                    <a:alpha val="40000"/>
                  </a:srgb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3-9B9A-4061-A84E-6C46943C7FD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57150">
                <a:solidFill>
                  <a:schemeClr val="bg1"/>
                </a:solidFill>
              </a:ln>
              <a:effectLst>
                <a:glow rad="228600">
                  <a:srgbClr val="AA288E">
                    <a:alpha val="40000"/>
                  </a:srgb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5-9B9A-4061-A84E-6C46943C7FDF}"/>
              </c:ext>
            </c:extLst>
          </c:dPt>
          <c:dPt>
            <c:idx val="3"/>
            <c:bubble3D val="0"/>
            <c:spPr>
              <a:solidFill>
                <a:srgbClr val="50D9DC"/>
              </a:solidFill>
              <a:ln w="57150">
                <a:solidFill>
                  <a:schemeClr val="bg1"/>
                </a:solidFill>
              </a:ln>
              <a:effectLst>
                <a:glow rad="228600">
                  <a:srgbClr val="AA288E">
                    <a:alpha val="40000"/>
                  </a:srgb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7-9B9A-4061-A84E-6C46943C7FDF}"/>
              </c:ext>
            </c:extLst>
          </c:dPt>
          <c:dPt>
            <c:idx val="4"/>
            <c:bubble3D val="0"/>
            <c:spPr>
              <a:solidFill>
                <a:srgbClr val="CCCCFF"/>
              </a:solidFill>
              <a:ln w="57150">
                <a:solidFill>
                  <a:schemeClr val="bg1"/>
                </a:solidFill>
              </a:ln>
              <a:effectLst>
                <a:glow rad="228600">
                  <a:srgbClr val="AA288E">
                    <a:alpha val="40000"/>
                  </a:srgb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9-9B9A-4061-A84E-6C46943C7FDF}"/>
              </c:ext>
            </c:extLst>
          </c:dPt>
          <c:dPt>
            <c:idx val="5"/>
            <c:bubble3D val="0"/>
            <c:spPr>
              <a:solidFill>
                <a:srgbClr val="0A5E5A"/>
              </a:solidFill>
              <a:ln w="57150">
                <a:solidFill>
                  <a:schemeClr val="bg1"/>
                </a:solidFill>
              </a:ln>
              <a:effectLst>
                <a:glow rad="228600">
                  <a:srgbClr val="AA288E">
                    <a:alpha val="40000"/>
                  </a:srgb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B-9B9A-4061-A84E-6C46943C7FDF}"/>
              </c:ext>
            </c:extLst>
          </c:dPt>
          <c:dPt>
            <c:idx val="6"/>
            <c:bubble3D val="0"/>
            <c:spPr>
              <a:solidFill>
                <a:schemeClr val="bg2">
                  <a:lumMod val="50000"/>
                </a:schemeClr>
              </a:solidFill>
              <a:ln w="57150">
                <a:solidFill>
                  <a:schemeClr val="bg1"/>
                </a:solidFill>
              </a:ln>
              <a:effectLst>
                <a:glow rad="228600">
                  <a:srgbClr val="AA288E">
                    <a:alpha val="40000"/>
                  </a:srgb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D-9B9A-4061-A84E-6C46943C7FDF}"/>
              </c:ext>
            </c:extLst>
          </c:dPt>
          <c:dPt>
            <c:idx val="7"/>
            <c:bubble3D val="0"/>
            <c:spPr>
              <a:solidFill>
                <a:srgbClr val="002060"/>
              </a:solidFill>
              <a:ln w="57150">
                <a:solidFill>
                  <a:schemeClr val="bg1"/>
                </a:solidFill>
              </a:ln>
              <a:effectLst>
                <a:glow rad="228600">
                  <a:srgbClr val="AA288E">
                    <a:alpha val="40000"/>
                  </a:srgb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F-9B9A-4061-A84E-6C46943C7FD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bg1"/>
                    </a:solidFill>
                    <a:latin typeface="Arial Black" panose="020B0A04020102020204" pitchFamily="34" charset="0"/>
                    <a:ea typeface="+mn-ea"/>
                    <a:cs typeface="+mn-cs"/>
                  </a:defRPr>
                </a:pPr>
                <a:endParaRPr lang="pt-B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'TABELA DINÃMICA'!$E$4:$E$12</c:f>
              <c:strCache>
                <c:ptCount val="8"/>
                <c:pt idx="0">
                  <c:v>   Ana Silva</c:v>
                </c:pt>
                <c:pt idx="1">
                  <c:v>   Marina Santos</c:v>
                </c:pt>
                <c:pt idx="2">
                  <c:v> Pedro Oliveira</c:v>
                </c:pt>
                <c:pt idx="3">
                  <c:v>Jéssica Matos</c:v>
                </c:pt>
                <c:pt idx="4">
                  <c:v>Joana Barbosa</c:v>
                </c:pt>
                <c:pt idx="5">
                  <c:v>José Alves</c:v>
                </c:pt>
                <c:pt idx="6">
                  <c:v>Rafael Costa</c:v>
                </c:pt>
                <c:pt idx="7">
                  <c:v>Roberto Silva</c:v>
                </c:pt>
              </c:strCache>
            </c:strRef>
          </c:cat>
          <c:val>
            <c:numRef>
              <c:f>'TABELA DINÃMICA'!$F$4:$F$12</c:f>
              <c:numCache>
                <c:formatCode>_-"R$"\ * #,##0.00_-;\-"R$"\ * #,##0.00_-;_-"R$"\ * "-"??_-;_-@_-</c:formatCode>
                <c:ptCount val="8"/>
                <c:pt idx="0">
                  <c:v>217.5</c:v>
                </c:pt>
                <c:pt idx="1">
                  <c:v>172.5</c:v>
                </c:pt>
                <c:pt idx="2">
                  <c:v>105</c:v>
                </c:pt>
                <c:pt idx="3">
                  <c:v>176.25</c:v>
                </c:pt>
                <c:pt idx="4">
                  <c:v>105</c:v>
                </c:pt>
                <c:pt idx="5">
                  <c:v>300</c:v>
                </c:pt>
                <c:pt idx="6">
                  <c:v>217.5</c:v>
                </c:pt>
                <c:pt idx="7">
                  <c:v>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9B9A-4061-A84E-6C46943C7FDF}"/>
            </c:ext>
          </c:extLst>
        </c:ser>
        <c:ser>
          <c:idx val="1"/>
          <c:order val="1"/>
          <c:tx>
            <c:strRef>
              <c:f>'TABELA DINÃMICA'!$G$3</c:f>
              <c:strCache>
                <c:ptCount val="1"/>
                <c:pt idx="0">
                  <c:v>ATRASOS E FALTAS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9B9A-4061-A84E-6C46943C7FD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4-9B9A-4061-A84E-6C46943C7FD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9B9A-4061-A84E-6C46943C7FD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8-9B9A-4061-A84E-6C46943C7FD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A-9B9A-4061-A84E-6C46943C7FD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C-9B9A-4061-A84E-6C46943C7FD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E-9B9A-4061-A84E-6C46943C7FD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0-9B9A-4061-A84E-6C46943C7FD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'TABELA DINÃMICA'!$E$4:$E$12</c:f>
              <c:strCache>
                <c:ptCount val="8"/>
                <c:pt idx="0">
                  <c:v>   Ana Silva</c:v>
                </c:pt>
                <c:pt idx="1">
                  <c:v>   Marina Santos</c:v>
                </c:pt>
                <c:pt idx="2">
                  <c:v> Pedro Oliveira</c:v>
                </c:pt>
                <c:pt idx="3">
                  <c:v>Jéssica Matos</c:v>
                </c:pt>
                <c:pt idx="4">
                  <c:v>Joana Barbosa</c:v>
                </c:pt>
                <c:pt idx="5">
                  <c:v>José Alves</c:v>
                </c:pt>
                <c:pt idx="6">
                  <c:v>Rafael Costa</c:v>
                </c:pt>
                <c:pt idx="7">
                  <c:v>Roberto Silva</c:v>
                </c:pt>
              </c:strCache>
            </c:strRef>
          </c:cat>
          <c:val>
            <c:numRef>
              <c:f>'TABELA DINÃMICA'!$G$4:$G$12</c:f>
              <c:numCache>
                <c:formatCode>_-"R$"\ * #,##0.00_-;\-"R$"\ * #,##0.00_-;_-"R$"\ * "-"??_-;_-@_-</c:formatCode>
                <c:ptCount val="8"/>
                <c:pt idx="0">
                  <c:v>50</c:v>
                </c:pt>
                <c:pt idx="1">
                  <c:v>65</c:v>
                </c:pt>
                <c:pt idx="2">
                  <c:v>120</c:v>
                </c:pt>
                <c:pt idx="3">
                  <c:v>27</c:v>
                </c:pt>
                <c:pt idx="4">
                  <c:v>130</c:v>
                </c:pt>
                <c:pt idx="5">
                  <c:v>42</c:v>
                </c:pt>
                <c:pt idx="6">
                  <c:v>89</c:v>
                </c:pt>
                <c:pt idx="7">
                  <c:v>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9B9A-4061-A84E-6C46943C7FDF}"/>
            </c:ext>
          </c:extLst>
        </c:ser>
        <c:ser>
          <c:idx val="2"/>
          <c:order val="2"/>
          <c:tx>
            <c:strRef>
              <c:f>'TABELA DINÃMICA'!$H$3</c:f>
              <c:strCache>
                <c:ptCount val="1"/>
                <c:pt idx="0">
                  <c:v>VALE TRANSPORTE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9B9A-4061-A84E-6C46943C7FD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9B9A-4061-A84E-6C46943C7FD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9B9A-4061-A84E-6C46943C7FD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9B9A-4061-A84E-6C46943C7FD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9B9A-4061-A84E-6C46943C7FD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9B9A-4061-A84E-6C46943C7FD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9B9A-4061-A84E-6C46943C7FD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9B9A-4061-A84E-6C46943C7FD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'TABELA DINÃMICA'!$E$4:$E$12</c:f>
              <c:strCache>
                <c:ptCount val="8"/>
                <c:pt idx="0">
                  <c:v>   Ana Silva</c:v>
                </c:pt>
                <c:pt idx="1">
                  <c:v>   Marina Santos</c:v>
                </c:pt>
                <c:pt idx="2">
                  <c:v> Pedro Oliveira</c:v>
                </c:pt>
                <c:pt idx="3">
                  <c:v>Jéssica Matos</c:v>
                </c:pt>
                <c:pt idx="4">
                  <c:v>Joana Barbosa</c:v>
                </c:pt>
                <c:pt idx="5">
                  <c:v>José Alves</c:v>
                </c:pt>
                <c:pt idx="6">
                  <c:v>Rafael Costa</c:v>
                </c:pt>
                <c:pt idx="7">
                  <c:v>Roberto Silva</c:v>
                </c:pt>
              </c:strCache>
            </c:strRef>
          </c:cat>
          <c:val>
            <c:numRef>
              <c:f>'TABELA DINÃMICA'!$H$4:$H$12</c:f>
              <c:numCache>
                <c:formatCode>_-"R$"\ * #,##0.00_-;\-"R$"\ * #,##0.00_-;_-"R$"\ * "-"??_-;_-@_-</c:formatCode>
                <c:ptCount val="8"/>
                <c:pt idx="0">
                  <c:v>170</c:v>
                </c:pt>
                <c:pt idx="1">
                  <c:v>320</c:v>
                </c:pt>
                <c:pt idx="2">
                  <c:v>500</c:v>
                </c:pt>
                <c:pt idx="3">
                  <c:v>220</c:v>
                </c:pt>
                <c:pt idx="4">
                  <c:v>460</c:v>
                </c:pt>
                <c:pt idx="5">
                  <c:v>800</c:v>
                </c:pt>
                <c:pt idx="6">
                  <c:v>540</c:v>
                </c:pt>
                <c:pt idx="7">
                  <c:v>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9B9A-4061-A84E-6C46943C7FDF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594709585507175"/>
          <c:y val="0.2594541547803626"/>
          <c:w val="0.18405296653354572"/>
          <c:h val="0.74054584521963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bg1"/>
              </a:solidFill>
              <a:latin typeface="Arial Black" panose="020B0A04020102020204" pitchFamily="34" charset="0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pivotSource>
    <c:name>[FOLHA DE PAGAMENTO.xlsx]TABELA DINÃMICA!Tabela dinâmica14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chemeClr val="bg1"/>
                </a:solidFill>
                <a:latin typeface="Broadway" panose="04040905080B02020502" pitchFamily="82" charset="0"/>
                <a:ea typeface="+mn-ea"/>
                <a:cs typeface="+mn-cs"/>
              </a:defRPr>
            </a:pPr>
            <a:r>
              <a:rPr lang="pt-BR" sz="3200">
                <a:solidFill>
                  <a:schemeClr val="bg1"/>
                </a:solidFill>
                <a:latin typeface="Broadway" panose="04040905080B02020502" pitchFamily="82" charset="0"/>
              </a:rPr>
              <a:t>VALOR Á RECEBER</a:t>
            </a:r>
          </a:p>
        </c:rich>
      </c:tx>
      <c:layout>
        <c:manualLayout>
          <c:xMode val="edge"/>
          <c:yMode val="edge"/>
          <c:x val="0.26573179890975168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spc="0" baseline="0">
              <a:solidFill>
                <a:schemeClr val="bg1"/>
              </a:solidFill>
              <a:latin typeface="Broadway" panose="04040905080B02020502" pitchFamily="82" charset="0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dk1">
              <a:tint val="88500"/>
            </a:schemeClr>
          </a:solidFill>
          <a:ln>
            <a:noFill/>
          </a:ln>
          <a:effectLst>
            <a:glow rad="228600">
              <a:schemeClr val="accent5">
                <a:satMod val="175000"/>
                <a:alpha val="40000"/>
              </a:schemeClr>
            </a:glow>
          </a:effectLst>
        </c:spPr>
        <c:marker>
          <c:symbol val="none"/>
        </c:marker>
        <c:dLbl>
          <c:idx val="0"/>
          <c:numFmt formatCode="_(&quot;R$&quot;* #,##0.00_);_(&quot;R$&quot;* \(#,##0.00\);_(&quot;R$&quot;* &quot;-&quot;??_);_(@_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1" i="0" u="none" strike="noStrike" kern="1200" baseline="0">
                  <a:solidFill>
                    <a:schemeClr val="bg1"/>
                  </a:solidFill>
                  <a:latin typeface="Arial Black" panose="020B0A04020102020204" pitchFamily="34" charset="0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bg1"/>
          </a:solidFill>
          <a:ln>
            <a:noFill/>
          </a:ln>
          <a:effectLst>
            <a:glow rad="228600">
              <a:schemeClr val="accent5">
                <a:satMod val="175000"/>
                <a:alpha val="40000"/>
              </a:schemeClr>
            </a:glow>
          </a:effectLst>
        </c:spPr>
      </c:pivotFmt>
      <c:pivotFmt>
        <c:idx val="13"/>
        <c:spPr>
          <a:solidFill>
            <a:schemeClr val="bg1"/>
          </a:solidFill>
          <a:ln>
            <a:noFill/>
          </a:ln>
          <a:effectLst>
            <a:glow rad="228600">
              <a:schemeClr val="accent5">
                <a:satMod val="175000"/>
                <a:alpha val="40000"/>
              </a:schemeClr>
            </a:glow>
          </a:effectLst>
        </c:spPr>
        <c:dLbl>
          <c:idx val="0"/>
          <c:layout>
            <c:manualLayout>
              <c:x val="-5.8258408634146103E-4"/>
              <c:y val="-1.0752354636022333E-3"/>
            </c:manualLayout>
          </c:layout>
          <c:numFmt formatCode="_(&quot;R$&quot;* #,##0.00_);_(&quot;R$&quot;* \(#,##0.00\);_(&quot;R$&quot;* &quot;-&quot;??_);_(@_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1600" b="1" i="0" u="none" strike="noStrike" kern="1200" baseline="0">
                  <a:solidFill>
                    <a:schemeClr val="bg1"/>
                  </a:solidFill>
                  <a:latin typeface="Arial Black" panose="020B0A04020102020204" pitchFamily="34" charset="0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4186216804053686"/>
                  <c:h val="5.4656008907977414E-2"/>
                </c:manualLayout>
              </c15:layout>
            </c:ext>
          </c:extLst>
        </c:dLbl>
      </c:pivotFmt>
      <c:pivotFmt>
        <c:idx val="14"/>
        <c:spPr>
          <a:solidFill>
            <a:schemeClr val="bg1"/>
          </a:solidFill>
          <a:ln>
            <a:noFill/>
          </a:ln>
          <a:effectLst>
            <a:glow rad="228600">
              <a:schemeClr val="accent5">
                <a:satMod val="175000"/>
                <a:alpha val="40000"/>
              </a:schemeClr>
            </a:glow>
          </a:effectLst>
        </c:spPr>
      </c:pivotFmt>
      <c:pivotFmt>
        <c:idx val="15"/>
        <c:spPr>
          <a:solidFill>
            <a:schemeClr val="bg1"/>
          </a:solidFill>
          <a:ln>
            <a:noFill/>
          </a:ln>
          <a:effectLst>
            <a:glow rad="228600">
              <a:schemeClr val="accent5">
                <a:satMod val="175000"/>
                <a:alpha val="40000"/>
              </a:schemeClr>
            </a:glow>
          </a:effectLst>
        </c:spPr>
      </c:pivotFmt>
      <c:pivotFmt>
        <c:idx val="16"/>
        <c:spPr>
          <a:solidFill>
            <a:srgbClr val="002060"/>
          </a:solidFill>
          <a:ln>
            <a:noFill/>
          </a:ln>
          <a:effectLst>
            <a:glow rad="228600">
              <a:schemeClr val="accent5">
                <a:satMod val="175000"/>
                <a:alpha val="40000"/>
              </a:schemeClr>
            </a:glow>
          </a:effectLst>
        </c:spPr>
      </c:pivotFmt>
      <c:pivotFmt>
        <c:idx val="17"/>
        <c:spPr>
          <a:solidFill>
            <a:srgbClr val="002060"/>
          </a:solidFill>
          <a:ln>
            <a:noFill/>
          </a:ln>
          <a:effectLst>
            <a:glow rad="228600">
              <a:schemeClr val="accent5">
                <a:satMod val="175000"/>
                <a:alpha val="40000"/>
              </a:schemeClr>
            </a:glow>
          </a:effectLst>
        </c:spPr>
      </c:pivotFmt>
      <c:pivotFmt>
        <c:idx val="18"/>
        <c:spPr>
          <a:solidFill>
            <a:srgbClr val="002060"/>
          </a:solidFill>
          <a:ln>
            <a:noFill/>
          </a:ln>
          <a:effectLst>
            <a:glow rad="228600">
              <a:schemeClr val="accent5">
                <a:satMod val="175000"/>
                <a:alpha val="40000"/>
              </a:schemeClr>
            </a:glow>
          </a:effectLst>
        </c:spPr>
      </c:pivotFmt>
      <c:pivotFmt>
        <c:idx val="19"/>
        <c:spPr>
          <a:solidFill>
            <a:srgbClr val="002060"/>
          </a:solidFill>
          <a:ln>
            <a:noFill/>
          </a:ln>
          <a:effectLst>
            <a:glow rad="228600">
              <a:schemeClr val="accent5">
                <a:satMod val="175000"/>
                <a:alpha val="40000"/>
              </a:schemeClr>
            </a:glow>
          </a:effectLst>
        </c:spPr>
      </c:pivotFmt>
    </c:pivotFmts>
    <c:plotArea>
      <c:layout>
        <c:manualLayout>
          <c:layoutTarget val="inner"/>
          <c:xMode val="edge"/>
          <c:yMode val="edge"/>
          <c:x val="0.15674726340895923"/>
          <c:y val="0.13810106961388299"/>
          <c:w val="0.80674389460587248"/>
          <c:h val="0.8209414818621830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'TABELA DINÃMICA'!$C$19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>
              <a:glow rad="228600">
                <a:schemeClr val="accent5">
                  <a:satMod val="175000"/>
                  <a:alpha val="40000"/>
                </a:schemeClr>
              </a:glo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>
                <a:glow rad="228600">
                  <a:schemeClr val="accent5">
                    <a:satMod val="175000"/>
                    <a:alpha val="40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10-F804-4781-893C-3120D82AAD47}"/>
              </c:ext>
            </c:extLst>
          </c:dPt>
          <c:dPt>
            <c:idx val="1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>
                <a:glow rad="228600">
                  <a:schemeClr val="accent5">
                    <a:satMod val="175000"/>
                    <a:alpha val="40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C-F804-4781-893C-3120D82AAD47}"/>
              </c:ext>
            </c:extLst>
          </c:dPt>
          <c:dPt>
            <c:idx val="2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>
                <a:glow rad="228600">
                  <a:schemeClr val="accent5">
                    <a:satMod val="175000"/>
                    <a:alpha val="40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F-F804-4781-893C-3120D82AAD47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>
                <a:glow rad="228600">
                  <a:schemeClr val="accent5">
                    <a:satMod val="175000"/>
                    <a:alpha val="40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B-F804-4781-893C-3120D82AAD47}"/>
              </c:ext>
            </c:extLst>
          </c:dPt>
          <c:dPt>
            <c:idx val="4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>
                <a:glow rad="228600">
                  <a:schemeClr val="accent5">
                    <a:satMod val="175000"/>
                    <a:alpha val="40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E-F804-4781-893C-3120D82AAD47}"/>
              </c:ext>
            </c:extLst>
          </c:dPt>
          <c:dPt>
            <c:idx val="5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>
                <a:glow rad="228600">
                  <a:schemeClr val="accent5">
                    <a:satMod val="175000"/>
                    <a:alpha val="40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A-F804-4781-893C-3120D82AAD47}"/>
              </c:ext>
            </c:extLst>
          </c:dPt>
          <c:dPt>
            <c:idx val="6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>
                <a:glow rad="228600">
                  <a:schemeClr val="accent5">
                    <a:satMod val="175000"/>
                    <a:alpha val="40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D-F804-4781-893C-3120D82AAD47}"/>
              </c:ext>
            </c:extLst>
          </c:dPt>
          <c:dPt>
            <c:idx val="7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>
                <a:glow rad="228600">
                  <a:schemeClr val="accent5">
                    <a:satMod val="175000"/>
                    <a:alpha val="40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9-F804-4781-893C-3120D82AAD47}"/>
              </c:ext>
            </c:extLst>
          </c:dPt>
          <c:dLbls>
            <c:dLbl>
              <c:idx val="5"/>
              <c:layout>
                <c:manualLayout>
                  <c:x val="-5.8258408634146103E-4"/>
                  <c:y val="-1.0752354636022333E-3"/>
                </c:manualLayout>
              </c:layout>
              <c:numFmt formatCode="_(&quot;R$&quot;* #,##0.00_);_(&quot;R$&quot;* \(#,##0.00\);_(&quot;R$&quot;* &quot;-&quot;??_);_(@_)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600" b="1" i="0" u="none" strike="noStrike" kern="1200" baseline="0">
                      <a:solidFill>
                        <a:schemeClr val="bg1"/>
                      </a:solidFill>
                      <a:latin typeface="Arial Black" panose="020B0A04020102020204" pitchFamily="34" charset="0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4186216804053686"/>
                      <c:h val="5.4656008907977414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A-F804-4781-893C-3120D82AAD47}"/>
                </c:ext>
              </c:extLst>
            </c:dLbl>
            <c:numFmt formatCode="_(&quot;R$&quot;* #,##0.00_);_(&quot;R$&quot;* \(#,##0.00\);_(&quot;R$&quot;* &quot;-&quot;??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bg1"/>
                    </a:solidFill>
                    <a:latin typeface="Arial Black" panose="020B0A04020102020204" pitchFamily="34" charset="0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'TABELA DINÃMICA'!$B$20:$B$28</c:f>
              <c:strCache>
                <c:ptCount val="8"/>
                <c:pt idx="0">
                  <c:v>   Ana Silva</c:v>
                </c:pt>
                <c:pt idx="1">
                  <c:v>   Marina Santos</c:v>
                </c:pt>
                <c:pt idx="2">
                  <c:v> Pedro Oliveira</c:v>
                </c:pt>
                <c:pt idx="3">
                  <c:v>Jéssica Matos</c:v>
                </c:pt>
                <c:pt idx="4">
                  <c:v>Joana Barbosa</c:v>
                </c:pt>
                <c:pt idx="5">
                  <c:v>José Alves</c:v>
                </c:pt>
                <c:pt idx="6">
                  <c:v>Rafael Costa</c:v>
                </c:pt>
                <c:pt idx="7">
                  <c:v>Roberto Silva</c:v>
                </c:pt>
              </c:strCache>
            </c:strRef>
          </c:cat>
          <c:val>
            <c:numRef>
              <c:f>'TABELA DINÃMICA'!$C$20:$C$28</c:f>
              <c:numCache>
                <c:formatCode>_-"R$"\ * #,##0.00_-;\-"R$"\ * #,##0.00_-;_-"R$"\ * "-"??_-;_-@_-</c:formatCode>
                <c:ptCount val="8"/>
                <c:pt idx="0">
                  <c:v>1671.590909090909</c:v>
                </c:pt>
                <c:pt idx="1">
                  <c:v>1742.5</c:v>
                </c:pt>
                <c:pt idx="2">
                  <c:v>484.09090909090912</c:v>
                </c:pt>
                <c:pt idx="3">
                  <c:v>1606.2954545454545</c:v>
                </c:pt>
                <c:pt idx="4">
                  <c:v>514.09090909090912</c:v>
                </c:pt>
                <c:pt idx="5">
                  <c:v>1767.090909090909</c:v>
                </c:pt>
                <c:pt idx="6">
                  <c:v>471.68181818181802</c:v>
                </c:pt>
                <c:pt idx="7">
                  <c:v>1053.7272727272725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04-4781-893C-3120D82AAD4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70"/>
        <c:overlap val="-5"/>
        <c:axId val="783324943"/>
        <c:axId val="783327823"/>
      </c:barChart>
      <c:catAx>
        <c:axId val="7833249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bg1"/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endParaRPr lang="pt-BR"/>
          </a:p>
        </c:txPr>
        <c:crossAx val="783327823"/>
        <c:crosses val="autoZero"/>
        <c:auto val="1"/>
        <c:lblAlgn val="ctr"/>
        <c:lblOffset val="100"/>
        <c:noMultiLvlLbl val="0"/>
      </c:catAx>
      <c:valAx>
        <c:axId val="783327823"/>
        <c:scaling>
          <c:orientation val="minMax"/>
        </c:scaling>
        <c:delete val="1"/>
        <c:axPos val="b"/>
        <c:numFmt formatCode="_-&quot;R$&quot;\ * #,##0.00_-;\-&quot;R$&quot;\ * #,##0.00_-;_-&quot;R$&quot;\ * &quot;-&quot;??_-;_-@_-" sourceLinked="1"/>
        <c:majorTickMark val="none"/>
        <c:minorTickMark val="none"/>
        <c:tickLblPos val="nextTo"/>
        <c:crossAx val="783324943"/>
        <c:crosses val="autoZero"/>
        <c:crossBetween val="between"/>
      </c:valAx>
      <c:spPr>
        <a:noFill/>
        <a:ln>
          <a:noFill/>
        </a:ln>
        <a:effectLst>
          <a:glow rad="228600">
            <a:schemeClr val="accent3">
              <a:satMod val="175000"/>
              <a:alpha val="40000"/>
            </a:schemeClr>
          </a:glo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 /><Relationship Id="rId2" Type="http://schemas.openxmlformats.org/officeDocument/2006/relationships/chart" Target="../charts/chart2.xml" /><Relationship Id="rId1" Type="http://schemas.openxmlformats.org/officeDocument/2006/relationships/chart" Target="../charts/chart1.xml" /><Relationship Id="rId4" Type="http://schemas.openxmlformats.org/officeDocument/2006/relationships/image" Target="../media/image1.png" 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166687</xdr:colOff>
      <xdr:row>0</xdr:row>
      <xdr:rowOff>23812</xdr:rowOff>
    </xdr:from>
    <xdr:to>
      <xdr:col>52</xdr:col>
      <xdr:colOff>190500</xdr:colOff>
      <xdr:row>7</xdr:row>
      <xdr:rowOff>4762</xdr:rowOff>
    </xdr:to>
    <xdr:sp macro="" textlink="">
      <xdr:nvSpPr>
        <xdr:cNvPr id="17" name="Retângulo 16">
          <a:extLst>
            <a:ext uri="{FF2B5EF4-FFF2-40B4-BE49-F238E27FC236}">
              <a16:creationId xmlns:a16="http://schemas.microsoft.com/office/drawing/2014/main" id="{0451993B-8BB6-C543-FDD4-14C0B78ABC2A}"/>
            </a:ext>
          </a:extLst>
        </xdr:cNvPr>
        <xdr:cNvSpPr/>
      </xdr:nvSpPr>
      <xdr:spPr>
        <a:xfrm>
          <a:off x="19359562" y="23812"/>
          <a:ext cx="13025438" cy="1314450"/>
        </a:xfrm>
        <a:prstGeom prst="rect">
          <a:avLst/>
        </a:prstGeom>
        <a:gradFill flip="none" rotWithShape="1">
          <a:gsLst>
            <a:gs pos="84000">
              <a:schemeClr val="tx1">
                <a:lumMod val="75000"/>
                <a:lumOff val="25000"/>
              </a:schemeClr>
            </a:gs>
            <a:gs pos="5000">
              <a:srgbClr val="7030A0"/>
            </a:gs>
            <a:gs pos="49000">
              <a:srgbClr val="A4F2C2"/>
            </a:gs>
          </a:gsLst>
          <a:path path="circle">
            <a:fillToRect r="100000" b="100000"/>
          </a:path>
          <a:tileRect l="-100000" t="-100000"/>
        </a:gradFill>
        <a:ln w="76200">
          <a:solidFill>
            <a:schemeClr val="tx1"/>
          </a:solidFill>
        </a:ln>
        <a:scene3d>
          <a:camera prst="orthographicFront"/>
          <a:lightRig rig="threePt" dir="t"/>
        </a:scene3d>
        <a:sp3d>
          <a:bevelT w="114300" prst="hardEdge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pt-BR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33</xdr:col>
      <xdr:colOff>571498</xdr:colOff>
      <xdr:row>1</xdr:row>
      <xdr:rowOff>0</xdr:rowOff>
    </xdr:from>
    <xdr:to>
      <xdr:col>42</xdr:col>
      <xdr:colOff>142874</xdr:colOff>
      <xdr:row>6</xdr:row>
      <xdr:rowOff>71437</xdr:rowOff>
    </xdr:to>
    <xdr:sp macro="" textlink="">
      <xdr:nvSpPr>
        <xdr:cNvPr id="16" name="Retângulo 15">
          <a:extLst>
            <a:ext uri="{FF2B5EF4-FFF2-40B4-BE49-F238E27FC236}">
              <a16:creationId xmlns:a16="http://schemas.microsoft.com/office/drawing/2014/main" id="{CACA7EC1-FCCA-8813-741A-3799F67B6D98}"/>
            </a:ext>
          </a:extLst>
        </xdr:cNvPr>
        <xdr:cNvSpPr/>
      </xdr:nvSpPr>
      <xdr:spPr>
        <a:xfrm>
          <a:off x="21002623" y="190500"/>
          <a:ext cx="5143501" cy="1023937"/>
        </a:xfrm>
        <a:prstGeom prst="rect">
          <a:avLst/>
        </a:prstGeom>
        <a:solidFill>
          <a:schemeClr val="tx1"/>
        </a:solidFill>
        <a:ln>
          <a:solidFill>
            <a:srgbClr val="14BEB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0</xdr:colOff>
      <xdr:row>12</xdr:row>
      <xdr:rowOff>38100</xdr:rowOff>
    </xdr:from>
    <xdr:to>
      <xdr:col>54</xdr:col>
      <xdr:colOff>47624</xdr:colOff>
      <xdr:row>62</xdr:row>
      <xdr:rowOff>23812</xdr:rowOff>
    </xdr:to>
    <xdr:sp macro="" textlink="">
      <xdr:nvSpPr>
        <xdr:cNvPr id="10" name="Retângulo 9">
          <a:extLst>
            <a:ext uri="{FF2B5EF4-FFF2-40B4-BE49-F238E27FC236}">
              <a16:creationId xmlns:a16="http://schemas.microsoft.com/office/drawing/2014/main" id="{F6BCFAF4-6D0C-5F26-B83B-97326DF63C08}"/>
            </a:ext>
          </a:extLst>
        </xdr:cNvPr>
        <xdr:cNvSpPr/>
      </xdr:nvSpPr>
      <xdr:spPr>
        <a:xfrm>
          <a:off x="0" y="2324100"/>
          <a:ext cx="33480374" cy="9510712"/>
        </a:xfrm>
        <a:prstGeom prst="rect">
          <a:avLst/>
        </a:prstGeom>
        <a:gradFill flip="none" rotWithShape="1">
          <a:gsLst>
            <a:gs pos="0">
              <a:srgbClr val="50D9DC">
                <a:shade val="30000"/>
                <a:satMod val="115000"/>
              </a:srgbClr>
            </a:gs>
            <a:gs pos="0">
              <a:srgbClr val="7030A0"/>
            </a:gs>
            <a:gs pos="87000">
              <a:srgbClr val="A4F2C2"/>
            </a:gs>
            <a:gs pos="92000">
              <a:srgbClr val="CCCCFF"/>
            </a:gs>
            <a:gs pos="42000">
              <a:schemeClr val="tx1">
                <a:lumMod val="75000"/>
                <a:lumOff val="25000"/>
              </a:schemeClr>
            </a:gs>
          </a:gsLst>
          <a:lin ang="5400000" scaled="1"/>
          <a:tileRect/>
        </a:gradFill>
        <a:ln w="76200">
          <a:solidFill>
            <a:schemeClr val="tx1"/>
          </a:solidFill>
        </a:ln>
        <a:scene3d>
          <a:camera prst="orthographicFront"/>
          <a:lightRig rig="threePt" dir="t"/>
        </a:scene3d>
        <a:sp3d>
          <a:bevelT w="114300" prst="hardEdge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pt-BR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261939</xdr:colOff>
      <xdr:row>0</xdr:row>
      <xdr:rowOff>0</xdr:rowOff>
    </xdr:from>
    <xdr:to>
      <xdr:col>32</xdr:col>
      <xdr:colOff>514351</xdr:colOff>
      <xdr:row>7</xdr:row>
      <xdr:rowOff>-1</xdr:rowOff>
    </xdr:to>
    <xdr:sp macro="" textlink="">
      <xdr:nvSpPr>
        <xdr:cNvPr id="8" name="Retângulo: Cantos Arredondados 7">
          <a:extLst>
            <a:ext uri="{FF2B5EF4-FFF2-40B4-BE49-F238E27FC236}">
              <a16:creationId xmlns:a16="http://schemas.microsoft.com/office/drawing/2014/main" id="{4D882E85-2FAC-5F98-4AE4-B4D762C3B39C}"/>
            </a:ext>
          </a:extLst>
        </xdr:cNvPr>
        <xdr:cNvSpPr/>
      </xdr:nvSpPr>
      <xdr:spPr>
        <a:xfrm>
          <a:off x="915083" y="0"/>
          <a:ext cx="20499840" cy="1330035"/>
        </a:xfrm>
        <a:prstGeom prst="roundRect">
          <a:avLst>
            <a:gd name="adj" fmla="val 162"/>
          </a:avLst>
        </a:prstGeom>
        <a:gradFill flip="none" rotWithShape="1">
          <a:gsLst>
            <a:gs pos="100000">
              <a:schemeClr val="tx1">
                <a:lumMod val="75000"/>
                <a:lumOff val="25000"/>
              </a:schemeClr>
            </a:gs>
            <a:gs pos="5000">
              <a:srgbClr val="7030A0"/>
            </a:gs>
            <a:gs pos="49000">
              <a:srgbClr val="A4F2C2"/>
            </a:gs>
          </a:gsLst>
          <a:path path="circle">
            <a:fillToRect r="100000" b="100000"/>
          </a:path>
          <a:tileRect l="-100000" t="-100000"/>
        </a:gradFill>
        <a:ln w="76200">
          <a:solidFill>
            <a:schemeClr val="tx1"/>
          </a:solidFill>
        </a:ln>
        <a:scene3d>
          <a:camera prst="orthographicFront"/>
          <a:lightRig rig="threePt" dir="t"/>
        </a:scene3d>
        <a:sp3d>
          <a:bevelT w="114300" prst="hardEdge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452437</xdr:colOff>
      <xdr:row>8</xdr:row>
      <xdr:rowOff>119060</xdr:rowOff>
    </xdr:from>
    <xdr:to>
      <xdr:col>15</xdr:col>
      <xdr:colOff>327024</xdr:colOff>
      <xdr:row>52</xdr:row>
      <xdr:rowOff>-1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5F0832A-C524-4757-87A3-38743288E6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32</xdr:col>
      <xdr:colOff>185737</xdr:colOff>
      <xdr:row>8</xdr:row>
      <xdr:rowOff>119062</xdr:rowOff>
    </xdr:from>
    <xdr:to>
      <xdr:col>51</xdr:col>
      <xdr:colOff>71437</xdr:colOff>
      <xdr:row>54</xdr:row>
      <xdr:rowOff>47625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C14FB58-2CE0-4A82-B098-630A70450B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309563</xdr:colOff>
      <xdr:row>8</xdr:row>
      <xdr:rowOff>119062</xdr:rowOff>
    </xdr:from>
    <xdr:to>
      <xdr:col>36</xdr:col>
      <xdr:colOff>71437</xdr:colOff>
      <xdr:row>54</xdr:row>
      <xdr:rowOff>119062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778BF83F-F865-4582-931C-A36B9449C9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285010</xdr:colOff>
      <xdr:row>7</xdr:row>
      <xdr:rowOff>22213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11621524-86C9-4C0D-88EA-9B40C351C5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0" y="0"/>
          <a:ext cx="1591294" cy="1352249"/>
        </a:xfrm>
        <a:prstGeom prst="rect">
          <a:avLst/>
        </a:prstGeom>
        <a:ln>
          <a:noFill/>
        </a:ln>
        <a:effectLst>
          <a:outerShdw blurRad="50800" dist="38100" dir="16200000" rotWithShape="0">
            <a:prstClr val="black">
              <a:alpha val="40000"/>
            </a:prstClr>
          </a:outerShdw>
        </a:effectLst>
      </xdr:spPr>
    </xdr:pic>
    <xdr:clientData/>
  </xdr:twoCellAnchor>
  <xdr:twoCellAnchor>
    <xdr:from>
      <xdr:col>34</xdr:col>
      <xdr:colOff>123825</xdr:colOff>
      <xdr:row>2</xdr:row>
      <xdr:rowOff>23812</xdr:rowOff>
    </xdr:from>
    <xdr:to>
      <xdr:col>41</xdr:col>
      <xdr:colOff>597976</xdr:colOff>
      <xdr:row>5</xdr:row>
      <xdr:rowOff>98375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4" name="MÊS 1">
              <a:extLst>
                <a:ext uri="{FF2B5EF4-FFF2-40B4-BE49-F238E27FC236}">
                  <a16:creationId xmlns:a16="http://schemas.microsoft.com/office/drawing/2014/main" id="{1A06C338-D4E8-4370-9375-0CE8CE1D85C7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174075" y="404812"/>
              <a:ext cx="4808026" cy="64606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4</xdr:col>
      <xdr:colOff>138113</xdr:colOff>
      <xdr:row>1</xdr:row>
      <xdr:rowOff>166687</xdr:rowOff>
    </xdr:from>
    <xdr:to>
      <xdr:col>33</xdr:col>
      <xdr:colOff>381000</xdr:colOff>
      <xdr:row>5</xdr:row>
      <xdr:rowOff>47624</xdr:rowOff>
    </xdr:to>
    <xdr:sp macro="" textlink="">
      <xdr:nvSpPr>
        <xdr:cNvPr id="15" name="CaixaDeTexto 14">
          <a:extLst>
            <a:ext uri="{FF2B5EF4-FFF2-40B4-BE49-F238E27FC236}">
              <a16:creationId xmlns:a16="http://schemas.microsoft.com/office/drawing/2014/main" id="{DAA40B4D-678A-54C0-B6AB-3047ECDB48EB}"/>
            </a:ext>
          </a:extLst>
        </xdr:cNvPr>
        <xdr:cNvSpPr txBox="1"/>
      </xdr:nvSpPr>
      <xdr:spPr>
        <a:xfrm>
          <a:off x="2614613" y="357187"/>
          <a:ext cx="18197512" cy="64293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4400" b="1">
              <a:ln w="12700">
                <a:solidFill>
                  <a:schemeClr val="tx1"/>
                </a:solidFill>
              </a:ln>
              <a:solidFill>
                <a:srgbClr val="00B0F0"/>
              </a:solidFill>
              <a:effectLst>
                <a:glow rad="228600">
                  <a:schemeClr val="tx1">
                    <a:alpha val="40000"/>
                  </a:schemeClr>
                </a:glow>
              </a:effectLst>
              <a:latin typeface="Copperplate Gothic Bold" panose="020E0705020206020404" pitchFamily="34" charset="0"/>
            </a:rPr>
            <a:t>RELÁTORIO DE FOLHA DE PAGAMENTO MENSAL</a:t>
          </a:r>
        </a:p>
        <a:p>
          <a:endParaRPr lang="pt-BR" sz="1100">
            <a:ln>
              <a:solidFill>
                <a:srgbClr val="7030A0"/>
              </a:solidFill>
            </a:ln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464343</xdr:colOff>
      <xdr:row>5</xdr:row>
      <xdr:rowOff>168438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48B3BF44-D141-45EF-7E18-93181BBF18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0" y="0"/>
          <a:ext cx="1071562" cy="1120938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yara Kely Oliveira" refreshedDate="45407.755554629628" createdVersion="8" refreshedVersion="8" minRefreshableVersion="3" recordCount="16" xr:uid="{A8AE2B9D-58C6-40A7-AC56-FA037F99D6A4}">
  <cacheSource type="worksheet">
    <worksheetSource name="Tabela1"/>
  </cacheSource>
  <cacheFields count="10">
    <cacheField name="NOME" numFmtId="0">
      <sharedItems count="8">
        <s v=" Pedro Oliveira"/>
        <s v="   Marina Santos"/>
        <s v="Rafael Costa"/>
        <s v="   Ana Silva"/>
        <s v="Jéssica Matos"/>
        <s v="Roberto Silva"/>
        <s v="José Alves"/>
        <s v="Joana Barbosa"/>
      </sharedItems>
    </cacheField>
    <cacheField name="SALÁRIO " numFmtId="164">
      <sharedItems containsSemiMixedTypes="0" containsString="0" containsNumber="1" containsInteger="1" minValue="1400" maxValue="4000"/>
    </cacheField>
    <cacheField name="INSS" numFmtId="164">
      <sharedItems containsSemiMixedTypes="0" containsString="0" containsNumber="1" minValue="105" maxValue="300"/>
    </cacheField>
    <cacheField name="VALE" numFmtId="164">
      <sharedItems containsSemiMixedTypes="0" containsString="0" containsNumber="1" containsInteger="1" minValue="170" maxValue="800"/>
    </cacheField>
    <cacheField name="ATRASOS/FALTA" numFmtId="164">
      <sharedItems containsSemiMixedTypes="0" containsString="0" containsNumber="1" containsInteger="1" minValue="19" maxValue="300"/>
    </cacheField>
    <cacheField name="HORA EXTRA" numFmtId="0">
      <sharedItems containsSemiMixedTypes="0" containsString="0" containsNumber="1" containsInteger="1" minValue="0" maxValue="4"/>
    </cacheField>
    <cacheField name="VALOR/HORA" numFmtId="164">
      <sharedItems containsSemiMixedTypes="0" containsString="0" containsNumber="1" minValue="7.9545454545454541" maxValue="22.727272727272727"/>
    </cacheField>
    <cacheField name="TOTAL HORAS EXTRAS" numFmtId="164">
      <sharedItems containsSemiMixedTypes="0" containsString="0" containsNumber="1" minValue="0" maxValue="1636.3636363636365"/>
    </cacheField>
    <cacheField name="SALÁRIO LÍQUIDO" numFmtId="164">
      <sharedItems containsSemiMixedTypes="0" containsString="0" containsNumber="1" minValue="308.86363636363649" maxValue="2090.0454545454545"/>
    </cacheField>
    <cacheField name="MÊS" numFmtId="0">
      <sharedItems count="2">
        <s v="MARÇO"/>
        <s v="ABRIL"/>
      </sharedItems>
    </cacheField>
  </cacheFields>
  <extLst>
    <ext xmlns:x14="http://schemas.microsoft.com/office/spreadsheetml/2009/9/main" uri="{725AE2AE-9491-48be-B2B4-4EB974FC3084}">
      <x14:pivotCacheDefinition pivotCacheId="72046987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">
  <r>
    <x v="0"/>
    <n v="1400"/>
    <n v="105"/>
    <n v="500"/>
    <n v="120"/>
    <n v="1"/>
    <n v="7.9545454545454541"/>
    <n v="190.90909090909091"/>
    <n v="484.09090909090912"/>
    <x v="0"/>
  </r>
  <r>
    <x v="1"/>
    <n v="2300"/>
    <n v="172.5"/>
    <n v="320"/>
    <n v="65"/>
    <n v="0"/>
    <n v="13.068181818181818"/>
    <n v="0"/>
    <n v="1742.5"/>
    <x v="0"/>
  </r>
  <r>
    <x v="2"/>
    <n v="2900"/>
    <n v="217.5"/>
    <n v="540"/>
    <n v="89"/>
    <n v="4"/>
    <n v="16.477272727272727"/>
    <n v="1581.8181818181818"/>
    <n v="471.68181818181802"/>
    <x v="0"/>
  </r>
  <r>
    <x v="3"/>
    <n v="2900"/>
    <n v="217.5"/>
    <n v="170"/>
    <n v="50"/>
    <n v="2"/>
    <n v="16.477272727272727"/>
    <n v="790.90909090909088"/>
    <n v="1671.590909090909"/>
    <x v="0"/>
  </r>
  <r>
    <x v="4"/>
    <n v="2350"/>
    <n v="176.25"/>
    <n v="220"/>
    <n v="27"/>
    <n v="1"/>
    <n v="13.352272727272727"/>
    <n v="320.45454545454544"/>
    <n v="1606.2954545454545"/>
    <x v="0"/>
  </r>
  <r>
    <x v="5"/>
    <n v="3000"/>
    <n v="225"/>
    <n v="324"/>
    <n v="170"/>
    <n v="3"/>
    <n v="17.045454545454547"/>
    <n v="1227.2727272727275"/>
    <n v="1053.7272727272725"/>
    <x v="0"/>
  </r>
  <r>
    <x v="6"/>
    <n v="4000"/>
    <n v="300"/>
    <n v="800"/>
    <n v="42"/>
    <n v="2"/>
    <n v="22.727272727272727"/>
    <n v="1090.909090909091"/>
    <n v="1767.090909090909"/>
    <x v="0"/>
  </r>
  <r>
    <x v="7"/>
    <n v="1400"/>
    <n v="105"/>
    <n v="460"/>
    <n v="130"/>
    <n v="1"/>
    <n v="7.9545454545454541"/>
    <n v="190.90909090909091"/>
    <n v="514.09090909090912"/>
    <x v="0"/>
  </r>
  <r>
    <x v="0"/>
    <n v="1700"/>
    <n v="127.5"/>
    <n v="500"/>
    <n v="300"/>
    <n v="2"/>
    <n v="9.6590909090909083"/>
    <n v="463.63636363636363"/>
    <n v="308.86363636363649"/>
    <x v="1"/>
  </r>
  <r>
    <x v="1"/>
    <n v="2300"/>
    <n v="172.5"/>
    <n v="320"/>
    <n v="100"/>
    <n v="4"/>
    <n v="13.068181818181818"/>
    <n v="1254.5454545454545"/>
    <n v="452.9545454545455"/>
    <x v="1"/>
  </r>
  <r>
    <x v="2"/>
    <n v="2900"/>
    <n v="217.5"/>
    <n v="540"/>
    <n v="49"/>
    <n v="3"/>
    <n v="16.477272727272727"/>
    <n v="1186.3636363636363"/>
    <n v="907.13636363636374"/>
    <x v="1"/>
  </r>
  <r>
    <x v="3"/>
    <n v="2900"/>
    <n v="217.5"/>
    <n v="170"/>
    <n v="27"/>
    <n v="1"/>
    <n v="16.477272727272727"/>
    <n v="395.45454545454544"/>
    <n v="2090.0454545454545"/>
    <x v="1"/>
  </r>
  <r>
    <x v="4"/>
    <n v="2350"/>
    <n v="176.25"/>
    <n v="220"/>
    <n v="63"/>
    <n v="0"/>
    <n v="13.352272727272727"/>
    <n v="0"/>
    <n v="1890.75"/>
    <x v="1"/>
  </r>
  <r>
    <x v="5"/>
    <n v="3000"/>
    <n v="225"/>
    <n v="324"/>
    <n v="55"/>
    <n v="4"/>
    <n v="17.045454545454547"/>
    <n v="1636.3636363636365"/>
    <n v="759.63636363636351"/>
    <x v="1"/>
  </r>
  <r>
    <x v="6"/>
    <n v="4000"/>
    <n v="300"/>
    <n v="800"/>
    <n v="19"/>
    <n v="2"/>
    <n v="22.727272727272727"/>
    <n v="1090.909090909091"/>
    <n v="1790.090909090909"/>
    <x v="1"/>
  </r>
  <r>
    <x v="7"/>
    <n v="1800"/>
    <n v="135"/>
    <n v="460"/>
    <n v="140"/>
    <n v="1"/>
    <n v="10.227272727272727"/>
    <n v="245.45454545454544"/>
    <n v="819.5454545454545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0E15B0-400C-4AD3-870B-F4A8017FE049}" name="Tabela dinâmica1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0" rowHeaderCaption="COLABORADORES">
  <location ref="B3:C12" firstHeaderRow="1" firstDataRow="1" firstDataCol="1"/>
  <pivotFields count="10">
    <pivotField axis="axisRow" showAll="0">
      <items count="9">
        <item x="3"/>
        <item x="1"/>
        <item x="0"/>
        <item x="4"/>
        <item x="7"/>
        <item x="6"/>
        <item x="2"/>
        <item x="5"/>
        <item t="default"/>
      </items>
    </pivotField>
    <pivotField dataField="1" numFmtId="164" showAll="0"/>
    <pivotField numFmtId="164" showAll="0"/>
    <pivotField numFmtId="164" showAll="0"/>
    <pivotField numFmtId="164" showAll="0"/>
    <pivotField showAll="0"/>
    <pivotField numFmtId="164" showAll="0"/>
    <pivotField numFmtId="164" showAll="0"/>
    <pivotField numFmtId="164" showAll="0"/>
    <pivotField showAll="0">
      <items count="3">
        <item x="0"/>
        <item h="1" x="1"/>
        <item t="default"/>
      </items>
    </pivotField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ALÁRIO BRUTO" fld="1" baseField="0" baseItem="0" numFmtId="164"/>
  </dataFields>
  <formats count="6">
    <format dxfId="20">
      <pivotArea outline="0" collapsedLevelsAreSubtotals="1" fieldPosition="0"/>
    </format>
    <format dxfId="19">
      <pivotArea dataOnly="0" labelOnly="1" fieldPosition="0">
        <references count="1">
          <reference field="0" count="0"/>
        </references>
      </pivotArea>
    </format>
    <format dxfId="18">
      <pivotArea dataOnly="0" labelOnly="1" grandRow="1" outline="0" fieldPosition="0"/>
    </format>
    <format dxfId="17">
      <pivotArea field="0" type="button" dataOnly="0" labelOnly="1" outline="0" axis="axisRow" fieldPosition="0"/>
    </format>
    <format dxfId="16">
      <pivotArea dataOnly="0" labelOnly="1" outline="0" axis="axisValues" fieldPosition="0"/>
    </format>
    <format dxfId="15">
      <pivotArea outline="0" collapsedLevelsAreSubtotals="1" fieldPosition="0"/>
    </format>
  </formats>
  <chartFormats count="3"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7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7FBE44-E02A-4646-A0E6-6CF8E50F5D02}" name="Tabela dinâmica14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0" rowHeaderCaption="COLABORADORES ">
  <location ref="B19:C28" firstHeaderRow="1" firstDataRow="1" firstDataCol="1"/>
  <pivotFields count="10">
    <pivotField axis="axisRow" showAll="0">
      <items count="9">
        <item x="3"/>
        <item x="1"/>
        <item x="0"/>
        <item x="4"/>
        <item x="7"/>
        <item x="6"/>
        <item x="2"/>
        <item x="5"/>
        <item t="default"/>
      </items>
    </pivotField>
    <pivotField numFmtId="164" showAll="0"/>
    <pivotField numFmtId="164" showAll="0"/>
    <pivotField numFmtId="164" showAll="0"/>
    <pivotField numFmtId="164" showAll="0"/>
    <pivotField showAll="0"/>
    <pivotField numFmtId="164" showAll="0"/>
    <pivotField numFmtId="164" showAll="0"/>
    <pivotField dataField="1" numFmtId="164" showAll="0"/>
    <pivotField showAll="0">
      <items count="3">
        <item x="0"/>
        <item h="1" x="1"/>
        <item t="default"/>
      </items>
    </pivotField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 SALÁRIO LÍQUIDO" fld="8" baseField="0" baseItem="0" numFmtId="164"/>
  </dataFields>
  <formats count="4">
    <format dxfId="24">
      <pivotArea dataOnly="0" labelOnly="1" fieldPosition="0">
        <references count="1">
          <reference field="0" count="0"/>
        </references>
      </pivotArea>
    </format>
    <format dxfId="23">
      <pivotArea dataOnly="0" labelOnly="1" grandRow="1" outline="0" fieldPosition="0"/>
    </format>
    <format dxfId="22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21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chartFormats count="10">
    <chartFormat chart="5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2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5" format="13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5" format="14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5" format="15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5" format="16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5" format="17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5" format="18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5" format="19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48A7AD-2F23-4901-8024-577C0F91F220}" name="Tabela dinâmica13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8" rowHeaderCaption="COLABORADORES">
  <location ref="E3:H12" firstHeaderRow="0" firstDataRow="1" firstDataCol="1"/>
  <pivotFields count="10">
    <pivotField axis="axisRow" showAll="0">
      <items count="9">
        <item x="3"/>
        <item x="1"/>
        <item x="0"/>
        <item x="4"/>
        <item x="7"/>
        <item x="6"/>
        <item x="2"/>
        <item x="5"/>
        <item t="default"/>
      </items>
    </pivotField>
    <pivotField numFmtId="164" showAll="0"/>
    <pivotField dataField="1" numFmtId="164" showAll="0"/>
    <pivotField dataField="1" numFmtId="164" showAll="0"/>
    <pivotField dataField="1" numFmtId="164" showAll="0"/>
    <pivotField showAll="0"/>
    <pivotField numFmtId="164" showAll="0"/>
    <pivotField numFmtId="164" showAll="0"/>
    <pivotField numFmtId="164" showAll="0"/>
    <pivotField showAll="0">
      <items count="3">
        <item x="0"/>
        <item h="1" x="1"/>
        <item t="default"/>
      </items>
    </pivotField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 INSS" fld="2" baseField="0" baseItem="0"/>
    <dataField name="ATRASOS E FALTAS" fld="4" baseField="0" baseItem="0"/>
    <dataField name="VALE TRANSPORTE" fld="3" baseField="0" baseItem="0"/>
  </dataFields>
  <formats count="6">
    <format dxfId="30">
      <pivotArea outline="0" collapsedLevelsAreSubtotals="1" fieldPosition="0"/>
    </format>
    <format dxfId="29">
      <pivotArea dataOnly="0" labelOnly="1" fieldPosition="0">
        <references count="1">
          <reference field="0" count="0"/>
        </references>
      </pivotArea>
    </format>
    <format dxfId="28">
      <pivotArea dataOnly="0" labelOnly="1" grandRow="1" outline="0" fieldPosition="0"/>
    </format>
    <format dxfId="27">
      <pivotArea field="0" type="button" dataOnly="0" labelOnly="1" outline="0" axis="axisRow" fieldPosition="0"/>
    </format>
    <format dxfId="2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5">
      <pivotArea outline="0" collapsedLevelsAreSubtotals="1" fieldPosition="0"/>
    </format>
  </formats>
  <chartFormats count="27">
    <chartFormat chart="5" format="3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3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5" format="3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5" format="33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5" format="34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5" format="35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5" format="36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5" format="37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5" format="38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5" format="3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40">
      <pivotArea type="data" outline="0" fieldPosition="0">
        <references count="2">
          <reference field="4294967294" count="1" selected="0">
            <x v="1"/>
          </reference>
          <reference field="0" count="1" selected="0">
            <x v="0"/>
          </reference>
        </references>
      </pivotArea>
    </chartFormat>
    <chartFormat chart="5" format="41">
      <pivotArea type="data" outline="0" fieldPosition="0">
        <references count="2">
          <reference field="4294967294" count="1" selected="0">
            <x v="1"/>
          </reference>
          <reference field="0" count="1" selected="0">
            <x v="1"/>
          </reference>
        </references>
      </pivotArea>
    </chartFormat>
    <chartFormat chart="5" format="42">
      <pivotArea type="data" outline="0" fieldPosition="0">
        <references count="2">
          <reference field="4294967294" count="1" selected="0">
            <x v="1"/>
          </reference>
          <reference field="0" count="1" selected="0">
            <x v="2"/>
          </reference>
        </references>
      </pivotArea>
    </chartFormat>
    <chartFormat chart="5" format="43">
      <pivotArea type="data" outline="0" fieldPosition="0">
        <references count="2">
          <reference field="4294967294" count="1" selected="0">
            <x v="1"/>
          </reference>
          <reference field="0" count="1" selected="0">
            <x v="3"/>
          </reference>
        </references>
      </pivotArea>
    </chartFormat>
    <chartFormat chart="5" format="44">
      <pivotArea type="data" outline="0" fieldPosition="0">
        <references count="2">
          <reference field="4294967294" count="1" selected="0">
            <x v="1"/>
          </reference>
          <reference field="0" count="1" selected="0">
            <x v="4"/>
          </reference>
        </references>
      </pivotArea>
    </chartFormat>
    <chartFormat chart="5" format="45">
      <pivotArea type="data" outline="0" fieldPosition="0">
        <references count="2">
          <reference field="4294967294" count="1" selected="0">
            <x v="1"/>
          </reference>
          <reference field="0" count="1" selected="0">
            <x v="5"/>
          </reference>
        </references>
      </pivotArea>
    </chartFormat>
    <chartFormat chart="5" format="46">
      <pivotArea type="data" outline="0" fieldPosition="0">
        <references count="2">
          <reference field="4294967294" count="1" selected="0">
            <x v="1"/>
          </reference>
          <reference field="0" count="1" selected="0">
            <x v="6"/>
          </reference>
        </references>
      </pivotArea>
    </chartFormat>
    <chartFormat chart="5" format="47">
      <pivotArea type="data" outline="0" fieldPosition="0">
        <references count="2">
          <reference field="4294967294" count="1" selected="0">
            <x v="1"/>
          </reference>
          <reference field="0" count="1" selected="0">
            <x v="7"/>
          </reference>
        </references>
      </pivotArea>
    </chartFormat>
    <chartFormat chart="5" format="4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" format="49">
      <pivotArea type="data" outline="0" fieldPosition="0">
        <references count="2">
          <reference field="4294967294" count="1" selected="0">
            <x v="2"/>
          </reference>
          <reference field="0" count="1" selected="0">
            <x v="0"/>
          </reference>
        </references>
      </pivotArea>
    </chartFormat>
    <chartFormat chart="5" format="50">
      <pivotArea type="data" outline="0" fieldPosition="0">
        <references count="2">
          <reference field="4294967294" count="1" selected="0">
            <x v="2"/>
          </reference>
          <reference field="0" count="1" selected="0">
            <x v="1"/>
          </reference>
        </references>
      </pivotArea>
    </chartFormat>
    <chartFormat chart="5" format="51">
      <pivotArea type="data" outline="0" fieldPosition="0">
        <references count="2">
          <reference field="4294967294" count="1" selected="0">
            <x v="2"/>
          </reference>
          <reference field="0" count="1" selected="0">
            <x v="2"/>
          </reference>
        </references>
      </pivotArea>
    </chartFormat>
    <chartFormat chart="5" format="52">
      <pivotArea type="data" outline="0" fieldPosition="0">
        <references count="2">
          <reference field="4294967294" count="1" selected="0">
            <x v="2"/>
          </reference>
          <reference field="0" count="1" selected="0">
            <x v="3"/>
          </reference>
        </references>
      </pivotArea>
    </chartFormat>
    <chartFormat chart="5" format="53">
      <pivotArea type="data" outline="0" fieldPosition="0">
        <references count="2">
          <reference field="4294967294" count="1" selected="0">
            <x v="2"/>
          </reference>
          <reference field="0" count="1" selected="0">
            <x v="4"/>
          </reference>
        </references>
      </pivotArea>
    </chartFormat>
    <chartFormat chart="5" format="54">
      <pivotArea type="data" outline="0" fieldPosition="0">
        <references count="2">
          <reference field="4294967294" count="1" selected="0">
            <x v="2"/>
          </reference>
          <reference field="0" count="1" selected="0">
            <x v="5"/>
          </reference>
        </references>
      </pivotArea>
    </chartFormat>
    <chartFormat chart="5" format="55">
      <pivotArea type="data" outline="0" fieldPosition="0">
        <references count="2">
          <reference field="4294967294" count="1" selected="0">
            <x v="2"/>
          </reference>
          <reference field="0" count="1" selected="0">
            <x v="6"/>
          </reference>
        </references>
      </pivotArea>
    </chartFormat>
    <chartFormat chart="5" format="56">
      <pivotArea type="data" outline="0" fieldPosition="0">
        <references count="2">
          <reference field="4294967294" count="1" selected="0">
            <x v="2"/>
          </reference>
          <reference field="0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0C8F33B1-3F36-455C-BD12-12584AA72106}" sourceName="MÊS">
  <pivotTables>
    <pivotTable tabId="10" name="Tabela dinâmica12"/>
    <pivotTable tabId="10" name="Tabela dinâmica13"/>
    <pivotTable tabId="10" name="Tabela dinâmica14"/>
  </pivotTables>
  <data>
    <tabular pivotCacheId="720469876">
      <items count="2">
        <i x="0" s="1"/>
        <i x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 1" xr10:uid="{866E21E1-C728-4650-A0AE-E3869D26E756}" cache="SegmentaçãodeDados_MÊS" caption="MÊS" columnCount="2" showCaption="0" rowHeight="5400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5105D8A-2D77-42D2-BDE4-F5CBF5A301B7}" name="Tabela1" displayName="Tabela1" ref="B11:K27" totalsRowShown="0" headerRowDxfId="14" headerRowBorderDxfId="13" tableBorderDxfId="12">
  <autoFilter ref="B11:K27" xr:uid="{25105D8A-2D77-42D2-BDE4-F5CBF5A301B7}"/>
  <tableColumns count="10">
    <tableColumn id="1" xr3:uid="{5F36BE62-E689-4155-8DC0-04E53602C48B}" name="NOME" dataDxfId="11"/>
    <tableColumn id="8" xr3:uid="{64175790-CA5C-4D5A-BA97-348055521041}" name="SALÁRIO " dataDxfId="10" dataCellStyle="Moeda"/>
    <tableColumn id="3" xr3:uid="{854FAEF6-226C-4FF6-814F-578F98AF21E1}" name="INSS" dataDxfId="9">
      <calculatedColumnFormula>Tabela1[[#This Row],[SALÁRIO ]]*7.5%</calculatedColumnFormula>
    </tableColumn>
    <tableColumn id="4" xr3:uid="{9D24A371-52C2-4B9A-A47D-E559A4C80C2E}" name="VALE" dataDxfId="8" dataCellStyle="Moeda"/>
    <tableColumn id="5" xr3:uid="{D3190609-E856-482E-A76D-C125F41C4664}" name="ATRASOS/FALTA" dataDxfId="7" dataCellStyle="Moeda"/>
    <tableColumn id="7" xr3:uid="{021ACEA9-4541-4A5D-9B7E-6E4AFD2855D9}" name="HORA EXTRA" dataDxfId="6"/>
    <tableColumn id="6" xr3:uid="{4B82703C-AF5A-4453-B961-C0B13760D142}" name="VALOR/HORA" dataDxfId="5" dataCellStyle="Moeda">
      <calculatedColumnFormula>Tabela1[[#This Row],[SALÁRIO ]]/176</calculatedColumnFormula>
    </tableColumn>
    <tableColumn id="9" xr3:uid="{6FC78447-701A-4936-9B7C-F77C74D80953}" name="TOTAL HORAS EXTRAS" dataDxfId="4">
      <calculatedColumnFormula>Tabela1[[#This Row],[HORA EXTRA]]*Tabela1[[#This Row],[VALOR/HORA]]*24</calculatedColumnFormula>
    </tableColumn>
    <tableColumn id="10" xr3:uid="{9EBBC745-6C6D-46BD-B5C2-BBA5632A8A54}" name="SALÁRIO LÍQUIDO" dataDxfId="3">
      <calculatedColumnFormula>C12-SUM(D12,E12,F12+I12)</calculatedColumnFormula>
    </tableColumn>
    <tableColumn id="11" xr3:uid="{FD01F00B-9DFC-4D8C-8F88-59708C425D4E}" name="MÊS" dataDxfId="2"/>
  </tableColumns>
  <tableStyleInfo name="TableStyleLight20" showFirstColumn="0" showLastColumn="0" showRowStripes="1" showColumnStripes="0"/>
</table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 /><Relationship Id="rId2" Type="http://schemas.openxmlformats.org/officeDocument/2006/relationships/pivotTable" Target="../pivotTables/pivotTable2.xml" /><Relationship Id="rId1" Type="http://schemas.openxmlformats.org/officeDocument/2006/relationships/pivotTable" Target="../pivotTables/pivotTable1.xml" 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1.xml" /><Relationship Id="rId2" Type="http://schemas.openxmlformats.org/officeDocument/2006/relationships/drawing" Target="../drawings/drawing1.xml" /><Relationship Id="rId1" Type="http://schemas.openxmlformats.org/officeDocument/2006/relationships/printerSettings" Target="../printerSettings/printerSettings1.bin" 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 /><Relationship Id="rId2" Type="http://schemas.openxmlformats.org/officeDocument/2006/relationships/drawing" Target="../drawings/drawing2.xml" /><Relationship Id="rId1" Type="http://schemas.openxmlformats.org/officeDocument/2006/relationships/printerSettings" Target="../printerSettings/printerSettings2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878AB-FEC8-4184-9F8C-1917E82CE64C}">
  <dimension ref="B3:H28"/>
  <sheetViews>
    <sheetView showGridLines="0" topLeftCell="C1" zoomScale="70" zoomScaleNormal="70" workbookViewId="0">
      <selection activeCell="R15" sqref="R15"/>
    </sheetView>
  </sheetViews>
  <sheetFormatPr defaultRowHeight="15" x14ac:dyDescent="0.2"/>
  <cols>
    <col min="1" max="1" width="20.3125" bestFit="1" customWidth="1"/>
    <col min="2" max="2" width="27.44140625" bestFit="1" customWidth="1"/>
    <col min="3" max="4" width="23.40625" bestFit="1" customWidth="1"/>
    <col min="5" max="5" width="30.1328125" bestFit="1" customWidth="1"/>
    <col min="6" max="6" width="17.484375" bestFit="1" customWidth="1"/>
    <col min="7" max="7" width="25.421875" bestFit="1" customWidth="1"/>
    <col min="8" max="8" width="24.88671875" bestFit="1" customWidth="1"/>
    <col min="9" max="9" width="18.6953125" bestFit="1" customWidth="1"/>
    <col min="10" max="10" width="27.44140625" bestFit="1" customWidth="1"/>
    <col min="11" max="11" width="17.75390625" bestFit="1" customWidth="1"/>
    <col min="12" max="12" width="29.7265625" bestFit="1" customWidth="1"/>
    <col min="13" max="14" width="23.40625" bestFit="1" customWidth="1"/>
  </cols>
  <sheetData>
    <row r="3" spans="2:8" x14ac:dyDescent="0.2">
      <c r="B3" s="28" t="s">
        <v>19</v>
      </c>
      <c r="C3" s="2" t="s">
        <v>27</v>
      </c>
      <c r="E3" s="28" t="s">
        <v>19</v>
      </c>
      <c r="F3" s="2" t="s">
        <v>28</v>
      </c>
      <c r="G3" t="s">
        <v>29</v>
      </c>
      <c r="H3" t="s">
        <v>30</v>
      </c>
    </row>
    <row r="4" spans="2:8" x14ac:dyDescent="0.2">
      <c r="B4" s="2" t="s">
        <v>3</v>
      </c>
      <c r="C4" s="15">
        <v>2900</v>
      </c>
      <c r="E4" s="2" t="s">
        <v>3</v>
      </c>
      <c r="F4" s="15">
        <v>217.5</v>
      </c>
      <c r="G4" s="15">
        <v>50</v>
      </c>
      <c r="H4" s="15">
        <v>170</v>
      </c>
    </row>
    <row r="5" spans="2:8" x14ac:dyDescent="0.2">
      <c r="B5" s="2" t="s">
        <v>1</v>
      </c>
      <c r="C5" s="15">
        <v>2300</v>
      </c>
      <c r="E5" s="2" t="s">
        <v>1</v>
      </c>
      <c r="F5" s="15">
        <v>172.5</v>
      </c>
      <c r="G5" s="15">
        <v>65</v>
      </c>
      <c r="H5" s="15">
        <v>320</v>
      </c>
    </row>
    <row r="6" spans="2:8" x14ac:dyDescent="0.2">
      <c r="B6" s="2" t="s">
        <v>0</v>
      </c>
      <c r="C6" s="15">
        <v>1400</v>
      </c>
      <c r="E6" s="2" t="s">
        <v>0</v>
      </c>
      <c r="F6" s="15">
        <v>105</v>
      </c>
      <c r="G6" s="15">
        <v>120</v>
      </c>
      <c r="H6" s="15">
        <v>500</v>
      </c>
    </row>
    <row r="7" spans="2:8" x14ac:dyDescent="0.2">
      <c r="B7" s="2" t="s">
        <v>7</v>
      </c>
      <c r="C7" s="15">
        <v>2350</v>
      </c>
      <c r="E7" s="2" t="s">
        <v>7</v>
      </c>
      <c r="F7" s="15">
        <v>176.25</v>
      </c>
      <c r="G7" s="15">
        <v>27</v>
      </c>
      <c r="H7" s="15">
        <v>220</v>
      </c>
    </row>
    <row r="8" spans="2:8" x14ac:dyDescent="0.2">
      <c r="B8" s="2" t="s">
        <v>10</v>
      </c>
      <c r="C8" s="15">
        <v>1400</v>
      </c>
      <c r="E8" s="2" t="s">
        <v>10</v>
      </c>
      <c r="F8" s="15">
        <v>105</v>
      </c>
      <c r="G8" s="15">
        <v>130</v>
      </c>
      <c r="H8" s="15">
        <v>460</v>
      </c>
    </row>
    <row r="9" spans="2:8" x14ac:dyDescent="0.2">
      <c r="B9" s="2" t="s">
        <v>9</v>
      </c>
      <c r="C9" s="15">
        <v>4000</v>
      </c>
      <c r="E9" s="2" t="s">
        <v>9</v>
      </c>
      <c r="F9" s="15">
        <v>300</v>
      </c>
      <c r="G9" s="15">
        <v>42</v>
      </c>
      <c r="H9" s="15">
        <v>800</v>
      </c>
    </row>
    <row r="10" spans="2:8" x14ac:dyDescent="0.2">
      <c r="B10" s="2" t="s">
        <v>2</v>
      </c>
      <c r="C10" s="15">
        <v>2900</v>
      </c>
      <c r="E10" s="2" t="s">
        <v>2</v>
      </c>
      <c r="F10" s="15">
        <v>217.5</v>
      </c>
      <c r="G10" s="15">
        <v>89</v>
      </c>
      <c r="H10" s="15">
        <v>540</v>
      </c>
    </row>
    <row r="11" spans="2:8" x14ac:dyDescent="0.2">
      <c r="B11" s="2" t="s">
        <v>8</v>
      </c>
      <c r="C11" s="15">
        <v>3000</v>
      </c>
      <c r="E11" s="2" t="s">
        <v>8</v>
      </c>
      <c r="F11" s="15">
        <v>225</v>
      </c>
      <c r="G11" s="15">
        <v>170</v>
      </c>
      <c r="H11" s="15">
        <v>324</v>
      </c>
    </row>
    <row r="12" spans="2:8" x14ac:dyDescent="0.2">
      <c r="B12" s="2" t="s">
        <v>23</v>
      </c>
      <c r="C12" s="15">
        <v>20250</v>
      </c>
      <c r="E12" s="2" t="s">
        <v>23</v>
      </c>
      <c r="F12" s="15">
        <v>1518.75</v>
      </c>
      <c r="G12" s="15">
        <v>693</v>
      </c>
      <c r="H12" s="15">
        <v>3334</v>
      </c>
    </row>
    <row r="19" spans="2:3" x14ac:dyDescent="0.2">
      <c r="B19" s="18" t="s">
        <v>31</v>
      </c>
      <c r="C19" t="s">
        <v>32</v>
      </c>
    </row>
    <row r="20" spans="2:3" x14ac:dyDescent="0.2">
      <c r="B20" s="2" t="s">
        <v>3</v>
      </c>
      <c r="C20" s="15">
        <v>1671.590909090909</v>
      </c>
    </row>
    <row r="21" spans="2:3" x14ac:dyDescent="0.2">
      <c r="B21" s="2" t="s">
        <v>1</v>
      </c>
      <c r="C21" s="15">
        <v>1742.5</v>
      </c>
    </row>
    <row r="22" spans="2:3" x14ac:dyDescent="0.2">
      <c r="B22" s="2" t="s">
        <v>0</v>
      </c>
      <c r="C22" s="15">
        <v>484.09090909090912</v>
      </c>
    </row>
    <row r="23" spans="2:3" x14ac:dyDescent="0.2">
      <c r="B23" s="2" t="s">
        <v>7</v>
      </c>
      <c r="C23" s="15">
        <v>1606.2954545454545</v>
      </c>
    </row>
    <row r="24" spans="2:3" x14ac:dyDescent="0.2">
      <c r="B24" s="2" t="s">
        <v>10</v>
      </c>
      <c r="C24" s="15">
        <v>514.09090909090912</v>
      </c>
    </row>
    <row r="25" spans="2:3" x14ac:dyDescent="0.2">
      <c r="B25" s="2" t="s">
        <v>9</v>
      </c>
      <c r="C25" s="15">
        <v>1767.090909090909</v>
      </c>
    </row>
    <row r="26" spans="2:3" x14ac:dyDescent="0.2">
      <c r="B26" s="2" t="s">
        <v>2</v>
      </c>
      <c r="C26" s="15">
        <v>471.68181818181802</v>
      </c>
    </row>
    <row r="27" spans="2:3" x14ac:dyDescent="0.2">
      <c r="B27" s="2" t="s">
        <v>8</v>
      </c>
      <c r="C27" s="15">
        <v>1053.7272727272725</v>
      </c>
    </row>
    <row r="28" spans="2:3" x14ac:dyDescent="0.2">
      <c r="B28" s="2" t="s">
        <v>23</v>
      </c>
      <c r="C28" s="15">
        <v>9311.0681818181802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0217B-45FF-4AB6-9AE7-7A2DF40316DE}">
  <dimension ref="A1"/>
  <sheetViews>
    <sheetView showGridLines="0" showRowColHeaders="0" tabSelected="1" zoomScale="40" zoomScaleNormal="40" zoomScaleSheetLayoutView="50" workbookViewId="0">
      <selection activeCell="Y8" sqref="Y8"/>
    </sheetView>
  </sheetViews>
  <sheetFormatPr defaultColWidth="9.14453125" defaultRowHeight="15" x14ac:dyDescent="0.2"/>
  <cols>
    <col min="1" max="16384" width="9.14453125" style="29"/>
  </cols>
  <sheetData/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DBD86-3FEC-43D4-B3E4-2F0601E811A3}">
  <dimension ref="A1:L41"/>
  <sheetViews>
    <sheetView showGridLines="0" topLeftCell="G1" zoomScale="80" zoomScaleNormal="80" workbookViewId="0">
      <pane ySplit="10" topLeftCell="G11" activePane="bottomLeft" state="frozen"/>
      <selection activeCell="G1" sqref="G1"/>
      <selection pane="bottomLeft" activeCell="C21" sqref="C21"/>
    </sheetView>
  </sheetViews>
  <sheetFormatPr defaultRowHeight="15" x14ac:dyDescent="0.2"/>
  <cols>
    <col min="2" max="2" width="33.62890625" bestFit="1" customWidth="1"/>
    <col min="3" max="3" width="14.125" bestFit="1" customWidth="1"/>
    <col min="4" max="4" width="18.5625" customWidth="1"/>
    <col min="5" max="5" width="18.83203125" customWidth="1"/>
    <col min="6" max="6" width="22.05859375" bestFit="1" customWidth="1"/>
    <col min="7" max="7" width="18.6953125" bestFit="1" customWidth="1"/>
    <col min="8" max="8" width="21.1171875" bestFit="1" customWidth="1"/>
    <col min="9" max="9" width="27.44140625" bestFit="1" customWidth="1"/>
    <col min="10" max="10" width="25.69140625" customWidth="1"/>
    <col min="11" max="11" width="21.5234375" bestFit="1" customWidth="1"/>
  </cols>
  <sheetData>
    <row r="1" spans="1:12" ht="15" customHeight="1" x14ac:dyDescent="0.2">
      <c r="A1" s="8"/>
      <c r="B1" s="9"/>
      <c r="C1" s="9"/>
      <c r="D1" s="9"/>
      <c r="E1" s="9"/>
      <c r="F1" s="9"/>
      <c r="G1" s="9"/>
      <c r="H1" s="9"/>
      <c r="I1" s="9"/>
      <c r="J1" s="9"/>
      <c r="K1" s="9"/>
    </row>
    <row r="2" spans="1:12" ht="15" customHeight="1" x14ac:dyDescent="0.2">
      <c r="A2" s="8"/>
      <c r="B2" s="9"/>
      <c r="C2" s="30" t="s">
        <v>22</v>
      </c>
      <c r="D2" s="30"/>
      <c r="E2" s="30"/>
      <c r="F2" s="30"/>
      <c r="G2" s="30"/>
      <c r="H2" s="30"/>
      <c r="I2" s="30"/>
      <c r="J2" s="9"/>
      <c r="K2" s="9"/>
    </row>
    <row r="3" spans="1:12" ht="15" customHeight="1" x14ac:dyDescent="0.2">
      <c r="A3" s="8"/>
      <c r="B3" s="9"/>
      <c r="C3" s="30"/>
      <c r="D3" s="30"/>
      <c r="E3" s="30"/>
      <c r="F3" s="30"/>
      <c r="G3" s="30"/>
      <c r="H3" s="30"/>
      <c r="I3" s="30"/>
      <c r="J3" s="9"/>
      <c r="K3" s="9"/>
    </row>
    <row r="4" spans="1:12" ht="15" customHeight="1" x14ac:dyDescent="0.2">
      <c r="A4" s="8"/>
      <c r="B4" s="9"/>
      <c r="C4" s="30"/>
      <c r="D4" s="30"/>
      <c r="E4" s="30"/>
      <c r="F4" s="30"/>
      <c r="G4" s="30"/>
      <c r="H4" s="30"/>
      <c r="I4" s="30"/>
      <c r="J4" s="9"/>
      <c r="K4" s="9"/>
    </row>
    <row r="5" spans="1:12" ht="15" customHeight="1" x14ac:dyDescent="0.2">
      <c r="A5" s="8"/>
      <c r="B5" s="9"/>
      <c r="C5" s="30"/>
      <c r="D5" s="30"/>
      <c r="E5" s="30"/>
      <c r="F5" s="30"/>
      <c r="G5" s="30"/>
      <c r="H5" s="30"/>
      <c r="I5" s="30"/>
      <c r="J5" s="9"/>
      <c r="K5" s="9"/>
      <c r="L5" s="1"/>
    </row>
    <row r="6" spans="1:12" ht="15" customHeight="1" x14ac:dyDescent="0.2">
      <c r="A6" s="8"/>
      <c r="B6" s="9"/>
      <c r="C6" s="9"/>
      <c r="D6" s="9"/>
      <c r="E6" s="9"/>
      <c r="F6" s="9"/>
      <c r="G6" s="9"/>
      <c r="H6" s="9"/>
      <c r="I6" s="9"/>
      <c r="J6" s="9"/>
      <c r="K6" s="9"/>
    </row>
    <row r="8" spans="1:12" ht="23.25" x14ac:dyDescent="0.3">
      <c r="B8" s="31"/>
      <c r="C8" s="31"/>
      <c r="D8" s="31"/>
      <c r="E8" s="31"/>
      <c r="F8" s="31"/>
      <c r="G8" s="31"/>
      <c r="H8" s="31"/>
      <c r="I8" s="31"/>
      <c r="J8" s="31"/>
      <c r="K8" s="31"/>
    </row>
    <row r="9" spans="1:12" x14ac:dyDescent="0.2">
      <c r="B9" s="34" t="s">
        <v>19</v>
      </c>
      <c r="C9" s="35"/>
      <c r="D9" s="38" t="s">
        <v>20</v>
      </c>
      <c r="E9" s="39"/>
      <c r="F9" s="39"/>
      <c r="G9" s="40" t="s">
        <v>18</v>
      </c>
      <c r="H9" s="40"/>
      <c r="I9" s="40"/>
      <c r="J9" s="41" t="s">
        <v>21</v>
      </c>
      <c r="K9" s="32" t="s">
        <v>5</v>
      </c>
    </row>
    <row r="10" spans="1:12" x14ac:dyDescent="0.2">
      <c r="B10" s="36"/>
      <c r="C10" s="37"/>
      <c r="D10" s="38"/>
      <c r="E10" s="39"/>
      <c r="F10" s="39"/>
      <c r="G10" s="40"/>
      <c r="H10" s="40"/>
      <c r="I10" s="40"/>
      <c r="J10" s="41"/>
      <c r="K10" s="33"/>
    </row>
    <row r="11" spans="1:12" x14ac:dyDescent="0.2">
      <c r="B11" s="4" t="s">
        <v>4</v>
      </c>
      <c r="C11" s="4" t="s">
        <v>11</v>
      </c>
      <c r="D11" s="4" t="s">
        <v>12</v>
      </c>
      <c r="E11" s="4" t="s">
        <v>13</v>
      </c>
      <c r="F11" s="4" t="s">
        <v>14</v>
      </c>
      <c r="G11" s="4" t="s">
        <v>6</v>
      </c>
      <c r="H11" s="4" t="s">
        <v>15</v>
      </c>
      <c r="I11" s="4" t="s">
        <v>16</v>
      </c>
      <c r="J11" s="4" t="s">
        <v>17</v>
      </c>
      <c r="K11" s="19" t="s">
        <v>26</v>
      </c>
    </row>
    <row r="12" spans="1:12" x14ac:dyDescent="0.2">
      <c r="B12" s="3" t="s">
        <v>0</v>
      </c>
      <c r="C12" s="6">
        <v>1400</v>
      </c>
      <c r="D12" s="16">
        <f>Tabela1[[#This Row],[SALÁRIO ]]*7.5%</f>
        <v>105</v>
      </c>
      <c r="E12" s="13">
        <v>500</v>
      </c>
      <c r="F12" s="10">
        <v>120</v>
      </c>
      <c r="G12" s="3">
        <v>1</v>
      </c>
      <c r="H12" s="11">
        <f>Tabela1[[#This Row],[SALÁRIO ]]/176</f>
        <v>7.9545454545454541</v>
      </c>
      <c r="I12" s="7">
        <f>Tabela1[[#This Row],[HORA EXTRA]]*Tabela1[[#This Row],[VALOR/HORA]]*24</f>
        <v>190.90909090909091</v>
      </c>
      <c r="J12" s="17">
        <f t="shared" ref="J12:J19" si="0">C12-SUM(D12,E12,F12+I12)</f>
        <v>484.09090909090912</v>
      </c>
      <c r="K12" s="20" t="s">
        <v>25</v>
      </c>
    </row>
    <row r="13" spans="1:12" x14ac:dyDescent="0.2">
      <c r="B13" s="2" t="s">
        <v>1</v>
      </c>
      <c r="C13" s="5">
        <v>2300</v>
      </c>
      <c r="D13" s="16">
        <f>Tabela1[[#This Row],[SALÁRIO ]]*7.5%</f>
        <v>172.5</v>
      </c>
      <c r="E13" s="14">
        <v>320</v>
      </c>
      <c r="F13" s="5">
        <v>65</v>
      </c>
      <c r="G13" s="2">
        <v>0</v>
      </c>
      <c r="H13" s="11">
        <f>Tabela1[[#This Row],[SALÁRIO ]]/176</f>
        <v>13.068181818181818</v>
      </c>
      <c r="I13" s="27">
        <f>Tabela1[[#This Row],[HORA EXTRA]]*Tabela1[[#This Row],[VALOR/HORA]]*24</f>
        <v>0</v>
      </c>
      <c r="J13" s="17">
        <f t="shared" si="0"/>
        <v>1742.5</v>
      </c>
      <c r="K13" s="20" t="s">
        <v>25</v>
      </c>
    </row>
    <row r="14" spans="1:12" x14ac:dyDescent="0.2">
      <c r="B14" s="2" t="s">
        <v>2</v>
      </c>
      <c r="C14" s="5">
        <v>2900</v>
      </c>
      <c r="D14" s="16">
        <f>Tabela1[[#This Row],[SALÁRIO ]]*7.5%</f>
        <v>217.5</v>
      </c>
      <c r="E14" s="12">
        <v>540</v>
      </c>
      <c r="F14" s="5">
        <v>89</v>
      </c>
      <c r="G14" s="2">
        <v>4</v>
      </c>
      <c r="H14" s="11">
        <f>Tabela1[[#This Row],[SALÁRIO ]]/176</f>
        <v>16.477272727272727</v>
      </c>
      <c r="I14" s="7">
        <f>Tabela1[[#This Row],[HORA EXTRA]]*Tabela1[[#This Row],[VALOR/HORA]]*24</f>
        <v>1581.8181818181818</v>
      </c>
      <c r="J14" s="17">
        <f t="shared" si="0"/>
        <v>471.68181818181802</v>
      </c>
      <c r="K14" s="20" t="s">
        <v>25</v>
      </c>
    </row>
    <row r="15" spans="1:12" x14ac:dyDescent="0.2">
      <c r="B15" s="2" t="s">
        <v>3</v>
      </c>
      <c r="C15" s="5">
        <v>2900</v>
      </c>
      <c r="D15" s="16">
        <f>Tabela1[[#This Row],[SALÁRIO ]]*7.5%</f>
        <v>217.5</v>
      </c>
      <c r="E15" s="12">
        <v>170</v>
      </c>
      <c r="F15" s="5">
        <v>50</v>
      </c>
      <c r="G15" s="2">
        <v>2</v>
      </c>
      <c r="H15" s="11">
        <f>Tabela1[[#This Row],[SALÁRIO ]]/176</f>
        <v>16.477272727272727</v>
      </c>
      <c r="I15" s="7">
        <f>Tabela1[[#This Row],[HORA EXTRA]]*Tabela1[[#This Row],[VALOR/HORA]]*24</f>
        <v>790.90909090909088</v>
      </c>
      <c r="J15" s="17">
        <f t="shared" si="0"/>
        <v>1671.590909090909</v>
      </c>
      <c r="K15" s="20" t="s">
        <v>25</v>
      </c>
    </row>
    <row r="16" spans="1:12" x14ac:dyDescent="0.2">
      <c r="B16" s="2" t="s">
        <v>7</v>
      </c>
      <c r="C16" s="5">
        <v>2350</v>
      </c>
      <c r="D16" s="16">
        <f>Tabela1[[#This Row],[SALÁRIO ]]*7.5%</f>
        <v>176.25</v>
      </c>
      <c r="E16" s="12">
        <v>220</v>
      </c>
      <c r="F16" s="5">
        <v>27</v>
      </c>
      <c r="G16" s="2">
        <v>1</v>
      </c>
      <c r="H16" s="11">
        <f>Tabela1[[#This Row],[SALÁRIO ]]/176</f>
        <v>13.352272727272727</v>
      </c>
      <c r="I16" s="7">
        <f>Tabela1[[#This Row],[HORA EXTRA]]*Tabela1[[#This Row],[VALOR/HORA]]*24</f>
        <v>320.45454545454544</v>
      </c>
      <c r="J16" s="17">
        <f t="shared" si="0"/>
        <v>1606.2954545454545</v>
      </c>
      <c r="K16" s="20" t="s">
        <v>25</v>
      </c>
    </row>
    <row r="17" spans="2:11" x14ac:dyDescent="0.2">
      <c r="B17" s="2" t="s">
        <v>8</v>
      </c>
      <c r="C17" s="5">
        <v>3000</v>
      </c>
      <c r="D17" s="16">
        <f>Tabela1[[#This Row],[SALÁRIO ]]*7.5%</f>
        <v>225</v>
      </c>
      <c r="E17" s="12">
        <v>324</v>
      </c>
      <c r="F17" s="5">
        <v>170</v>
      </c>
      <c r="G17" s="2">
        <v>3</v>
      </c>
      <c r="H17" s="11">
        <f>Tabela1[[#This Row],[SALÁRIO ]]/176</f>
        <v>17.045454545454547</v>
      </c>
      <c r="I17" s="7">
        <f>Tabela1[[#This Row],[HORA EXTRA]]*Tabela1[[#This Row],[VALOR/HORA]]*24</f>
        <v>1227.2727272727275</v>
      </c>
      <c r="J17" s="17">
        <f t="shared" si="0"/>
        <v>1053.7272727272725</v>
      </c>
      <c r="K17" s="20" t="s">
        <v>25</v>
      </c>
    </row>
    <row r="18" spans="2:11" x14ac:dyDescent="0.2">
      <c r="B18" s="2" t="s">
        <v>9</v>
      </c>
      <c r="C18" s="5">
        <v>4000</v>
      </c>
      <c r="D18" s="16">
        <f>Tabela1[[#This Row],[SALÁRIO ]]*7.5%</f>
        <v>300</v>
      </c>
      <c r="E18" s="12">
        <v>800</v>
      </c>
      <c r="F18" s="5">
        <v>42</v>
      </c>
      <c r="G18" s="2">
        <v>2</v>
      </c>
      <c r="H18" s="11">
        <f>Tabela1[[#This Row],[SALÁRIO ]]/176</f>
        <v>22.727272727272727</v>
      </c>
      <c r="I18" s="7">
        <f>Tabela1[[#This Row],[HORA EXTRA]]*Tabela1[[#This Row],[VALOR/HORA]]*24</f>
        <v>1090.909090909091</v>
      </c>
      <c r="J18" s="17">
        <f t="shared" si="0"/>
        <v>1767.090909090909</v>
      </c>
      <c r="K18" s="20" t="s">
        <v>25</v>
      </c>
    </row>
    <row r="19" spans="2:11" x14ac:dyDescent="0.2">
      <c r="B19" s="2" t="s">
        <v>10</v>
      </c>
      <c r="C19" s="5">
        <v>1400</v>
      </c>
      <c r="D19" s="16">
        <f>Tabela1[[#This Row],[SALÁRIO ]]*7.5%</f>
        <v>105</v>
      </c>
      <c r="E19" s="12">
        <v>460</v>
      </c>
      <c r="F19" s="5">
        <v>130</v>
      </c>
      <c r="G19" s="2">
        <v>1</v>
      </c>
      <c r="H19" s="11">
        <f>Tabela1[[#This Row],[SALÁRIO ]]/176</f>
        <v>7.9545454545454541</v>
      </c>
      <c r="I19" s="7">
        <f>Tabela1[[#This Row],[HORA EXTRA]]*Tabela1[[#This Row],[VALOR/HORA]]*24</f>
        <v>190.90909090909091</v>
      </c>
      <c r="J19" s="17">
        <f t="shared" si="0"/>
        <v>514.09090909090912</v>
      </c>
      <c r="K19" s="20" t="s">
        <v>25</v>
      </c>
    </row>
    <row r="20" spans="2:11" x14ac:dyDescent="0.2">
      <c r="B20" s="3" t="s">
        <v>0</v>
      </c>
      <c r="C20" s="6">
        <v>1700</v>
      </c>
      <c r="D20" s="16">
        <f>Tabela1[[#This Row],[SALÁRIO ]]*7.5%</f>
        <v>127.5</v>
      </c>
      <c r="E20" s="21">
        <v>500</v>
      </c>
      <c r="F20" s="10">
        <v>300</v>
      </c>
      <c r="G20" s="3">
        <v>2</v>
      </c>
      <c r="H20" s="24">
        <f>Tabela1[[#This Row],[SALÁRIO ]]/176</f>
        <v>9.6590909090909083</v>
      </c>
      <c r="I20" s="7">
        <f>Tabela1[[#This Row],[HORA EXTRA]]*Tabela1[[#This Row],[VALOR/HORA]]*24</f>
        <v>463.63636363636363</v>
      </c>
      <c r="J20" s="17">
        <f t="shared" ref="J20:J27" si="1">C20-SUM(D20,E20,F20+I20)</f>
        <v>308.86363636363649</v>
      </c>
      <c r="K20" s="25" t="s">
        <v>24</v>
      </c>
    </row>
    <row r="21" spans="2:11" x14ac:dyDescent="0.2">
      <c r="B21" s="2" t="s">
        <v>1</v>
      </c>
      <c r="C21" s="22">
        <v>2300</v>
      </c>
      <c r="D21" s="16">
        <f>Tabela1[[#This Row],[SALÁRIO ]]*7.5%</f>
        <v>172.5</v>
      </c>
      <c r="E21" s="23">
        <v>320</v>
      </c>
      <c r="F21" s="22">
        <v>100</v>
      </c>
      <c r="G21" s="2">
        <v>4</v>
      </c>
      <c r="H21" s="24">
        <f>Tabela1[[#This Row],[SALÁRIO ]]/176</f>
        <v>13.068181818181818</v>
      </c>
      <c r="I21" s="7">
        <f>Tabela1[[#This Row],[HORA EXTRA]]*Tabela1[[#This Row],[VALOR/HORA]]*24</f>
        <v>1254.5454545454545</v>
      </c>
      <c r="J21" s="17">
        <f t="shared" si="1"/>
        <v>452.9545454545455</v>
      </c>
      <c r="K21" s="25" t="s">
        <v>24</v>
      </c>
    </row>
    <row r="22" spans="2:11" x14ac:dyDescent="0.2">
      <c r="B22" s="2" t="s">
        <v>2</v>
      </c>
      <c r="C22" s="22">
        <v>2900</v>
      </c>
      <c r="D22" s="16">
        <f>Tabela1[[#This Row],[SALÁRIO ]]*7.5%</f>
        <v>217.5</v>
      </c>
      <c r="E22" s="23">
        <v>540</v>
      </c>
      <c r="F22" s="22">
        <v>49</v>
      </c>
      <c r="G22" s="2">
        <v>3</v>
      </c>
      <c r="H22" s="24">
        <f>Tabela1[[#This Row],[SALÁRIO ]]/176</f>
        <v>16.477272727272727</v>
      </c>
      <c r="I22" s="7">
        <f>Tabela1[[#This Row],[HORA EXTRA]]*Tabela1[[#This Row],[VALOR/HORA]]*24</f>
        <v>1186.3636363636363</v>
      </c>
      <c r="J22" s="17">
        <f t="shared" si="1"/>
        <v>907.13636363636374</v>
      </c>
      <c r="K22" s="25" t="s">
        <v>24</v>
      </c>
    </row>
    <row r="23" spans="2:11" x14ac:dyDescent="0.2">
      <c r="B23" s="2" t="s">
        <v>3</v>
      </c>
      <c r="C23" s="22">
        <v>2900</v>
      </c>
      <c r="D23" s="16">
        <f>Tabela1[[#This Row],[SALÁRIO ]]*7.5%</f>
        <v>217.5</v>
      </c>
      <c r="E23" s="23">
        <v>170</v>
      </c>
      <c r="F23" s="22">
        <v>27</v>
      </c>
      <c r="G23" s="2">
        <v>1</v>
      </c>
      <c r="H23" s="24">
        <f>Tabela1[[#This Row],[SALÁRIO ]]/176</f>
        <v>16.477272727272727</v>
      </c>
      <c r="I23" s="7">
        <f>Tabela1[[#This Row],[HORA EXTRA]]*Tabela1[[#This Row],[VALOR/HORA]]*24</f>
        <v>395.45454545454544</v>
      </c>
      <c r="J23" s="17">
        <f t="shared" si="1"/>
        <v>2090.0454545454545</v>
      </c>
      <c r="K23" s="25" t="s">
        <v>24</v>
      </c>
    </row>
    <row r="24" spans="2:11" x14ac:dyDescent="0.2">
      <c r="B24" s="2" t="s">
        <v>7</v>
      </c>
      <c r="C24" s="22">
        <v>2350</v>
      </c>
      <c r="D24" s="16">
        <f>Tabela1[[#This Row],[SALÁRIO ]]*7.5%</f>
        <v>176.25</v>
      </c>
      <c r="E24" s="23">
        <v>220</v>
      </c>
      <c r="F24" s="22">
        <v>63</v>
      </c>
      <c r="G24" s="2">
        <v>0</v>
      </c>
      <c r="H24" s="24">
        <f>Tabela1[[#This Row],[SALÁRIO ]]/176</f>
        <v>13.352272727272727</v>
      </c>
      <c r="I24" s="26">
        <f>Tabela1[[#This Row],[HORA EXTRA]]*Tabela1[[#This Row],[VALOR/HORA]]*24</f>
        <v>0</v>
      </c>
      <c r="J24" s="17">
        <f t="shared" si="1"/>
        <v>1890.75</v>
      </c>
      <c r="K24" s="25" t="s">
        <v>24</v>
      </c>
    </row>
    <row r="25" spans="2:11" x14ac:dyDescent="0.2">
      <c r="B25" s="2" t="s">
        <v>8</v>
      </c>
      <c r="C25" s="22">
        <v>3000</v>
      </c>
      <c r="D25" s="16">
        <f>Tabela1[[#This Row],[SALÁRIO ]]*7.5%</f>
        <v>225</v>
      </c>
      <c r="E25" s="23">
        <v>324</v>
      </c>
      <c r="F25" s="22">
        <v>55</v>
      </c>
      <c r="G25" s="2">
        <v>4</v>
      </c>
      <c r="H25" s="24">
        <f>Tabela1[[#This Row],[SALÁRIO ]]/176</f>
        <v>17.045454545454547</v>
      </c>
      <c r="I25" s="7">
        <f>Tabela1[[#This Row],[HORA EXTRA]]*Tabela1[[#This Row],[VALOR/HORA]]*24</f>
        <v>1636.3636363636365</v>
      </c>
      <c r="J25" s="17">
        <f t="shared" si="1"/>
        <v>759.63636363636351</v>
      </c>
      <c r="K25" s="25" t="s">
        <v>24</v>
      </c>
    </row>
    <row r="26" spans="2:11" x14ac:dyDescent="0.2">
      <c r="B26" s="2" t="s">
        <v>9</v>
      </c>
      <c r="C26" s="22">
        <v>4000</v>
      </c>
      <c r="D26" s="16">
        <f>Tabela1[[#This Row],[SALÁRIO ]]*7.5%</f>
        <v>300</v>
      </c>
      <c r="E26" s="23">
        <v>800</v>
      </c>
      <c r="F26" s="22">
        <v>19</v>
      </c>
      <c r="G26" s="2">
        <v>2</v>
      </c>
      <c r="H26" s="24">
        <f>Tabela1[[#This Row],[SALÁRIO ]]/176</f>
        <v>22.727272727272727</v>
      </c>
      <c r="I26" s="7">
        <f>Tabela1[[#This Row],[HORA EXTRA]]*Tabela1[[#This Row],[VALOR/HORA]]*24</f>
        <v>1090.909090909091</v>
      </c>
      <c r="J26" s="17">
        <f t="shared" si="1"/>
        <v>1790.090909090909</v>
      </c>
      <c r="K26" s="25" t="s">
        <v>24</v>
      </c>
    </row>
    <row r="27" spans="2:11" x14ac:dyDescent="0.2">
      <c r="B27" s="2" t="s">
        <v>10</v>
      </c>
      <c r="C27" s="22">
        <v>1800</v>
      </c>
      <c r="D27" s="16">
        <f>Tabela1[[#This Row],[SALÁRIO ]]*7.5%</f>
        <v>135</v>
      </c>
      <c r="E27" s="23">
        <v>460</v>
      </c>
      <c r="F27" s="22">
        <v>140</v>
      </c>
      <c r="G27" s="2">
        <v>1</v>
      </c>
      <c r="H27" s="24">
        <f>Tabela1[[#This Row],[SALÁRIO ]]/176</f>
        <v>10.227272727272727</v>
      </c>
      <c r="I27" s="7">
        <f>Tabela1[[#This Row],[HORA EXTRA]]*Tabela1[[#This Row],[VALOR/HORA]]*24</f>
        <v>245.45454545454544</v>
      </c>
      <c r="J27" s="17">
        <f t="shared" si="1"/>
        <v>819.5454545454545</v>
      </c>
      <c r="K27" s="25" t="s">
        <v>24</v>
      </c>
    </row>
    <row r="33" spans="2:11" x14ac:dyDescent="0.2">
      <c r="B33" s="4"/>
      <c r="C33" s="4"/>
      <c r="D33" s="4"/>
      <c r="E33" s="4"/>
      <c r="F33" s="4"/>
      <c r="G33" s="4"/>
      <c r="H33" s="4"/>
      <c r="I33" s="4"/>
      <c r="J33" s="4"/>
      <c r="K33" s="4"/>
    </row>
    <row r="34" spans="2:11" x14ac:dyDescent="0.2">
      <c r="B34" s="2"/>
      <c r="C34" s="5"/>
      <c r="D34" s="15"/>
      <c r="E34" s="12"/>
      <c r="F34" s="5"/>
      <c r="G34" s="2"/>
      <c r="H34" s="11"/>
      <c r="I34" s="7"/>
      <c r="J34" s="17"/>
    </row>
    <row r="35" spans="2:11" x14ac:dyDescent="0.2">
      <c r="B35" s="2"/>
      <c r="C35" s="5"/>
      <c r="D35" s="15"/>
      <c r="E35" s="12"/>
      <c r="F35" s="5"/>
      <c r="G35" s="2"/>
      <c r="H35" s="11"/>
      <c r="I35" s="7"/>
      <c r="J35" s="17"/>
    </row>
    <row r="36" spans="2:11" x14ac:dyDescent="0.2">
      <c r="B36" s="2"/>
      <c r="C36" s="5"/>
      <c r="D36" s="15"/>
      <c r="E36" s="12"/>
      <c r="F36" s="5"/>
      <c r="G36" s="2"/>
      <c r="H36" s="11"/>
      <c r="I36" s="7"/>
      <c r="J36" s="17"/>
    </row>
    <row r="37" spans="2:11" x14ac:dyDescent="0.2">
      <c r="B37" s="2"/>
      <c r="C37" s="5"/>
      <c r="D37" s="15"/>
      <c r="E37" s="12"/>
      <c r="F37" s="5"/>
      <c r="G37" s="2"/>
      <c r="H37" s="11"/>
      <c r="I37" s="7"/>
      <c r="J37" s="17"/>
    </row>
    <row r="38" spans="2:11" x14ac:dyDescent="0.2">
      <c r="B38" s="2"/>
      <c r="C38" s="5"/>
      <c r="D38" s="15"/>
      <c r="E38" s="12"/>
      <c r="F38" s="5"/>
      <c r="G38" s="2"/>
      <c r="H38" s="11"/>
      <c r="I38" s="7"/>
      <c r="J38" s="17"/>
    </row>
    <row r="39" spans="2:11" x14ac:dyDescent="0.2">
      <c r="B39" s="2"/>
      <c r="C39" s="5"/>
      <c r="D39" s="15"/>
      <c r="E39" s="12"/>
      <c r="F39" s="5"/>
      <c r="G39" s="2"/>
      <c r="H39" s="11"/>
      <c r="I39" s="7"/>
      <c r="J39" s="17"/>
    </row>
    <row r="40" spans="2:11" x14ac:dyDescent="0.2">
      <c r="B40" s="2"/>
      <c r="C40" s="5"/>
      <c r="D40" s="15"/>
      <c r="E40" s="12"/>
      <c r="F40" s="5"/>
      <c r="G40" s="2"/>
      <c r="H40" s="11"/>
      <c r="I40" s="7"/>
      <c r="J40" s="17"/>
    </row>
    <row r="41" spans="2:11" x14ac:dyDescent="0.2">
      <c r="B41" s="2"/>
      <c r="C41" s="5"/>
      <c r="D41" s="15"/>
      <c r="E41" s="12"/>
      <c r="F41" s="5"/>
      <c r="G41" s="2"/>
      <c r="H41" s="11"/>
      <c r="I41" s="7"/>
      <c r="J41" s="17"/>
    </row>
  </sheetData>
  <mergeCells count="7">
    <mergeCell ref="C2:I5"/>
    <mergeCell ref="B8:K8"/>
    <mergeCell ref="K9:K10"/>
    <mergeCell ref="B9:C10"/>
    <mergeCell ref="D9:F10"/>
    <mergeCell ref="G9:I10"/>
    <mergeCell ref="J9:J10"/>
  </mergeCells>
  <phoneticPr fontId="3" type="noConversion"/>
  <conditionalFormatting sqref="D11:F11">
    <cfRule type="containsText" dxfId="1" priority="5" operator="containsText" text="DESCONTOS ">
      <formula>NOT(ISERROR(SEARCH("DESCONTOS ",D11)))</formula>
    </cfRule>
  </conditionalFormatting>
  <conditionalFormatting sqref="D33:F33">
    <cfRule type="containsText" dxfId="0" priority="1" operator="containsText" text="DESCONTOS ">
      <formula>NOT(ISERROR(SEARCH("DESCONTOS ",D33)))</formula>
    </cfRule>
  </conditionalFormatting>
  <conditionalFormatting sqref="G13">
    <cfRule type="cellIs" priority="14" operator="equal">
      <formula>0</formula>
    </cfRule>
  </conditionalFormatting>
  <conditionalFormatting sqref="G21">
    <cfRule type="cellIs" priority="2" operator="equal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TABELA DINÃMICA</vt:lpstr>
      <vt:lpstr>GRÁFICOS</vt:lpstr>
      <vt:lpstr>BASE DE DADOS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Mayara Kely Oliveira</dc:creator>
  <cp:lastModifiedBy>Mayara Kely Oliveira</cp:lastModifiedBy>
  <dcterms:created xsi:type="dcterms:W3CDTF">2024-04-21T03:56:26Z</dcterms:created>
  <dcterms:modified xsi:type="dcterms:W3CDTF">2024-04-26T20:56:34Z</dcterms:modified>
</cp:coreProperties>
</file>