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ov_000\Desktop\Mexi Ninja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/>
  <c r="H11" i="1" l="1"/>
  <c r="H13" i="1" s="1"/>
  <c r="J37" i="1"/>
  <c r="J36" i="1"/>
  <c r="J35" i="1"/>
  <c r="J34" i="1"/>
  <c r="J33" i="1"/>
  <c r="E15" i="1"/>
  <c r="D15" i="1"/>
  <c r="C15" i="1"/>
  <c r="E11" i="1"/>
  <c r="D11" i="1"/>
  <c r="C11" i="1"/>
  <c r="E14" i="1"/>
  <c r="D14" i="1"/>
  <c r="C14" i="1"/>
  <c r="E13" i="1"/>
  <c r="D13" i="1"/>
  <c r="C13" i="1"/>
  <c r="H12" i="1" l="1"/>
  <c r="D53" i="1" s="1"/>
  <c r="J39" i="1"/>
  <c r="H42" i="1" s="1"/>
  <c r="H43" i="1" s="1"/>
  <c r="H45" i="1" s="1"/>
  <c r="H46" i="1" s="1"/>
  <c r="H44" i="1"/>
</calcChain>
</file>

<file path=xl/sharedStrings.xml><?xml version="1.0" encoding="utf-8"?>
<sst xmlns="http://schemas.openxmlformats.org/spreadsheetml/2006/main" count="46" uniqueCount="38">
  <si>
    <t xml:space="preserve">Funcion </t>
  </si>
  <si>
    <t>LDC optimo</t>
  </si>
  <si>
    <t>LDC probable</t>
  </si>
  <si>
    <t>LDC pesimista</t>
  </si>
  <si>
    <t xml:space="preserve">Num de programadores = </t>
  </si>
  <si>
    <t>Costo =</t>
  </si>
  <si>
    <t>Lineas de codigo totales:</t>
  </si>
  <si>
    <t>LDE  =</t>
  </si>
  <si>
    <t>Factor de ponderación</t>
  </si>
  <si>
    <t>Valor del dominio de información</t>
  </si>
  <si>
    <t>Conteo</t>
  </si>
  <si>
    <t>Simple</t>
  </si>
  <si>
    <t>Promedio</t>
  </si>
  <si>
    <t>Complejo</t>
  </si>
  <si>
    <t>Entradas externas (EE)</t>
  </si>
  <si>
    <t>x</t>
  </si>
  <si>
    <t>=</t>
  </si>
  <si>
    <t>Salidas externas (SE)</t>
  </si>
  <si>
    <t>Consultas externas (CE)</t>
  </si>
  <si>
    <t>Archivos de lógica interna (ALI)</t>
  </si>
  <si>
    <t>Archivos de interfaz externa (AIE)</t>
  </si>
  <si>
    <t>Total de conteos</t>
  </si>
  <si>
    <t>Preguntas</t>
  </si>
  <si>
    <t xml:space="preserve">Puntos de función = </t>
  </si>
  <si>
    <t>Precio de LDC</t>
  </si>
  <si>
    <t xml:space="preserve">LDC = </t>
  </si>
  <si>
    <t>Costo total =</t>
  </si>
  <si>
    <t xml:space="preserve">N de personas = </t>
  </si>
  <si>
    <t>N de personas para 6 meses =</t>
  </si>
  <si>
    <t>Promedio de costo :</t>
  </si>
  <si>
    <t>Menu (logica)</t>
  </si>
  <si>
    <t>Menu</t>
  </si>
  <si>
    <t>Start Game</t>
  </si>
  <si>
    <t>Settings</t>
  </si>
  <si>
    <t>Creditos</t>
  </si>
  <si>
    <t>Level Creator</t>
  </si>
  <si>
    <t>Seleccionar nivel</t>
  </si>
  <si>
    <t>Mostrar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</si>
</sst>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9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10" borderId="1" xfId="0" applyFill="1" applyBorder="1"/>
    <xf numFmtId="0" fontId="0" fillId="5" borderId="1" xfId="0" applyFill="1" applyBorder="1"/>
    <xf numFmtId="0" fontId="1" fillId="11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1</xdr:row>
      <xdr:rowOff>66675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71550" y="25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400050</xdr:colOff>
      <xdr:row>1</xdr:row>
      <xdr:rowOff>152400</xdr:rowOff>
    </xdr:from>
    <xdr:to>
      <xdr:col>5</xdr:col>
      <xdr:colOff>752475</xdr:colOff>
      <xdr:row>5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00050" y="342900"/>
          <a:ext cx="4162425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Software a estimar</a:t>
          </a:r>
          <a:r>
            <a:rPr lang="en-US" sz="1100" baseline="0"/>
            <a:t>: Juego Mexi Ninja</a:t>
          </a:r>
          <a:endParaRPr lang="en-US" sz="1100"/>
        </a:p>
      </xdr:txBody>
    </xdr:sp>
    <xdr:clientData/>
  </xdr:twoCellAnchor>
  <xdr:oneCellAnchor>
    <xdr:from>
      <xdr:col>7</xdr:col>
      <xdr:colOff>1479265</xdr:colOff>
      <xdr:row>1</xdr:row>
      <xdr:rowOff>112210</xdr:rowOff>
    </xdr:from>
    <xdr:ext cx="184730" cy="937629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0AAAF46C-F51F-4A9B-838A-C9580A2D56D2}"/>
            </a:ext>
          </a:extLst>
        </xdr:cNvPr>
        <xdr:cNvSpPr/>
      </xdr:nvSpPr>
      <xdr:spPr>
        <a:xfrm>
          <a:off x="9327865" y="30271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s-ES" sz="54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7</xdr:col>
      <xdr:colOff>1307814</xdr:colOff>
      <xdr:row>23</xdr:row>
      <xdr:rowOff>36010</xdr:rowOff>
    </xdr:from>
    <xdr:ext cx="184730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xmlns="" id="{F1AB56E1-65A5-48BE-BC4D-7EA20D635ED5}"/>
            </a:ext>
          </a:extLst>
        </xdr:cNvPr>
        <xdr:cNvSpPr/>
      </xdr:nvSpPr>
      <xdr:spPr>
        <a:xfrm>
          <a:off x="10423239" y="441751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s-E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53"/>
  <sheetViews>
    <sheetView tabSelected="1" topLeftCell="B16" zoomScaleNormal="100" workbookViewId="0">
      <selection activeCell="C13" sqref="C13"/>
    </sheetView>
  </sheetViews>
  <sheetFormatPr baseColWidth="10" defaultRowHeight="15" x14ac:dyDescent="0.25"/>
  <cols>
    <col min="1" max="1" width="11.42578125" customWidth="1"/>
    <col min="2" max="2" width="32.5703125" customWidth="1"/>
    <col min="3" max="3" width="31.7109375" customWidth="1"/>
    <col min="4" max="4" width="14.42578125" customWidth="1"/>
    <col min="5" max="5" width="11.140625" customWidth="1"/>
    <col min="7" max="7" width="24" customWidth="1"/>
    <col min="8" max="8" width="24.5703125" customWidth="1"/>
  </cols>
  <sheetData>
    <row r="7" spans="2:8" x14ac:dyDescent="0.25">
      <c r="B7" s="2" t="s">
        <v>0</v>
      </c>
      <c r="C7" s="3" t="s">
        <v>1</v>
      </c>
      <c r="D7" s="3" t="s">
        <v>2</v>
      </c>
      <c r="E7" s="3" t="s">
        <v>3</v>
      </c>
    </row>
    <row r="8" spans="2:8" x14ac:dyDescent="0.25">
      <c r="B8" t="s">
        <v>30</v>
      </c>
      <c r="C8" s="1">
        <v>150</v>
      </c>
      <c r="D8" s="1">
        <v>200</v>
      </c>
      <c r="E8" s="1">
        <v>300</v>
      </c>
    </row>
    <row r="9" spans="2:8" x14ac:dyDescent="0.25">
      <c r="B9" t="s">
        <v>31</v>
      </c>
      <c r="C9" s="1">
        <v>200</v>
      </c>
      <c r="D9" s="1">
        <v>300</v>
      </c>
      <c r="E9" s="1">
        <v>350</v>
      </c>
    </row>
    <row r="10" spans="2:8" x14ac:dyDescent="0.25">
      <c r="B10" t="s">
        <v>32</v>
      </c>
      <c r="C10" s="1">
        <v>500</v>
      </c>
      <c r="D10" s="1">
        <v>600</v>
      </c>
      <c r="E10" s="1">
        <v>650</v>
      </c>
    </row>
    <row r="11" spans="2:8" x14ac:dyDescent="0.25">
      <c r="B11" t="s">
        <v>33</v>
      </c>
      <c r="C11" s="1">
        <f>300+200+500</f>
        <v>1000</v>
      </c>
      <c r="D11" s="1">
        <f>350+200+500</f>
        <v>1050</v>
      </c>
      <c r="E11" s="1">
        <f>450+200+500</f>
        <v>1150</v>
      </c>
      <c r="G11" s="4" t="s">
        <v>7</v>
      </c>
      <c r="H11" s="6">
        <f>(C18 + (4*D18) + E18)/6</f>
        <v>7878.333333333333</v>
      </c>
    </row>
    <row r="12" spans="2:8" x14ac:dyDescent="0.25">
      <c r="B12" t="s">
        <v>34</v>
      </c>
      <c r="C12" s="1">
        <v>300</v>
      </c>
      <c r="D12" s="1">
        <v>330</v>
      </c>
      <c r="E12" s="1">
        <v>350</v>
      </c>
      <c r="G12" s="4" t="s">
        <v>5</v>
      </c>
      <c r="H12" s="6">
        <f>H11*18</f>
        <v>141810</v>
      </c>
    </row>
    <row r="13" spans="2:8" x14ac:dyDescent="0.25">
      <c r="B13" t="s">
        <v>35</v>
      </c>
      <c r="C13" s="1">
        <f>2500+200</f>
        <v>2700</v>
      </c>
      <c r="D13" s="1">
        <f>3000+200</f>
        <v>3200</v>
      </c>
      <c r="E13" s="1">
        <f>3300+200</f>
        <v>3500</v>
      </c>
      <c r="G13" s="4" t="s">
        <v>4</v>
      </c>
      <c r="H13" s="6">
        <f>H11/660</f>
        <v>11.936868686868687</v>
      </c>
    </row>
    <row r="14" spans="2:8" x14ac:dyDescent="0.25">
      <c r="B14" t="s">
        <v>36</v>
      </c>
      <c r="C14" s="1">
        <f>700+200</f>
        <v>900</v>
      </c>
      <c r="D14" s="1">
        <f>850+200</f>
        <v>1050</v>
      </c>
      <c r="E14" s="1">
        <f>900+200</f>
        <v>1100</v>
      </c>
    </row>
    <row r="15" spans="2:8" x14ac:dyDescent="0.25">
      <c r="B15" t="s">
        <v>37</v>
      </c>
      <c r="C15" s="1">
        <f>450+200+400</f>
        <v>1050</v>
      </c>
      <c r="D15" s="1">
        <f>600+200+400</f>
        <v>1200</v>
      </c>
      <c r="E15" s="1">
        <f>750+200+400</f>
        <v>1350</v>
      </c>
    </row>
    <row r="16" spans="2:8" x14ac:dyDescent="0.25">
      <c r="C16" s="1"/>
      <c r="D16" s="1"/>
      <c r="E16" s="1"/>
    </row>
    <row r="17" spans="2:10" x14ac:dyDescent="0.25">
      <c r="C17" s="1"/>
      <c r="D17" s="1"/>
      <c r="E17" s="1"/>
    </row>
    <row r="18" spans="2:10" x14ac:dyDescent="0.25">
      <c r="B18" t="s">
        <v>6</v>
      </c>
      <c r="C18" s="5">
        <f>SUM(C8:C15)</f>
        <v>6800</v>
      </c>
      <c r="D18" s="5">
        <f>SUM(D8:D15)</f>
        <v>7930</v>
      </c>
      <c r="E18" s="5">
        <f>SUM(E8:E15)</f>
        <v>8750</v>
      </c>
    </row>
    <row r="19" spans="2:10" x14ac:dyDescent="0.25">
      <c r="C19" s="1"/>
      <c r="D19" s="1"/>
      <c r="E19" s="1"/>
    </row>
    <row r="31" spans="2:10" x14ac:dyDescent="0.25">
      <c r="B31" s="7"/>
      <c r="C31" s="7"/>
      <c r="D31" s="7"/>
      <c r="E31" s="7"/>
      <c r="F31" s="7"/>
      <c r="G31" s="8" t="s">
        <v>8</v>
      </c>
      <c r="H31" s="7"/>
      <c r="I31" s="7"/>
      <c r="J31" s="7"/>
    </row>
    <row r="32" spans="2:10" x14ac:dyDescent="0.25">
      <c r="B32" s="7"/>
      <c r="C32" s="9" t="s">
        <v>9</v>
      </c>
      <c r="D32" s="10" t="s">
        <v>10</v>
      </c>
      <c r="E32" s="11"/>
      <c r="F32" s="10" t="s">
        <v>11</v>
      </c>
      <c r="G32" s="10" t="s">
        <v>12</v>
      </c>
      <c r="H32" s="10" t="s">
        <v>13</v>
      </c>
      <c r="I32" s="7"/>
      <c r="J32" s="7"/>
    </row>
    <row r="33" spans="2:10" x14ac:dyDescent="0.25">
      <c r="B33" s="7"/>
      <c r="C33" s="12" t="s">
        <v>14</v>
      </c>
      <c r="D33" s="13">
        <v>19</v>
      </c>
      <c r="E33" s="14" t="s">
        <v>15</v>
      </c>
      <c r="F33" s="14">
        <v>3</v>
      </c>
      <c r="G33" s="14">
        <v>4</v>
      </c>
      <c r="H33" s="14">
        <v>6</v>
      </c>
      <c r="I33" s="15" t="s">
        <v>16</v>
      </c>
      <c r="J33" s="13">
        <f>D33*G33</f>
        <v>76</v>
      </c>
    </row>
    <row r="34" spans="2:10" x14ac:dyDescent="0.25">
      <c r="B34" s="7"/>
      <c r="C34" s="12" t="s">
        <v>17</v>
      </c>
      <c r="D34" s="13">
        <v>15</v>
      </c>
      <c r="E34" s="14" t="s">
        <v>15</v>
      </c>
      <c r="F34" s="14">
        <v>4</v>
      </c>
      <c r="G34" s="14">
        <v>5</v>
      </c>
      <c r="H34" s="14">
        <v>7</v>
      </c>
      <c r="I34" s="15" t="s">
        <v>16</v>
      </c>
      <c r="J34" s="13">
        <f>D34*G34</f>
        <v>75</v>
      </c>
    </row>
    <row r="35" spans="2:10" x14ac:dyDescent="0.25">
      <c r="B35" s="7"/>
      <c r="C35" s="12" t="s">
        <v>18</v>
      </c>
      <c r="D35" s="13">
        <v>2</v>
      </c>
      <c r="E35" s="14" t="s">
        <v>15</v>
      </c>
      <c r="F35" s="14">
        <v>3</v>
      </c>
      <c r="G35" s="14">
        <v>4</v>
      </c>
      <c r="H35" s="14">
        <v>6</v>
      </c>
      <c r="I35" s="15" t="s">
        <v>16</v>
      </c>
      <c r="J35" s="13">
        <f>D35*G35</f>
        <v>8</v>
      </c>
    </row>
    <row r="36" spans="2:10" x14ac:dyDescent="0.25">
      <c r="B36" s="7"/>
      <c r="C36" s="12" t="s">
        <v>19</v>
      </c>
      <c r="D36" s="13">
        <v>6</v>
      </c>
      <c r="E36" s="14" t="s">
        <v>15</v>
      </c>
      <c r="F36" s="14">
        <v>7</v>
      </c>
      <c r="G36" s="14">
        <v>10</v>
      </c>
      <c r="H36" s="14">
        <v>15</v>
      </c>
      <c r="I36" s="15" t="s">
        <v>16</v>
      </c>
      <c r="J36" s="13">
        <f>D36*G36</f>
        <v>60</v>
      </c>
    </row>
    <row r="37" spans="2:10" x14ac:dyDescent="0.25">
      <c r="B37" s="7"/>
      <c r="C37" s="12" t="s">
        <v>20</v>
      </c>
      <c r="D37" s="13">
        <v>2</v>
      </c>
      <c r="E37" s="14" t="s">
        <v>15</v>
      </c>
      <c r="F37" s="14">
        <v>5</v>
      </c>
      <c r="G37" s="14">
        <v>7</v>
      </c>
      <c r="H37" s="14">
        <v>10</v>
      </c>
      <c r="I37" s="15" t="s">
        <v>16</v>
      </c>
      <c r="J37" s="13">
        <f>D37*G37</f>
        <v>14</v>
      </c>
    </row>
    <row r="38" spans="2:10" x14ac:dyDescent="0.25">
      <c r="B38" s="7"/>
      <c r="C38" s="7"/>
      <c r="D38" s="7"/>
      <c r="E38" s="7"/>
      <c r="F38" s="7"/>
      <c r="G38" s="7"/>
      <c r="H38" s="7"/>
      <c r="I38" s="7"/>
      <c r="J38" s="14"/>
    </row>
    <row r="39" spans="2:10" x14ac:dyDescent="0.25">
      <c r="B39" s="7"/>
      <c r="C39" s="16" t="s">
        <v>21</v>
      </c>
      <c r="D39" s="7"/>
      <c r="E39" s="7"/>
      <c r="F39" s="7"/>
      <c r="G39" s="7"/>
      <c r="H39" s="7"/>
      <c r="I39" s="7"/>
      <c r="J39" s="13">
        <f>SUM(J33:J37)</f>
        <v>233</v>
      </c>
    </row>
    <row r="40" spans="2:10" x14ac:dyDescent="0.25">
      <c r="B40" s="17"/>
      <c r="C40" s="17"/>
      <c r="D40" s="17"/>
      <c r="E40" s="17"/>
      <c r="F40" s="17"/>
      <c r="G40" s="17"/>
      <c r="H40" s="17"/>
      <c r="I40" s="17"/>
      <c r="J40" s="17"/>
    </row>
    <row r="41" spans="2:10" x14ac:dyDescent="0.25">
      <c r="B41" s="17"/>
      <c r="C41" s="17"/>
      <c r="D41" s="17"/>
      <c r="E41" s="17"/>
      <c r="F41" s="17"/>
      <c r="G41" s="17"/>
      <c r="H41" s="17"/>
      <c r="I41" s="17"/>
      <c r="J41" s="17"/>
    </row>
    <row r="42" spans="2:10" x14ac:dyDescent="0.25">
      <c r="B42" s="17" t="s">
        <v>22</v>
      </c>
      <c r="C42" s="18">
        <v>52</v>
      </c>
      <c r="D42" s="17"/>
      <c r="E42" s="17"/>
      <c r="F42" s="17"/>
      <c r="G42" s="19" t="s">
        <v>23</v>
      </c>
      <c r="H42" s="20">
        <f>(C42*0.01+0.65)*J39</f>
        <v>272.60999999999996</v>
      </c>
      <c r="I42" s="17"/>
      <c r="J42" s="17"/>
    </row>
    <row r="43" spans="2:10" x14ac:dyDescent="0.25">
      <c r="B43" s="17" t="s">
        <v>24</v>
      </c>
      <c r="C43" s="18">
        <v>18</v>
      </c>
      <c r="D43" s="17"/>
      <c r="E43" s="17"/>
      <c r="F43" s="17"/>
      <c r="G43" s="19" t="s">
        <v>25</v>
      </c>
      <c r="H43" s="20">
        <f>H42*55</f>
        <v>14993.549999999997</v>
      </c>
      <c r="I43" s="17"/>
      <c r="J43" s="17"/>
    </row>
    <row r="44" spans="2:10" x14ac:dyDescent="0.25">
      <c r="B44" s="17"/>
      <c r="C44" s="17"/>
      <c r="D44" s="17"/>
      <c r="E44" s="17"/>
      <c r="F44" s="17"/>
      <c r="G44" s="19" t="s">
        <v>26</v>
      </c>
      <c r="H44" s="20">
        <f>H43*18</f>
        <v>269883.89999999997</v>
      </c>
      <c r="I44" s="17"/>
      <c r="J44" s="17"/>
    </row>
    <row r="45" spans="2:10" x14ac:dyDescent="0.25">
      <c r="B45" s="17"/>
      <c r="C45" s="17"/>
      <c r="D45" s="17"/>
      <c r="E45" s="17"/>
      <c r="F45" s="17"/>
      <c r="G45" s="19" t="s">
        <v>27</v>
      </c>
      <c r="H45" s="20">
        <f>H43/660</f>
        <v>22.717499999999998</v>
      </c>
      <c r="I45" s="17"/>
      <c r="J45" s="17"/>
    </row>
    <row r="46" spans="2:10" x14ac:dyDescent="0.25">
      <c r="B46" s="17"/>
      <c r="C46" s="17"/>
      <c r="D46" s="17"/>
      <c r="E46" s="17"/>
      <c r="F46" s="17"/>
      <c r="G46" s="19" t="s">
        <v>28</v>
      </c>
      <c r="H46" s="20">
        <f>H45/6</f>
        <v>3.7862499999999994</v>
      </c>
      <c r="I46" s="17"/>
      <c r="J46" s="17"/>
    </row>
    <row r="53" spans="3:4" ht="26.25" x14ac:dyDescent="0.4">
      <c r="C53" s="21" t="s">
        <v>29</v>
      </c>
      <c r="D53" s="22">
        <f>(H44+H12)/2</f>
        <v>205846.94999999998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Eugenio Bustamante Rendon</dc:creator>
  <cp:lastModifiedBy>Giovanni Lopez</cp:lastModifiedBy>
  <cp:lastPrinted>2016-11-10T01:43:44Z</cp:lastPrinted>
  <dcterms:created xsi:type="dcterms:W3CDTF">2016-10-13T22:35:08Z</dcterms:created>
  <dcterms:modified xsi:type="dcterms:W3CDTF">2016-12-05T09:28:43Z</dcterms:modified>
</cp:coreProperties>
</file>