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ar\Desktop\TEACHING\M.EIC-CHE2024-25\1-code-2mm\"/>
    </mc:Choice>
  </mc:AlternateContent>
  <xr:revisionPtr revIDLastSave="0" documentId="13_ncr:1_{BD21E585-BF14-46F1-ABA5-B7BE7958763A}" xr6:coauthVersionLast="47" xr6:coauthVersionMax="47" xr10:uidLastSave="{00000000-0000-0000-0000-000000000000}"/>
  <bookViews>
    <workbookView xWindow="390" yWindow="340" windowWidth="1980" windowHeight="560" firstSheet="1" activeTab="1" xr2:uid="{00000000-000D-0000-FFFF-FFFF00000000}"/>
  </bookViews>
  <sheets>
    <sheet name="repor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F13" i="2"/>
  <c r="E13" i="2"/>
  <c r="D13" i="2"/>
  <c r="C13" i="2"/>
  <c r="O13" i="2" s="1"/>
  <c r="B13" i="2"/>
  <c r="F12" i="2"/>
  <c r="N12" i="2" s="1"/>
  <c r="E12" i="2"/>
  <c r="J12" i="2" s="1"/>
  <c r="D12" i="2"/>
  <c r="C12" i="2"/>
  <c r="B12" i="2"/>
  <c r="F11" i="2"/>
  <c r="Q11" i="2" s="1"/>
  <c r="E11" i="2"/>
  <c r="D11" i="2"/>
  <c r="C11" i="2"/>
  <c r="B11" i="2"/>
  <c r="F10" i="2"/>
  <c r="E10" i="2"/>
  <c r="J10" i="2" s="1"/>
  <c r="D10" i="2"/>
  <c r="C10" i="2"/>
  <c r="B10" i="2"/>
  <c r="F9" i="2"/>
  <c r="N9" i="2" s="1"/>
  <c r="E9" i="2"/>
  <c r="J9" i="2" s="1"/>
  <c r="D9" i="2"/>
  <c r="C9" i="2"/>
  <c r="B9" i="2"/>
  <c r="F8" i="2"/>
  <c r="E8" i="2"/>
  <c r="J8" i="2" s="1"/>
  <c r="D8" i="2"/>
  <c r="C8" i="2"/>
  <c r="B8" i="2"/>
  <c r="F7" i="2"/>
  <c r="E7" i="2"/>
  <c r="J7" i="2" s="1"/>
  <c r="D7" i="2"/>
  <c r="C7" i="2"/>
  <c r="P7" i="2" s="1"/>
  <c r="B7" i="2"/>
  <c r="J6" i="2"/>
  <c r="F6" i="2"/>
  <c r="E6" i="2"/>
  <c r="D6" i="2"/>
  <c r="C6" i="2"/>
  <c r="B6" i="2"/>
  <c r="P5" i="2"/>
  <c r="N5" i="2"/>
  <c r="J5" i="2"/>
  <c r="F5" i="2"/>
  <c r="E5" i="2"/>
  <c r="D5" i="2"/>
  <c r="C5" i="2"/>
  <c r="B5" i="2"/>
  <c r="F4" i="2"/>
  <c r="K4" i="2" s="1"/>
  <c r="E4" i="2"/>
  <c r="J4" i="2" s="1"/>
  <c r="D4" i="2"/>
  <c r="C4" i="2"/>
  <c r="B4" i="2"/>
  <c r="F3" i="2"/>
  <c r="E3" i="2"/>
  <c r="J3" i="2" s="1"/>
  <c r="D3" i="2"/>
  <c r="C3" i="2"/>
  <c r="B3" i="2"/>
  <c r="F2" i="2"/>
  <c r="E2" i="2"/>
  <c r="D2" i="2"/>
  <c r="D16" i="2" s="1"/>
  <c r="C2" i="2"/>
  <c r="C15" i="2" s="1"/>
  <c r="B2" i="2"/>
  <c r="F1" i="2"/>
  <c r="E1" i="2"/>
  <c r="D1" i="2"/>
  <c r="C1" i="2"/>
  <c r="B1" i="2"/>
  <c r="A2" i="1"/>
  <c r="B2" i="1"/>
  <c r="C2" i="1"/>
  <c r="D2" i="1"/>
  <c r="I2" i="1" s="1"/>
  <c r="E2" i="1"/>
  <c r="A3" i="1"/>
  <c r="B3" i="1"/>
  <c r="C3" i="1"/>
  <c r="D3" i="1"/>
  <c r="E3" i="1"/>
  <c r="A4" i="1"/>
  <c r="B4" i="1"/>
  <c r="M4" i="1" s="1"/>
  <c r="C4" i="1"/>
  <c r="D4" i="1"/>
  <c r="P4" i="1" s="1"/>
  <c r="E4" i="1"/>
  <c r="A5" i="1"/>
  <c r="B5" i="1"/>
  <c r="C5" i="1"/>
  <c r="D5" i="1"/>
  <c r="E5" i="1"/>
  <c r="A6" i="1"/>
  <c r="B6" i="1"/>
  <c r="C6" i="1"/>
  <c r="D6" i="1"/>
  <c r="E6" i="1"/>
  <c r="P6" i="1" s="1"/>
  <c r="A7" i="1"/>
  <c r="B7" i="1"/>
  <c r="C7" i="1"/>
  <c r="D7" i="1"/>
  <c r="E7" i="1"/>
  <c r="A8" i="1"/>
  <c r="B8" i="1"/>
  <c r="C8" i="1"/>
  <c r="D8" i="1"/>
  <c r="E8" i="1"/>
  <c r="P8" i="1" s="1"/>
  <c r="A9" i="1"/>
  <c r="B9" i="1"/>
  <c r="C9" i="1"/>
  <c r="D9" i="1"/>
  <c r="E9" i="1"/>
  <c r="P9" i="1" s="1"/>
  <c r="A10" i="1"/>
  <c r="B10" i="1"/>
  <c r="C10" i="1"/>
  <c r="D10" i="1"/>
  <c r="E10" i="1"/>
  <c r="A11" i="1"/>
  <c r="B11" i="1"/>
  <c r="C11" i="1"/>
  <c r="D11" i="1"/>
  <c r="E11" i="1"/>
  <c r="P11" i="1" s="1"/>
  <c r="A12" i="1"/>
  <c r="B12" i="1"/>
  <c r="C12" i="1"/>
  <c r="D12" i="1"/>
  <c r="E12" i="1"/>
  <c r="A13" i="1"/>
  <c r="B13" i="1"/>
  <c r="C13" i="1"/>
  <c r="D13" i="1"/>
  <c r="E13" i="1"/>
  <c r="P13" i="1" s="1"/>
  <c r="A1" i="1"/>
  <c r="B1" i="1"/>
  <c r="C1" i="1"/>
  <c r="D1" i="1"/>
  <c r="E1" i="1"/>
  <c r="Q3" i="2" l="1"/>
  <c r="P11" i="2"/>
  <c r="E16" i="2"/>
  <c r="J11" i="2"/>
  <c r="N2" i="2"/>
  <c r="J2" i="2"/>
  <c r="N8" i="2"/>
  <c r="N3" i="2"/>
  <c r="Q9" i="2"/>
  <c r="K10" i="2"/>
  <c r="N11" i="2"/>
  <c r="P3" i="2"/>
  <c r="Q7" i="2"/>
  <c r="P9" i="2"/>
  <c r="D15" i="2"/>
  <c r="Q5" i="2"/>
  <c r="K6" i="2"/>
  <c r="N7" i="2"/>
  <c r="Q13" i="2"/>
  <c r="N4" i="2"/>
  <c r="N6" i="2"/>
  <c r="N10" i="2"/>
  <c r="O2" i="2"/>
  <c r="I3" i="2"/>
  <c r="O4" i="2"/>
  <c r="I5" i="2"/>
  <c r="O6" i="2"/>
  <c r="I7" i="2"/>
  <c r="O8" i="2"/>
  <c r="I9" i="2"/>
  <c r="O10" i="2"/>
  <c r="I11" i="2"/>
  <c r="O12" i="2"/>
  <c r="I13" i="2"/>
  <c r="C16" i="2"/>
  <c r="P2" i="2"/>
  <c r="P4" i="2"/>
  <c r="P6" i="2"/>
  <c r="P8" i="2"/>
  <c r="P10" i="2"/>
  <c r="P12" i="2"/>
  <c r="J13" i="2"/>
  <c r="E15" i="2"/>
  <c r="Q2" i="2"/>
  <c r="K3" i="2"/>
  <c r="Q4" i="2"/>
  <c r="K5" i="2"/>
  <c r="Q6" i="2"/>
  <c r="K7" i="2"/>
  <c r="Q8" i="2"/>
  <c r="K9" i="2"/>
  <c r="Q10" i="2"/>
  <c r="K11" i="2"/>
  <c r="Q12" i="2"/>
  <c r="K13" i="2"/>
  <c r="F15" i="2"/>
  <c r="N13" i="2"/>
  <c r="F16" i="2"/>
  <c r="I2" i="2"/>
  <c r="O3" i="2"/>
  <c r="I4" i="2"/>
  <c r="O5" i="2"/>
  <c r="I6" i="2"/>
  <c r="O7" i="2"/>
  <c r="I8" i="2"/>
  <c r="O9" i="2"/>
  <c r="I10" i="2"/>
  <c r="O11" i="2"/>
  <c r="I12" i="2"/>
  <c r="K2" i="2"/>
  <c r="K8" i="2"/>
  <c r="K12" i="2"/>
  <c r="P3" i="1"/>
  <c r="U3" i="1" s="1"/>
  <c r="P12" i="1"/>
  <c r="U12" i="1" s="1"/>
  <c r="I7" i="1"/>
  <c r="I4" i="1"/>
  <c r="I12" i="1"/>
  <c r="P7" i="1"/>
  <c r="U7" i="1" s="1"/>
  <c r="U4" i="1"/>
  <c r="P10" i="1"/>
  <c r="U10" i="1" s="1"/>
  <c r="P2" i="1"/>
  <c r="U2" i="1" s="1"/>
  <c r="U13" i="1"/>
  <c r="P5" i="1"/>
  <c r="U5" i="1" s="1"/>
  <c r="U8" i="1"/>
  <c r="U11" i="1"/>
  <c r="U6" i="1"/>
  <c r="P16" i="1"/>
  <c r="H7" i="1"/>
  <c r="M12" i="1"/>
  <c r="O6" i="1"/>
  <c r="I10" i="1"/>
  <c r="O9" i="1"/>
  <c r="O2" i="1"/>
  <c r="T2" i="1" s="1"/>
  <c r="O10" i="1"/>
  <c r="J13" i="1"/>
  <c r="M5" i="1"/>
  <c r="M11" i="1"/>
  <c r="C16" i="1"/>
  <c r="M3" i="1"/>
  <c r="B16" i="1"/>
  <c r="O8" i="1"/>
  <c r="T8" i="1" s="1"/>
  <c r="C15" i="1"/>
  <c r="D16" i="1"/>
  <c r="J7" i="1"/>
  <c r="N10" i="1"/>
  <c r="N6" i="1"/>
  <c r="O13" i="1"/>
  <c r="O5" i="1"/>
  <c r="B15" i="1"/>
  <c r="M2" i="1"/>
  <c r="R2" i="1" s="1"/>
  <c r="M10" i="1"/>
  <c r="R10" i="1" s="1"/>
  <c r="M6" i="1"/>
  <c r="O12" i="1"/>
  <c r="O4" i="1"/>
  <c r="E15" i="1"/>
  <c r="N13" i="1"/>
  <c r="N9" i="1"/>
  <c r="S9" i="1" s="1"/>
  <c r="N5" i="1"/>
  <c r="O11" i="1"/>
  <c r="O3" i="1"/>
  <c r="D15" i="1"/>
  <c r="M13" i="1"/>
  <c r="R13" i="1" s="1"/>
  <c r="M9" i="1"/>
  <c r="R9" i="1" s="1"/>
  <c r="N12" i="1"/>
  <c r="N8" i="1"/>
  <c r="S8" i="1" s="1"/>
  <c r="N4" i="1"/>
  <c r="M8" i="1"/>
  <c r="R8" i="1" s="1"/>
  <c r="E16" i="1"/>
  <c r="N11" i="1"/>
  <c r="N7" i="1"/>
  <c r="N3" i="1"/>
  <c r="N2" i="1"/>
  <c r="S2" i="1" s="1"/>
  <c r="O7" i="1"/>
  <c r="T7" i="1" s="1"/>
  <c r="M7" i="1"/>
  <c r="R7" i="1" s="1"/>
  <c r="I11" i="1"/>
  <c r="I9" i="1"/>
  <c r="J6" i="1"/>
  <c r="I3" i="1"/>
  <c r="J11" i="1"/>
  <c r="J3" i="1"/>
  <c r="H2" i="1"/>
  <c r="J10" i="1"/>
  <c r="J5" i="1"/>
  <c r="H13" i="1"/>
  <c r="J9" i="1"/>
  <c r="I8" i="1"/>
  <c r="I6" i="1"/>
  <c r="J8" i="1"/>
  <c r="I5" i="1"/>
  <c r="I13" i="1"/>
  <c r="J2" i="1"/>
  <c r="J12" i="1"/>
  <c r="J4" i="1"/>
  <c r="H10" i="1"/>
  <c r="H3" i="1"/>
  <c r="H4" i="1"/>
  <c r="H9" i="1"/>
  <c r="H12" i="1"/>
  <c r="H6" i="1"/>
  <c r="H8" i="1"/>
  <c r="H5" i="1"/>
  <c r="H11" i="1"/>
  <c r="N16" i="2" l="1"/>
  <c r="O16" i="2"/>
  <c r="O15" i="2"/>
  <c r="Q16" i="2"/>
  <c r="Q15" i="2"/>
  <c r="P16" i="2"/>
  <c r="P15" i="2"/>
  <c r="I16" i="2"/>
  <c r="I15" i="2"/>
  <c r="N15" i="2"/>
  <c r="S7" i="1"/>
  <c r="P15" i="1"/>
  <c r="U9" i="1"/>
  <c r="T11" i="1"/>
  <c r="S4" i="1"/>
  <c r="S5" i="1"/>
  <c r="T10" i="1"/>
  <c r="T9" i="1"/>
  <c r="S12" i="1"/>
  <c r="S13" i="1"/>
  <c r="T5" i="1"/>
  <c r="S3" i="1"/>
  <c r="T13" i="1"/>
  <c r="R3" i="1"/>
  <c r="T6" i="1"/>
  <c r="T4" i="1"/>
  <c r="S6" i="1"/>
  <c r="S11" i="1"/>
  <c r="T12" i="1"/>
  <c r="S10" i="1"/>
  <c r="R11" i="1"/>
  <c r="R12" i="1"/>
  <c r="R4" i="1"/>
  <c r="T3" i="1"/>
  <c r="R6" i="1"/>
  <c r="R5" i="1"/>
  <c r="O16" i="1"/>
  <c r="M16" i="1"/>
  <c r="M15" i="1"/>
  <c r="N16" i="1"/>
  <c r="N15" i="1"/>
  <c r="H16" i="1"/>
  <c r="H15" i="1"/>
  <c r="O15" i="1"/>
</calcChain>
</file>

<file path=xl/sharedStrings.xml><?xml version="1.0" encoding="utf-8"?>
<sst xmlns="http://schemas.openxmlformats.org/spreadsheetml/2006/main" count="61" uniqueCount="39">
  <si>
    <t>Speedup</t>
  </si>
  <si>
    <t>Normalized Power</t>
  </si>
  <si>
    <t>Nomalized Energy</t>
  </si>
  <si>
    <t>-os</t>
  </si>
  <si>
    <t>-o1</t>
  </si>
  <si>
    <t>-o2</t>
  </si>
  <si>
    <t>-o2 -fopenmp</t>
  </si>
  <si>
    <t>-o3</t>
  </si>
  <si>
    <t>-ofast</t>
  </si>
  <si>
    <t>-o3 -fopenmp</t>
  </si>
  <si>
    <t>-ofast -fopenmp</t>
  </si>
  <si>
    <t>GCC</t>
  </si>
  <si>
    <t>min</t>
  </si>
  <si>
    <t>max</t>
  </si>
  <si>
    <t>EDP</t>
  </si>
  <si>
    <t>EDDP</t>
  </si>
  <si>
    <t>-o0</t>
  </si>
  <si>
    <t>-o0 -fopenmp</t>
  </si>
  <si>
    <t>-o1 -fopenmp</t>
  </si>
  <si>
    <t>-os -fopenmp</t>
  </si>
  <si>
    <t>E3DP</t>
  </si>
  <si>
    <t>PDP</t>
  </si>
  <si>
    <t>Normalized-EDP</t>
  </si>
  <si>
    <t>Normalized-EDDP</t>
  </si>
  <si>
    <t>Normalized-E3DP</t>
  </si>
  <si>
    <t>Normalized-PDP</t>
  </si>
  <si>
    <t>Point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</si>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</sst>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66470519495449E-2"/>
          <c:y val="9.1640725482104946E-2"/>
          <c:w val="0.91416883239798852"/>
          <c:h val="0.65620872653917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Exec.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report!$B$2:$B$13</c:f>
              <c:numCache>
                <c:formatCode>0.000</c:formatCode>
                <c:ptCount val="12"/>
                <c:pt idx="0">
                  <c:v>11.628558999999999</c:v>
                </c:pt>
                <c:pt idx="1">
                  <c:v>5.476693</c:v>
                </c:pt>
                <c:pt idx="2">
                  <c:v>4.8476489999999997</c:v>
                </c:pt>
                <c:pt idx="3">
                  <c:v>4.8308309999999999</c:v>
                </c:pt>
                <c:pt idx="4">
                  <c:v>4.9238220000000004</c:v>
                </c:pt>
                <c:pt idx="5">
                  <c:v>6.9943350000000004</c:v>
                </c:pt>
                <c:pt idx="6">
                  <c:v>4.9276720000000003</c:v>
                </c:pt>
                <c:pt idx="7">
                  <c:v>2.2243469999999999</c:v>
                </c:pt>
                <c:pt idx="8">
                  <c:v>2.1461049999999999</c:v>
                </c:pt>
                <c:pt idx="9">
                  <c:v>2.5697350000000001</c:v>
                </c:pt>
                <c:pt idx="10">
                  <c:v>2.5899009999999998</c:v>
                </c:pt>
                <c:pt idx="11">
                  <c:v>2.6603620000000001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4B16-A1F1-E57B2D41525A}"/>
            </c:ext>
          </c:extLst>
        </c:ser>
        <c:ser>
          <c:idx val="2"/>
          <c:order val="1"/>
          <c:tx>
            <c:strRef>
              <c:f>report!$D$1</c:f>
              <c:strCache>
                <c:ptCount val="1"/>
                <c:pt idx="0">
                  <c:v>Average Power Dissipation(W)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report!$D$2:$D$13</c:f>
              <c:numCache>
                <c:formatCode>0.00</c:formatCode>
                <c:ptCount val="12"/>
                <c:pt idx="0">
                  <c:v>14.142821</c:v>
                </c:pt>
                <c:pt idx="1">
                  <c:v>15.848466999999999</c:v>
                </c:pt>
                <c:pt idx="2">
                  <c:v>15.19558</c:v>
                </c:pt>
                <c:pt idx="3">
                  <c:v>17.028227999999999</c:v>
                </c:pt>
                <c:pt idx="4">
                  <c:v>16.992235999999998</c:v>
                </c:pt>
                <c:pt idx="5">
                  <c:v>14.505401000000001</c:v>
                </c:pt>
                <c:pt idx="6">
                  <c:v>32.297156999999999</c:v>
                </c:pt>
                <c:pt idx="7">
                  <c:v>32.785139000000001</c:v>
                </c:pt>
                <c:pt idx="8">
                  <c:v>30.808052</c:v>
                </c:pt>
                <c:pt idx="9">
                  <c:v>20.670200000000001</c:v>
                </c:pt>
                <c:pt idx="10">
                  <c:v>18.413429000000001</c:v>
                </c:pt>
                <c:pt idx="11">
                  <c:v>19.322315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7-4B16-A1F1-E57B2D41525A}"/>
            </c:ext>
          </c:extLst>
        </c:ser>
        <c:ser>
          <c:idx val="3"/>
          <c:order val="2"/>
          <c:tx>
            <c:strRef>
              <c:f>report!$E$1</c:f>
              <c:strCache>
                <c:ptCount val="1"/>
                <c:pt idx="0">
                  <c:v>Energy Consumption (J)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report!$E$2:$E$13</c:f>
              <c:numCache>
                <c:formatCode>0.00</c:formatCode>
                <c:ptCount val="12"/>
                <c:pt idx="0">
                  <c:v>164.460632</c:v>
                </c:pt>
                <c:pt idx="1">
                  <c:v>86.797179999999997</c:v>
                </c:pt>
                <c:pt idx="2">
                  <c:v>73.662841999999998</c:v>
                </c:pt>
                <c:pt idx="3">
                  <c:v>82.260497999999998</c:v>
                </c:pt>
                <c:pt idx="4">
                  <c:v>83.666747999999998</c:v>
                </c:pt>
                <c:pt idx="5">
                  <c:v>101.45562700000001</c:v>
                </c:pt>
                <c:pt idx="6">
                  <c:v>159.14977999999999</c:v>
                </c:pt>
                <c:pt idx="7">
                  <c:v>72.925537000000006</c:v>
                </c:pt>
                <c:pt idx="8">
                  <c:v>66.117310000000003</c:v>
                </c:pt>
                <c:pt idx="9">
                  <c:v>53.116942999999999</c:v>
                </c:pt>
                <c:pt idx="10">
                  <c:v>47.688965000000003</c:v>
                </c:pt>
                <c:pt idx="11">
                  <c:v>51.404358000000002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7-4B16-A1F1-E57B2D41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219225535"/>
        <c:axId val="1119664959"/>
      </c:barChart>
      <c:catAx>
        <c:axId val="12192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64959"/>
        <c:crosses val="autoZero"/>
        <c:auto val="1"/>
        <c:lblAlgn val="ctr"/>
        <c:lblOffset val="100"/>
        <c:noMultiLvlLbl val="0"/>
      </c:catAx>
      <c:valAx>
        <c:axId val="11196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65603357776883"/>
          <c:y val="3.1409933216059734E-2"/>
          <c:w val="0.75784038894653372"/>
          <c:h val="6.187027721443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1525374270289E-2"/>
          <c:y val="8.2380780384103361E-2"/>
          <c:w val="0.90106479778760595"/>
          <c:h val="0.6259609291957771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report!$I$1</c:f>
              <c:strCache>
                <c:ptCount val="1"/>
                <c:pt idx="0">
                  <c:v>Normalized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report!$I$2:$I$13</c:f>
              <c:numCache>
                <c:formatCode>0.0%</c:formatCode>
                <c:ptCount val="12"/>
                <c:pt idx="0">
                  <c:v>1</c:v>
                </c:pt>
                <c:pt idx="1">
                  <c:v>1.1206015405271692</c:v>
                </c:pt>
                <c:pt idx="2">
                  <c:v>1.0744376952801709</c:v>
                </c:pt>
                <c:pt idx="3">
                  <c:v>1.2040191981500721</c:v>
                </c:pt>
                <c:pt idx="4">
                  <c:v>1.2014743027575614</c:v>
                </c:pt>
                <c:pt idx="5">
                  <c:v>1.0256370352138375</c:v>
                </c:pt>
                <c:pt idx="6">
                  <c:v>2.2836431996134294</c:v>
                </c:pt>
                <c:pt idx="7">
                  <c:v>2.3181470655677536</c:v>
                </c:pt>
                <c:pt idx="8">
                  <c:v>2.1783526780123994</c:v>
                </c:pt>
                <c:pt idx="9">
                  <c:v>1.4615330279581422</c:v>
                </c:pt>
                <c:pt idx="10">
                  <c:v>1.3019629535012853</c:v>
                </c:pt>
                <c:pt idx="11">
                  <c:v>1.3662277844002975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2-4128-84A2-5EF6E3AD1051}"/>
            </c:ext>
          </c:extLst>
        </c:ser>
        <c:ser>
          <c:idx val="2"/>
          <c:order val="2"/>
          <c:tx>
            <c:strRef>
              <c:f>report!$J$1</c:f>
              <c:strCache>
                <c:ptCount val="1"/>
                <c:pt idx="0">
                  <c:v>Nomalized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report!$J$2:$J$13</c:f>
              <c:numCache>
                <c:formatCode>0.0%</c:formatCode>
                <c:ptCount val="12"/>
                <c:pt idx="0">
                  <c:v>1</c:v>
                </c:pt>
                <c:pt idx="1">
                  <c:v>0.52776873677586256</c:v>
                </c:pt>
                <c:pt idx="2">
                  <c:v>0.4479056240036825</c:v>
                </c:pt>
                <c:pt idx="3">
                  <c:v>0.50018352112376652</c:v>
                </c:pt>
                <c:pt idx="4">
                  <c:v>0.50873419968372735</c:v>
                </c:pt>
                <c:pt idx="5">
                  <c:v>0.61689916769868669</c:v>
                </c:pt>
                <c:pt idx="6">
                  <c:v>0.96770745718647111</c:v>
                </c:pt>
                <c:pt idx="7">
                  <c:v>0.44342245383077455</c:v>
                </c:pt>
                <c:pt idx="8">
                  <c:v>0.40202514848659954</c:v>
                </c:pt>
                <c:pt idx="9">
                  <c:v>0.32297664403965076</c:v>
                </c:pt>
                <c:pt idx="10">
                  <c:v>0.2899719186291343</c:v>
                </c:pt>
                <c:pt idx="11">
                  <c:v>0.31256330086339446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2-4128-84A2-5EF6E3AD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314415"/>
        <c:axId val="1121516367"/>
      </c:barChart>
      <c:lineChart>
        <c:grouping val="stacked"/>
        <c:varyColors val="0"/>
        <c:ser>
          <c:idx val="0"/>
          <c:order val="0"/>
          <c:tx>
            <c:strRef>
              <c:f>report!$H$1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report!$H$2:$H$13</c:f>
              <c:numCache>
                <c:formatCode>0.00</c:formatCode>
                <c:ptCount val="12"/>
                <c:pt idx="0">
                  <c:v>1</c:v>
                </c:pt>
                <c:pt idx="1">
                  <c:v>2.1232811479482234</c:v>
                </c:pt>
                <c:pt idx="2">
                  <c:v>2.3988038325382055</c:v>
                </c:pt>
                <c:pt idx="3">
                  <c:v>2.4071550008683804</c:v>
                </c:pt>
                <c:pt idx="4">
                  <c:v>2.3616936193063029</c:v>
                </c:pt>
                <c:pt idx="5">
                  <c:v>1.6625682069846524</c:v>
                </c:pt>
                <c:pt idx="6">
                  <c:v>2.3598484233528527</c:v>
                </c:pt>
                <c:pt idx="7">
                  <c:v>5.2278529384129362</c:v>
                </c:pt>
                <c:pt idx="8">
                  <c:v>5.4184483051854402</c:v>
                </c:pt>
                <c:pt idx="9">
                  <c:v>4.5251977343967367</c:v>
                </c:pt>
                <c:pt idx="10">
                  <c:v>4.4899627437496648</c:v>
                </c:pt>
                <c:pt idx="11">
                  <c:v>4.371043865458911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2-4128-84A2-5EF6E3AD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28383"/>
        <c:axId val="1119682431"/>
      </c:lineChart>
      <c:catAx>
        <c:axId val="97452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82431"/>
        <c:crosses val="autoZero"/>
        <c:auto val="1"/>
        <c:lblAlgn val="ctr"/>
        <c:lblOffset val="100"/>
        <c:noMultiLvlLbl val="0"/>
      </c:catAx>
      <c:valAx>
        <c:axId val="11196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28383"/>
        <c:crosses val="autoZero"/>
        <c:crossBetween val="between"/>
      </c:valAx>
      <c:valAx>
        <c:axId val="112151636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14415"/>
        <c:crosses val="max"/>
        <c:crossBetween val="between"/>
      </c:valAx>
      <c:catAx>
        <c:axId val="137831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51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26746264328557E-2"/>
          <c:y val="1.0789981527538413E-2"/>
          <c:w val="0.43452443230303023"/>
          <c:h val="6.6700071581961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66470519495449E-2"/>
          <c:y val="9.1640725482104946E-2"/>
          <c:w val="0.91416883239798852"/>
          <c:h val="0.65620872653917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Exec.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report!$B$2:$B$13</c:f>
              <c:numCache>
                <c:formatCode>0.000</c:formatCode>
                <c:ptCount val="12"/>
                <c:pt idx="0">
                  <c:v>11.628558999999999</c:v>
                </c:pt>
                <c:pt idx="1">
                  <c:v>5.476693</c:v>
                </c:pt>
                <c:pt idx="2">
                  <c:v>4.8476489999999997</c:v>
                </c:pt>
                <c:pt idx="3">
                  <c:v>4.8308309999999999</c:v>
                </c:pt>
                <c:pt idx="4">
                  <c:v>4.9238220000000004</c:v>
                </c:pt>
                <c:pt idx="5">
                  <c:v>6.9943350000000004</c:v>
                </c:pt>
                <c:pt idx="6">
                  <c:v>4.9276720000000003</c:v>
                </c:pt>
                <c:pt idx="7">
                  <c:v>2.2243469999999999</c:v>
                </c:pt>
                <c:pt idx="8">
                  <c:v>2.1461049999999999</c:v>
                </c:pt>
                <c:pt idx="9">
                  <c:v>2.5697350000000001</c:v>
                </c:pt>
                <c:pt idx="10">
                  <c:v>2.5899009999999998</c:v>
                </c:pt>
                <c:pt idx="11">
                  <c:v>2.6603620000000001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9-4A64-9BB5-75D834716FD7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Average Freq. (GHz)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report!$C$2:$C$13</c:f>
              <c:numCache>
                <c:formatCode>0.00</c:formatCode>
                <c:ptCount val="12"/>
                <c:pt idx="0">
                  <c:v>1.992</c:v>
                </c:pt>
                <c:pt idx="1">
                  <c:v>1.992</c:v>
                </c:pt>
                <c:pt idx="2">
                  <c:v>1.992</c:v>
                </c:pt>
                <c:pt idx="3">
                  <c:v>1.992</c:v>
                </c:pt>
                <c:pt idx="4">
                  <c:v>1.992</c:v>
                </c:pt>
                <c:pt idx="5">
                  <c:v>1.992</c:v>
                </c:pt>
                <c:pt idx="6">
                  <c:v>1.992</c:v>
                </c:pt>
                <c:pt idx="7">
                  <c:v>1.992</c:v>
                </c:pt>
                <c:pt idx="8">
                  <c:v>1.992</c:v>
                </c:pt>
                <c:pt idx="9">
                  <c:v>1.992</c:v>
                </c:pt>
                <c:pt idx="10">
                  <c:v>1.992</c:v>
                </c:pt>
                <c:pt idx="11">
                  <c:v>1.992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9-4A64-9BB5-75D834716FD7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Average Power Dissipation(W)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2mm_o0</c:v>
                </c:pt>
                <c:pt idx="1">
                  <c:v>2mm_o1</c:v>
                </c:pt>
                <c:pt idx="2">
                  <c:v>2mm_o2</c:v>
                </c:pt>
                <c:pt idx="3">
                  <c:v>2mm_o3</c:v>
                </c:pt>
                <c:pt idx="4">
                  <c:v>2mm_ofast</c:v>
                </c:pt>
                <c:pt idx="5">
                  <c:v>2mm_os</c:v>
                </c:pt>
                <c:pt idx="6">
                  <c:v>2mm_o0_omp</c:v>
                </c:pt>
                <c:pt idx="7">
                  <c:v>2mm_o1_omp</c:v>
                </c:pt>
                <c:pt idx="8">
                  <c:v>2mm_o2_omp</c:v>
                </c:pt>
                <c:pt idx="9">
                  <c:v>2mm_o3_omp</c:v>
                </c:pt>
                <c:pt idx="10">
                  <c:v>2mm_ofast_omp</c:v>
                </c:pt>
                <c:pt idx="11">
                  <c:v>2mm_os_omp</c:v>
                </c:pt>
              </c:strCache>
            </c:strRef>
          </c:cat>
          <c:val>
            <c:numRef>
              <c:f>report!$D$2:$D$13</c:f>
              <c:numCache>
                <c:formatCode>0.00</c:formatCode>
                <c:ptCount val="12"/>
                <c:pt idx="0">
                  <c:v>14.142821</c:v>
                </c:pt>
                <c:pt idx="1">
                  <c:v>15.848466999999999</c:v>
                </c:pt>
                <c:pt idx="2">
                  <c:v>15.19558</c:v>
                </c:pt>
                <c:pt idx="3">
                  <c:v>17.028227999999999</c:v>
                </c:pt>
                <c:pt idx="4">
                  <c:v>16.992235999999998</c:v>
                </c:pt>
                <c:pt idx="5">
                  <c:v>14.505401000000001</c:v>
                </c:pt>
                <c:pt idx="6">
                  <c:v>32.297156999999999</c:v>
                </c:pt>
                <c:pt idx="7">
                  <c:v>32.785139000000001</c:v>
                </c:pt>
                <c:pt idx="8">
                  <c:v>30.808052</c:v>
                </c:pt>
                <c:pt idx="9">
                  <c:v>20.670200000000001</c:v>
                </c:pt>
                <c:pt idx="10">
                  <c:v>18.413429000000001</c:v>
                </c:pt>
                <c:pt idx="11">
                  <c:v>19.322315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9-4A64-9BB5-75D83471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219225535"/>
        <c:axId val="1119664959"/>
      </c:barChart>
      <c:catAx>
        <c:axId val="12192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64959"/>
        <c:crosses val="autoZero"/>
        <c:auto val="1"/>
        <c:lblAlgn val="ctr"/>
        <c:lblOffset val="100"/>
        <c:noMultiLvlLbl val="0"/>
      </c:catAx>
      <c:valAx>
        <c:axId val="11196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65603357776883"/>
          <c:y val="3.1409933216059734E-2"/>
          <c:w val="0.75784038894653372"/>
          <c:h val="6.187027721443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54020429884329E-2"/>
          <c:y val="4.5607940933569041E-2"/>
          <c:w val="0.93521691916058047"/>
          <c:h val="0.85459630715363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2mm_o0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report!$M$2:$U$2</c15:sqref>
                  </c15:fullRef>
                </c:ext>
              </c:extLst>
              <c:f>report!$R$2:$U$2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8-4AA3-84EA-8C1F6A0490DE}"/>
            </c:ext>
          </c:extLst>
        </c:ser>
        <c:ser>
          <c:idx val="1"/>
          <c:order val="1"/>
          <c:tx>
            <c:strRef>
              <c:f>report!$A$3</c:f>
              <c:strCache>
                <c:ptCount val="1"/>
                <c:pt idx="0">
                  <c:v>2mm_o1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report!$M$3:$U$3</c15:sqref>
                  </c15:fullRef>
                </c:ext>
              </c:extLst>
              <c:f>report!$R$3:$U$3</c:f>
              <c:numCache>
                <c:formatCode>0.000</c:formatCode>
                <c:ptCount val="4"/>
                <c:pt idx="0">
                  <c:v>0.24856281387222692</c:v>
                </c:pt>
                <c:pt idx="1">
                  <c:v>0.11706542683356794</c:v>
                </c:pt>
                <c:pt idx="2">
                  <c:v>5.5134209120959336E-2</c:v>
                </c:pt>
                <c:pt idx="3">
                  <c:v>0.59141845947310956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8-4AA3-84EA-8C1F6A0490DE}"/>
            </c:ext>
          </c:extLst>
        </c:ser>
        <c:ser>
          <c:idx val="2"/>
          <c:order val="2"/>
          <c:tx>
            <c:strRef>
              <c:f>report!$A$4</c:f>
              <c:strCache>
                <c:ptCount val="1"/>
                <c:pt idx="0">
                  <c:v>2mm_o2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report!$M$4:$U$4</c15:sqref>
                  </c15:fullRef>
                </c:ext>
              </c:extLst>
              <c:f>report!$R$4:$U$4</c:f>
              <c:numCache>
                <c:formatCode>0.000</c:formatCode>
                <c:ptCount val="4"/>
                <c:pt idx="0">
                  <c:v>0.18672040536543072</c:v>
                </c:pt>
                <c:pt idx="1">
                  <c:v>7.7838964083969883E-2</c:v>
                </c:pt>
                <c:pt idx="2">
                  <c:v>3.2449074421232453E-2</c:v>
                </c:pt>
                <c:pt idx="3">
                  <c:v>0.48124668635754336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8-4AA3-84EA-8C1F6A0490DE}"/>
            </c:ext>
          </c:extLst>
        </c:ser>
        <c:ser>
          <c:idx val="3"/>
          <c:order val="3"/>
          <c:tx>
            <c:strRef>
              <c:f>report!$A$5</c:f>
              <c:strCache>
                <c:ptCount val="1"/>
                <c:pt idx="0">
                  <c:v>2mm_o3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report!$M$5:$U$5</c15:sqref>
                  </c15:fullRef>
                </c:ext>
              </c:extLst>
              <c:f>report!$R$5:$U$5</c:f>
              <c:numCache>
                <c:formatCode>0.000</c:formatCode>
                <c:ptCount val="4"/>
                <c:pt idx="0">
                  <c:v>0.20779032548519955</c:v>
                </c:pt>
                <c:pt idx="1">
                  <c:v>8.632195492614278E-2</c:v>
                </c:pt>
                <c:pt idx="2">
                  <c:v>3.5860571876344546E-2</c:v>
                </c:pt>
                <c:pt idx="3">
                  <c:v>0.60223056203131697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8-4AA3-84EA-8C1F6A0490DE}"/>
            </c:ext>
          </c:extLst>
        </c:ser>
        <c:ser>
          <c:idx val="9"/>
          <c:order val="9"/>
          <c:tx>
            <c:strRef>
              <c:f>report!$A$11</c:f>
              <c:strCache>
                <c:ptCount val="1"/>
                <c:pt idx="0">
                  <c:v>2mm_o3_omp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report!$M$11:$U$11</c15:sqref>
                  </c15:fullRef>
                </c:ext>
              </c:extLst>
              <c:f>report!$R$11:$U$11</c:f>
              <c:numCache>
                <c:formatCode>0.000</c:formatCode>
                <c:ptCount val="4"/>
                <c:pt idx="0">
                  <c:v>7.1372935061965292E-2</c:v>
                </c:pt>
                <c:pt idx="1">
                  <c:v>1.5772335100287093E-2</c:v>
                </c:pt>
                <c:pt idx="2">
                  <c:v>3.4854466094153417E-3</c:v>
                </c:pt>
                <c:pt idx="3">
                  <c:v>0.47204103252302976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E8-4AA3-84EA-8C1F6A0490DE}"/>
            </c:ext>
          </c:extLst>
        </c:ser>
        <c:ser>
          <c:idx val="10"/>
          <c:order val="10"/>
          <c:tx>
            <c:strRef>
              <c:f>report!$A$12</c:f>
              <c:strCache>
                <c:ptCount val="1"/>
                <c:pt idx="0">
                  <c:v>2mm_ofast_omp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report!$M$12:$U$12</c15:sqref>
                  </c15:fullRef>
                </c:ext>
              </c:extLst>
              <c:f>report!$R$12:$U$12</c:f>
              <c:numCache>
                <c:formatCode>0.000</c:formatCode>
                <c:ptCount val="4"/>
                <c:pt idx="0">
                  <c:v>6.4582254949174148E-2</c:v>
                </c:pt>
                <c:pt idx="1">
                  <c:v>1.4383695062743463E-2</c:v>
                </c:pt>
                <c:pt idx="2">
                  <c:v>3.2035221411951696E-3</c:v>
                </c:pt>
                <c:pt idx="3">
                  <c:v>0.37753269561082203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E8-4AA3-84EA-8C1F6A0490DE}"/>
            </c:ext>
          </c:extLst>
        </c:ser>
        <c:ser>
          <c:idx val="11"/>
          <c:order val="11"/>
          <c:tx>
            <c:strRef>
              <c:f>report!$A$13</c:f>
              <c:strCache>
                <c:ptCount val="1"/>
                <c:pt idx="0">
                  <c:v>2mm_os_omp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report!$M$13:$U$13</c15:sqref>
                  </c15:fullRef>
                </c:ext>
              </c:extLst>
              <c:f>report!$R$13:$U$13</c:f>
              <c:numCache>
                <c:formatCode>0.000</c:formatCode>
                <c:ptCount val="4"/>
                <c:pt idx="0">
                  <c:v>7.1507701703327292E-2</c:v>
                </c:pt>
                <c:pt idx="1">
                  <c:v>1.6359410681828009E-2</c:v>
                </c:pt>
                <c:pt idx="2">
                  <c:v>3.7426782218097127E-3</c:v>
                </c:pt>
                <c:pt idx="3">
                  <c:v>0.42703266602343898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E8-4AA3-84EA-8C1F6A0490DE}"/>
            </c:ext>
          </c:extLst>
        </c:ser>
        <c:ser>
          <c:idx val="4"/>
          <c:order val="4"/>
          <c:tx>
            <c:strRef>
              <c:f>report!$A$6</c:f>
              <c:strCache>
                <c:ptCount val="1"/>
                <c:pt idx="0">
                  <c:v>2mm_ofast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report!$M$6:$U$6</c15:sqref>
                  </c15:fullRef>
                </c:ext>
              </c:extLst>
              <c:f>report!$R$6:$U$6</c:f>
              <c:numCache>
                <c:formatCode>0.000</c:formatCode>
                <c:ptCount val="4"/>
                <c:pt idx="0">
                  <c:v>0.2154107524892061</c:v>
                </c:pt>
                <c:pt idx="1">
                  <c:v>9.1210286858664766E-2</c:v>
                </c:pt>
                <c:pt idx="2">
                  <c:v>3.8620711049495E-2</c:v>
                </c:pt>
                <c:pt idx="3">
                  <c:v>0.61123106785393233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AA3-84EA-8C1F6A0490DE}"/>
            </c:ext>
          </c:extLst>
        </c:ser>
        <c:ser>
          <c:idx val="5"/>
          <c:order val="5"/>
          <c:tx>
            <c:strRef>
              <c:f>report!$A$7</c:f>
              <c:strCache>
                <c:ptCount val="1"/>
                <c:pt idx="0">
                  <c:v>2mm_os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report!$M$7:$U$7</c15:sqref>
                  </c15:fullRef>
                </c:ext>
              </c:extLst>
              <c:f>report!$R$7:$U$7</c:f>
              <c:numCache>
                <c:formatCode>0.000</c:formatCode>
                <c:ptCount val="4"/>
                <c:pt idx="0">
                  <c:v>0.37105194548230735</c:v>
                </c:pt>
                <c:pt idx="1">
                  <c:v>0.22317998378861856</c:v>
                </c:pt>
                <c:pt idx="2">
                  <c:v>0.13423809191768021</c:v>
                </c:pt>
                <c:pt idx="3">
                  <c:v>0.63271463338436496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8-4AA3-84EA-8C1F6A0490DE}"/>
            </c:ext>
          </c:extLst>
        </c:ser>
        <c:ser>
          <c:idx val="6"/>
          <c:order val="6"/>
          <c:tx>
            <c:strRef>
              <c:f>report!$A$8</c:f>
              <c:strCache>
                <c:ptCount val="1"/>
                <c:pt idx="0">
                  <c:v>2mm_o0_omp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report!$M$8:$U$8</c15:sqref>
                  </c15:fullRef>
                </c:ext>
              </c:extLst>
              <c:f>report!$R$8:$U$8</c:f>
              <c:numCache>
                <c:formatCode>0.000</c:formatCode>
                <c:ptCount val="4"/>
                <c:pt idx="0">
                  <c:v>0.41007187055326227</c:v>
                </c:pt>
                <c:pt idx="1">
                  <c:v>0.17377042800513245</c:v>
                </c:pt>
                <c:pt idx="2">
                  <c:v>7.3636266755743959E-2</c:v>
                </c:pt>
                <c:pt idx="3">
                  <c:v>2.2098985538190883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8-4AA3-84EA-8C1F6A0490DE}"/>
            </c:ext>
          </c:extLst>
        </c:ser>
        <c:ser>
          <c:idx val="7"/>
          <c:order val="7"/>
          <c:tx>
            <c:strRef>
              <c:f>report!$A$9</c:f>
              <c:strCache>
                <c:ptCount val="1"/>
                <c:pt idx="0">
                  <c:v>2mm_o1_omp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report!$M$9:$U$9</c15:sqref>
                  </c15:fullRef>
                </c:ext>
              </c:extLst>
              <c:f>report!$R$9:$U$9</c:f>
              <c:numCache>
                <c:formatCode>0.000</c:formatCode>
                <c:ptCount val="4"/>
                <c:pt idx="0">
                  <c:v>8.481922866892809E-2</c:v>
                </c:pt>
                <c:pt idx="1">
                  <c:v>1.622448635570789E-2</c:v>
                </c:pt>
                <c:pt idx="2">
                  <c:v>3.1034703054660323E-3</c:v>
                </c:pt>
                <c:pt idx="3">
                  <c:v>1.0279184601546625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8-4AA3-84EA-8C1F6A0490DE}"/>
            </c:ext>
          </c:extLst>
        </c:ser>
        <c:ser>
          <c:idx val="8"/>
          <c:order val="8"/>
          <c:tx>
            <c:strRef>
              <c:f>report!$A$10</c:f>
              <c:strCache>
                <c:ptCount val="1"/>
                <c:pt idx="0">
                  <c:v>2mm_o2_omp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report!$M$1:$U$1</c15:sqref>
                  </c15:fullRef>
                </c:ext>
              </c:extLst>
              <c:f>report!$R$1:$U$1</c:f>
              <c:strCache>
                <c:ptCount val="4"/>
                <c:pt idx="0">
                  <c:v>Normalized-EDP</c:v>
                </c:pt>
                <c:pt idx="1">
                  <c:v>Normalized-EDDP</c:v>
                </c:pt>
                <c:pt idx="2">
                  <c:v>Normalized-E3DP</c:v>
                </c:pt>
                <c:pt idx="3">
                  <c:v>Normalized-PDP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report!$M$10:$U$10</c15:sqref>
                  </c15:fullRef>
                </c:ext>
              </c:extLst>
              <c:f>report!$R$10:$U$10</c:f>
              <c:numCache>
                <c:formatCode>0.000</c:formatCode>
                <c:ptCount val="4"/>
                <c:pt idx="0">
                  <c:v>7.4195623145811421E-2</c:v>
                </c:pt>
                <c:pt idx="1">
                  <c:v>1.3693149582105713E-2</c:v>
                </c:pt>
                <c:pt idx="2">
                  <c:v>2.5271348568558652E-3</c:v>
                </c:pt>
                <c:pt idx="3">
                  <c:v>0.87575255883411651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E8-4AA3-84EA-8C1F6A04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788031"/>
        <c:axId val="339361055"/>
      </c:barChart>
      <c:catAx>
        <c:axId val="6697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61055"/>
        <c:crosses val="autoZero"/>
        <c:auto val="1"/>
        <c:lblAlgn val="ctr"/>
        <c:lblOffset val="100"/>
        <c:noMultiLvlLbl val="0"/>
      </c:catAx>
      <c:valAx>
        <c:axId val="3393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355021083840443"/>
          <c:y val="2.1937046541945088E-2"/>
          <c:w val="0.45587898388739112"/>
          <c:h val="0.19098027990690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Energy Consumption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0.00</c:formatCode>
                <c:ptCount val="12"/>
                <c:pt idx="0">
                  <c:v>14.142821</c:v>
                </c:pt>
                <c:pt idx="1">
                  <c:v>15.848466999999999</c:v>
                </c:pt>
                <c:pt idx="2">
                  <c:v>15.19558</c:v>
                </c:pt>
                <c:pt idx="3">
                  <c:v>17.028227999999999</c:v>
                </c:pt>
                <c:pt idx="4">
                  <c:v>16.992235999999998</c:v>
                </c:pt>
                <c:pt idx="5">
                  <c:v>14.505401000000001</c:v>
                </c:pt>
                <c:pt idx="6">
                  <c:v>32.297156999999999</c:v>
                </c:pt>
                <c:pt idx="7">
                  <c:v>32.785139000000001</c:v>
                </c:pt>
                <c:pt idx="8">
                  <c:v>30.808052</c:v>
                </c:pt>
                <c:pt idx="9">
                  <c:v>20.670200000000001</c:v>
                </c:pt>
                <c:pt idx="10">
                  <c:v>18.413429000000001</c:v>
                </c:pt>
                <c:pt idx="11">
                  <c:v>19.322315</c:v>
                </c:pt>
              </c:numCache>
            </c:numRef>
          </c:xVal>
          <c:yVal>
            <c:numRef>
              <c:f>Sheet1!$F$2:$F$13</c:f>
              <c:numCache>
                <c:formatCode>0.00</c:formatCode>
                <c:ptCount val="12"/>
                <c:pt idx="0">
                  <c:v>164.460632</c:v>
                </c:pt>
                <c:pt idx="1">
                  <c:v>86.797179999999997</c:v>
                </c:pt>
                <c:pt idx="2">
                  <c:v>73.662841999999998</c:v>
                </c:pt>
                <c:pt idx="3">
                  <c:v>82.260497999999998</c:v>
                </c:pt>
                <c:pt idx="4">
                  <c:v>83.666747999999998</c:v>
                </c:pt>
                <c:pt idx="5">
                  <c:v>101.45562700000001</c:v>
                </c:pt>
                <c:pt idx="6">
                  <c:v>159.14977999999999</c:v>
                </c:pt>
                <c:pt idx="7">
                  <c:v>72.925537000000006</c:v>
                </c:pt>
                <c:pt idx="8">
                  <c:v>66.117310000000003</c:v>
                </c:pt>
                <c:pt idx="9">
                  <c:v>53.116942999999999</c:v>
                </c:pt>
                <c:pt idx="10">
                  <c:v>47.688965000000003</c:v>
                </c:pt>
                <c:pt idx="11">
                  <c:v>51.404358000000002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4-4057-A516-7CBE7171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2032"/>
        <c:axId val="1400782208"/>
      </c:scatterChart>
      <c:valAx>
        <c:axId val="13988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Dissipation (W)</a:t>
                </a:r>
              </a:p>
            </c:rich>
          </c:tx>
          <c:layout>
            <c:manualLayout>
              <c:xMode val="edge"/>
              <c:yMode val="edge"/>
              <c:x val="0.4021725721784776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2208"/>
        <c:crosses val="autoZero"/>
        <c:crossBetween val="midCat"/>
      </c:valAx>
      <c:valAx>
        <c:axId val="1400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(J)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170177165354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Power Dissipation(W)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0.000</c:formatCode>
                <c:ptCount val="12"/>
                <c:pt idx="0">
                  <c:v>11.628558999999999</c:v>
                </c:pt>
                <c:pt idx="1">
                  <c:v>5.476693</c:v>
                </c:pt>
                <c:pt idx="2">
                  <c:v>4.8476489999999997</c:v>
                </c:pt>
                <c:pt idx="3">
                  <c:v>4.8308309999999999</c:v>
                </c:pt>
                <c:pt idx="4">
                  <c:v>4.9238220000000004</c:v>
                </c:pt>
                <c:pt idx="5">
                  <c:v>6.9943350000000004</c:v>
                </c:pt>
                <c:pt idx="6">
                  <c:v>4.9276720000000003</c:v>
                </c:pt>
                <c:pt idx="7">
                  <c:v>2.2243469999999999</c:v>
                </c:pt>
                <c:pt idx="8">
                  <c:v>2.1461049999999999</c:v>
                </c:pt>
                <c:pt idx="9">
                  <c:v>2.5697350000000001</c:v>
                </c:pt>
                <c:pt idx="10">
                  <c:v>2.5899009999999998</c:v>
                </c:pt>
                <c:pt idx="11">
                  <c:v>2.6603620000000001</c:v>
                </c:pt>
              </c:numCache>
            </c:numRef>
          </c:xVal>
          <c:yVal>
            <c:numRef>
              <c:f>Sheet1!$E$2:$E$13</c:f>
              <c:numCache>
                <c:formatCode>0.00</c:formatCode>
                <c:ptCount val="12"/>
                <c:pt idx="0">
                  <c:v>14.142821</c:v>
                </c:pt>
                <c:pt idx="1">
                  <c:v>15.848466999999999</c:v>
                </c:pt>
                <c:pt idx="2">
                  <c:v>15.19558</c:v>
                </c:pt>
                <c:pt idx="3">
                  <c:v>17.028227999999999</c:v>
                </c:pt>
                <c:pt idx="4">
                  <c:v>16.992235999999998</c:v>
                </c:pt>
                <c:pt idx="5">
                  <c:v>14.505401000000001</c:v>
                </c:pt>
                <c:pt idx="6">
                  <c:v>32.297156999999999</c:v>
                </c:pt>
                <c:pt idx="7">
                  <c:v>32.785139000000001</c:v>
                </c:pt>
                <c:pt idx="8">
                  <c:v>30.808052</c:v>
                </c:pt>
                <c:pt idx="9">
                  <c:v>20.670200000000001</c:v>
                </c:pt>
                <c:pt idx="10">
                  <c:v>18.413429000000001</c:v>
                </c:pt>
                <c:pt idx="11">
                  <c:v>19.322315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12A-A1F4-B24AABD1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90672"/>
        <c:axId val="823469936"/>
      </c:scatterChart>
      <c:valAx>
        <c:axId val="13988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>
            <c:manualLayout>
              <c:xMode val="edge"/>
              <c:yMode val="edge"/>
              <c:x val="0.38490048118985121"/>
              <c:y val="0.9090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69936"/>
        <c:crosses val="autoZero"/>
        <c:crossBetween val="midCat"/>
      </c:valAx>
      <c:valAx>
        <c:axId val="8234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Dissipation(W)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53128827646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9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Energy Consumption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0.000</c:formatCode>
                <c:ptCount val="12"/>
                <c:pt idx="0">
                  <c:v>11.628558999999999</c:v>
                </c:pt>
                <c:pt idx="1">
                  <c:v>5.476693</c:v>
                </c:pt>
                <c:pt idx="2">
                  <c:v>4.8476489999999997</c:v>
                </c:pt>
                <c:pt idx="3">
                  <c:v>4.8308309999999999</c:v>
                </c:pt>
                <c:pt idx="4">
                  <c:v>4.9238220000000004</c:v>
                </c:pt>
                <c:pt idx="5">
                  <c:v>6.9943350000000004</c:v>
                </c:pt>
                <c:pt idx="6">
                  <c:v>4.9276720000000003</c:v>
                </c:pt>
                <c:pt idx="7">
                  <c:v>2.2243469999999999</c:v>
                </c:pt>
                <c:pt idx="8">
                  <c:v>2.1461049999999999</c:v>
                </c:pt>
                <c:pt idx="9">
                  <c:v>2.5697350000000001</c:v>
                </c:pt>
                <c:pt idx="10">
                  <c:v>2.5899009999999998</c:v>
                </c:pt>
                <c:pt idx="11">
                  <c:v>2.6603620000000001</c:v>
                </c:pt>
              </c:numCache>
            </c:numRef>
          </c:xVal>
          <c:yVal>
            <c:numRef>
              <c:f>Sheet1!$F$2:$F$13</c:f>
              <c:numCache>
                <c:formatCode>0.00</c:formatCode>
                <c:ptCount val="12"/>
                <c:pt idx="0">
                  <c:v>164.460632</c:v>
                </c:pt>
                <c:pt idx="1">
                  <c:v>86.797179999999997</c:v>
                </c:pt>
                <c:pt idx="2">
                  <c:v>73.662841999999998</c:v>
                </c:pt>
                <c:pt idx="3">
                  <c:v>82.260497999999998</c:v>
                </c:pt>
                <c:pt idx="4">
                  <c:v>83.666747999999998</c:v>
                </c:pt>
                <c:pt idx="5">
                  <c:v>101.45562700000001</c:v>
                </c:pt>
                <c:pt idx="6">
                  <c:v>159.14977999999999</c:v>
                </c:pt>
                <c:pt idx="7">
                  <c:v>72.925537000000006</c:v>
                </c:pt>
                <c:pt idx="8">
                  <c:v>66.117310000000003</c:v>
                </c:pt>
                <c:pt idx="9">
                  <c:v>53.116942999999999</c:v>
                </c:pt>
                <c:pt idx="10">
                  <c:v>47.688965000000003</c:v>
                </c:pt>
                <c:pt idx="11">
                  <c:v>51.404358000000002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9-47FE-9519-7A7A3E77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82016"/>
        <c:axId val="927129744"/>
      </c:scatterChart>
      <c:valAx>
        <c:axId val="9271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>
            <c:manualLayout>
              <c:xMode val="edge"/>
              <c:yMode val="edge"/>
              <c:x val="0.43223381452318466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29744"/>
        <c:crosses val="autoZero"/>
        <c:crossBetween val="midCat"/>
      </c:valAx>
      <c:valAx>
        <c:axId val="9271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(J)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26986730825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100538</xdr:colOff>
      <xdr:row>18</xdr:row>
      <xdr:rowOff>142873</xdr:rowOff>
    </xdr:from>
    <xdr:to>
      <xdr:col>26</xdr:col>
      <xdr:colOff>338666</xdr:colOff>
      <xdr:row>43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FD861-1BD8-4FE1-8CBD-B9FAA8F7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43391</xdr:colOff>
      <xdr:row>17</xdr:row>
      <xdr:rowOff>69850</xdr:rowOff>
    </xdr:from>
    <xdr:to>
      <xdr:col>12</xdr:col>
      <xdr:colOff>414867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9701E-DDA9-4980-A28E-07FA74C1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1291165</xdr:colOff>
      <xdr:row>43</xdr:row>
      <xdr:rowOff>74082</xdr:rowOff>
    </xdr:from>
    <xdr:to>
      <xdr:col>14</xdr:col>
      <xdr:colOff>121709</xdr:colOff>
      <xdr:row>68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61CD6-4827-4D9B-8875-268A144E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338664</xdr:colOff>
      <xdr:row>68</xdr:row>
      <xdr:rowOff>148167</xdr:rowOff>
    </xdr:from>
    <xdr:to>
      <xdr:col>13</xdr:col>
      <xdr:colOff>116417</xdr:colOff>
      <xdr:row>88</xdr:row>
      <xdr:rowOff>137583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B916C-FD88-CAAC-16B8-F2EC0BE7C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377825</xdr:colOff>
      <xdr:row>17</xdr:row>
      <xdr:rowOff>95250</xdr:rowOff>
    </xdr:from>
    <xdr:to>
      <xdr:col>9</xdr:col>
      <xdr:colOff>73025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3C3C1-2FA8-57AE-8DB5-60B41729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17</xdr:row>
      <xdr:rowOff>76200</xdr:rowOff>
    </xdr:from>
    <xdr:to>
      <xdr:col>17</xdr:col>
      <xdr:colOff>9525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E6013-2335-6409-8419-7A075DEFB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16</xdr:row>
      <xdr:rowOff>133350</xdr:rowOff>
    </xdr:from>
    <xdr:to>
      <xdr:col>24</xdr:col>
      <xdr:colOff>523875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EE39A-0CBE-4EE6-4A18-94311666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car\Desktop\TEACHING\M.EIC-CHE2023-24\2024\code-2mm\report.csv" TargetMode="External"/><Relationship Id="rId1" Type="http://schemas.openxmlformats.org/officeDocument/2006/relationships/externalLinkPath" Target="re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 refreshError="1">
        <row r="1">
          <cell r="A1" t="str">
            <v>Opt.</v>
          </cell>
          <cell r="B1" t="str">
            <v>Exec. Time(s)</v>
          </cell>
          <cell r="C1" t="str">
            <v>Average Freq. (GHz)</v>
          </cell>
          <cell r="D1" t="str">
            <v>Average Power Dissipation(W)</v>
          </cell>
          <cell r="E1" t="str">
            <v>Energy Consumption (J)</v>
          </cell>
        </row>
        <row r="2">
          <cell r="A2" t="str">
            <v>2mm_o0</v>
          </cell>
          <cell r="B2">
            <v>11.628558999999999</v>
          </cell>
          <cell r="C2">
            <v>1.992</v>
          </cell>
          <cell r="D2">
            <v>14.142821</v>
          </cell>
          <cell r="E2">
            <v>164.460632</v>
          </cell>
        </row>
        <row r="3">
          <cell r="A3" t="str">
            <v>2mm_o1</v>
          </cell>
          <cell r="B3">
            <v>5.476693</v>
          </cell>
          <cell r="C3">
            <v>1.992</v>
          </cell>
          <cell r="D3">
            <v>15.848466999999999</v>
          </cell>
          <cell r="E3">
            <v>86.797179999999997</v>
          </cell>
        </row>
        <row r="4">
          <cell r="A4" t="str">
            <v>2mm_o2</v>
          </cell>
          <cell r="B4">
            <v>4.8476489999999997</v>
          </cell>
          <cell r="C4">
            <v>1.992</v>
          </cell>
          <cell r="D4">
            <v>15.19558</v>
          </cell>
          <cell r="E4">
            <v>73.662841999999998</v>
          </cell>
        </row>
        <row r="5">
          <cell r="A5" t="str">
            <v>2mm_o3</v>
          </cell>
          <cell r="B5">
            <v>4.8308309999999999</v>
          </cell>
          <cell r="C5">
            <v>1.992</v>
          </cell>
          <cell r="D5">
            <v>17.028227999999999</v>
          </cell>
          <cell r="E5">
            <v>82.260497999999998</v>
          </cell>
        </row>
        <row r="6">
          <cell r="A6" t="str">
            <v>2mm_ofast</v>
          </cell>
          <cell r="B6">
            <v>4.9238220000000004</v>
          </cell>
          <cell r="C6">
            <v>1.992</v>
          </cell>
          <cell r="D6">
            <v>16.992235999999998</v>
          </cell>
          <cell r="E6">
            <v>83.666747999999998</v>
          </cell>
        </row>
        <row r="7">
          <cell r="A7" t="str">
            <v>2mm_os</v>
          </cell>
          <cell r="B7">
            <v>6.9943350000000004</v>
          </cell>
          <cell r="C7">
            <v>1.992</v>
          </cell>
          <cell r="D7">
            <v>14.505401000000001</v>
          </cell>
          <cell r="E7">
            <v>101.45562700000001</v>
          </cell>
        </row>
        <row r="8">
          <cell r="A8" t="str">
            <v>2mm_o0_omp</v>
          </cell>
          <cell r="B8">
            <v>4.9276720000000003</v>
          </cell>
          <cell r="C8">
            <v>1.992</v>
          </cell>
          <cell r="D8">
            <v>32.297156999999999</v>
          </cell>
          <cell r="E8">
            <v>159.14977999999999</v>
          </cell>
        </row>
        <row r="9">
          <cell r="A9" t="str">
            <v>2mm_o1_omp</v>
          </cell>
          <cell r="B9">
            <v>2.2243469999999999</v>
          </cell>
          <cell r="C9">
            <v>1.992</v>
          </cell>
          <cell r="D9">
            <v>32.785139000000001</v>
          </cell>
          <cell r="E9">
            <v>72.925537000000006</v>
          </cell>
        </row>
        <row r="10">
          <cell r="A10" t="str">
            <v>2mm_o2_omp</v>
          </cell>
          <cell r="B10">
            <v>2.1461049999999999</v>
          </cell>
          <cell r="C10">
            <v>1.992</v>
          </cell>
          <cell r="D10">
            <v>30.808052</v>
          </cell>
          <cell r="E10">
            <v>66.117310000000003</v>
          </cell>
        </row>
        <row r="11">
          <cell r="A11" t="str">
            <v>2mm_o3_omp</v>
          </cell>
          <cell r="B11">
            <v>2.5697350000000001</v>
          </cell>
          <cell r="C11">
            <v>1.992</v>
          </cell>
          <cell r="D11">
            <v>20.670200000000001</v>
          </cell>
          <cell r="E11">
            <v>53.116942999999999</v>
          </cell>
        </row>
        <row r="12">
          <cell r="A12" t="str">
            <v>2mm_ofast_omp</v>
          </cell>
          <cell r="B12">
            <v>2.5899009999999998</v>
          </cell>
          <cell r="C12">
            <v>1.992</v>
          </cell>
          <cell r="D12">
            <v>18.413429000000001</v>
          </cell>
          <cell r="E12">
            <v>47.688965000000003</v>
          </cell>
        </row>
        <row r="13">
          <cell r="A13" t="str">
            <v>2mm_os_omp</v>
          </cell>
          <cell r="B13">
            <v>2.6603620000000001</v>
          </cell>
          <cell r="C13">
            <v>1.992</v>
          </cell>
          <cell r="D13">
            <v>19.322315</v>
          </cell>
          <cell r="E13">
            <v>51.404358000000002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zoomScale="90" zoomScaleNormal="90" workbookViewId="0">
      <selection sqref="A1:P16"/>
    </sheetView>
  </sheetViews>
  <sheetFormatPr defaultRowHeight="14.5" x14ac:dyDescent="0.35"/>
  <cols>
    <col min="1" max="1" width="20.453125" customWidth="1"/>
    <col min="2" max="2" width="12.7265625" customWidth="1"/>
    <col min="4" max="4" width="9.1796875" customWidth="1"/>
    <col min="5" max="5" width="11" customWidth="1"/>
    <col min="6" max="6" width="5.26953125" customWidth="1"/>
    <col min="7" max="7" width="3.81640625" customWidth="1"/>
    <col min="8" max="8" width="9.54296875" customWidth="1"/>
    <col min="9" max="9" width="10.6328125" customWidth="1"/>
    <col min="10" max="10" width="10.453125" customWidth="1"/>
    <col min="12" max="12" width="28.1796875" customWidth="1"/>
    <col min="14" max="14" width="11.54296875" customWidth="1"/>
    <col min="15" max="16" width="12.7265625" customWidth="1"/>
  </cols>
  <sheetData>
    <row r="1" spans="1:21" s="7" customFormat="1" ht="59.5" customHeight="1" x14ac:dyDescent="0.35">
      <c r="A1" s="6" t="str">
        <f>[1]report!A1</f>
        <v>Opt.</v>
      </c>
      <c r="B1" s="6" t="str">
        <f>[1]report!B1</f>
        <v>Exec. Time(s)</v>
      </c>
      <c r="C1" s="6" t="str">
        <f>[1]report!C1</f>
        <v>Average Freq. (GHz)</v>
      </c>
      <c r="D1" s="6" t="str">
        <f>[1]report!D1</f>
        <v>Average Power Dissipation(W)</v>
      </c>
      <c r="E1" s="6" t="str">
        <f>[1]report!E1</f>
        <v>Energy Consumption (J)</v>
      </c>
      <c r="F1" s="6"/>
      <c r="G1" s="6"/>
      <c r="H1" s="6" t="s">
        <v>0</v>
      </c>
      <c r="I1" s="6" t="s">
        <v>1</v>
      </c>
      <c r="J1" s="6" t="s">
        <v>2</v>
      </c>
      <c r="K1" s="6"/>
      <c r="L1" s="6" t="s">
        <v>11</v>
      </c>
      <c r="M1" s="6" t="s">
        <v>14</v>
      </c>
      <c r="N1" s="6" t="s">
        <v>15</v>
      </c>
      <c r="O1" s="6" t="s">
        <v>20</v>
      </c>
      <c r="P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</row>
    <row r="2" spans="1:21" x14ac:dyDescent="0.35">
      <c r="A2" t="str">
        <f>[1]report!A2</f>
        <v>2mm_o0</v>
      </c>
      <c r="B2" s="4">
        <f>[1]report!B2</f>
        <v>11.628558999999999</v>
      </c>
      <c r="C2" s="1">
        <f>[1]report!C2</f>
        <v>1.992</v>
      </c>
      <c r="D2" s="1">
        <f>[1]report!D2</f>
        <v>14.142821</v>
      </c>
      <c r="E2" s="1">
        <f>[1]report!E2</f>
        <v>164.460632</v>
      </c>
      <c r="H2" s="1">
        <f>$B$2/B2</f>
        <v>1</v>
      </c>
      <c r="I2" s="3">
        <f>D2/$D$2</f>
        <v>1</v>
      </c>
      <c r="J2" s="3">
        <f>E2/$E$2</f>
        <v>1</v>
      </c>
      <c r="L2" s="2" t="s">
        <v>16</v>
      </c>
      <c r="M2" s="4">
        <f>E2*B2</f>
        <v>1912.4401623892879</v>
      </c>
      <c r="N2" s="4">
        <f>E2*B2*B2</f>
        <v>22238.923262313416</v>
      </c>
      <c r="O2" s="5">
        <f>E2*B2*B2*B2</f>
        <v>258606.63125228402</v>
      </c>
      <c r="P2" s="5">
        <f>E2*D2</f>
        <v>2325.9372799228722</v>
      </c>
      <c r="R2" s="4">
        <f>M2/M$2</f>
        <v>1</v>
      </c>
      <c r="S2" s="4">
        <f t="shared" ref="S2:U13" si="0">N2/N$2</f>
        <v>1</v>
      </c>
      <c r="T2" s="4">
        <f t="shared" si="0"/>
        <v>1</v>
      </c>
      <c r="U2" s="4">
        <f t="shared" si="0"/>
        <v>1</v>
      </c>
    </row>
    <row r="3" spans="1:21" x14ac:dyDescent="0.35">
      <c r="A3" t="str">
        <f>[1]report!A3</f>
        <v>2mm_o1</v>
      </c>
      <c r="B3" s="4">
        <f>[1]report!B3</f>
        <v>5.476693</v>
      </c>
      <c r="C3" s="1">
        <f>[1]report!C3</f>
        <v>1.992</v>
      </c>
      <c r="D3" s="1">
        <f>[1]report!D3</f>
        <v>15.848466999999999</v>
      </c>
      <c r="E3" s="1">
        <f>[1]report!E3</f>
        <v>86.797179999999997</v>
      </c>
      <c r="H3" s="1">
        <f>$B$2/B3</f>
        <v>2.1232811479482234</v>
      </c>
      <c r="I3" s="3">
        <f t="shared" ref="I3:I7" si="1">D3/$D$2</f>
        <v>1.1206015405271692</v>
      </c>
      <c r="J3" s="3">
        <f t="shared" ref="J3:J7" si="2">E3/$E$2</f>
        <v>0.52776873677586256</v>
      </c>
      <c r="L3" s="2" t="s">
        <v>4</v>
      </c>
      <c r="M3" s="4">
        <f t="shared" ref="M3:M13" si="3">E3*B3</f>
        <v>475.36150812573999</v>
      </c>
      <c r="N3" s="4">
        <f t="shared" ref="N3:N13" si="4">E3*B3*B3</f>
        <v>2603.4090440216833</v>
      </c>
      <c r="O3" s="5">
        <f t="shared" ref="O3:O13" si="5">E3*B3*B3*B3</f>
        <v>14258.072087530245</v>
      </c>
      <c r="P3" s="5">
        <f t="shared" ref="P3:P13" si="6">E3*D3</f>
        <v>1375.60224292306</v>
      </c>
      <c r="R3" s="4">
        <f t="shared" ref="R3:R13" si="7">M3/M$2</f>
        <v>0.24856281387222692</v>
      </c>
      <c r="S3" s="4">
        <f t="shared" si="0"/>
        <v>0.11706542683356794</v>
      </c>
      <c r="T3" s="4">
        <f t="shared" si="0"/>
        <v>5.5134209120959336E-2</v>
      </c>
      <c r="U3" s="4">
        <f t="shared" si="0"/>
        <v>0.59141845947310956</v>
      </c>
    </row>
    <row r="4" spans="1:21" x14ac:dyDescent="0.35">
      <c r="A4" t="str">
        <f>[1]report!A4</f>
        <v>2mm_o2</v>
      </c>
      <c r="B4" s="4">
        <f>[1]report!B4</f>
        <v>4.8476489999999997</v>
      </c>
      <c r="C4" s="1">
        <f>[1]report!C4</f>
        <v>1.992</v>
      </c>
      <c r="D4" s="1">
        <f>[1]report!D4</f>
        <v>15.19558</v>
      </c>
      <c r="E4" s="1">
        <f>[1]report!E4</f>
        <v>73.662841999999998</v>
      </c>
      <c r="H4" s="1">
        <f>$B$2/B4</f>
        <v>2.3988038325382055</v>
      </c>
      <c r="I4" s="3">
        <f t="shared" si="1"/>
        <v>1.0744376952801709</v>
      </c>
      <c r="J4" s="3">
        <f t="shared" si="2"/>
        <v>0.4479056240036825</v>
      </c>
      <c r="L4" s="2" t="s">
        <v>5</v>
      </c>
      <c r="M4" s="4">
        <f t="shared" si="3"/>
        <v>357.09160235845798</v>
      </c>
      <c r="N4" s="4">
        <f t="shared" si="4"/>
        <v>1731.0547490813763</v>
      </c>
      <c r="O4" s="5">
        <f t="shared" si="5"/>
        <v>8391.5458233295831</v>
      </c>
      <c r="P4" s="5">
        <f t="shared" si="6"/>
        <v>1119.34960863836</v>
      </c>
      <c r="R4" s="4">
        <f t="shared" si="7"/>
        <v>0.18672040536543072</v>
      </c>
      <c r="S4" s="4">
        <f t="shared" si="0"/>
        <v>7.7838964083969883E-2</v>
      </c>
      <c r="T4" s="4">
        <f t="shared" si="0"/>
        <v>3.2449074421232453E-2</v>
      </c>
      <c r="U4" s="4">
        <f t="shared" si="0"/>
        <v>0.48124668635754336</v>
      </c>
    </row>
    <row r="5" spans="1:21" x14ac:dyDescent="0.35">
      <c r="A5" t="str">
        <f>[1]report!A5</f>
        <v>2mm_o3</v>
      </c>
      <c r="B5" s="4">
        <f>[1]report!B5</f>
        <v>4.8308309999999999</v>
      </c>
      <c r="C5" s="1">
        <f>[1]report!C5</f>
        <v>1.992</v>
      </c>
      <c r="D5" s="1">
        <f>[1]report!D5</f>
        <v>17.028227999999999</v>
      </c>
      <c r="E5" s="1">
        <f>[1]report!E5</f>
        <v>82.260497999999998</v>
      </c>
      <c r="H5" s="1">
        <f t="shared" ref="H5:H7" si="8">$B$2/B5</f>
        <v>2.4071550008683804</v>
      </c>
      <c r="I5" s="3">
        <f t="shared" si="1"/>
        <v>1.2040191981500721</v>
      </c>
      <c r="J5" s="3">
        <f t="shared" si="2"/>
        <v>0.50018352112376652</v>
      </c>
      <c r="L5" s="2" t="s">
        <v>7</v>
      </c>
      <c r="M5" s="4">
        <f t="shared" si="3"/>
        <v>397.38656381383799</v>
      </c>
      <c r="N5" s="4">
        <f t="shared" si="4"/>
        <v>1919.7073314553668</v>
      </c>
      <c r="O5" s="5">
        <f t="shared" si="5"/>
        <v>9273.7816877218611</v>
      </c>
      <c r="P5" s="5">
        <f t="shared" si="6"/>
        <v>1400.7505153375439</v>
      </c>
      <c r="R5" s="4">
        <f t="shared" si="7"/>
        <v>0.20779032548519955</v>
      </c>
      <c r="S5" s="4">
        <f t="shared" si="0"/>
        <v>8.632195492614278E-2</v>
      </c>
      <c r="T5" s="4">
        <f t="shared" si="0"/>
        <v>3.5860571876344546E-2</v>
      </c>
      <c r="U5" s="4">
        <f t="shared" si="0"/>
        <v>0.60223056203131697</v>
      </c>
    </row>
    <row r="6" spans="1:21" x14ac:dyDescent="0.35">
      <c r="A6" t="str">
        <f>[1]report!A6</f>
        <v>2mm_ofast</v>
      </c>
      <c r="B6" s="4">
        <f>[1]report!B6</f>
        <v>4.9238220000000004</v>
      </c>
      <c r="C6" s="1">
        <f>[1]report!C6</f>
        <v>1.992</v>
      </c>
      <c r="D6" s="1">
        <f>[1]report!D6</f>
        <v>16.992235999999998</v>
      </c>
      <c r="E6" s="1">
        <f>[1]report!E6</f>
        <v>83.666747999999998</v>
      </c>
      <c r="H6" s="1">
        <f t="shared" si="8"/>
        <v>2.3616936193063029</v>
      </c>
      <c r="I6" s="3">
        <f t="shared" si="1"/>
        <v>1.2014743027575614</v>
      </c>
      <c r="J6" s="3">
        <f t="shared" si="2"/>
        <v>0.50873419968372735</v>
      </c>
      <c r="L6" s="2" t="s">
        <v>8</v>
      </c>
      <c r="M6" s="4">
        <f t="shared" si="3"/>
        <v>411.96017447085603</v>
      </c>
      <c r="N6" s="4">
        <f t="shared" si="4"/>
        <v>2028.4185701834394</v>
      </c>
      <c r="O6" s="5">
        <f t="shared" si="5"/>
        <v>9987.5719810777646</v>
      </c>
      <c r="P6" s="5">
        <f t="shared" si="6"/>
        <v>1421.6851273685279</v>
      </c>
      <c r="R6" s="4">
        <f t="shared" si="7"/>
        <v>0.2154107524892061</v>
      </c>
      <c r="S6" s="4">
        <f t="shared" si="0"/>
        <v>9.1210286858664766E-2</v>
      </c>
      <c r="T6" s="4">
        <f t="shared" si="0"/>
        <v>3.8620711049495E-2</v>
      </c>
      <c r="U6" s="4">
        <f t="shared" si="0"/>
        <v>0.61123106785393233</v>
      </c>
    </row>
    <row r="7" spans="1:21" x14ac:dyDescent="0.35">
      <c r="A7" t="str">
        <f>[1]report!A7</f>
        <v>2mm_os</v>
      </c>
      <c r="B7" s="4">
        <f>[1]report!B7</f>
        <v>6.9943350000000004</v>
      </c>
      <c r="C7" s="1">
        <f>[1]report!C7</f>
        <v>1.992</v>
      </c>
      <c r="D7" s="1">
        <f>[1]report!D7</f>
        <v>14.505401000000001</v>
      </c>
      <c r="E7" s="1">
        <f>[1]report!E7</f>
        <v>101.45562700000001</v>
      </c>
      <c r="H7" s="1">
        <f t="shared" si="8"/>
        <v>1.6625682069846524</v>
      </c>
      <c r="I7" s="3">
        <f t="shared" si="1"/>
        <v>1.0256370352138375</v>
      </c>
      <c r="J7" s="3">
        <f t="shared" si="2"/>
        <v>0.61689916769868669</v>
      </c>
      <c r="L7" s="2" t="s">
        <v>3</v>
      </c>
      <c r="M7" s="4">
        <f t="shared" si="3"/>
        <v>709.61464287304511</v>
      </c>
      <c r="N7" s="4">
        <f t="shared" si="4"/>
        <v>4963.2825331594404</v>
      </c>
      <c r="O7" s="5">
        <f t="shared" si="5"/>
        <v>34714.860736565737</v>
      </c>
      <c r="P7" s="5">
        <f t="shared" si="6"/>
        <v>1471.6545533414271</v>
      </c>
      <c r="R7" s="4">
        <f t="shared" si="7"/>
        <v>0.37105194548230735</v>
      </c>
      <c r="S7" s="4">
        <f t="shared" si="0"/>
        <v>0.22317998378861856</v>
      </c>
      <c r="T7" s="4">
        <f t="shared" si="0"/>
        <v>0.13423809191768021</v>
      </c>
      <c r="U7" s="4">
        <f t="shared" si="0"/>
        <v>0.63271463338436496</v>
      </c>
    </row>
    <row r="8" spans="1:21" x14ac:dyDescent="0.35">
      <c r="A8" t="str">
        <f>[1]report!A8</f>
        <v>2mm_o0_omp</v>
      </c>
      <c r="B8" s="4">
        <f>[1]report!B8</f>
        <v>4.9276720000000003</v>
      </c>
      <c r="C8" s="1">
        <f>[1]report!C8</f>
        <v>1.992</v>
      </c>
      <c r="D8" s="1">
        <f>[1]report!D8</f>
        <v>32.297156999999999</v>
      </c>
      <c r="E8" s="1">
        <f>[1]report!E8</f>
        <v>159.14977999999999</v>
      </c>
      <c r="H8" s="1">
        <f t="shared" ref="H8:H10" si="9">$B$2/B8</f>
        <v>2.3598484233528527</v>
      </c>
      <c r="I8" s="3">
        <f t="shared" ref="I8:I10" si="10">D8/$D$2</f>
        <v>2.2836431996134294</v>
      </c>
      <c r="J8" s="3">
        <f t="shared" ref="J8:J10" si="11">E8/$E$2</f>
        <v>0.96770745718647111</v>
      </c>
      <c r="L8" s="2" t="s">
        <v>17</v>
      </c>
      <c r="M8" s="4">
        <f t="shared" si="3"/>
        <v>784.23791471215998</v>
      </c>
      <c r="N8" s="4">
        <f t="shared" si="4"/>
        <v>3864.467213665499</v>
      </c>
      <c r="O8" s="5">
        <f t="shared" si="5"/>
        <v>19042.826883697497</v>
      </c>
      <c r="P8" s="5">
        <f t="shared" si="6"/>
        <v>5140.0854311754592</v>
      </c>
      <c r="R8" s="4">
        <f t="shared" si="7"/>
        <v>0.41007187055326227</v>
      </c>
      <c r="S8" s="4">
        <f t="shared" si="0"/>
        <v>0.17377042800513245</v>
      </c>
      <c r="T8" s="4">
        <f t="shared" si="0"/>
        <v>7.3636266755743959E-2</v>
      </c>
      <c r="U8" s="4">
        <f t="shared" si="0"/>
        <v>2.2098985538190883</v>
      </c>
    </row>
    <row r="9" spans="1:21" x14ac:dyDescent="0.35">
      <c r="A9" t="str">
        <f>[1]report!A9</f>
        <v>2mm_o1_omp</v>
      </c>
      <c r="B9" s="4">
        <f>[1]report!B9</f>
        <v>2.2243469999999999</v>
      </c>
      <c r="C9" s="1">
        <f>[1]report!C9</f>
        <v>1.992</v>
      </c>
      <c r="D9" s="1">
        <f>[1]report!D9</f>
        <v>32.785139000000001</v>
      </c>
      <c r="E9" s="1">
        <f>[1]report!E9</f>
        <v>72.925537000000006</v>
      </c>
      <c r="H9" s="1">
        <f t="shared" si="9"/>
        <v>5.2278529384129362</v>
      </c>
      <c r="I9" s="3">
        <f t="shared" si="10"/>
        <v>2.3181470655677536</v>
      </c>
      <c r="J9" s="3">
        <f t="shared" si="11"/>
        <v>0.44342245383077455</v>
      </c>
      <c r="L9" s="2" t="s">
        <v>18</v>
      </c>
      <c r="M9" s="4">
        <f t="shared" si="3"/>
        <v>162.21169944933899</v>
      </c>
      <c r="N9" s="4">
        <f t="shared" si="4"/>
        <v>360.81510703503881</v>
      </c>
      <c r="O9" s="5">
        <f t="shared" si="5"/>
        <v>802.57800088806744</v>
      </c>
      <c r="P9" s="5">
        <f t="shared" si="6"/>
        <v>2390.873867194643</v>
      </c>
      <c r="R9" s="4">
        <f t="shared" si="7"/>
        <v>8.481922866892809E-2</v>
      </c>
      <c r="S9" s="4">
        <f t="shared" si="0"/>
        <v>1.622448635570789E-2</v>
      </c>
      <c r="T9" s="4">
        <f t="shared" si="0"/>
        <v>3.1034703054660323E-3</v>
      </c>
      <c r="U9" s="4">
        <f t="shared" si="0"/>
        <v>1.0279184601546625</v>
      </c>
    </row>
    <row r="10" spans="1:21" x14ac:dyDescent="0.35">
      <c r="A10" t="str">
        <f>[1]report!A10</f>
        <v>2mm_o2_omp</v>
      </c>
      <c r="B10" s="4">
        <f>[1]report!B10</f>
        <v>2.1461049999999999</v>
      </c>
      <c r="C10" s="1">
        <f>[1]report!C10</f>
        <v>1.992</v>
      </c>
      <c r="D10" s="1">
        <f>[1]report!D10</f>
        <v>30.808052</v>
      </c>
      <c r="E10" s="1">
        <f>[1]report!E10</f>
        <v>66.117310000000003</v>
      </c>
      <c r="H10" s="1">
        <f t="shared" si="9"/>
        <v>5.4184483051854402</v>
      </c>
      <c r="I10" s="3">
        <f t="shared" si="10"/>
        <v>2.1783526780123994</v>
      </c>
      <c r="J10" s="3">
        <f t="shared" si="11"/>
        <v>0.40202514848659954</v>
      </c>
      <c r="L10" s="2" t="s">
        <v>6</v>
      </c>
      <c r="M10" s="4">
        <f t="shared" si="3"/>
        <v>141.89468957755</v>
      </c>
      <c r="N10" s="4">
        <f t="shared" si="4"/>
        <v>304.52090277582795</v>
      </c>
      <c r="O10" s="5">
        <f t="shared" si="5"/>
        <v>653.53383205171826</v>
      </c>
      <c r="P10" s="5">
        <f t="shared" si="6"/>
        <v>2036.94552458012</v>
      </c>
      <c r="R10" s="4">
        <f t="shared" si="7"/>
        <v>7.4195623145811421E-2</v>
      </c>
      <c r="S10" s="4">
        <f t="shared" si="0"/>
        <v>1.3693149582105713E-2</v>
      </c>
      <c r="T10" s="4">
        <f t="shared" si="0"/>
        <v>2.5271348568558652E-3</v>
      </c>
      <c r="U10" s="4">
        <f t="shared" si="0"/>
        <v>0.87575255883411651</v>
      </c>
    </row>
    <row r="11" spans="1:21" x14ac:dyDescent="0.35">
      <c r="A11" t="str">
        <f>[1]report!A11</f>
        <v>2mm_o3_omp</v>
      </c>
      <c r="B11" s="4">
        <f>[1]report!B11</f>
        <v>2.5697350000000001</v>
      </c>
      <c r="C11" s="1">
        <f>[1]report!C11</f>
        <v>1.992</v>
      </c>
      <c r="D11" s="1">
        <f>[1]report!D11</f>
        <v>20.670200000000001</v>
      </c>
      <c r="E11" s="1">
        <f>[1]report!E11</f>
        <v>53.116942999999999</v>
      </c>
      <c r="H11" s="1">
        <f t="shared" ref="H11:H13" si="12">$B$2/B11</f>
        <v>4.5251977343967367</v>
      </c>
      <c r="I11" s="3">
        <f t="shared" ref="I11:I13" si="13">D11/$D$2</f>
        <v>1.4615330279581422</v>
      </c>
      <c r="J11" s="3">
        <f t="shared" ref="J11:J13" si="14">E11/$E$2</f>
        <v>0.32297664403965076</v>
      </c>
      <c r="L11" s="2" t="s">
        <v>9</v>
      </c>
      <c r="M11" s="4">
        <f t="shared" si="3"/>
        <v>136.496467520105</v>
      </c>
      <c r="N11" s="4">
        <f t="shared" si="4"/>
        <v>350.75974996277705</v>
      </c>
      <c r="O11" s="5">
        <f t="shared" si="5"/>
        <v>901.3596060705969</v>
      </c>
      <c r="P11" s="5">
        <f t="shared" si="6"/>
        <v>1097.9378351985999</v>
      </c>
      <c r="R11" s="4">
        <f t="shared" si="7"/>
        <v>7.1372935061965292E-2</v>
      </c>
      <c r="S11" s="4">
        <f t="shared" si="0"/>
        <v>1.5772335100287093E-2</v>
      </c>
      <c r="T11" s="4">
        <f t="shared" si="0"/>
        <v>3.4854466094153417E-3</v>
      </c>
      <c r="U11" s="4">
        <f t="shared" si="0"/>
        <v>0.47204103252302976</v>
      </c>
    </row>
    <row r="12" spans="1:21" x14ac:dyDescent="0.35">
      <c r="A12" t="str">
        <f>[1]report!A12</f>
        <v>2mm_ofast_omp</v>
      </c>
      <c r="B12" s="4">
        <f>[1]report!B12</f>
        <v>2.5899009999999998</v>
      </c>
      <c r="C12" s="1">
        <f>[1]report!C12</f>
        <v>1.992</v>
      </c>
      <c r="D12" s="1">
        <f>[1]report!D12</f>
        <v>18.413429000000001</v>
      </c>
      <c r="E12" s="1">
        <f>[1]report!E12</f>
        <v>47.688965000000003</v>
      </c>
      <c r="H12" s="1">
        <f t="shared" si="12"/>
        <v>4.4899627437496648</v>
      </c>
      <c r="I12" s="3">
        <f t="shared" si="13"/>
        <v>1.3019629535012853</v>
      </c>
      <c r="J12" s="3">
        <f t="shared" si="14"/>
        <v>0.2899719186291343</v>
      </c>
      <c r="L12" s="2" t="s">
        <v>10</v>
      </c>
      <c r="M12" s="4">
        <f t="shared" si="3"/>
        <v>123.509698142465</v>
      </c>
      <c r="N12" s="4">
        <f t="shared" si="4"/>
        <v>319.87789072886824</v>
      </c>
      <c r="O12" s="5">
        <f t="shared" si="5"/>
        <v>828.45206907658655</v>
      </c>
      <c r="P12" s="5">
        <f t="shared" si="6"/>
        <v>878.11737111098512</v>
      </c>
      <c r="R12" s="4">
        <f t="shared" si="7"/>
        <v>6.4582254949174148E-2</v>
      </c>
      <c r="S12" s="4">
        <f t="shared" si="0"/>
        <v>1.4383695062743463E-2</v>
      </c>
      <c r="T12" s="4">
        <f t="shared" si="0"/>
        <v>3.2035221411951696E-3</v>
      </c>
      <c r="U12" s="4">
        <f t="shared" si="0"/>
        <v>0.37753269561082203</v>
      </c>
    </row>
    <row r="13" spans="1:21" x14ac:dyDescent="0.35">
      <c r="A13" t="str">
        <f>[1]report!A13</f>
        <v>2mm_os_omp</v>
      </c>
      <c r="B13" s="4">
        <f>[1]report!B13</f>
        <v>2.6603620000000001</v>
      </c>
      <c r="C13" s="1">
        <f>[1]report!C13</f>
        <v>1.992</v>
      </c>
      <c r="D13" s="1">
        <f>[1]report!D13</f>
        <v>19.322315</v>
      </c>
      <c r="E13" s="1">
        <f>[1]report!E13</f>
        <v>51.404358000000002</v>
      </c>
      <c r="H13" s="1">
        <f t="shared" si="12"/>
        <v>4.371043865458911</v>
      </c>
      <c r="I13" s="3">
        <f t="shared" si="13"/>
        <v>1.3662277844002975</v>
      </c>
      <c r="J13" s="3">
        <f t="shared" si="14"/>
        <v>0.31256330086339446</v>
      </c>
      <c r="L13" s="2" t="s">
        <v>19</v>
      </c>
      <c r="M13" s="4">
        <f t="shared" si="3"/>
        <v>136.75420065759602</v>
      </c>
      <c r="N13" s="4">
        <f t="shared" si="4"/>
        <v>363.81567876984349</v>
      </c>
      <c r="O13" s="5">
        <f t="shared" si="5"/>
        <v>967.88140680349841</v>
      </c>
      <c r="P13" s="5">
        <f t="shared" si="6"/>
        <v>993.25119764877002</v>
      </c>
      <c r="R13" s="4">
        <f t="shared" si="7"/>
        <v>7.1507701703327292E-2</v>
      </c>
      <c r="S13" s="4">
        <f t="shared" si="0"/>
        <v>1.6359410681828009E-2</v>
      </c>
      <c r="T13" s="4">
        <f t="shared" si="0"/>
        <v>3.7426782218097127E-3</v>
      </c>
      <c r="U13" s="4">
        <f t="shared" si="0"/>
        <v>0.42703266602343898</v>
      </c>
    </row>
    <row r="15" spans="1:21" x14ac:dyDescent="0.35">
      <c r="A15" t="s">
        <v>12</v>
      </c>
      <c r="B15" s="1">
        <f>MIN(B2:B13)</f>
        <v>2.1461049999999999</v>
      </c>
      <c r="C15" s="1">
        <f>MIN(C2:C13)</f>
        <v>1.992</v>
      </c>
      <c r="D15" s="1">
        <f>MIN(D2:D13)</f>
        <v>14.142821</v>
      </c>
      <c r="E15" s="1">
        <f>MIN(E2:E13)</f>
        <v>47.688965000000003</v>
      </c>
      <c r="H15" s="1">
        <f>MIN(H2:H13)</f>
        <v>1</v>
      </c>
      <c r="M15" s="1">
        <f>MIN(M2:M13)</f>
        <v>123.509698142465</v>
      </c>
      <c r="N15" s="1">
        <f>MIN(N2:N13)</f>
        <v>304.52090277582795</v>
      </c>
      <c r="O15" s="1">
        <f>MIN(O2:O13)</f>
        <v>653.53383205171826</v>
      </c>
      <c r="P15" s="1">
        <f>MIN(P2:P13)</f>
        <v>878.11737111098512</v>
      </c>
    </row>
    <row r="16" spans="1:21" x14ac:dyDescent="0.35">
      <c r="A16" t="s">
        <v>13</v>
      </c>
      <c r="B16" s="1">
        <f>MAX(B2:B13)</f>
        <v>11.628558999999999</v>
      </c>
      <c r="C16" s="1">
        <f>MAX(C2:C13)</f>
        <v>1.992</v>
      </c>
      <c r="D16" s="1">
        <f>MAX(D2:D13)</f>
        <v>32.785139000000001</v>
      </c>
      <c r="E16" s="1">
        <f>MAX(E2:E13)</f>
        <v>164.460632</v>
      </c>
      <c r="H16" s="1">
        <f>MAX(H2:H13)</f>
        <v>5.4184483051854402</v>
      </c>
      <c r="M16" s="1">
        <f>MAX(M2:M13)</f>
        <v>1912.4401623892879</v>
      </c>
      <c r="N16" s="1">
        <f>MAX(N2:N13)</f>
        <v>22238.923262313416</v>
      </c>
      <c r="O16" s="1">
        <f>MAX(O2:O13)</f>
        <v>258606.63125228402</v>
      </c>
      <c r="P16" s="1">
        <f>MAX(P2:P13)</f>
        <v>5140.0854311754592</v>
      </c>
    </row>
  </sheetData>
  <conditionalFormatting sqref="B2:B13">
    <cfRule type="cellIs" dxfId="33" priority="20" operator="equal">
      <formula>$B$16</formula>
    </cfRule>
    <cfRule type="cellIs" dxfId="32" priority="21" operator="equal">
      <formula>$B$15</formula>
    </cfRule>
  </conditionalFormatting>
  <conditionalFormatting sqref="D2:D13">
    <cfRule type="cellIs" dxfId="31" priority="18" operator="equal">
      <formula>$D$16</formula>
    </cfRule>
    <cfRule type="cellIs" dxfId="30" priority="19" operator="equal">
      <formula>$D$15</formula>
    </cfRule>
  </conditionalFormatting>
  <conditionalFormatting sqref="E2:E13">
    <cfRule type="cellIs" dxfId="29" priority="15" operator="equal">
      <formula>$E$16</formula>
    </cfRule>
    <cfRule type="cellIs" dxfId="28" priority="16" operator="equal">
      <formula>"13.04$E$16"</formula>
    </cfRule>
    <cfRule type="cellIs" dxfId="27" priority="17" operator="equal">
      <formula>$E$15</formula>
    </cfRule>
  </conditionalFormatting>
  <conditionalFormatting sqref="H2:H13">
    <cfRule type="cellIs" dxfId="26" priority="9" operator="equal">
      <formula>$H$15</formula>
    </cfRule>
    <cfRule type="cellIs" dxfId="25" priority="10" operator="equal">
      <formula>$H$16</formula>
    </cfRule>
  </conditionalFormatting>
  <conditionalFormatting sqref="M2:M13">
    <cfRule type="cellIs" dxfId="24" priority="13" operator="equal">
      <formula>$M$15</formula>
    </cfRule>
    <cfRule type="cellIs" dxfId="23" priority="14" operator="equal">
      <formula>$M$16</formula>
    </cfRule>
  </conditionalFormatting>
  <conditionalFormatting sqref="N2:N13">
    <cfRule type="cellIs" dxfId="22" priority="11" operator="equal">
      <formula>$N$15</formula>
    </cfRule>
    <cfRule type="cellIs" dxfId="21" priority="12" operator="equal">
      <formula>$N$16</formula>
    </cfRule>
  </conditionalFormatting>
  <conditionalFormatting sqref="O2:P13">
    <cfRule type="cellIs" dxfId="20" priority="3" operator="equal">
      <formula>$O$15</formula>
    </cfRule>
    <cfRule type="cellIs" dxfId="19" priority="4" operator="equal">
      <formula>$O$16</formula>
    </cfRule>
  </conditionalFormatting>
  <conditionalFormatting sqref="P2:P13">
    <cfRule type="cellIs" dxfId="18" priority="1" operator="equal">
      <formula>$P$16</formula>
    </cfRule>
    <cfRule type="cellIs" dxfId="17" priority="2" operator="equal">
      <formula>$P$15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DCA3-9321-4CB7-AD15-452EAC17B166}">
  <dimension ref="A1:Q16"/>
  <sheetViews>
    <sheetView tabSelected="1" workbookViewId="0">
      <selection activeCell="G7" sqref="G7"/>
    </sheetView>
  </sheetViews>
  <sheetFormatPr defaultRowHeight="14.5" x14ac:dyDescent="0.35"/>
  <sheetData>
    <row r="1" spans="1:17" ht="58" x14ac:dyDescent="0.35">
      <c r="A1" t="s">
        <v>26</v>
      </c>
      <c r="B1" s="6" t="str">
        <f>[1]report!A1</f>
        <v>Opt.</v>
      </c>
      <c r="C1" s="6" t="str">
        <f>[1]report!B1</f>
        <v>Exec. Time(s)</v>
      </c>
      <c r="D1" s="6" t="str">
        <f>[1]report!C1</f>
        <v>Average Freq. (GHz)</v>
      </c>
      <c r="E1" s="6" t="str">
        <f>[1]report!D1</f>
        <v>Average Power Dissipation(W)</v>
      </c>
      <c r="F1" s="6" t="str">
        <f>[1]report!E1</f>
        <v>Energy Consumption (J)</v>
      </c>
      <c r="G1" s="6"/>
      <c r="H1" s="6"/>
      <c r="I1" s="6" t="s">
        <v>0</v>
      </c>
      <c r="J1" s="6" t="s">
        <v>1</v>
      </c>
      <c r="K1" s="6" t="s">
        <v>2</v>
      </c>
      <c r="L1" s="6"/>
      <c r="M1" s="6" t="s">
        <v>11</v>
      </c>
      <c r="N1" s="6" t="s">
        <v>14</v>
      </c>
      <c r="O1" s="6" t="s">
        <v>15</v>
      </c>
      <c r="P1" s="6" t="s">
        <v>20</v>
      </c>
      <c r="Q1" s="6" t="s">
        <v>21</v>
      </c>
    </row>
    <row r="2" spans="1:17" x14ac:dyDescent="0.35">
      <c r="A2" t="s">
        <v>27</v>
      </c>
      <c r="B2" t="str">
        <f>[1]report!A2</f>
        <v>2mm_o0</v>
      </c>
      <c r="C2" s="4">
        <f>[1]report!B2</f>
        <v>11.628558999999999</v>
      </c>
      <c r="D2" s="1">
        <f>[1]report!C2</f>
        <v>1.992</v>
      </c>
      <c r="E2" s="1">
        <f>[1]report!D2</f>
        <v>14.142821</v>
      </c>
      <c r="F2" s="1">
        <f>[1]report!E2</f>
        <v>164.460632</v>
      </c>
      <c r="I2" s="1">
        <f>$C$2/C2</f>
        <v>1</v>
      </c>
      <c r="J2" s="3">
        <f>E2/$E$2</f>
        <v>1</v>
      </c>
      <c r="K2" s="3">
        <f>F2/$F$2</f>
        <v>1</v>
      </c>
      <c r="M2" s="2" t="s">
        <v>16</v>
      </c>
      <c r="N2" s="4">
        <f>F2*C2</f>
        <v>1912.4401623892879</v>
      </c>
      <c r="O2" s="4">
        <f>F2*C2*C2</f>
        <v>22238.923262313416</v>
      </c>
      <c r="P2" s="5">
        <f>F2*C2*C2*C2</f>
        <v>258606.63125228402</v>
      </c>
      <c r="Q2" s="5">
        <f>F2*E2</f>
        <v>2325.9372799228722</v>
      </c>
    </row>
    <row r="3" spans="1:17" x14ac:dyDescent="0.35">
      <c r="A3" t="s">
        <v>28</v>
      </c>
      <c r="B3" t="str">
        <f>[1]report!A3</f>
        <v>2mm_o1</v>
      </c>
      <c r="C3" s="4">
        <f>[1]report!B3</f>
        <v>5.476693</v>
      </c>
      <c r="D3" s="1">
        <f>[1]report!C3</f>
        <v>1.992</v>
      </c>
      <c r="E3" s="1">
        <f>[1]report!D3</f>
        <v>15.848466999999999</v>
      </c>
      <c r="F3" s="1">
        <f>[1]report!E3</f>
        <v>86.797179999999997</v>
      </c>
      <c r="I3" s="1">
        <f>$C$2/C3</f>
        <v>2.1232811479482234</v>
      </c>
      <c r="J3" s="3">
        <f t="shared" ref="J3:J13" si="0">E3/$E$2</f>
        <v>1.1206015405271692</v>
      </c>
      <c r="K3" s="3">
        <f t="shared" ref="K3:K13" si="1">F3/$F$2</f>
        <v>0.52776873677586256</v>
      </c>
      <c r="M3" s="2" t="s">
        <v>4</v>
      </c>
      <c r="N3" s="4">
        <f t="shared" ref="N3:N13" si="2">F3*C3</f>
        <v>475.36150812573999</v>
      </c>
      <c r="O3" s="4">
        <f t="shared" ref="O3:O13" si="3">F3*C3*C3</f>
        <v>2603.4090440216833</v>
      </c>
      <c r="P3" s="5">
        <f t="shared" ref="P3:P13" si="4">F3*C3*C3*C3</f>
        <v>14258.072087530245</v>
      </c>
      <c r="Q3" s="5">
        <f t="shared" ref="Q3:Q13" si="5">F3*E3</f>
        <v>1375.60224292306</v>
      </c>
    </row>
    <row r="4" spans="1:17" x14ac:dyDescent="0.35">
      <c r="A4" t="s">
        <v>29</v>
      </c>
      <c r="B4" t="str">
        <f>[1]report!A4</f>
        <v>2mm_o2</v>
      </c>
      <c r="C4" s="4">
        <f>[1]report!B4</f>
        <v>4.8476489999999997</v>
      </c>
      <c r="D4" s="1">
        <f>[1]report!C4</f>
        <v>1.992</v>
      </c>
      <c r="E4" s="1">
        <f>[1]report!D4</f>
        <v>15.19558</v>
      </c>
      <c r="F4" s="1">
        <f>[1]report!E4</f>
        <v>73.662841999999998</v>
      </c>
      <c r="I4" s="1">
        <f>$C$2/C4</f>
        <v>2.3988038325382055</v>
      </c>
      <c r="J4" s="3">
        <f t="shared" si="0"/>
        <v>1.0744376952801709</v>
      </c>
      <c r="K4" s="3">
        <f t="shared" si="1"/>
        <v>0.4479056240036825</v>
      </c>
      <c r="M4" s="2" t="s">
        <v>5</v>
      </c>
      <c r="N4" s="4">
        <f t="shared" si="2"/>
        <v>357.09160235845798</v>
      </c>
      <c r="O4" s="4">
        <f t="shared" si="3"/>
        <v>1731.0547490813763</v>
      </c>
      <c r="P4" s="5">
        <f t="shared" si="4"/>
        <v>8391.5458233295831</v>
      </c>
      <c r="Q4" s="5">
        <f t="shared" si="5"/>
        <v>1119.34960863836</v>
      </c>
    </row>
    <row r="5" spans="1:17" x14ac:dyDescent="0.35">
      <c r="A5" t="s">
        <v>30</v>
      </c>
      <c r="B5" t="str">
        <f>[1]report!A5</f>
        <v>2mm_o3</v>
      </c>
      <c r="C5" s="4">
        <f>[1]report!B5</f>
        <v>4.8308309999999999</v>
      </c>
      <c r="D5" s="1">
        <f>[1]report!C5</f>
        <v>1.992</v>
      </c>
      <c r="E5" s="1">
        <f>[1]report!D5</f>
        <v>17.028227999999999</v>
      </c>
      <c r="F5" s="1">
        <f>[1]report!E5</f>
        <v>82.260497999999998</v>
      </c>
      <c r="I5" s="1">
        <f t="shared" ref="I5:I13" si="6">$C$2/C5</f>
        <v>2.4071550008683804</v>
      </c>
      <c r="J5" s="3">
        <f t="shared" si="0"/>
        <v>1.2040191981500721</v>
      </c>
      <c r="K5" s="3">
        <f t="shared" si="1"/>
        <v>0.50018352112376652</v>
      </c>
      <c r="M5" s="2" t="s">
        <v>7</v>
      </c>
      <c r="N5" s="4">
        <f t="shared" si="2"/>
        <v>397.38656381383799</v>
      </c>
      <c r="O5" s="4">
        <f t="shared" si="3"/>
        <v>1919.7073314553668</v>
      </c>
      <c r="P5" s="5">
        <f t="shared" si="4"/>
        <v>9273.7816877218611</v>
      </c>
      <c r="Q5" s="5">
        <f t="shared" si="5"/>
        <v>1400.7505153375439</v>
      </c>
    </row>
    <row r="6" spans="1:17" x14ac:dyDescent="0.35">
      <c r="A6" t="s">
        <v>31</v>
      </c>
      <c r="B6" t="str">
        <f>[1]report!A6</f>
        <v>2mm_ofast</v>
      </c>
      <c r="C6" s="4">
        <f>[1]report!B6</f>
        <v>4.9238220000000004</v>
      </c>
      <c r="D6" s="1">
        <f>[1]report!C6</f>
        <v>1.992</v>
      </c>
      <c r="E6" s="1">
        <f>[1]report!D6</f>
        <v>16.992235999999998</v>
      </c>
      <c r="F6" s="1">
        <f>[1]report!E6</f>
        <v>83.666747999999998</v>
      </c>
      <c r="I6" s="1">
        <f t="shared" si="6"/>
        <v>2.3616936193063029</v>
      </c>
      <c r="J6" s="3">
        <f t="shared" si="0"/>
        <v>1.2014743027575614</v>
      </c>
      <c r="K6" s="3">
        <f t="shared" si="1"/>
        <v>0.50873419968372735</v>
      </c>
      <c r="M6" s="2" t="s">
        <v>8</v>
      </c>
      <c r="N6" s="4">
        <f t="shared" si="2"/>
        <v>411.96017447085603</v>
      </c>
      <c r="O6" s="4">
        <f t="shared" si="3"/>
        <v>2028.4185701834394</v>
      </c>
      <c r="P6" s="5">
        <f t="shared" si="4"/>
        <v>9987.5719810777646</v>
      </c>
      <c r="Q6" s="5">
        <f t="shared" si="5"/>
        <v>1421.6851273685279</v>
      </c>
    </row>
    <row r="7" spans="1:17" x14ac:dyDescent="0.35">
      <c r="A7" t="s">
        <v>32</v>
      </c>
      <c r="B7" t="str">
        <f>[1]report!A7</f>
        <v>2mm_os</v>
      </c>
      <c r="C7" s="4">
        <f>[1]report!B7</f>
        <v>6.9943350000000004</v>
      </c>
      <c r="D7" s="1">
        <f>[1]report!C7</f>
        <v>1.992</v>
      </c>
      <c r="E7" s="1">
        <f>[1]report!D7</f>
        <v>14.505401000000001</v>
      </c>
      <c r="F7" s="1">
        <f>[1]report!E7</f>
        <v>101.45562700000001</v>
      </c>
      <c r="I7" s="1">
        <f t="shared" si="6"/>
        <v>1.6625682069846524</v>
      </c>
      <c r="J7" s="3">
        <f t="shared" si="0"/>
        <v>1.0256370352138375</v>
      </c>
      <c r="K7" s="3">
        <f t="shared" si="1"/>
        <v>0.61689916769868669</v>
      </c>
      <c r="M7" s="2" t="s">
        <v>3</v>
      </c>
      <c r="N7" s="4">
        <f t="shared" si="2"/>
        <v>709.61464287304511</v>
      </c>
      <c r="O7" s="4">
        <f t="shared" si="3"/>
        <v>4963.2825331594404</v>
      </c>
      <c r="P7" s="5">
        <f t="shared" si="4"/>
        <v>34714.860736565737</v>
      </c>
      <c r="Q7" s="5">
        <f t="shared" si="5"/>
        <v>1471.6545533414271</v>
      </c>
    </row>
    <row r="8" spans="1:17" x14ac:dyDescent="0.35">
      <c r="A8" t="s">
        <v>33</v>
      </c>
      <c r="B8" t="str">
        <f>[1]report!A8</f>
        <v>2mm_o0_omp</v>
      </c>
      <c r="C8" s="4">
        <f>[1]report!B8</f>
        <v>4.9276720000000003</v>
      </c>
      <c r="D8" s="1">
        <f>[1]report!C8</f>
        <v>1.992</v>
      </c>
      <c r="E8" s="1">
        <f>[1]report!D8</f>
        <v>32.297156999999999</v>
      </c>
      <c r="F8" s="1">
        <f>[1]report!E8</f>
        <v>159.14977999999999</v>
      </c>
      <c r="I8" s="1">
        <f t="shared" si="6"/>
        <v>2.3598484233528527</v>
      </c>
      <c r="J8" s="3">
        <f t="shared" si="0"/>
        <v>2.2836431996134294</v>
      </c>
      <c r="K8" s="3">
        <f t="shared" si="1"/>
        <v>0.96770745718647111</v>
      </c>
      <c r="M8" s="2" t="s">
        <v>17</v>
      </c>
      <c r="N8" s="4">
        <f t="shared" si="2"/>
        <v>784.23791471215998</v>
      </c>
      <c r="O8" s="4">
        <f t="shared" si="3"/>
        <v>3864.467213665499</v>
      </c>
      <c r="P8" s="5">
        <f t="shared" si="4"/>
        <v>19042.826883697497</v>
      </c>
      <c r="Q8" s="5">
        <f t="shared" si="5"/>
        <v>5140.0854311754592</v>
      </c>
    </row>
    <row r="9" spans="1:17" x14ac:dyDescent="0.35">
      <c r="A9" t="s">
        <v>34</v>
      </c>
      <c r="B9" t="str">
        <f>[1]report!A9</f>
        <v>2mm_o1_omp</v>
      </c>
      <c r="C9" s="4">
        <f>[1]report!B9</f>
        <v>2.2243469999999999</v>
      </c>
      <c r="D9" s="1">
        <f>[1]report!C9</f>
        <v>1.992</v>
      </c>
      <c r="E9" s="1">
        <f>[1]report!D9</f>
        <v>32.785139000000001</v>
      </c>
      <c r="F9" s="1">
        <f>[1]report!E9</f>
        <v>72.925537000000006</v>
      </c>
      <c r="I9" s="1">
        <f t="shared" si="6"/>
        <v>5.2278529384129362</v>
      </c>
      <c r="J9" s="3">
        <f t="shared" si="0"/>
        <v>2.3181470655677536</v>
      </c>
      <c r="K9" s="3">
        <f t="shared" si="1"/>
        <v>0.44342245383077455</v>
      </c>
      <c r="M9" s="2" t="s">
        <v>18</v>
      </c>
      <c r="N9" s="4">
        <f t="shared" si="2"/>
        <v>162.21169944933899</v>
      </c>
      <c r="O9" s="4">
        <f t="shared" si="3"/>
        <v>360.81510703503881</v>
      </c>
      <c r="P9" s="5">
        <f t="shared" si="4"/>
        <v>802.57800088806744</v>
      </c>
      <c r="Q9" s="5">
        <f t="shared" si="5"/>
        <v>2390.873867194643</v>
      </c>
    </row>
    <row r="10" spans="1:17" x14ac:dyDescent="0.35">
      <c r="A10" t="s">
        <v>35</v>
      </c>
      <c r="B10" t="str">
        <f>[1]report!A10</f>
        <v>2mm_o2_omp</v>
      </c>
      <c r="C10" s="4">
        <f>[1]report!B10</f>
        <v>2.1461049999999999</v>
      </c>
      <c r="D10" s="1">
        <f>[1]report!C10</f>
        <v>1.992</v>
      </c>
      <c r="E10" s="1">
        <f>[1]report!D10</f>
        <v>30.808052</v>
      </c>
      <c r="F10" s="1">
        <f>[1]report!E10</f>
        <v>66.117310000000003</v>
      </c>
      <c r="I10" s="1">
        <f t="shared" si="6"/>
        <v>5.4184483051854402</v>
      </c>
      <c r="J10" s="3">
        <f t="shared" si="0"/>
        <v>2.1783526780123994</v>
      </c>
      <c r="K10" s="3">
        <f t="shared" si="1"/>
        <v>0.40202514848659954</v>
      </c>
      <c r="M10" s="2" t="s">
        <v>6</v>
      </c>
      <c r="N10" s="4">
        <f t="shared" si="2"/>
        <v>141.89468957755</v>
      </c>
      <c r="O10" s="4">
        <f t="shared" si="3"/>
        <v>304.52090277582795</v>
      </c>
      <c r="P10" s="5">
        <f t="shared" si="4"/>
        <v>653.53383205171826</v>
      </c>
      <c r="Q10" s="5">
        <f t="shared" si="5"/>
        <v>2036.94552458012</v>
      </c>
    </row>
    <row r="11" spans="1:17" x14ac:dyDescent="0.35">
      <c r="A11" t="s">
        <v>36</v>
      </c>
      <c r="B11" t="str">
        <f>[1]report!A11</f>
        <v>2mm_o3_omp</v>
      </c>
      <c r="C11" s="4">
        <f>[1]report!B11</f>
        <v>2.5697350000000001</v>
      </c>
      <c r="D11" s="1">
        <f>[1]report!C11</f>
        <v>1.992</v>
      </c>
      <c r="E11" s="1">
        <f>[1]report!D11</f>
        <v>20.670200000000001</v>
      </c>
      <c r="F11" s="1">
        <f>[1]report!E11</f>
        <v>53.116942999999999</v>
      </c>
      <c r="I11" s="1">
        <f t="shared" si="6"/>
        <v>4.5251977343967367</v>
      </c>
      <c r="J11" s="3">
        <f t="shared" si="0"/>
        <v>1.4615330279581422</v>
      </c>
      <c r="K11" s="3">
        <f t="shared" si="1"/>
        <v>0.32297664403965076</v>
      </c>
      <c r="M11" s="2" t="s">
        <v>9</v>
      </c>
      <c r="N11" s="4">
        <f t="shared" si="2"/>
        <v>136.496467520105</v>
      </c>
      <c r="O11" s="4">
        <f t="shared" si="3"/>
        <v>350.75974996277705</v>
      </c>
      <c r="P11" s="5">
        <f t="shared" si="4"/>
        <v>901.3596060705969</v>
      </c>
      <c r="Q11" s="5">
        <f t="shared" si="5"/>
        <v>1097.9378351985999</v>
      </c>
    </row>
    <row r="12" spans="1:17" x14ac:dyDescent="0.35">
      <c r="A12" t="s">
        <v>37</v>
      </c>
      <c r="B12" t="str">
        <f>[1]report!A12</f>
        <v>2mm_ofast_omp</v>
      </c>
      <c r="C12" s="4">
        <f>[1]report!B12</f>
        <v>2.5899009999999998</v>
      </c>
      <c r="D12" s="1">
        <f>[1]report!C12</f>
        <v>1.992</v>
      </c>
      <c r="E12" s="1">
        <f>[1]report!D12</f>
        <v>18.413429000000001</v>
      </c>
      <c r="F12" s="1">
        <f>[1]report!E12</f>
        <v>47.688965000000003</v>
      </c>
      <c r="I12" s="1">
        <f t="shared" si="6"/>
        <v>4.4899627437496648</v>
      </c>
      <c r="J12" s="3">
        <f t="shared" si="0"/>
        <v>1.3019629535012853</v>
      </c>
      <c r="K12" s="3">
        <f t="shared" si="1"/>
        <v>0.2899719186291343</v>
      </c>
      <c r="M12" s="2" t="s">
        <v>10</v>
      </c>
      <c r="N12" s="4">
        <f t="shared" si="2"/>
        <v>123.509698142465</v>
      </c>
      <c r="O12" s="4">
        <f t="shared" si="3"/>
        <v>319.87789072886824</v>
      </c>
      <c r="P12" s="5">
        <f t="shared" si="4"/>
        <v>828.45206907658655</v>
      </c>
      <c r="Q12" s="5">
        <f t="shared" si="5"/>
        <v>878.11737111098512</v>
      </c>
    </row>
    <row r="13" spans="1:17" x14ac:dyDescent="0.35">
      <c r="A13" t="s">
        <v>38</v>
      </c>
      <c r="B13" t="str">
        <f>[1]report!A13</f>
        <v>2mm_os_omp</v>
      </c>
      <c r="C13" s="4">
        <f>[1]report!B13</f>
        <v>2.6603620000000001</v>
      </c>
      <c r="D13" s="1">
        <f>[1]report!C13</f>
        <v>1.992</v>
      </c>
      <c r="E13" s="1">
        <f>[1]report!D13</f>
        <v>19.322315</v>
      </c>
      <c r="F13" s="1">
        <f>[1]report!E13</f>
        <v>51.404358000000002</v>
      </c>
      <c r="I13" s="1">
        <f t="shared" si="6"/>
        <v>4.371043865458911</v>
      </c>
      <c r="J13" s="3">
        <f t="shared" si="0"/>
        <v>1.3662277844002975</v>
      </c>
      <c r="K13" s="3">
        <f t="shared" si="1"/>
        <v>0.31256330086339446</v>
      </c>
      <c r="M13" s="2" t="s">
        <v>19</v>
      </c>
      <c r="N13" s="4">
        <f t="shared" si="2"/>
        <v>136.75420065759602</v>
      </c>
      <c r="O13" s="4">
        <f t="shared" si="3"/>
        <v>363.81567876984349</v>
      </c>
      <c r="P13" s="5">
        <f t="shared" si="4"/>
        <v>967.88140680349841</v>
      </c>
      <c r="Q13" s="5">
        <f t="shared" si="5"/>
        <v>993.25119764877002</v>
      </c>
    </row>
    <row r="15" spans="1:17" x14ac:dyDescent="0.35">
      <c r="B15" t="s">
        <v>12</v>
      </c>
      <c r="C15" s="1">
        <f>MIN(C2:C13)</f>
        <v>2.1461049999999999</v>
      </c>
      <c r="D15" s="1">
        <f>MIN(D2:D13)</f>
        <v>1.992</v>
      </c>
      <c r="E15" s="1">
        <f>MIN(E2:E13)</f>
        <v>14.142821</v>
      </c>
      <c r="F15" s="1">
        <f>MIN(F2:F13)</f>
        <v>47.688965000000003</v>
      </c>
      <c r="I15" s="1">
        <f>MIN(I2:I13)</f>
        <v>1</v>
      </c>
      <c r="N15" s="1">
        <f>MIN(N2:N13)</f>
        <v>123.509698142465</v>
      </c>
      <c r="O15" s="1">
        <f>MIN(O2:O13)</f>
        <v>304.52090277582795</v>
      </c>
      <c r="P15" s="1">
        <f>MIN(P2:P13)</f>
        <v>653.53383205171826</v>
      </c>
      <c r="Q15" s="1">
        <f>MIN(Q2:Q13)</f>
        <v>878.11737111098512</v>
      </c>
    </row>
    <row r="16" spans="1:17" x14ac:dyDescent="0.35">
      <c r="B16" t="s">
        <v>13</v>
      </c>
      <c r="C16" s="1">
        <f>MAX(C2:C13)</f>
        <v>11.628558999999999</v>
      </c>
      <c r="D16" s="1">
        <f>MAX(D2:D13)</f>
        <v>1.992</v>
      </c>
      <c r="E16" s="1">
        <f>MAX(E2:E13)</f>
        <v>32.785139000000001</v>
      </c>
      <c r="F16" s="1">
        <f>MAX(F2:F13)</f>
        <v>164.460632</v>
      </c>
      <c r="I16" s="1">
        <f>MAX(I2:I13)</f>
        <v>5.4184483051854402</v>
      </c>
      <c r="N16" s="1">
        <f>MAX(N2:N13)</f>
        <v>1912.4401623892879</v>
      </c>
      <c r="O16" s="1">
        <f>MAX(O2:O13)</f>
        <v>22238.923262313416</v>
      </c>
      <c r="P16" s="1">
        <f>MAX(P2:P13)</f>
        <v>258606.63125228402</v>
      </c>
      <c r="Q16" s="1">
        <f>MAX(Q2:Q13)</f>
        <v>5140.0854311754592</v>
      </c>
    </row>
  </sheetData>
  <phoneticPr fontId="18" type="noConversion"/>
  <conditionalFormatting sqref="C2:C13">
    <cfRule type="cellIs" dxfId="16" priority="16" operator="equal">
      <formula>$C$16</formula>
    </cfRule>
    <cfRule type="cellIs" dxfId="15" priority="17" operator="equal">
      <formula>$C$15</formula>
    </cfRule>
  </conditionalFormatting>
  <conditionalFormatting sqref="E2:E13">
    <cfRule type="cellIs" dxfId="14" priority="14" operator="equal">
      <formula>$E$16</formula>
    </cfRule>
    <cfRule type="cellIs" dxfId="13" priority="15" operator="equal">
      <formula>$E$15</formula>
    </cfRule>
  </conditionalFormatting>
  <conditionalFormatting sqref="F2:F13">
    <cfRule type="cellIs" dxfId="12" priority="11" operator="equal">
      <formula>$F$16</formula>
    </cfRule>
    <cfRule type="cellIs" dxfId="11" priority="12" operator="equal">
      <formula>"13.04$E$16"</formula>
    </cfRule>
    <cfRule type="cellIs" dxfId="10" priority="13" operator="equal">
      <formula>$F$15</formula>
    </cfRule>
  </conditionalFormatting>
  <conditionalFormatting sqref="I2:I13">
    <cfRule type="cellIs" dxfId="9" priority="5" operator="equal">
      <formula>$I$15</formula>
    </cfRule>
    <cfRule type="cellIs" dxfId="8" priority="6" operator="equal">
      <formula>$I$16</formula>
    </cfRule>
  </conditionalFormatting>
  <conditionalFormatting sqref="N2:N13">
    <cfRule type="cellIs" dxfId="7" priority="9" operator="equal">
      <formula>$N$15</formula>
    </cfRule>
    <cfRule type="cellIs" dxfId="6" priority="10" operator="equal">
      <formula>$N$16</formula>
    </cfRule>
  </conditionalFormatting>
  <conditionalFormatting sqref="O2:O13">
    <cfRule type="cellIs" dxfId="5" priority="7" operator="equal">
      <formula>$O$15</formula>
    </cfRule>
    <cfRule type="cellIs" dxfId="4" priority="8" operator="equal">
      <formula>$O$16</formula>
    </cfRule>
  </conditionalFormatting>
  <conditionalFormatting sqref="P2:Q13">
    <cfRule type="cellIs" dxfId="3" priority="3" operator="equal">
      <formula>$P$15</formula>
    </cfRule>
    <cfRule type="cellIs" dxfId="2" priority="4" operator="equal">
      <formula>$P$16</formula>
    </cfRule>
  </conditionalFormatting>
  <conditionalFormatting sqref="Q2:Q13">
    <cfRule type="cellIs" dxfId="1" priority="1" operator="equal">
      <formula>$Q$16</formula>
    </cfRule>
    <cfRule type="cellIs" dxfId="0" priority="2" operator="equal">
      <formula>$Q$15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7553C3B54A0244B3FF6D56563F35DC" ma:contentTypeVersion="4" ma:contentTypeDescription="Create a new document." ma:contentTypeScope="" ma:versionID="860cbe93ecbd01458517063eea067077">
  <xsd:schema xmlns:xsd="http://www.w3.org/2001/XMLSchema" xmlns:xs="http://www.w3.org/2001/XMLSchema" xmlns:p="http://schemas.microsoft.com/office/2006/metadata/properties" xmlns:ns2="ccc95334-afd4-4197-89ff-074faef7ed85" targetNamespace="http://schemas.microsoft.com/office/2006/metadata/properties" ma:root="true" ma:fieldsID="0e5908ec4becd0af6219467477b9188d" ns2:_="">
    <xsd:import namespace="ccc95334-afd4-4197-89ff-074faef7ed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95334-afd4-4197-89ff-074faef7e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BFEEA3-CB9E-46D7-ACA4-3F7769D80818}"/>
</file>

<file path=customXml/itemProps2.xml><?xml version="1.0" encoding="utf-8"?>
<ds:datastoreItem xmlns:ds="http://schemas.openxmlformats.org/officeDocument/2006/customXml" ds:itemID="{872C272F-F8A5-4234-B2DA-8B806125D851}"/>
</file>

<file path=customXml/itemProps3.xml><?xml version="1.0" encoding="utf-8"?>
<ds:datastoreItem xmlns:ds="http://schemas.openxmlformats.org/officeDocument/2006/customXml" ds:itemID="{42530BD6-890B-41F2-9301-31EED6C6C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Cardoso</cp:lastModifiedBy>
  <dcterms:created xsi:type="dcterms:W3CDTF">2020-10-30T22:57:01Z</dcterms:created>
  <dcterms:modified xsi:type="dcterms:W3CDTF">2024-10-11T07:59:57Z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0x010100DC7553C3B54A0244B3FF6D56563F35DC</vt:lpwstr>
  </property>
</Properties>
</file>