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dipietro/Desktop/UNI/Erasmus/EHC/EHCLab/Lab_1/"/>
    </mc:Choice>
  </mc:AlternateContent>
  <xr:revisionPtr revIDLastSave="0" documentId="13_ncr:1_{6949F122-1C15-E848-97DA-B7313B098513}" xr6:coauthVersionLast="47" xr6:coauthVersionMax="47" xr10:uidLastSave="{00000000-0000-0000-0000-000000000000}"/>
  <bookViews>
    <workbookView xWindow="-20" yWindow="500" windowWidth="28800" windowHeight="16080" activeTab="1" xr2:uid="{7C8710E0-D4D5-E54E-A4BB-E37F4F498C8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31" i="2"/>
  <c r="D20" i="2"/>
  <c r="D21" i="2"/>
  <c r="D22" i="2"/>
  <c r="D23" i="2"/>
  <c r="D24" i="2"/>
  <c r="D25" i="2"/>
  <c r="D26" i="2"/>
  <c r="D27" i="2"/>
  <c r="D28" i="2"/>
  <c r="D29" i="2"/>
  <c r="D30" i="2"/>
  <c r="D31" i="2"/>
  <c r="B20" i="2"/>
  <c r="B21" i="2"/>
  <c r="B22" i="2"/>
  <c r="B23" i="2"/>
  <c r="B24" i="2"/>
  <c r="B25" i="2"/>
  <c r="B26" i="2"/>
  <c r="B27" i="2"/>
  <c r="B28" i="2"/>
  <c r="B29" i="2"/>
  <c r="B30" i="2"/>
  <c r="B31" i="2"/>
  <c r="I8" i="2"/>
  <c r="I9" i="2"/>
  <c r="I10" i="2"/>
  <c r="I11" i="2"/>
  <c r="I12" i="2"/>
  <c r="I13" i="2"/>
  <c r="H8" i="2"/>
  <c r="H9" i="2"/>
  <c r="H10" i="2"/>
  <c r="H11" i="2"/>
  <c r="H12" i="2"/>
  <c r="H13" i="2"/>
  <c r="G8" i="2"/>
  <c r="G9" i="2"/>
  <c r="G10" i="2"/>
  <c r="G11" i="2"/>
  <c r="G12" i="2"/>
  <c r="G13" i="2"/>
  <c r="I2" i="2"/>
  <c r="I3" i="2"/>
  <c r="I4" i="2"/>
  <c r="I5" i="2"/>
  <c r="I6" i="2"/>
  <c r="I7" i="2"/>
  <c r="H2" i="2"/>
  <c r="H3" i="2"/>
  <c r="H4" i="2"/>
  <c r="H5" i="2"/>
  <c r="H6" i="2"/>
  <c r="H7" i="2"/>
  <c r="G2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<sst xmlns="http://schemas.openxmlformats.org/spreadsheetml/2006/main" count="77" uniqueCount="54">
  <si>
    <t>CPU used</t>
  </si>
  <si>
    <t>#Phisical cores</t>
  </si>
  <si>
    <t>#Logical  cores</t>
  </si>
  <si>
    <t>Max Clock Frequency</t>
  </si>
  <si>
    <t>Size of caches</t>
  </si>
  <si>
    <t>Size of physical memory</t>
  </si>
  <si>
    <t>Operating system</t>
  </si>
  <si>
    <t>Power scheme active</t>
  </si>
  <si>
    <t>Details about the power scheme active</t>
  </si>
  <si>
    <t>Type of Implemantation</t>
  </si>
  <si>
    <t>Option</t>
  </si>
  <si>
    <t xml:space="preserve">GNU gcc compiler flags </t>
  </si>
  <si>
    <t>Execution Time (s)</t>
  </si>
  <si>
    <t>Power Dissipation (W)</t>
  </si>
  <si>
    <t>Energy Consuption (J)</t>
  </si>
  <si>
    <t>Speedup (vs. single-thread - O0)</t>
  </si>
  <si>
    <t>Power Dissipation Reduction (%)</t>
  </si>
  <si>
    <t>Energy Consumption Reduction (%)</t>
  </si>
  <si>
    <t>Single-Thread</t>
  </si>
  <si>
    <t>Multi-Thread</t>
  </si>
  <si>
    <t>A</t>
  </si>
  <si>
    <t>D</t>
  </si>
  <si>
    <t>B</t>
  </si>
  <si>
    <t>C</t>
  </si>
  <si>
    <t>E</t>
  </si>
  <si>
    <t>F</t>
  </si>
  <si>
    <t>G</t>
  </si>
  <si>
    <t>H</t>
  </si>
  <si>
    <t>I</t>
  </si>
  <si>
    <t>J</t>
  </si>
  <si>
    <t>L</t>
  </si>
  <si>
    <t>K</t>
  </si>
  <si>
    <t>-O0</t>
  </si>
  <si>
    <t>-O1</t>
  </si>
  <si>
    <t>-O2</t>
  </si>
  <si>
    <t>-O3</t>
  </si>
  <si>
    <t>-Ofast</t>
  </si>
  <si>
    <t>-Os</t>
  </si>
  <si>
    <t>-O0 -fopenmp</t>
  </si>
  <si>
    <t>-O1 -fopenmp</t>
  </si>
  <si>
    <t>-O2 -fopenmp</t>
  </si>
  <si>
    <t>-O3 -fopenmp</t>
  </si>
  <si>
    <t>-Ofast -fopenmp</t>
  </si>
  <si>
    <t>EDP (ExD)</t>
  </si>
  <si>
    <r>
      <t>ED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P (ExDxD)</t>
    </r>
  </si>
  <si>
    <r>
      <t>ED</t>
    </r>
    <r>
      <rPr>
        <vertAlign val="superscript"/>
        <sz val="12"/>
        <color theme="1"/>
        <rFont val="Aptos Narrow (Corpo)"/>
      </rPr>
      <t>3</t>
    </r>
    <r>
      <rPr>
        <sz val="12"/>
        <color theme="1"/>
        <rFont val="Aptos Narrow"/>
        <family val="2"/>
        <scheme val="minor"/>
      </rPr>
      <t>P (ExDxDxD)</t>
    </r>
  </si>
  <si>
    <t>Intel Core i7-8565U</t>
  </si>
  <si>
    <t>1.8 GHz</t>
  </si>
  <si>
    <t>L1: 256KB; L2: 1024KB ; L3: 8192KB</t>
  </si>
  <si>
    <t>16.384 MB</t>
  </si>
  <si>
    <t>Windows 11 Home 10.0.22631</t>
  </si>
  <si>
    <t>Balanced</t>
  </si>
  <si>
    <t>381b4222-f694-41f0-9685-ff5bb260df2e</t>
  </si>
  <si>
    <t>-Os -fopenmp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</si>
</sst>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vertAlign val="superscript"/>
      <sz val="12"/>
      <color theme="1"/>
      <name val="Aptos Narrow (Corpo)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2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3C27B-6488-FB4D-9FC9-48B3A95E9DE5}" name="Table_1" displayName="Table_1" ref="B3:G4" totalsRowShown="0" headerRowDxfId="28" dataDxfId="27">
  <autoFilter ref="B3:G4" xr:uid="{9D23C27B-6488-FB4D-9FC9-48B3A95E9DE5}"/>
  <tableColumns count="6">
    <tableColumn id="1" xr3:uid="{6A4FAB3C-B8F8-3A49-BF6F-79D6A8168240}" name="CPU used" dataDxfId="26"/>
    <tableColumn id="2" xr3:uid="{9C20290B-E119-9C40-8E13-B2C69BE20D57}" name="#Phisical cores" dataDxfId="25"/>
    <tableColumn id="3" xr3:uid="{2A7CB0DE-FA62-6A44-9E86-28BCD48D6251}" name="#Logical  cores" dataDxfId="24"/>
    <tableColumn id="4" xr3:uid="{37845CFA-E711-524E-93B3-F29EBE6D3BCD}" name="Max Clock Frequency" dataDxfId="23"/>
    <tableColumn id="5" xr3:uid="{7563A5EC-8567-2F45-93B0-BCC0B6C90343}" name="Size of caches" dataDxfId="22"/>
    <tableColumn id="6" xr3:uid="{BBDE40D3-39DD-1E44-BAE7-C48520481250}" name="Size of physical memory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92B77-8A43-5845-AC09-CE1E9CC33301}" name="Table_2" displayName="Table_2" ref="B15:D16" totalsRowShown="0" dataDxfId="20">
  <autoFilter ref="B15:D16" xr:uid="{03F92B77-8A43-5845-AC09-CE1E9CC33301}"/>
  <tableColumns count="3">
    <tableColumn id="1" xr3:uid="{B92491EB-AB69-7741-852A-02D7E9ADCF77}" name="Operating system" dataDxfId="19"/>
    <tableColumn id="2" xr3:uid="{C9297B7B-F051-BF43-B334-DC86E4992E5B}" name="Power scheme active" dataDxfId="18"/>
    <tableColumn id="3" xr3:uid="{467CF970-367B-EA44-B414-9CA7F2E304FA}" name="Details about the power scheme activ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6D52EB-8184-C64A-AFF0-427831FB8B43}" name="Tabella4" displayName="Tabella4" ref="A1:I13" totalsRowShown="0" headerRowDxfId="16" dataDxfId="15">
  <autoFilter ref="A1:I13" xr:uid="{136D52EB-8184-C64A-AFF0-427831FB8B43}"/>
  <tableColumns count="9">
    <tableColumn id="1" xr3:uid="{68E63E99-306C-A841-8650-E237390F00E5}" name="Type of Implemantation" dataDxfId="14"/>
    <tableColumn id="2" xr3:uid="{7879F9DD-08CC-584C-AD34-2F1B6FCDBC94}" name="Option" dataDxfId="13"/>
    <tableColumn id="3" xr3:uid="{5E7B527B-99BB-9247-91F6-7023DAD529E2}" name="GNU gcc compiler flags " dataDxfId="12">
      <calculatedColumnFormula array="1">-O0</calculatedColumnFormula>
    </tableColumn>
    <tableColumn id="4" xr3:uid="{8417D1A0-89D1-3342-8FC1-ADD57F3298B7}" name="Execution Time (s)" dataDxfId="11"/>
    <tableColumn id="5" xr3:uid="{CE131A6B-2E08-D84E-989B-552CC0719F51}" name="Power Dissipation (W)" dataDxfId="10"/>
    <tableColumn id="6" xr3:uid="{E9070A9C-8219-EF46-9B82-45B298E46AC8}" name="Energy Consuption (J)" dataDxfId="9"/>
    <tableColumn id="7" xr3:uid="{47804360-C00C-EB41-ACB4-9D3382A8DBFE}" name="Speedup (vs. single-thread - O0)" dataDxfId="8">
      <calculatedColumnFormula>$D$2/Tabella4[[#This Row],[Execution Time (s)]]</calculatedColumnFormula>
    </tableColumn>
    <tableColumn id="8" xr3:uid="{F7F48973-483E-0B4F-A0DF-BADCAA1EC4E8}" name="Power Dissipation Reduction (%)" dataDxfId="7">
      <calculatedColumnFormula>100*(1-$E$2/Tabella4[[#This Row],[Power Dissipation (W)]])</calculatedColumnFormula>
    </tableColumn>
    <tableColumn id="9" xr3:uid="{0FCA2E73-808A-4541-B23C-83EA6C7664D3}" name="Energy Consumption Reduction (%)" dataDxfId="6">
      <calculatedColumnFormula>100*(1-$F$2/Tabella4[[#This Row],[Energy Consuption (J)]])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6CC6E-302F-6545-B6BF-A49D18CE8478}" name="Tabella3" displayName="Tabella3" ref="A19:D31" totalsRowShown="0" headerRowDxfId="5" dataDxfId="4">
  <autoFilter ref="A19:D31" xr:uid="{2D36CC6E-302F-6545-B6BF-A49D18CE8478}"/>
  <tableColumns count="4">
    <tableColumn id="1" xr3:uid="{F0BCA12A-8553-A448-B41D-23EB2E41E44B}" name="Option" dataDxfId="3"/>
    <tableColumn id="2" xr3:uid="{A7363DCA-EC85-C44C-932A-F320F4471054}" name="EDP (ExD)" dataDxfId="2">
      <calculatedColumnFormula>F2*D2</calculatedColumnFormula>
    </tableColumn>
    <tableColumn id="3" xr3:uid="{EB53CE2E-49E5-E840-896F-C6667CEE39FE}" name="ED2P (ExDxD)" dataDxfId="1">
      <calculatedColumnFormula>F2*(D2^2)</calculatedColumnFormula>
    </tableColumn>
    <tableColumn id="4" xr3:uid="{D86B92A7-314F-7441-91E5-347DBDC78E77}" name="ED3P (ExDxDxD)" dataDxfId="0">
      <calculatedColumnFormula>F2*(D2^3)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BB4C-8B45-E14E-BB9C-83126F32B72A}">
  <dimension ref="B3:G16"/>
  <sheetViews>
    <sheetView workbookViewId="0">
      <selection activeCell="C10" sqref="C10"/>
    </sheetView>
  </sheetViews>
  <sheetFormatPr baseColWidth="10" defaultColWidth="11.1640625" defaultRowHeight="16" x14ac:dyDescent="0.2"/>
  <cols>
    <col min="1" max="1" width="11.33203125" customWidth="1"/>
    <col min="2" max="2" width="48.6640625" customWidth="1"/>
    <col min="3" max="3" width="28.5" customWidth="1"/>
    <col min="4" max="4" width="44.1640625" customWidth="1"/>
    <col min="5" max="5" width="21.5" customWidth="1"/>
    <col min="6" max="6" width="32.6640625" customWidth="1"/>
    <col min="7" max="7" width="24.6640625" customWidth="1"/>
    <col min="8" max="10" width="11.33203125" customWidth="1"/>
  </cols>
  <sheetData>
    <row r="3" spans="2:7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">
      <c r="B4" s="1" t="s">
        <v>46</v>
      </c>
      <c r="C4" s="1">
        <v>4</v>
      </c>
      <c r="D4" s="1">
        <v>8</v>
      </c>
      <c r="E4" s="1" t="s">
        <v>47</v>
      </c>
      <c r="F4" s="1" t="s">
        <v>48</v>
      </c>
      <c r="G4" s="1" t="s">
        <v>49</v>
      </c>
    </row>
    <row r="15" spans="2:7" x14ac:dyDescent="0.2">
      <c r="B15" t="s">
        <v>6</v>
      </c>
      <c r="C15" t="s">
        <v>7</v>
      </c>
      <c r="D15" t="s">
        <v>8</v>
      </c>
    </row>
    <row r="16" spans="2:7" x14ac:dyDescent="0.2">
      <c r="B16" s="1" t="s">
        <v>50</v>
      </c>
      <c r="C16" s="1" t="s">
        <v>51</v>
      </c>
      <c r="D16" s="2" t="s">
        <v>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36FC-EA4B-204D-A653-584D4E015D61}">
  <dimension ref="A1:I31"/>
  <sheetViews>
    <sheetView tabSelected="1" zoomScale="135" workbookViewId="0">
      <selection activeCell="D2" sqref="D2"/>
    </sheetView>
  </sheetViews>
  <sheetFormatPr baseColWidth="10" defaultColWidth="11.1640625" defaultRowHeight="16" x14ac:dyDescent="0.2"/>
  <cols>
    <col min="1" max="1" width="23.83203125" style="1" customWidth="1"/>
    <col min="2" max="2" width="13.6640625" style="1" customWidth="1"/>
    <col min="3" max="3" width="22.5" style="1" customWidth="1"/>
    <col min="4" max="4" width="18.5" style="1" customWidth="1"/>
    <col min="5" max="5" width="22.1640625" style="1" customWidth="1"/>
    <col min="6" max="6" width="21" style="1" customWidth="1"/>
    <col min="7" max="7" width="30" style="1" customWidth="1"/>
    <col min="8" max="8" width="31.83203125" style="1" customWidth="1"/>
    <col min="9" max="9" width="33.33203125" style="1" customWidth="1"/>
    <col min="10" max="16384" width="11.1640625" style="1"/>
  </cols>
  <sheetData>
    <row r="1" spans="1:9" s="4" customFormat="1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 x14ac:dyDescent="0.2">
      <c r="A2" s="1" t="s">
        <v>18</v>
      </c>
      <c r="B2" s="1" t="s">
        <v>20</v>
      </c>
      <c r="C2" s="3" t="s">
        <v>32</v>
      </c>
      <c r="D2" s="5">
        <v>9.8865230000000004</v>
      </c>
      <c r="E2" s="5">
        <v>13.998177999999999</v>
      </c>
      <c r="F2" s="5">
        <v>138.39331100000001</v>
      </c>
      <c r="G2" s="1">
        <f>$D$2/Tabella4[[#This Row],[Execution Time (s)]]</f>
        <v>1</v>
      </c>
      <c r="H2" s="1">
        <f>100*(1-$E$2/Tabella4[[#This Row],[Power Dissipation (W)]])</f>
        <v>0</v>
      </c>
      <c r="I2" s="1">
        <f>100*(1-$F$2/Tabella4[[#This Row],[Energy Consuption (J)]])</f>
        <v>0</v>
      </c>
    </row>
    <row r="3" spans="1:9" x14ac:dyDescent="0.2">
      <c r="A3" s="1" t="s">
        <v>18</v>
      </c>
      <c r="B3" s="1" t="s">
        <v>22</v>
      </c>
      <c r="C3" s="3" t="s">
        <v>33</v>
      </c>
      <c r="D3" s="5">
        <v>17.440163999999999</v>
      </c>
      <c r="E3" s="5">
        <v>13.225833</v>
      </c>
      <c r="F3" s="5">
        <v>230.660706</v>
      </c>
      <c r="G3" s="5">
        <f>$D$2/Tabella4[[#This Row],[Execution Time (s)]]</f>
        <v>0.56688245592185948</v>
      </c>
      <c r="H3" s="5">
        <f>100*(1-$E$2/Tabella4[[#This Row],[Power Dissipation (W)]])</f>
        <v>-5.8396699852478084</v>
      </c>
      <c r="I3" s="5">
        <f>100*(1-$F$2/Tabella4[[#This Row],[Energy Consuption (J)]])</f>
        <v>40.001349427934208</v>
      </c>
    </row>
    <row r="4" spans="1:9" x14ac:dyDescent="0.2">
      <c r="A4" s="1" t="s">
        <v>18</v>
      </c>
      <c r="B4" s="1" t="s">
        <v>23</v>
      </c>
      <c r="C4" s="3" t="s">
        <v>34</v>
      </c>
      <c r="D4" s="5">
        <v>15.760975999999999</v>
      </c>
      <c r="E4" s="5">
        <v>14.770963999999999</v>
      </c>
      <c r="F4" s="5">
        <v>232.80481</v>
      </c>
      <c r="G4" s="5">
        <f>$D$2/Tabella4[[#This Row],[Execution Time (s)]]</f>
        <v>0.62727860254339585</v>
      </c>
      <c r="H4" s="5">
        <f>100*(1-$E$2/Tabella4[[#This Row],[Power Dissipation (W)]])</f>
        <v>5.2317912358326835</v>
      </c>
      <c r="I4" s="5">
        <f>100*(1-$F$2/Tabella4[[#This Row],[Energy Consuption (J)]])</f>
        <v>40.553929706177463</v>
      </c>
    </row>
    <row r="5" spans="1:9" x14ac:dyDescent="0.2">
      <c r="A5" s="1" t="s">
        <v>18</v>
      </c>
      <c r="B5" s="1" t="s">
        <v>21</v>
      </c>
      <c r="C5" s="3" t="s">
        <v>35</v>
      </c>
      <c r="D5" s="5">
        <v>15.701217</v>
      </c>
      <c r="E5" s="5">
        <v>14.967933</v>
      </c>
      <c r="F5" s="5">
        <v>235.014771</v>
      </c>
      <c r="G5" s="5">
        <f>$D$2/Tabella4[[#This Row],[Execution Time (s)]]</f>
        <v>0.62966603162035151</v>
      </c>
      <c r="H5" s="5">
        <f>100*(1-$E$2/Tabella4[[#This Row],[Power Dissipation (W)]])</f>
        <v>6.478883891316201</v>
      </c>
      <c r="I5" s="5">
        <f>100*(1-$F$2/Tabella4[[#This Row],[Energy Consuption (J)]])</f>
        <v>41.11293072723501</v>
      </c>
    </row>
    <row r="6" spans="1:9" x14ac:dyDescent="0.2">
      <c r="A6" s="1" t="s">
        <v>18</v>
      </c>
      <c r="B6" s="1" t="s">
        <v>24</v>
      </c>
      <c r="C6" s="3" t="s">
        <v>36</v>
      </c>
      <c r="D6" s="5">
        <v>18.722061</v>
      </c>
      <c r="E6" s="5">
        <v>11.472078</v>
      </c>
      <c r="F6" s="5">
        <v>214.780945</v>
      </c>
      <c r="G6" s="5">
        <f>$D$2/Tabella4[[#This Row],[Execution Time (s)]]</f>
        <v>0.52806809036676039</v>
      </c>
      <c r="H6" s="5">
        <f>100*(1-$E$2/Tabella4[[#This Row],[Power Dissipation (W)]])</f>
        <v>-22.019550424953515</v>
      </c>
      <c r="I6" s="5">
        <f>100*(1-$F$2/Tabella4[[#This Row],[Energy Consuption (J)]])</f>
        <v>35.565368240650955</v>
      </c>
    </row>
    <row r="7" spans="1:9" x14ac:dyDescent="0.2">
      <c r="A7" s="1" t="s">
        <v>18</v>
      </c>
      <c r="B7" s="1" t="s">
        <v>25</v>
      </c>
      <c r="C7" s="3" t="s">
        <v>37</v>
      </c>
      <c r="D7" s="5">
        <v>17.397162000000002</v>
      </c>
      <c r="E7" s="5">
        <v>13.28476</v>
      </c>
      <c r="F7" s="5">
        <v>231.11712600000001</v>
      </c>
      <c r="G7" s="5">
        <f>$D$2/Tabella4[[#This Row],[Execution Time (s)]]</f>
        <v>0.56828366603702374</v>
      </c>
      <c r="H7" s="5">
        <f>100*(1-$E$2/Tabella4[[#This Row],[Power Dissipation (W)]])</f>
        <v>-5.3701986336222696</v>
      </c>
      <c r="I7" s="5">
        <f>100*(1-$F$2/Tabella4[[#This Row],[Energy Consuption (J)]])</f>
        <v>40.119837333041254</v>
      </c>
    </row>
    <row r="8" spans="1:9" x14ac:dyDescent="0.2">
      <c r="A8" s="1" t="s">
        <v>19</v>
      </c>
      <c r="B8" s="1" t="s">
        <v>26</v>
      </c>
      <c r="C8" s="3" t="s">
        <v>38</v>
      </c>
      <c r="D8" s="5">
        <v>3.2093159999999998</v>
      </c>
      <c r="E8" s="5">
        <v>32.610843000000003</v>
      </c>
      <c r="F8" s="5">
        <v>104.658508</v>
      </c>
      <c r="G8" s="5">
        <f>$D$2/Tabella4[[#This Row],[Execution Time (s)]]</f>
        <v>3.0805701277156881</v>
      </c>
      <c r="H8" s="5">
        <f>100*(1-$E$2/Tabella4[[#This Row],[Power Dissipation (W)]])</f>
        <v>57.075080825110838</v>
      </c>
      <c r="I8" s="5">
        <f>100*(1-$F$2/Tabella4[[#This Row],[Energy Consuption (J)]])</f>
        <v>-32.233216051579873</v>
      </c>
    </row>
    <row r="9" spans="1:9" x14ac:dyDescent="0.2">
      <c r="A9" s="1" t="s">
        <v>19</v>
      </c>
      <c r="B9" s="1" t="s">
        <v>27</v>
      </c>
      <c r="C9" s="3" t="s">
        <v>39</v>
      </c>
      <c r="D9" s="5">
        <v>3.3840940000000002</v>
      </c>
      <c r="E9" s="5">
        <v>29.111445</v>
      </c>
      <c r="F9" s="5">
        <v>98.515868999999995</v>
      </c>
      <c r="G9" s="5">
        <f>$D$2/Tabella4[[#This Row],[Execution Time (s)]]</f>
        <v>2.9214681979874082</v>
      </c>
      <c r="H9" s="5">
        <f>100*(1-$E$2/Tabella4[[#This Row],[Power Dissipation (W)]])</f>
        <v>51.915207232069726</v>
      </c>
      <c r="I9" s="5">
        <f>100*(1-$F$2/Tabella4[[#This Row],[Energy Consuption (J)]])</f>
        <v>-40.478191386607996</v>
      </c>
    </row>
    <row r="10" spans="1:9" x14ac:dyDescent="0.2">
      <c r="A10" s="1" t="s">
        <v>19</v>
      </c>
      <c r="B10" s="1" t="s">
        <v>28</v>
      </c>
      <c r="C10" s="3" t="s">
        <v>40</v>
      </c>
      <c r="D10" s="5">
        <v>4.1032460000000004</v>
      </c>
      <c r="E10" s="5">
        <v>18.150825000000001</v>
      </c>
      <c r="F10" s="5">
        <v>74.477294999999998</v>
      </c>
      <c r="G10" s="5">
        <f>$D$2/Tabella4[[#This Row],[Execution Time (s)]]</f>
        <v>2.4094395022867259</v>
      </c>
      <c r="H10" s="5">
        <f>100*(1-$E$2/Tabella4[[#This Row],[Power Dissipation (W)]])</f>
        <v>22.878557861695004</v>
      </c>
      <c r="I10" s="5">
        <f>100*(1-$F$2/Tabella4[[#This Row],[Energy Consuption (J)]])</f>
        <v>-85.819464844957125</v>
      </c>
    </row>
    <row r="11" spans="1:9" x14ac:dyDescent="0.2">
      <c r="A11" s="1" t="s">
        <v>19</v>
      </c>
      <c r="B11" s="1" t="s">
        <v>29</v>
      </c>
      <c r="C11" s="3" t="s">
        <v>41</v>
      </c>
      <c r="D11" s="5">
        <v>3.8156500000000002</v>
      </c>
      <c r="E11" s="5">
        <v>22.145318</v>
      </c>
      <c r="F11" s="5">
        <v>84.498778999999999</v>
      </c>
      <c r="G11" s="5">
        <f>$D$2/Tabella4[[#This Row],[Execution Time (s)]]</f>
        <v>2.5910455623550379</v>
      </c>
      <c r="H11" s="5">
        <f>100*(1-$E$2/Tabella4[[#This Row],[Power Dissipation (W)]])</f>
        <v>36.789446870891631</v>
      </c>
      <c r="I11" s="5">
        <f>100*(1-$F$2/Tabella4[[#This Row],[Energy Consuption (J)]])</f>
        <v>-63.781432865438227</v>
      </c>
    </row>
    <row r="12" spans="1:9" x14ac:dyDescent="0.2">
      <c r="A12" s="1" t="s">
        <v>19</v>
      </c>
      <c r="B12" s="1" t="s">
        <v>30</v>
      </c>
      <c r="C12" s="3" t="s">
        <v>42</v>
      </c>
      <c r="D12" s="5">
        <v>4.1069199999999997</v>
      </c>
      <c r="E12" s="5">
        <v>18.505604999999999</v>
      </c>
      <c r="F12" s="5">
        <v>76.001037999999994</v>
      </c>
      <c r="G12" s="5">
        <f>$D$2/Tabella4[[#This Row],[Execution Time (s)]]</f>
        <v>2.4072840474126598</v>
      </c>
      <c r="H12" s="5">
        <f>100*(1-$E$2/Tabella4[[#This Row],[Power Dissipation (W)]])</f>
        <v>24.357090730078802</v>
      </c>
      <c r="I12" s="5">
        <f>100*(1-$F$2/Tabella4[[#This Row],[Energy Consuption (J)]])</f>
        <v>-82.093974821764974</v>
      </c>
    </row>
    <row r="13" spans="1:9" x14ac:dyDescent="0.2">
      <c r="A13" s="1" t="s">
        <v>19</v>
      </c>
      <c r="B13" s="1" t="s">
        <v>31</v>
      </c>
      <c r="C13" s="3" t="s">
        <v>53</v>
      </c>
      <c r="D13" s="5">
        <v>0.10897999999999999</v>
      </c>
      <c r="E13" s="5">
        <v>2.716294</v>
      </c>
      <c r="F13" s="5">
        <v>0.29602099999999998</v>
      </c>
      <c r="G13" s="5">
        <f>$D$2/Tabella4[[#This Row],[Execution Time (s)]]</f>
        <v>90.718691503028083</v>
      </c>
      <c r="H13" s="5">
        <f>100*(1-$E$2/Tabella4[[#This Row],[Power Dissipation (W)]])</f>
        <v>-415.34104923841085</v>
      </c>
      <c r="I13" s="5">
        <f>100*(1-$F$2/Tabella4[[#This Row],[Energy Consuption (J)]])</f>
        <v>-46651.180152759443</v>
      </c>
    </row>
    <row r="19" spans="1:4" s="4" customFormat="1" ht="19" x14ac:dyDescent="0.2">
      <c r="A19" s="4" t="s">
        <v>10</v>
      </c>
      <c r="B19" s="4" t="s">
        <v>43</v>
      </c>
      <c r="C19" s="4" t="s">
        <v>44</v>
      </c>
      <c r="D19" s="4" t="s">
        <v>45</v>
      </c>
    </row>
    <row r="20" spans="1:4" x14ac:dyDescent="0.2">
      <c r="A20" s="1" t="s">
        <v>20</v>
      </c>
      <c r="B20" s="1">
        <f>F2*D2</f>
        <v>1368.2286522476531</v>
      </c>
      <c r="C20" s="1">
        <f t="shared" ref="C20:C31" si="0">F2*(D2^2)</f>
        <v>13527.024039705424</v>
      </c>
      <c r="D20" s="1">
        <f t="shared" ref="D20:D31" si="1">F2*(D2^3)</f>
        <v>133735.2342901006</v>
      </c>
    </row>
    <row r="21" spans="1:4" x14ac:dyDescent="0.2">
      <c r="A21" s="1" t="s">
        <v>22</v>
      </c>
      <c r="B21" s="1">
        <f t="shared" ref="B21:B31" si="2">F3*D3</f>
        <v>4022.7605409957841</v>
      </c>
      <c r="C21" s="1">
        <f t="shared" si="0"/>
        <v>70157.603567695187</v>
      </c>
      <c r="D21" s="1">
        <f t="shared" si="1"/>
        <v>1223560.1120675893</v>
      </c>
    </row>
    <row r="22" spans="1:4" x14ac:dyDescent="0.2">
      <c r="A22" s="1" t="s">
        <v>23</v>
      </c>
      <c r="B22" s="1">
        <f t="shared" si="2"/>
        <v>3669.23102309456</v>
      </c>
      <c r="C22" s="1">
        <f t="shared" si="0"/>
        <v>57830.662093448802</v>
      </c>
      <c r="D22" s="1">
        <f t="shared" si="1"/>
        <v>911467.67731895635</v>
      </c>
    </row>
    <row r="23" spans="1:4" x14ac:dyDescent="0.2">
      <c r="A23" s="1" t="s">
        <v>21</v>
      </c>
      <c r="B23" s="1">
        <f t="shared" si="2"/>
        <v>3690.0179176763068</v>
      </c>
      <c r="C23" s="1">
        <f t="shared" si="0"/>
        <v>57937.772059323826</v>
      </c>
      <c r="D23" s="1">
        <f t="shared" si="1"/>
        <v>909693.53159998031</v>
      </c>
    </row>
    <row r="24" spans="1:4" x14ac:dyDescent="0.2">
      <c r="A24" s="1" t="s">
        <v>24</v>
      </c>
      <c r="B24" s="1">
        <f t="shared" si="2"/>
        <v>4021.1419539276449</v>
      </c>
      <c r="C24" s="1">
        <f t="shared" si="0"/>
        <v>75284.064951092558</v>
      </c>
      <c r="D24" s="1">
        <f t="shared" si="1"/>
        <v>1409472.8563423168</v>
      </c>
    </row>
    <row r="25" spans="1:4" x14ac:dyDescent="0.2">
      <c r="A25" s="1" t="s">
        <v>25</v>
      </c>
      <c r="B25" s="1">
        <f t="shared" si="2"/>
        <v>4020.7820819964127</v>
      </c>
      <c r="C25" s="1">
        <f t="shared" si="0"/>
        <v>69950.197247188873</v>
      </c>
      <c r="D25" s="1">
        <f t="shared" si="1"/>
        <v>1216934.9134412992</v>
      </c>
    </row>
    <row r="26" spans="1:4" x14ac:dyDescent="0.2">
      <c r="A26" s="1" t="s">
        <v>26</v>
      </c>
      <c r="B26" s="1">
        <f t="shared" si="2"/>
        <v>335.88222426052795</v>
      </c>
      <c r="C26" s="1">
        <f t="shared" si="0"/>
        <v>1077.9521964349005</v>
      </c>
      <c r="D26" s="1">
        <f t="shared" si="1"/>
        <v>3459.489231253669</v>
      </c>
    </row>
    <row r="27" spans="1:4" x14ac:dyDescent="0.2">
      <c r="A27" s="1" t="s">
        <v>27</v>
      </c>
      <c r="B27" s="1">
        <f t="shared" si="2"/>
        <v>333.38696118768598</v>
      </c>
      <c r="C27" s="1">
        <f t="shared" si="0"/>
        <v>1128.2128150334811</v>
      </c>
      <c r="D27" s="1">
        <f t="shared" si="1"/>
        <v>3817.978218077913</v>
      </c>
    </row>
    <row r="28" spans="1:4" x14ac:dyDescent="0.2">
      <c r="A28" s="1" t="s">
        <v>28</v>
      </c>
      <c r="B28" s="1">
        <f t="shared" si="2"/>
        <v>305.59866279957004</v>
      </c>
      <c r="C28" s="1">
        <f t="shared" si="0"/>
        <v>1253.9464907376846</v>
      </c>
      <c r="D28" s="1">
        <f t="shared" si="1"/>
        <v>5145.2509223334418</v>
      </c>
    </row>
    <row r="29" spans="1:4" x14ac:dyDescent="0.2">
      <c r="A29" s="1" t="s">
        <v>29</v>
      </c>
      <c r="B29" s="1">
        <f t="shared" si="2"/>
        <v>322.41776609135002</v>
      </c>
      <c r="C29" s="1">
        <f t="shared" si="0"/>
        <v>1230.2333491864597</v>
      </c>
      <c r="D29" s="1">
        <f t="shared" si="1"/>
        <v>4694.1398788233155</v>
      </c>
    </row>
    <row r="30" spans="1:4" x14ac:dyDescent="0.2">
      <c r="A30" s="1" t="s">
        <v>30</v>
      </c>
      <c r="B30" s="1">
        <f t="shared" si="2"/>
        <v>312.13018298295998</v>
      </c>
      <c r="C30" s="1">
        <f t="shared" si="0"/>
        <v>1281.8936910963778</v>
      </c>
      <c r="D30" s="1">
        <f t="shared" si="1"/>
        <v>5264.6348378375351</v>
      </c>
    </row>
    <row r="31" spans="1:4" x14ac:dyDescent="0.2">
      <c r="A31" s="1" t="s">
        <v>31</v>
      </c>
      <c r="B31" s="1">
        <f t="shared" si="2"/>
        <v>3.2260368579999997E-2</v>
      </c>
      <c r="C31" s="1">
        <f t="shared" si="0"/>
        <v>3.5157349678483995E-3</v>
      </c>
      <c r="D31" s="1">
        <f t="shared" si="1"/>
        <v>3.8314479679611859E-4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Di Pietro</dc:creator>
  <cp:lastModifiedBy>Luca Di Pietro</cp:lastModifiedBy>
  <dcterms:created xsi:type="dcterms:W3CDTF">2024-10-04T09:38:45Z</dcterms:created>
  <dcterms:modified xsi:type="dcterms:W3CDTF">2024-10-11T09:47:51Z</dcterms:modified>
</cp:coreProperties>
</file>