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ja\dev\dataduck\tests\test-data\"/>
    </mc:Choice>
  </mc:AlternateContent>
  <xr:revisionPtr revIDLastSave="0" documentId="13_ncr:1_{E581888E-E184-416E-B7E0-9E9B205353AF}" xr6:coauthVersionLast="47" xr6:coauthVersionMax="47" xr10:uidLastSave="{00000000-0000-0000-0000-000000000000}"/>
  <bookViews>
    <workbookView xWindow="25800" yWindow="240" windowWidth="25665" windowHeight="20505" xr2:uid="{92061F1E-9ABC-447A-B522-1CC605CAA3B1}"/>
  </bookViews>
  <sheets>
    <sheet name="crosstab-mean-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0" i="1"/>
  <c r="R21" i="1"/>
  <c r="R22" i="1"/>
  <c r="R23" i="1"/>
  <c r="R19" i="1"/>
  <c r="N19" i="1"/>
  <c r="J31" i="1"/>
  <c r="K31" i="1"/>
  <c r="L31" i="1"/>
  <c r="M31" i="1"/>
  <c r="I31" i="1"/>
  <c r="I30" i="1"/>
  <c r="M30" i="1"/>
  <c r="L30" i="1"/>
  <c r="K30" i="1"/>
  <c r="J30" i="1"/>
  <c r="J29" i="1"/>
  <c r="K29" i="1"/>
  <c r="L29" i="1"/>
  <c r="M29" i="1"/>
  <c r="I29" i="1"/>
  <c r="J28" i="1"/>
  <c r="K28" i="1"/>
  <c r="L28" i="1"/>
  <c r="M28" i="1"/>
  <c r="I28" i="1"/>
  <c r="J27" i="1"/>
  <c r="K27" i="1"/>
  <c r="L27" i="1"/>
  <c r="M27" i="1"/>
  <c r="I27" i="1"/>
  <c r="D19" i="1"/>
  <c r="D20" i="1"/>
  <c r="D21" i="1"/>
  <c r="D22" i="1"/>
  <c r="D23" i="1"/>
  <c r="F21" i="1"/>
  <c r="M19" i="1"/>
  <c r="E19" i="1"/>
  <c r="F19" i="1"/>
  <c r="G19" i="1"/>
  <c r="H19" i="1"/>
  <c r="E20" i="1"/>
  <c r="F20" i="1"/>
  <c r="G20" i="1"/>
  <c r="H20" i="1"/>
  <c r="M20" i="1" s="1"/>
  <c r="E21" i="1"/>
  <c r="J21" i="1" s="1"/>
  <c r="G21" i="1"/>
  <c r="L21" i="1" s="1"/>
  <c r="H21" i="1"/>
  <c r="E22" i="1"/>
  <c r="F22" i="1"/>
  <c r="G22" i="1"/>
  <c r="H22" i="1"/>
  <c r="M22" i="1" s="1"/>
  <c r="E23" i="1"/>
  <c r="J23" i="1" s="1"/>
  <c r="F23" i="1"/>
  <c r="G23" i="1"/>
  <c r="L23" i="1" s="1"/>
  <c r="H23" i="1"/>
  <c r="K22" i="1" l="1"/>
  <c r="J22" i="1"/>
  <c r="M23" i="1"/>
  <c r="Q30" i="1"/>
  <c r="Q28" i="1"/>
  <c r="P29" i="1"/>
  <c r="N30" i="1"/>
  <c r="Q31" i="1"/>
  <c r="O28" i="1"/>
  <c r="O30" i="1"/>
  <c r="N27" i="1"/>
  <c r="N28" i="1"/>
  <c r="K23" i="1"/>
  <c r="K21" i="1"/>
  <c r="K19" i="1"/>
  <c r="J19" i="1"/>
  <c r="L22" i="1"/>
  <c r="L20" i="1"/>
  <c r="I22" i="1"/>
  <c r="O22" i="1" s="1"/>
  <c r="I19" i="1"/>
  <c r="J20" i="1"/>
  <c r="L19" i="1"/>
  <c r="M21" i="1"/>
  <c r="K20" i="1"/>
  <c r="I23" i="1"/>
  <c r="I20" i="1"/>
  <c r="I21" i="1"/>
  <c r="Q21" i="1" l="1"/>
  <c r="Q29" i="1"/>
  <c r="O27" i="1"/>
  <c r="P19" i="1"/>
  <c r="Q27" i="1"/>
  <c r="O29" i="1"/>
  <c r="N29" i="1"/>
  <c r="O31" i="1"/>
  <c r="N31" i="1"/>
  <c r="Q19" i="1"/>
  <c r="O21" i="1"/>
  <c r="Q22" i="1"/>
  <c r="N20" i="1"/>
  <c r="N23" i="1"/>
  <c r="O19" i="1"/>
  <c r="P21" i="1"/>
  <c r="P22" i="1"/>
  <c r="N22" i="1"/>
  <c r="O23" i="1"/>
  <c r="P23" i="1"/>
  <c r="N21" i="1"/>
  <c r="O20" i="1"/>
  <c r="Q20" i="1"/>
  <c r="Q23" i="1"/>
  <c r="P20" i="1"/>
  <c r="P28" i="1" l="1"/>
  <c r="P30" i="1"/>
  <c r="P31" i="1"/>
  <c r="P27" i="1"/>
</calcChain>
</file>

<file path=xl/sharedStrings.xml><?xml version="1.0" encoding="utf-8"?>
<sst xmlns="http://schemas.openxmlformats.org/spreadsheetml/2006/main" count="110" uniqueCount="36">
  <si>
    <t>HHINCOME_bucket</t>
  </si>
  <si>
    <t>AGE_bucket</t>
  </si>
  <si>
    <t>RACE_ETH_bucket</t>
  </si>
  <si>
    <t>SEX</t>
  </si>
  <si>
    <t>NUMPREC</t>
  </si>
  <si>
    <t>PERWT</t>
  </si>
  <si>
    <t>REPWTP1</t>
  </si>
  <si>
    <t>REPWTP2</t>
  </si>
  <si>
    <t>REPWTP3</t>
  </si>
  <si>
    <t>REPWTP4</t>
  </si>
  <si>
    <t>r000_100k</t>
  </si>
  <si>
    <t>r00_49</t>
  </si>
  <si>
    <t>white</t>
  </si>
  <si>
    <t>r50plus</t>
  </si>
  <si>
    <t>black</t>
  </si>
  <si>
    <t>r100kplus</t>
  </si>
  <si>
    <t>aapi</t>
  </si>
  <si>
    <t>aian</t>
  </si>
  <si>
    <t>weighted_count</t>
  </si>
  <si>
    <t>count</t>
  </si>
  <si>
    <t>percent</t>
  </si>
  <si>
    <t>wc1</t>
  </si>
  <si>
    <t>wc2</t>
  </si>
  <si>
    <t>wc3</t>
  </si>
  <si>
    <t>wc4</t>
  </si>
  <si>
    <t>p1</t>
  </si>
  <si>
    <t>p2</t>
  </si>
  <si>
    <t>p3</t>
  </si>
  <si>
    <t>p4</t>
  </si>
  <si>
    <t>se</t>
  </si>
  <si>
    <t>sqdiff1</t>
  </si>
  <si>
    <t>sqdiff2</t>
  </si>
  <si>
    <t>sqdiff3</t>
  </si>
  <si>
    <t>sqdiff4</t>
  </si>
  <si>
    <t>byage</t>
  </si>
  <si>
    <t>byrace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</si>
</sst>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3A33-11C6-4607-BD03-289812377F7B}">
  <dimension ref="A1:R31"/>
  <sheetViews>
    <sheetView tabSelected="1" workbookViewId="0">
      <selection activeCell="R28" sqref="R28"/>
    </sheetView>
  </sheetViews>
  <sheetFormatPr defaultRowHeight="15" x14ac:dyDescent="0.25"/>
  <cols>
    <col min="1" max="1" width="13.85546875" customWidth="1"/>
    <col min="2" max="2" width="17.5703125" customWidth="1"/>
    <col min="3" max="3" width="15.7109375" customWidth="1"/>
    <col min="14" max="14" width="12.42578125" bestFit="1" customWidth="1"/>
    <col min="15" max="17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25">
      <c r="A2" s="1" t="s">
        <v>10</v>
      </c>
      <c r="B2" s="1" t="s">
        <v>11</v>
      </c>
      <c r="C2" s="1" t="s">
        <v>12</v>
      </c>
      <c r="D2" s="1">
        <v>1</v>
      </c>
      <c r="E2" s="1">
        <v>3</v>
      </c>
      <c r="F2" s="1">
        <v>39</v>
      </c>
      <c r="G2" s="1">
        <v>40</v>
      </c>
      <c r="H2" s="1">
        <v>45</v>
      </c>
      <c r="I2" s="1">
        <v>35</v>
      </c>
      <c r="J2" s="1">
        <v>33</v>
      </c>
    </row>
    <row r="3" spans="1:10" s="4" customFormat="1" x14ac:dyDescent="0.25">
      <c r="A3" s="4" t="s">
        <v>10</v>
      </c>
      <c r="B3" s="4" t="s">
        <v>13</v>
      </c>
      <c r="C3" s="4" t="s">
        <v>14</v>
      </c>
      <c r="D3" s="4">
        <v>2</v>
      </c>
      <c r="E3" s="4">
        <v>3</v>
      </c>
      <c r="F3" s="4">
        <v>30</v>
      </c>
      <c r="G3" s="4">
        <v>40</v>
      </c>
      <c r="H3" s="4">
        <v>33</v>
      </c>
      <c r="I3" s="4">
        <v>29</v>
      </c>
      <c r="J3" s="4">
        <v>32</v>
      </c>
    </row>
    <row r="4" spans="1:10" s="2" customFormat="1" x14ac:dyDescent="0.25">
      <c r="A4" s="2" t="s">
        <v>10</v>
      </c>
      <c r="B4" s="2" t="s">
        <v>11</v>
      </c>
      <c r="C4" s="2" t="s">
        <v>14</v>
      </c>
      <c r="D4" s="2">
        <v>2</v>
      </c>
      <c r="E4" s="2">
        <v>3</v>
      </c>
      <c r="F4" s="2">
        <v>71</v>
      </c>
      <c r="G4" s="2">
        <v>59</v>
      </c>
      <c r="H4" s="2">
        <v>66</v>
      </c>
      <c r="I4" s="2">
        <v>70</v>
      </c>
      <c r="J4" s="2">
        <v>67</v>
      </c>
    </row>
    <row r="5" spans="1:10" s="3" customFormat="1" x14ac:dyDescent="0.25">
      <c r="A5" s="3" t="s">
        <v>15</v>
      </c>
      <c r="B5" s="3" t="s">
        <v>11</v>
      </c>
      <c r="C5" s="3" t="s">
        <v>16</v>
      </c>
      <c r="D5" s="3">
        <v>1</v>
      </c>
      <c r="E5" s="3">
        <v>5</v>
      </c>
      <c r="F5" s="3">
        <v>50</v>
      </c>
      <c r="G5" s="3">
        <v>45</v>
      </c>
      <c r="H5" s="3">
        <v>49</v>
      </c>
      <c r="I5" s="3">
        <v>52</v>
      </c>
      <c r="J5" s="3">
        <v>43</v>
      </c>
    </row>
    <row r="6" spans="1:10" s="3" customFormat="1" x14ac:dyDescent="0.25">
      <c r="A6" s="3" t="s">
        <v>15</v>
      </c>
      <c r="B6" s="3" t="s">
        <v>11</v>
      </c>
      <c r="C6" s="3" t="s">
        <v>16</v>
      </c>
      <c r="D6" s="3">
        <v>2</v>
      </c>
      <c r="E6" s="3">
        <v>5</v>
      </c>
      <c r="F6" s="3">
        <v>35</v>
      </c>
      <c r="G6" s="3">
        <v>35</v>
      </c>
      <c r="H6" s="3">
        <v>34</v>
      </c>
      <c r="I6" s="3">
        <v>44</v>
      </c>
      <c r="J6" s="3">
        <v>36</v>
      </c>
    </row>
    <row r="7" spans="1:10" s="3" customFormat="1" x14ac:dyDescent="0.25">
      <c r="A7" s="3" t="s">
        <v>15</v>
      </c>
      <c r="B7" s="3" t="s">
        <v>11</v>
      </c>
      <c r="C7" s="3" t="s">
        <v>16</v>
      </c>
      <c r="D7" s="3">
        <v>1</v>
      </c>
      <c r="E7" s="3">
        <v>5</v>
      </c>
      <c r="F7" s="3">
        <v>41</v>
      </c>
      <c r="G7" s="3">
        <v>43</v>
      </c>
      <c r="H7" s="3">
        <v>44</v>
      </c>
      <c r="I7" s="3">
        <v>44</v>
      </c>
      <c r="J7" s="3">
        <v>44</v>
      </c>
    </row>
    <row r="8" spans="1:10" s="3" customFormat="1" x14ac:dyDescent="0.25">
      <c r="A8" s="3" t="s">
        <v>15</v>
      </c>
      <c r="B8" s="3" t="s">
        <v>11</v>
      </c>
      <c r="C8" s="3" t="s">
        <v>16</v>
      </c>
      <c r="D8" s="3">
        <v>1</v>
      </c>
      <c r="E8" s="3">
        <v>5</v>
      </c>
      <c r="F8" s="3">
        <v>42</v>
      </c>
      <c r="G8" s="3">
        <v>39</v>
      </c>
      <c r="H8" s="3">
        <v>50</v>
      </c>
      <c r="I8" s="3">
        <v>60</v>
      </c>
      <c r="J8" s="3">
        <v>40</v>
      </c>
    </row>
    <row r="9" spans="1:10" s="3" customFormat="1" x14ac:dyDescent="0.25">
      <c r="A9" s="3" t="s">
        <v>15</v>
      </c>
      <c r="B9" s="3" t="s">
        <v>11</v>
      </c>
      <c r="C9" s="3" t="s">
        <v>16</v>
      </c>
      <c r="D9" s="3">
        <v>2</v>
      </c>
      <c r="E9" s="3">
        <v>5</v>
      </c>
      <c r="F9" s="3">
        <v>60</v>
      </c>
      <c r="G9" s="3">
        <v>55</v>
      </c>
      <c r="H9" s="3">
        <v>50</v>
      </c>
      <c r="I9" s="3">
        <v>55</v>
      </c>
      <c r="J9" s="3">
        <v>59</v>
      </c>
    </row>
    <row r="10" spans="1:10" s="4" customFormat="1" x14ac:dyDescent="0.25">
      <c r="A10" s="4" t="s">
        <v>10</v>
      </c>
      <c r="B10" s="4" t="s">
        <v>13</v>
      </c>
      <c r="C10" s="4" t="s">
        <v>14</v>
      </c>
      <c r="D10" s="4">
        <v>2</v>
      </c>
      <c r="E10" s="4">
        <v>1</v>
      </c>
      <c r="F10" s="4">
        <v>43</v>
      </c>
      <c r="G10" s="4">
        <v>46</v>
      </c>
      <c r="H10" s="4">
        <v>43</v>
      </c>
      <c r="I10" s="4">
        <v>42</v>
      </c>
      <c r="J10" s="4">
        <v>42</v>
      </c>
    </row>
    <row r="11" spans="1:10" x14ac:dyDescent="0.25">
      <c r="A11" t="s">
        <v>10</v>
      </c>
      <c r="B11" t="s">
        <v>13</v>
      </c>
      <c r="C11" t="s">
        <v>17</v>
      </c>
      <c r="D11">
        <v>2</v>
      </c>
      <c r="E11">
        <v>2</v>
      </c>
      <c r="F11">
        <v>65</v>
      </c>
      <c r="G11">
        <v>66</v>
      </c>
      <c r="H11">
        <v>60</v>
      </c>
      <c r="I11">
        <v>70</v>
      </c>
      <c r="J11">
        <v>68</v>
      </c>
    </row>
    <row r="12" spans="1:10" s="2" customFormat="1" x14ac:dyDescent="0.25">
      <c r="A12" s="2" t="s">
        <v>10</v>
      </c>
      <c r="B12" s="2" t="s">
        <v>11</v>
      </c>
      <c r="C12" s="2" t="s">
        <v>14</v>
      </c>
      <c r="D12" s="2">
        <v>2</v>
      </c>
      <c r="E12" s="2">
        <v>2</v>
      </c>
      <c r="F12" s="2">
        <v>45</v>
      </c>
      <c r="G12" s="2">
        <v>25</v>
      </c>
      <c r="H12" s="2">
        <v>44</v>
      </c>
      <c r="I12" s="2">
        <v>41</v>
      </c>
      <c r="J12" s="2">
        <v>42</v>
      </c>
    </row>
    <row r="13" spans="1:10" x14ac:dyDescent="0.25">
      <c r="A13" t="s">
        <v>10</v>
      </c>
      <c r="B13" t="s">
        <v>13</v>
      </c>
      <c r="C13" t="s">
        <v>17</v>
      </c>
      <c r="D13">
        <v>2</v>
      </c>
      <c r="E13">
        <v>1</v>
      </c>
      <c r="F13">
        <v>34</v>
      </c>
      <c r="G13">
        <v>29</v>
      </c>
      <c r="H13">
        <v>36</v>
      </c>
      <c r="I13">
        <v>37</v>
      </c>
      <c r="J13">
        <v>30</v>
      </c>
    </row>
    <row r="14" spans="1:10" s="1" customFormat="1" x14ac:dyDescent="0.25">
      <c r="A14" s="1" t="s">
        <v>10</v>
      </c>
      <c r="B14" s="1" t="s">
        <v>11</v>
      </c>
      <c r="C14" s="1" t="s">
        <v>12</v>
      </c>
      <c r="D14" s="1">
        <v>1</v>
      </c>
      <c r="E14" s="1">
        <v>2</v>
      </c>
      <c r="F14" s="1">
        <v>26</v>
      </c>
      <c r="G14" s="1">
        <v>24</v>
      </c>
      <c r="H14" s="1">
        <v>26</v>
      </c>
      <c r="I14" s="1">
        <v>25</v>
      </c>
      <c r="J14" s="1">
        <v>31</v>
      </c>
    </row>
    <row r="15" spans="1:10" s="4" customFormat="1" x14ac:dyDescent="0.25">
      <c r="A15" s="4" t="s">
        <v>10</v>
      </c>
      <c r="B15" s="4" t="s">
        <v>13</v>
      </c>
      <c r="C15" s="4" t="s">
        <v>14</v>
      </c>
      <c r="D15" s="4">
        <v>2</v>
      </c>
      <c r="E15" s="4">
        <v>2</v>
      </c>
      <c r="F15" s="4">
        <v>33</v>
      </c>
      <c r="G15" s="4">
        <v>43</v>
      </c>
      <c r="H15" s="4">
        <v>30</v>
      </c>
      <c r="I15" s="4">
        <v>32</v>
      </c>
      <c r="J15" s="4">
        <v>28</v>
      </c>
    </row>
    <row r="17" spans="1:18" x14ac:dyDescent="0.25">
      <c r="A17" t="s">
        <v>34</v>
      </c>
    </row>
    <row r="18" spans="1:18" x14ac:dyDescent="0.25">
      <c r="A18" t="s">
        <v>1</v>
      </c>
      <c r="B18" t="s">
        <v>2</v>
      </c>
      <c r="C18" t="s">
        <v>19</v>
      </c>
      <c r="D18" t="s">
        <v>18</v>
      </c>
      <c r="E18" t="s">
        <v>21</v>
      </c>
      <c r="F18" t="s">
        <v>22</v>
      </c>
      <c r="G18" t="s">
        <v>23</v>
      </c>
      <c r="H18" t="s">
        <v>24</v>
      </c>
      <c r="I18" t="s">
        <v>20</v>
      </c>
      <c r="J18" t="s">
        <v>25</v>
      </c>
      <c r="K18" t="s">
        <v>26</v>
      </c>
      <c r="L18" t="s">
        <v>27</v>
      </c>
      <c r="M18" t="s">
        <v>28</v>
      </c>
      <c r="N18" t="s">
        <v>30</v>
      </c>
      <c r="O18" t="s">
        <v>31</v>
      </c>
      <c r="P18" t="s">
        <v>32</v>
      </c>
      <c r="Q18" t="s">
        <v>33</v>
      </c>
      <c r="R18" t="s">
        <v>29</v>
      </c>
    </row>
    <row r="19" spans="1:18" x14ac:dyDescent="0.25">
      <c r="A19" t="s">
        <v>11</v>
      </c>
      <c r="B19" t="s">
        <v>12</v>
      </c>
      <c r="C19">
        <v>2</v>
      </c>
      <c r="D19">
        <f>SUM(F2,F14)</f>
        <v>65</v>
      </c>
      <c r="E19">
        <f>SUM(G2,G14)</f>
        <v>64</v>
      </c>
      <c r="F19">
        <f>SUM(H2,H14)</f>
        <v>71</v>
      </c>
      <c r="G19">
        <f>SUM(I2,I14)</f>
        <v>60</v>
      </c>
      <c r="H19">
        <f>SUM(J2,J14)</f>
        <v>64</v>
      </c>
      <c r="I19">
        <f t="shared" ref="I19:J21" si="0">D19/SUM(D$19:D$21)*100</f>
        <v>15.892420537897312</v>
      </c>
      <c r="J19">
        <f t="shared" si="0"/>
        <v>17.534246575342465</v>
      </c>
      <c r="K19">
        <f t="shared" ref="K19:M21" si="1">F19/SUM(F$19:F$21)*100</f>
        <v>17.401960784313726</v>
      </c>
      <c r="L19">
        <f t="shared" si="1"/>
        <v>14.084507042253522</v>
      </c>
      <c r="M19">
        <f t="shared" si="1"/>
        <v>16.202531645569621</v>
      </c>
      <c r="N19">
        <f>(J19-$I19)^2</f>
        <v>2.6955927372328521</v>
      </c>
      <c r="O19">
        <f>(K19-$I19)^2</f>
        <v>2.2787117555509275</v>
      </c>
      <c r="P19">
        <f t="shared" ref="O19:Q23" si="2">(L19-$I19)^2</f>
        <v>3.2685512077309489</v>
      </c>
      <c r="Q19">
        <f t="shared" si="2"/>
        <v>9.6168899101746627E-2</v>
      </c>
      <c r="R19">
        <f>SQRT((4/80)*SUM(N19:Q19))</f>
        <v>0.64571760854170901</v>
      </c>
    </row>
    <row r="20" spans="1:18" x14ac:dyDescent="0.25">
      <c r="A20" t="s">
        <v>11</v>
      </c>
      <c r="B20" t="s">
        <v>14</v>
      </c>
      <c r="C20">
        <v>2</v>
      </c>
      <c r="D20">
        <f>SUM(F4,F12)</f>
        <v>116</v>
      </c>
      <c r="E20">
        <f>SUM(G4,G12)</f>
        <v>84</v>
      </c>
      <c r="F20">
        <f>SUM(H4,H12)</f>
        <v>110</v>
      </c>
      <c r="G20">
        <f>SUM(I4,I12)</f>
        <v>111</v>
      </c>
      <c r="H20">
        <f>SUM(J4,J12)</f>
        <v>109</v>
      </c>
      <c r="I20">
        <f t="shared" si="0"/>
        <v>28.361858190709043</v>
      </c>
      <c r="J20">
        <f t="shared" si="0"/>
        <v>23.013698630136986</v>
      </c>
      <c r="K20">
        <f t="shared" si="1"/>
        <v>26.96078431372549</v>
      </c>
      <c r="L20">
        <f t="shared" si="1"/>
        <v>26.056338028169012</v>
      </c>
      <c r="M20">
        <f t="shared" si="1"/>
        <v>27.594936708860761</v>
      </c>
      <c r="N20">
        <f t="shared" ref="N20:N21" si="3">(J20-$I20)^2</f>
        <v>28.602810685338298</v>
      </c>
      <c r="O20">
        <f t="shared" si="2"/>
        <v>1.9630080087657233</v>
      </c>
      <c r="P20">
        <f t="shared" si="2"/>
        <v>5.3154232198786096</v>
      </c>
      <c r="Q20">
        <f t="shared" si="2"/>
        <v>0.58816855932036494</v>
      </c>
      <c r="R20">
        <f t="shared" ref="R20:R23" si="4">SQRT((4/80)*SUM(N20:Q20))</f>
        <v>1.3503594053677523</v>
      </c>
    </row>
    <row r="21" spans="1:18" x14ac:dyDescent="0.25">
      <c r="A21" t="s">
        <v>11</v>
      </c>
      <c r="B21" t="s">
        <v>16</v>
      </c>
      <c r="C21">
        <v>5</v>
      </c>
      <c r="D21">
        <f>SUM(F5:F9)</f>
        <v>228</v>
      </c>
      <c r="E21">
        <f>SUM(G5:G9)</f>
        <v>217</v>
      </c>
      <c r="F21">
        <f>SUM(H5:H9)</f>
        <v>227</v>
      </c>
      <c r="G21">
        <f>SUM(I5:I9)</f>
        <v>255</v>
      </c>
      <c r="H21">
        <f>SUM(J5:J9)</f>
        <v>222</v>
      </c>
      <c r="I21">
        <f t="shared" si="0"/>
        <v>55.745721271393641</v>
      </c>
      <c r="J21">
        <f t="shared" si="0"/>
        <v>59.452054794520549</v>
      </c>
      <c r="K21">
        <f t="shared" si="1"/>
        <v>55.637254901960787</v>
      </c>
      <c r="L21">
        <f t="shared" si="1"/>
        <v>59.859154929577464</v>
      </c>
      <c r="M21">
        <f t="shared" si="1"/>
        <v>56.202531645569621</v>
      </c>
      <c r="N21">
        <f t="shared" si="3"/>
        <v>13.736908184654318</v>
      </c>
      <c r="O21">
        <f t="shared" si="2"/>
        <v>1.1764953297944372E-2</v>
      </c>
      <c r="P21">
        <f t="shared" si="2"/>
        <v>16.920336460279547</v>
      </c>
      <c r="Q21">
        <f t="shared" si="2"/>
        <v>0.20867571795479878</v>
      </c>
      <c r="R21">
        <f t="shared" si="4"/>
        <v>1.2425313942952629</v>
      </c>
    </row>
    <row r="22" spans="1:18" x14ac:dyDescent="0.25">
      <c r="A22" t="s">
        <v>13</v>
      </c>
      <c r="B22" t="s">
        <v>14</v>
      </c>
      <c r="C22">
        <v>3</v>
      </c>
      <c r="D22">
        <f>SUM(F3,F10,F15)</f>
        <v>106</v>
      </c>
      <c r="E22">
        <f>SUM(G3,G10,G15)</f>
        <v>129</v>
      </c>
      <c r="F22">
        <f>SUM(H3,H10,H15)</f>
        <v>106</v>
      </c>
      <c r="G22">
        <f>SUM(I3,I10,I15)</f>
        <v>103</v>
      </c>
      <c r="H22">
        <f>SUM(J3,J10,J15)</f>
        <v>102</v>
      </c>
      <c r="I22">
        <f>D22/SUM(D$22:D$23)*100</f>
        <v>51.707317073170735</v>
      </c>
      <c r="J22">
        <f>E22/SUM(E$22:E$23)*100</f>
        <v>57.589285714285708</v>
      </c>
      <c r="K22">
        <f t="shared" ref="K22:M23" si="5">F22/SUM(F$22:F$23)*100</f>
        <v>52.475247524752476</v>
      </c>
      <c r="L22">
        <f t="shared" si="5"/>
        <v>49.047619047619044</v>
      </c>
      <c r="M22">
        <f t="shared" si="5"/>
        <v>51</v>
      </c>
      <c r="N22">
        <f>(J22-$I22)^2</f>
        <v>34.597555095059924</v>
      </c>
      <c r="O22">
        <f t="shared" si="2"/>
        <v>0.58971717846653615</v>
      </c>
      <c r="P22">
        <f t="shared" si="2"/>
        <v>7.0739935871235637</v>
      </c>
      <c r="Q22">
        <f t="shared" si="2"/>
        <v>0.50029744199881487</v>
      </c>
      <c r="R22">
        <f t="shared" si="4"/>
        <v>1.46221686665571</v>
      </c>
    </row>
    <row r="23" spans="1:18" x14ac:dyDescent="0.25">
      <c r="A23" t="s">
        <v>13</v>
      </c>
      <c r="B23" t="s">
        <v>17</v>
      </c>
      <c r="C23">
        <v>2</v>
      </c>
      <c r="D23">
        <f>SUM(F11,F13)</f>
        <v>99</v>
      </c>
      <c r="E23">
        <f>SUM(G11,G13)</f>
        <v>95</v>
      </c>
      <c r="F23">
        <f>SUM(H11,H13)</f>
        <v>96</v>
      </c>
      <c r="G23">
        <f>SUM(I11,I13)</f>
        <v>107</v>
      </c>
      <c r="H23">
        <f>SUM(J11,J13)</f>
        <v>98</v>
      </c>
      <c r="I23">
        <f>D23/SUM(D$22:D$23)*100</f>
        <v>48.292682926829265</v>
      </c>
      <c r="J23">
        <f>E23/SUM(E$22:E$23)*100</f>
        <v>42.410714285714285</v>
      </c>
      <c r="K23">
        <f t="shared" si="5"/>
        <v>47.524752475247524</v>
      </c>
      <c r="L23">
        <f t="shared" si="5"/>
        <v>50.952380952380949</v>
      </c>
      <c r="M23">
        <f t="shared" si="5"/>
        <v>49</v>
      </c>
      <c r="N23">
        <f>(J23-$I23)^2</f>
        <v>34.597555095060009</v>
      </c>
      <c r="O23">
        <f t="shared" si="2"/>
        <v>0.58971717846653615</v>
      </c>
      <c r="P23">
        <f t="shared" si="2"/>
        <v>7.0739935871235264</v>
      </c>
      <c r="Q23">
        <f t="shared" si="2"/>
        <v>0.50029744199881487</v>
      </c>
      <c r="R23">
        <f t="shared" si="4"/>
        <v>1.4622168666557107</v>
      </c>
    </row>
    <row r="25" spans="1:18" x14ac:dyDescent="0.25">
      <c r="A25" t="s">
        <v>35</v>
      </c>
    </row>
    <row r="26" spans="1:18" x14ac:dyDescent="0.25">
      <c r="A26" t="s">
        <v>1</v>
      </c>
      <c r="B26" t="s">
        <v>2</v>
      </c>
      <c r="C26" t="s">
        <v>19</v>
      </c>
      <c r="D26" t="s">
        <v>18</v>
      </c>
      <c r="E26" t="s">
        <v>21</v>
      </c>
      <c r="F26" t="s">
        <v>22</v>
      </c>
      <c r="G26" t="s">
        <v>23</v>
      </c>
      <c r="H26" t="s">
        <v>24</v>
      </c>
      <c r="I26" t="s">
        <v>20</v>
      </c>
      <c r="J26" t="s">
        <v>25</v>
      </c>
      <c r="K26" t="s">
        <v>26</v>
      </c>
      <c r="L26" t="s">
        <v>27</v>
      </c>
      <c r="M26" t="s">
        <v>28</v>
      </c>
      <c r="N26" t="s">
        <v>30</v>
      </c>
      <c r="O26" t="s">
        <v>31</v>
      </c>
      <c r="P26" t="s">
        <v>32</v>
      </c>
      <c r="Q26" t="s">
        <v>33</v>
      </c>
      <c r="R26" t="s">
        <v>29</v>
      </c>
    </row>
    <row r="27" spans="1:18" x14ac:dyDescent="0.25">
      <c r="A27" t="s">
        <v>11</v>
      </c>
      <c r="B27" t="s">
        <v>12</v>
      </c>
      <c r="C27">
        <v>2</v>
      </c>
      <c r="D27">
        <v>65</v>
      </c>
      <c r="E27">
        <v>64</v>
      </c>
      <c r="F27">
        <v>71</v>
      </c>
      <c r="G27">
        <v>60</v>
      </c>
      <c r="H27">
        <v>64</v>
      </c>
      <c r="I27">
        <f>D27/SUM(D$27)*100</f>
        <v>100</v>
      </c>
      <c r="J27">
        <f t="shared" ref="J27:M27" si="6">E27/SUM(E$27)*100</f>
        <v>100</v>
      </c>
      <c r="K27">
        <f t="shared" si="6"/>
        <v>100</v>
      </c>
      <c r="L27">
        <f t="shared" si="6"/>
        <v>100</v>
      </c>
      <c r="M27">
        <f t="shared" si="6"/>
        <v>100</v>
      </c>
      <c r="N27">
        <f>(J27-$I27)^2</f>
        <v>0</v>
      </c>
      <c r="O27">
        <f>(K27-$I27)^2</f>
        <v>0</v>
      </c>
      <c r="P27">
        <f t="shared" ref="P27:P31" si="7">(L27-$I27)^2</f>
        <v>0</v>
      </c>
      <c r="Q27">
        <f t="shared" ref="Q27:Q31" si="8">(M27-$I27)^2</f>
        <v>0</v>
      </c>
      <c r="R27">
        <f>SQRT((4/80)*SUM(N27:Q27))</f>
        <v>0</v>
      </c>
    </row>
    <row r="28" spans="1:18" x14ac:dyDescent="0.25">
      <c r="A28" t="s">
        <v>11</v>
      </c>
      <c r="B28" t="s">
        <v>14</v>
      </c>
      <c r="C28">
        <v>2</v>
      </c>
      <c r="D28">
        <v>116</v>
      </c>
      <c r="E28">
        <v>84</v>
      </c>
      <c r="F28">
        <v>110</v>
      </c>
      <c r="G28">
        <v>111</v>
      </c>
      <c r="H28">
        <v>109</v>
      </c>
      <c r="I28">
        <f>D28/SUM(D$28,D$30)*100</f>
        <v>52.252252252252248</v>
      </c>
      <c r="J28">
        <f t="shared" ref="J28:M28" si="9">E28/SUM(E$28,E$30)*100</f>
        <v>39.436619718309856</v>
      </c>
      <c r="K28">
        <f t="shared" si="9"/>
        <v>50.925925925925931</v>
      </c>
      <c r="L28">
        <f t="shared" si="9"/>
        <v>51.86915887850467</v>
      </c>
      <c r="M28">
        <f t="shared" si="9"/>
        <v>51.658767772511851</v>
      </c>
      <c r="N28">
        <f t="shared" ref="N28:N29" si="10">(J28-$I28)^2</f>
        <v>164.24043724504267</v>
      </c>
      <c r="O28">
        <f t="shared" ref="O28:O31" si="11">(K28-$I28)^2</f>
        <v>1.7591415239062638</v>
      </c>
      <c r="P28">
        <f t="shared" si="7"/>
        <v>0.14676053300930106</v>
      </c>
      <c r="Q28">
        <f t="shared" si="8"/>
        <v>0.35222382769272953</v>
      </c>
      <c r="R28">
        <f t="shared" ref="R28:R31" si="12">SQRT((4/80)*SUM(N28:Q28))</f>
        <v>2.8852951593350982</v>
      </c>
    </row>
    <row r="29" spans="1:18" x14ac:dyDescent="0.25">
      <c r="A29" t="s">
        <v>11</v>
      </c>
      <c r="B29" t="s">
        <v>16</v>
      </c>
      <c r="C29">
        <v>5</v>
      </c>
      <c r="D29">
        <v>228</v>
      </c>
      <c r="E29">
        <v>217</v>
      </c>
      <c r="F29">
        <v>227</v>
      </c>
      <c r="G29">
        <v>255</v>
      </c>
      <c r="H29">
        <v>222</v>
      </c>
      <c r="I29">
        <f>D$29/SUM(D$29)*100</f>
        <v>100</v>
      </c>
      <c r="J29">
        <f t="shared" ref="J29:M29" si="13">E$29/SUM(E$29)*100</f>
        <v>100</v>
      </c>
      <c r="K29">
        <f t="shared" si="13"/>
        <v>100</v>
      </c>
      <c r="L29">
        <f t="shared" si="13"/>
        <v>100</v>
      </c>
      <c r="M29">
        <f t="shared" si="13"/>
        <v>100</v>
      </c>
      <c r="N29">
        <f t="shared" si="10"/>
        <v>0</v>
      </c>
      <c r="O29">
        <f t="shared" si="11"/>
        <v>0</v>
      </c>
      <c r="P29">
        <f t="shared" si="7"/>
        <v>0</v>
      </c>
      <c r="Q29">
        <f t="shared" si="8"/>
        <v>0</v>
      </c>
      <c r="R29">
        <f t="shared" si="12"/>
        <v>0</v>
      </c>
    </row>
    <row r="30" spans="1:18" x14ac:dyDescent="0.25">
      <c r="A30" t="s">
        <v>13</v>
      </c>
      <c r="B30" t="s">
        <v>14</v>
      </c>
      <c r="C30">
        <v>3</v>
      </c>
      <c r="D30">
        <v>106</v>
      </c>
      <c r="E30">
        <v>129</v>
      </c>
      <c r="F30">
        <v>106</v>
      </c>
      <c r="G30">
        <v>103</v>
      </c>
      <c r="H30">
        <v>102</v>
      </c>
      <c r="I30">
        <f>D30/SUM(D$28,D$30)*100</f>
        <v>47.747747747747752</v>
      </c>
      <c r="J30">
        <f t="shared" ref="J30" si="14">E30/SUM(E$28,E$30)*100</f>
        <v>60.563380281690137</v>
      </c>
      <c r="K30">
        <f t="shared" ref="K30" si="15">F30/SUM(F$28,F$30)*100</f>
        <v>49.074074074074076</v>
      </c>
      <c r="L30">
        <f t="shared" ref="L30" si="16">G30/SUM(G$28,G$30)*100</f>
        <v>48.13084112149533</v>
      </c>
      <c r="M30">
        <f t="shared" ref="M30" si="17">H30/SUM(H$28,H$30)*100</f>
        <v>48.341232227488149</v>
      </c>
      <c r="N30">
        <f>(J30-$I30)^2</f>
        <v>164.2404372450425</v>
      </c>
      <c r="O30">
        <f t="shared" si="11"/>
        <v>1.7591415239062826</v>
      </c>
      <c r="P30">
        <f t="shared" si="7"/>
        <v>0.14676053300930106</v>
      </c>
      <c r="Q30">
        <f t="shared" si="8"/>
        <v>0.35222382769272953</v>
      </c>
      <c r="R30">
        <f t="shared" si="12"/>
        <v>2.8852951593350968</v>
      </c>
    </row>
    <row r="31" spans="1:18" x14ac:dyDescent="0.25">
      <c r="A31" t="s">
        <v>13</v>
      </c>
      <c r="B31" t="s">
        <v>17</v>
      </c>
      <c r="C31">
        <v>2</v>
      </c>
      <c r="D31">
        <v>99</v>
      </c>
      <c r="E31">
        <v>95</v>
      </c>
      <c r="F31">
        <v>96</v>
      </c>
      <c r="G31">
        <v>107</v>
      </c>
      <c r="H31">
        <v>98</v>
      </c>
      <c r="I31">
        <f>D31/SUM(D$31)*100</f>
        <v>100</v>
      </c>
      <c r="J31">
        <f t="shared" ref="J31:M31" si="18">E31/SUM(E$31)*100</f>
        <v>100</v>
      </c>
      <c r="K31">
        <f t="shared" si="18"/>
        <v>100</v>
      </c>
      <c r="L31">
        <f t="shared" si="18"/>
        <v>100</v>
      </c>
      <c r="M31">
        <f t="shared" si="18"/>
        <v>100</v>
      </c>
      <c r="N31">
        <f>(J31-$I31)^2</f>
        <v>0</v>
      </c>
      <c r="O31">
        <f t="shared" si="11"/>
        <v>0</v>
      </c>
      <c r="P31">
        <f t="shared" si="7"/>
        <v>0</v>
      </c>
      <c r="Q31">
        <f t="shared" si="8"/>
        <v>0</v>
      </c>
      <c r="R31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crosstab-mean-inputs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Lorae Stojanovic</cp:lastModifiedBy>
  <dcterms:created xsi:type="dcterms:W3CDTF">2024-10-23T20:05:28Z</dcterms:created>
  <dcterms:modified xsi:type="dcterms:W3CDTF">2024-10-23T20:24:45Z</dcterms:modified>
</cp:coreProperties>
</file>