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408"/>
  <workbookPr autoCompressPictures="0"/>
  <mc:AlternateContent xmlns:mc="http://schemas.openxmlformats.org/markup-compatibility/2006">
    <mc:Choice Requires="x15">
      <x15ac:absPath xmlns:x15ac="http://schemas.microsoft.com/office/spreadsheetml/2010/11/ac" url="/Users/br-gaster/OneDrive - UWE Bristol (Staff)/research-S-FET-2Q17-02/lorawan-bristol/gateways/"/>
    </mc:Choice>
  </mc:AlternateContent>
  <bookViews>
    <workbookView xWindow="0" yWindow="460" windowWidth="28800" windowHeight="17460"/>
  </bookViews>
  <sheets>
    <sheet name="BOM" sheetId="1" r:id="rId1"/>
    <sheet name="Instructions" sheetId="3" r:id="rId2"/>
    <sheet name="LOV" sheetId="2" r:id="rId3"/>
  </sheets>
  <definedNames>
    <definedName name="_xlnm._FilterDatabase" localSheetId="0" hidden="1">BOM!$L$6:$X$38</definedName>
    <definedName name="BOM_Levels">LOV!$C$2:$C$11</definedName>
    <definedName name="Level_Symbol">LOV!$A$2:$A$3</definedName>
    <definedName name="Make_Buy">LOV!$E$2:$E$3</definedName>
    <definedName name="_xlnm.Print_Titles" localSheetId="0">BOM!$1:$6</definedName>
    <definedName name="Revision">LOV!$D$2:$D$41</definedName>
    <definedName name="UOM">LOV!$B$2:$B$15</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5" i="1" l="1"/>
  <c r="C15" i="1"/>
  <c r="D15" i="1"/>
  <c r="E15" i="1"/>
  <c r="F15" i="1"/>
  <c r="G15" i="1"/>
  <c r="H15" i="1"/>
  <c r="I15" i="1"/>
  <c r="J15" i="1"/>
  <c r="B14" i="1"/>
  <c r="C14" i="1"/>
  <c r="D14" i="1"/>
  <c r="E14" i="1"/>
  <c r="F14" i="1"/>
  <c r="G14" i="1"/>
  <c r="H14" i="1"/>
  <c r="I14" i="1"/>
  <c r="J14" i="1"/>
  <c r="B13" i="1"/>
  <c r="C13" i="1"/>
  <c r="D13" i="1"/>
  <c r="E13" i="1"/>
  <c r="F13" i="1"/>
  <c r="G13" i="1"/>
  <c r="H13" i="1"/>
  <c r="I13" i="1"/>
  <c r="J13" i="1"/>
  <c r="B12" i="1"/>
  <c r="C12" i="1"/>
  <c r="D12" i="1"/>
  <c r="E12" i="1"/>
  <c r="F12" i="1"/>
  <c r="G12" i="1"/>
  <c r="H12" i="1"/>
  <c r="I12" i="1"/>
  <c r="J12" i="1"/>
  <c r="M7" i="1"/>
  <c r="B70" i="1"/>
  <c r="C70" i="1"/>
  <c r="D70" i="1"/>
  <c r="E70" i="1"/>
  <c r="F70" i="1"/>
  <c r="G70" i="1"/>
  <c r="H70" i="1"/>
  <c r="I70" i="1"/>
  <c r="J70" i="1"/>
  <c r="B69" i="1"/>
  <c r="C69" i="1"/>
  <c r="D69" i="1"/>
  <c r="E69" i="1"/>
  <c r="F69" i="1"/>
  <c r="G69" i="1"/>
  <c r="H69" i="1"/>
  <c r="I69" i="1"/>
  <c r="J69" i="1"/>
  <c r="B68" i="1"/>
  <c r="C68" i="1"/>
  <c r="D68" i="1"/>
  <c r="E68" i="1"/>
  <c r="F68" i="1"/>
  <c r="G68" i="1"/>
  <c r="H68" i="1"/>
  <c r="I68" i="1"/>
  <c r="J68" i="1"/>
  <c r="B67" i="1"/>
  <c r="C67" i="1"/>
  <c r="D67" i="1"/>
  <c r="E67" i="1"/>
  <c r="F67" i="1"/>
  <c r="G67" i="1"/>
  <c r="H67" i="1"/>
  <c r="I67" i="1"/>
  <c r="J67" i="1"/>
  <c r="J66" i="1"/>
  <c r="I66" i="1"/>
  <c r="H66" i="1"/>
  <c r="G66" i="1"/>
  <c r="F66" i="1"/>
  <c r="E66" i="1"/>
  <c r="D66" i="1"/>
  <c r="C66" i="1"/>
  <c r="B66" i="1"/>
  <c r="J65" i="1"/>
  <c r="I65" i="1"/>
  <c r="H65" i="1"/>
  <c r="G65" i="1"/>
  <c r="F65" i="1"/>
  <c r="E65" i="1"/>
  <c r="D65" i="1"/>
  <c r="C65" i="1"/>
  <c r="B65" i="1"/>
  <c r="J64" i="1"/>
  <c r="I64" i="1"/>
  <c r="H64" i="1"/>
  <c r="G64" i="1"/>
  <c r="F64" i="1"/>
  <c r="E64" i="1"/>
  <c r="D64" i="1"/>
  <c r="C64" i="1"/>
  <c r="B64" i="1"/>
  <c r="J63" i="1"/>
  <c r="I63" i="1"/>
  <c r="H63" i="1"/>
  <c r="G63" i="1"/>
  <c r="F63" i="1"/>
  <c r="E63" i="1"/>
  <c r="D63" i="1"/>
  <c r="C63" i="1"/>
  <c r="B63" i="1"/>
  <c r="J62" i="1"/>
  <c r="I62" i="1"/>
  <c r="H62" i="1"/>
  <c r="G62" i="1"/>
  <c r="F62" i="1"/>
  <c r="E62" i="1"/>
  <c r="D62" i="1"/>
  <c r="C62" i="1"/>
  <c r="B62" i="1"/>
  <c r="J61" i="1"/>
  <c r="I61" i="1"/>
  <c r="H61" i="1"/>
  <c r="G61" i="1"/>
  <c r="F61" i="1"/>
  <c r="E61" i="1"/>
  <c r="D61" i="1"/>
  <c r="C61" i="1"/>
  <c r="B61" i="1"/>
  <c r="J60" i="1"/>
  <c r="I60" i="1"/>
  <c r="H60" i="1"/>
  <c r="G60" i="1"/>
  <c r="F60" i="1"/>
  <c r="E60" i="1"/>
  <c r="D60" i="1"/>
  <c r="C60" i="1"/>
  <c r="B60" i="1"/>
  <c r="J59" i="1"/>
  <c r="I59" i="1"/>
  <c r="H59" i="1"/>
  <c r="G59" i="1"/>
  <c r="F59" i="1"/>
  <c r="E59" i="1"/>
  <c r="D59" i="1"/>
  <c r="C59" i="1"/>
  <c r="B59" i="1"/>
  <c r="J58" i="1"/>
  <c r="I58" i="1"/>
  <c r="H58" i="1"/>
  <c r="G58" i="1"/>
  <c r="F58" i="1"/>
  <c r="E58" i="1"/>
  <c r="D58" i="1"/>
  <c r="C58" i="1"/>
  <c r="B58" i="1"/>
  <c r="J57" i="1"/>
  <c r="I57" i="1"/>
  <c r="H57" i="1"/>
  <c r="G57" i="1"/>
  <c r="F57" i="1"/>
  <c r="E57" i="1"/>
  <c r="D57" i="1"/>
  <c r="C57" i="1"/>
  <c r="B57" i="1"/>
  <c r="J56" i="1"/>
  <c r="I56" i="1"/>
  <c r="H56" i="1"/>
  <c r="G56" i="1"/>
  <c r="F56" i="1"/>
  <c r="E56" i="1"/>
  <c r="D56" i="1"/>
  <c r="C56" i="1"/>
  <c r="B56" i="1"/>
  <c r="J55" i="1"/>
  <c r="I55" i="1"/>
  <c r="H55" i="1"/>
  <c r="G55" i="1"/>
  <c r="F55" i="1"/>
  <c r="E55" i="1"/>
  <c r="D55" i="1"/>
  <c r="C55" i="1"/>
  <c r="B55" i="1"/>
  <c r="J54" i="1"/>
  <c r="I54" i="1"/>
  <c r="H54" i="1"/>
  <c r="G54" i="1"/>
  <c r="F54" i="1"/>
  <c r="E54" i="1"/>
  <c r="D54" i="1"/>
  <c r="C54" i="1"/>
  <c r="B54" i="1"/>
  <c r="J53" i="1"/>
  <c r="I53" i="1"/>
  <c r="H53" i="1"/>
  <c r="G53" i="1"/>
  <c r="F53" i="1"/>
  <c r="E53" i="1"/>
  <c r="D53" i="1"/>
  <c r="C53" i="1"/>
  <c r="B53" i="1"/>
  <c r="J52" i="1"/>
  <c r="I52" i="1"/>
  <c r="H52" i="1"/>
  <c r="G52" i="1"/>
  <c r="F52" i="1"/>
  <c r="E52" i="1"/>
  <c r="D52" i="1"/>
  <c r="C52" i="1"/>
  <c r="B52" i="1"/>
  <c r="J51" i="1"/>
  <c r="I51" i="1"/>
  <c r="H51" i="1"/>
  <c r="G51" i="1"/>
  <c r="F51" i="1"/>
  <c r="E51" i="1"/>
  <c r="D51" i="1"/>
  <c r="C51" i="1"/>
  <c r="B51" i="1"/>
  <c r="J50" i="1"/>
  <c r="I50" i="1"/>
  <c r="H50" i="1"/>
  <c r="G50" i="1"/>
  <c r="F50" i="1"/>
  <c r="E50" i="1"/>
  <c r="D50" i="1"/>
  <c r="C50" i="1"/>
  <c r="B50" i="1"/>
  <c r="J49" i="1"/>
  <c r="I49" i="1"/>
  <c r="H49" i="1"/>
  <c r="G49" i="1"/>
  <c r="F49" i="1"/>
  <c r="E49" i="1"/>
  <c r="D49" i="1"/>
  <c r="C49" i="1"/>
  <c r="B49" i="1"/>
  <c r="J48" i="1"/>
  <c r="I48" i="1"/>
  <c r="H48" i="1"/>
  <c r="G48" i="1"/>
  <c r="F48" i="1"/>
  <c r="E48" i="1"/>
  <c r="D48" i="1"/>
  <c r="C48" i="1"/>
  <c r="B48" i="1"/>
  <c r="J47" i="1"/>
  <c r="I47" i="1"/>
  <c r="H47" i="1"/>
  <c r="G47" i="1"/>
  <c r="F47" i="1"/>
  <c r="E47" i="1"/>
  <c r="D47" i="1"/>
  <c r="C47" i="1"/>
  <c r="B47" i="1"/>
  <c r="J46" i="1"/>
  <c r="I46" i="1"/>
  <c r="H46" i="1"/>
  <c r="G46" i="1"/>
  <c r="F46" i="1"/>
  <c r="E46" i="1"/>
  <c r="D46" i="1"/>
  <c r="C46" i="1"/>
  <c r="B46" i="1"/>
  <c r="J45" i="1"/>
  <c r="I45" i="1"/>
  <c r="H45" i="1"/>
  <c r="G45" i="1"/>
  <c r="F45" i="1"/>
  <c r="E45" i="1"/>
  <c r="D45" i="1"/>
  <c r="C45" i="1"/>
  <c r="B45" i="1"/>
  <c r="J44" i="1"/>
  <c r="I44" i="1"/>
  <c r="H44" i="1"/>
  <c r="G44" i="1"/>
  <c r="F44" i="1"/>
  <c r="E44" i="1"/>
  <c r="D44" i="1"/>
  <c r="C44" i="1"/>
  <c r="B44" i="1"/>
  <c r="J43" i="1"/>
  <c r="I43" i="1"/>
  <c r="H43" i="1"/>
  <c r="G43" i="1"/>
  <c r="F43" i="1"/>
  <c r="E43" i="1"/>
  <c r="D43" i="1"/>
  <c r="C43" i="1"/>
  <c r="B43" i="1"/>
  <c r="J42" i="1"/>
  <c r="I42" i="1"/>
  <c r="H42" i="1"/>
  <c r="G42" i="1"/>
  <c r="F42" i="1"/>
  <c r="E42" i="1"/>
  <c r="D42" i="1"/>
  <c r="C42" i="1"/>
  <c r="B42" i="1"/>
  <c r="J41" i="1"/>
  <c r="I41" i="1"/>
  <c r="H41" i="1"/>
  <c r="G41" i="1"/>
  <c r="F41" i="1"/>
  <c r="E41" i="1"/>
  <c r="D41" i="1"/>
  <c r="C41" i="1"/>
  <c r="B41" i="1"/>
  <c r="J40" i="1"/>
  <c r="I40" i="1"/>
  <c r="H40" i="1"/>
  <c r="G40" i="1"/>
  <c r="F40" i="1"/>
  <c r="E40" i="1"/>
  <c r="D40" i="1"/>
  <c r="C40" i="1"/>
  <c r="B40" i="1"/>
  <c r="J39" i="1"/>
  <c r="I39" i="1"/>
  <c r="H39" i="1"/>
  <c r="G39" i="1"/>
  <c r="F39" i="1"/>
  <c r="E39" i="1"/>
  <c r="D39" i="1"/>
  <c r="C39" i="1"/>
  <c r="B39" i="1"/>
  <c r="N7" i="1"/>
  <c r="L7" i="1"/>
  <c r="J38" i="1"/>
  <c r="I38" i="1"/>
  <c r="H38" i="1"/>
  <c r="G38" i="1"/>
  <c r="F38" i="1"/>
  <c r="E38" i="1"/>
  <c r="D38" i="1"/>
  <c r="C38" i="1"/>
  <c r="B38" i="1"/>
  <c r="J37" i="1"/>
  <c r="I37" i="1"/>
  <c r="H37" i="1"/>
  <c r="G37" i="1"/>
  <c r="F37" i="1"/>
  <c r="E37" i="1"/>
  <c r="D37" i="1"/>
  <c r="C37" i="1"/>
  <c r="B37" i="1"/>
  <c r="J36" i="1"/>
  <c r="I36" i="1"/>
  <c r="H36" i="1"/>
  <c r="G36" i="1"/>
  <c r="F36" i="1"/>
  <c r="E36" i="1"/>
  <c r="D36" i="1"/>
  <c r="C36" i="1"/>
  <c r="B36" i="1"/>
  <c r="J35" i="1"/>
  <c r="I35" i="1"/>
  <c r="H35" i="1"/>
  <c r="G35" i="1"/>
  <c r="F35" i="1"/>
  <c r="E35" i="1"/>
  <c r="D35" i="1"/>
  <c r="C35" i="1"/>
  <c r="B35" i="1"/>
  <c r="J34" i="1"/>
  <c r="I34" i="1"/>
  <c r="H34" i="1"/>
  <c r="G34" i="1"/>
  <c r="F34" i="1"/>
  <c r="E34" i="1"/>
  <c r="D34" i="1"/>
  <c r="C34" i="1"/>
  <c r="B34" i="1"/>
  <c r="J33" i="1"/>
  <c r="I33" i="1"/>
  <c r="H33" i="1"/>
  <c r="G33" i="1"/>
  <c r="F33" i="1"/>
  <c r="E33" i="1"/>
  <c r="D33" i="1"/>
  <c r="C33" i="1"/>
  <c r="B33" i="1"/>
  <c r="J32" i="1"/>
  <c r="I32" i="1"/>
  <c r="H32" i="1"/>
  <c r="G32" i="1"/>
  <c r="F32" i="1"/>
  <c r="E32" i="1"/>
  <c r="D32" i="1"/>
  <c r="C32" i="1"/>
  <c r="B32" i="1"/>
  <c r="J31" i="1"/>
  <c r="I31" i="1"/>
  <c r="H31" i="1"/>
  <c r="G31" i="1"/>
  <c r="F31" i="1"/>
  <c r="E31" i="1"/>
  <c r="D31" i="1"/>
  <c r="C31" i="1"/>
  <c r="B31" i="1"/>
  <c r="J30" i="1"/>
  <c r="I30" i="1"/>
  <c r="H30" i="1"/>
  <c r="G30" i="1"/>
  <c r="F30" i="1"/>
  <c r="E30" i="1"/>
  <c r="D30" i="1"/>
  <c r="C30" i="1"/>
  <c r="B30" i="1"/>
  <c r="J29" i="1"/>
  <c r="I29" i="1"/>
  <c r="H29" i="1"/>
  <c r="G29" i="1"/>
  <c r="F29" i="1"/>
  <c r="E29" i="1"/>
  <c r="D29" i="1"/>
  <c r="C29" i="1"/>
  <c r="B29" i="1"/>
  <c r="J28" i="1"/>
  <c r="I28" i="1"/>
  <c r="H28" i="1"/>
  <c r="G28" i="1"/>
  <c r="F28" i="1"/>
  <c r="E28" i="1"/>
  <c r="D28" i="1"/>
  <c r="C28" i="1"/>
  <c r="B28" i="1"/>
  <c r="J27" i="1"/>
  <c r="I27" i="1"/>
  <c r="H27" i="1"/>
  <c r="G27" i="1"/>
  <c r="F27" i="1"/>
  <c r="E27" i="1"/>
  <c r="D27" i="1"/>
  <c r="C27" i="1"/>
  <c r="B27" i="1"/>
  <c r="J26" i="1"/>
  <c r="I26" i="1"/>
  <c r="H26" i="1"/>
  <c r="G26" i="1"/>
  <c r="F26" i="1"/>
  <c r="E26" i="1"/>
  <c r="D26" i="1"/>
  <c r="C26" i="1"/>
  <c r="B26" i="1"/>
  <c r="J25" i="1"/>
  <c r="I25" i="1"/>
  <c r="H25" i="1"/>
  <c r="G25" i="1"/>
  <c r="F25" i="1"/>
  <c r="E25" i="1"/>
  <c r="D25" i="1"/>
  <c r="C25" i="1"/>
  <c r="B25" i="1"/>
  <c r="J24" i="1"/>
  <c r="I24" i="1"/>
  <c r="H24" i="1"/>
  <c r="G24" i="1"/>
  <c r="F24" i="1"/>
  <c r="E24" i="1"/>
  <c r="D24" i="1"/>
  <c r="C24" i="1"/>
  <c r="B24" i="1"/>
  <c r="J23" i="1"/>
  <c r="I23" i="1"/>
  <c r="H23" i="1"/>
  <c r="G23" i="1"/>
  <c r="F23" i="1"/>
  <c r="E23" i="1"/>
  <c r="D23" i="1"/>
  <c r="C23" i="1"/>
  <c r="B23" i="1"/>
  <c r="J22" i="1"/>
  <c r="I22" i="1"/>
  <c r="H22" i="1"/>
  <c r="G22" i="1"/>
  <c r="F22" i="1"/>
  <c r="E22" i="1"/>
  <c r="D22" i="1"/>
  <c r="C22" i="1"/>
  <c r="B22" i="1"/>
  <c r="J21" i="1"/>
  <c r="I21" i="1"/>
  <c r="H21" i="1"/>
  <c r="G21" i="1"/>
  <c r="F21" i="1"/>
  <c r="E21" i="1"/>
  <c r="D21" i="1"/>
  <c r="C21" i="1"/>
  <c r="B21" i="1"/>
  <c r="J20" i="1"/>
  <c r="I20" i="1"/>
  <c r="H20" i="1"/>
  <c r="G20" i="1"/>
  <c r="F20" i="1"/>
  <c r="E20" i="1"/>
  <c r="D20" i="1"/>
  <c r="C20" i="1"/>
  <c r="B20" i="1"/>
  <c r="J19" i="1"/>
  <c r="I19" i="1"/>
  <c r="H19" i="1"/>
  <c r="G19" i="1"/>
  <c r="F19" i="1"/>
  <c r="E19" i="1"/>
  <c r="D19" i="1"/>
  <c r="C19" i="1"/>
  <c r="B19" i="1"/>
  <c r="J18" i="1"/>
  <c r="I18" i="1"/>
  <c r="H18" i="1"/>
  <c r="G18" i="1"/>
  <c r="F18" i="1"/>
  <c r="E18" i="1"/>
  <c r="D18" i="1"/>
  <c r="C18" i="1"/>
  <c r="B18" i="1"/>
  <c r="J17" i="1"/>
  <c r="I17" i="1"/>
  <c r="H17" i="1"/>
  <c r="G17" i="1"/>
  <c r="F17" i="1"/>
  <c r="E17" i="1"/>
  <c r="D17" i="1"/>
  <c r="C17" i="1"/>
  <c r="B17" i="1"/>
  <c r="J16" i="1"/>
  <c r="I16" i="1"/>
  <c r="H16" i="1"/>
  <c r="G16" i="1"/>
  <c r="F16" i="1"/>
  <c r="E16" i="1"/>
  <c r="D16" i="1"/>
  <c r="C16" i="1"/>
  <c r="B16" i="1"/>
  <c r="J11" i="1"/>
  <c r="I11" i="1"/>
  <c r="H11" i="1"/>
  <c r="G11" i="1"/>
  <c r="F11" i="1"/>
  <c r="E11" i="1"/>
  <c r="D11" i="1"/>
  <c r="C11" i="1"/>
  <c r="B11" i="1"/>
  <c r="J10" i="1"/>
  <c r="I10" i="1"/>
  <c r="H10" i="1"/>
  <c r="G10" i="1"/>
  <c r="F10" i="1"/>
  <c r="E10" i="1"/>
  <c r="D10" i="1"/>
  <c r="C10" i="1"/>
  <c r="B10" i="1"/>
  <c r="J9" i="1"/>
  <c r="I9" i="1"/>
  <c r="H9" i="1"/>
  <c r="G9" i="1"/>
  <c r="F9" i="1"/>
  <c r="E9" i="1"/>
  <c r="D9" i="1"/>
  <c r="C9" i="1"/>
  <c r="B9" i="1"/>
  <c r="J8" i="1"/>
  <c r="I8" i="1"/>
  <c r="H8" i="1"/>
  <c r="G8" i="1"/>
  <c r="F8" i="1"/>
  <c r="E8" i="1"/>
  <c r="D8" i="1"/>
  <c r="C8" i="1"/>
  <c r="B8" i="1"/>
  <c r="J7" i="1"/>
  <c r="I7" i="1"/>
  <c r="H7" i="1"/>
  <c r="G7" i="1"/>
  <c r="F7" i="1"/>
  <c r="E7" i="1"/>
  <c r="D7" i="1"/>
  <c r="C7" i="1"/>
  <c r="B7" i="1"/>
</calcChain>
</file>

<file path=xl/sharedStrings.xml><?xml version="1.0" encoding="utf-8"?>
<sst xmlns="http://schemas.openxmlformats.org/spreadsheetml/2006/main" count="228" uniqueCount="184">
  <si>
    <t>PART NO</t>
  </si>
  <si>
    <t>BOM ID</t>
  </si>
  <si>
    <t>LVL</t>
  </si>
  <si>
    <t>•</t>
  </si>
  <si>
    <t>Level Symbol</t>
  </si>
  <si>
    <t>Units of Measure</t>
  </si>
  <si>
    <t>EACH</t>
  </si>
  <si>
    <t xml:space="preserve"> </t>
  </si>
  <si>
    <t>BOM  LEVEL</t>
  </si>
  <si>
    <t>QTY</t>
  </si>
  <si>
    <t>REF DES</t>
  </si>
  <si>
    <t>NOTES</t>
  </si>
  <si>
    <t>BOM Levels</t>
  </si>
  <si>
    <t>FT</t>
  </si>
  <si>
    <t>IN</t>
  </si>
  <si>
    <t>MM</t>
  </si>
  <si>
    <t>CM</t>
  </si>
  <si>
    <t>M</t>
  </si>
  <si>
    <t>OZ</t>
  </si>
  <si>
    <t>L</t>
  </si>
  <si>
    <t>ML</t>
  </si>
  <si>
    <t>GAL</t>
  </si>
  <si>
    <t>UOM</t>
  </si>
  <si>
    <t>IN²</t>
  </si>
  <si>
    <t>CM²</t>
  </si>
  <si>
    <t>FT²</t>
  </si>
  <si>
    <t>MM²</t>
  </si>
  <si>
    <t>0</t>
  </si>
  <si>
    <t>1</t>
  </si>
  <si>
    <t>2</t>
  </si>
  <si>
    <t>3</t>
  </si>
  <si>
    <t>4</t>
  </si>
  <si>
    <t>5</t>
  </si>
  <si>
    <t>6</t>
  </si>
  <si>
    <t>7</t>
  </si>
  <si>
    <t>8</t>
  </si>
  <si>
    <t>Versions</t>
  </si>
  <si>
    <t>A</t>
  </si>
  <si>
    <t>B</t>
  </si>
  <si>
    <t>C</t>
  </si>
  <si>
    <t>D</t>
  </si>
  <si>
    <t>E</t>
  </si>
  <si>
    <t>F</t>
  </si>
  <si>
    <t>G</t>
  </si>
  <si>
    <t>H</t>
  </si>
  <si>
    <t>J</t>
  </si>
  <si>
    <t>K</t>
  </si>
  <si>
    <t>N</t>
  </si>
  <si>
    <t>P</t>
  </si>
  <si>
    <t>R</t>
  </si>
  <si>
    <t>T</t>
  </si>
  <si>
    <t>U</t>
  </si>
  <si>
    <t>V</t>
  </si>
  <si>
    <t>W</t>
  </si>
  <si>
    <t>Y</t>
  </si>
  <si>
    <t>AA</t>
  </si>
  <si>
    <t>AB</t>
  </si>
  <si>
    <t>AC</t>
  </si>
  <si>
    <t>AD</t>
  </si>
  <si>
    <t>AE</t>
  </si>
  <si>
    <t>AF</t>
  </si>
  <si>
    <t>AG</t>
  </si>
  <si>
    <t>AH</t>
  </si>
  <si>
    <t>AJ</t>
  </si>
  <si>
    <t>AK</t>
  </si>
  <si>
    <t>AL</t>
  </si>
  <si>
    <t>AM</t>
  </si>
  <si>
    <t>AN</t>
  </si>
  <si>
    <t>AP</t>
  </si>
  <si>
    <t>AR</t>
  </si>
  <si>
    <t>AT</t>
  </si>
  <si>
    <t>AU</t>
  </si>
  <si>
    <t>AV</t>
  </si>
  <si>
    <t>AW</t>
  </si>
  <si>
    <t>AY</t>
  </si>
  <si>
    <t>/</t>
  </si>
  <si>
    <t xml:space="preserve">Assembly Part No:  </t>
  </si>
  <si>
    <t xml:space="preserve">Assembly Name:  </t>
  </si>
  <si>
    <t xml:space="preserve">Assembly Revision:  </t>
  </si>
  <si>
    <t xml:space="preserve">Authored By:  </t>
  </si>
  <si>
    <t xml:space="preserve">Approved On:  </t>
  </si>
  <si>
    <t xml:space="preserve">Approved By:  </t>
  </si>
  <si>
    <t>NAME / DESCRIPTION</t>
  </si>
  <si>
    <t>http://www.grabcad.com</t>
  </si>
  <si>
    <t>Make/Buy</t>
  </si>
  <si>
    <t>M/B</t>
  </si>
  <si>
    <t>MAKE</t>
  </si>
  <si>
    <t>BUY</t>
  </si>
  <si>
    <t>Worksheets</t>
  </si>
  <si>
    <t>Instructions</t>
  </si>
  <si>
    <t>BOM</t>
  </si>
  <si>
    <t>This is the actual BOM template</t>
  </si>
  <si>
    <t>LOV</t>
  </si>
  <si>
    <t>You're reading it right now!  Does that make this recursive?</t>
  </si>
  <si>
    <t>BOM Fields</t>
  </si>
  <si>
    <t>List of Values (LOVs)</t>
  </si>
  <si>
    <t>Some of the BOM fields contain data validation to cut down on typos, here's where you can redefine them depending on your preferences and how you do business.  (See the section on LOVs below)</t>
  </si>
  <si>
    <t>We've put together a convenient Bill of Material (BOM) template to help organize and document your designs.</t>
  </si>
  <si>
    <t>Other Tips</t>
  </si>
  <si>
    <t>While this template is fairly flexible, keep in mind that Excel BOMs can only take you so far, and as complexity increases, so will your headaches.</t>
  </si>
  <si>
    <t>Useful information about the template is outlined below:</t>
  </si>
  <si>
    <t>This number uniquely identifies a particular line within your BOM.  In some circles this is called the FIND number, and sometimes this number is used in drawing callouts.</t>
  </si>
  <si>
    <t>*You can use the built in column filters (click the down arrow on the column headers) to sort or filter your BOM.  Be mindful to reset these once you're done or your BOM may be out of sequence or missing lines.</t>
  </si>
  <si>
    <t>The part or assembly identification number, pretty self-explanatory.</t>
  </si>
  <si>
    <t>Name or short description of the particular part or assembly.</t>
  </si>
  <si>
    <t>*If you need additional rows insert at the bottom of the existing table, the formatting will automatically carry forward</t>
  </si>
  <si>
    <t>REV</t>
  </si>
  <si>
    <t>Revision</t>
  </si>
  <si>
    <t xml:space="preserve">*Have different color preferences?  If you want to adjust the design of the table, click anywhere on the table, go to the design tab on the ribbon and pick a new table style.   </t>
  </si>
  <si>
    <t xml:space="preserve">Reference Designators are widely used to identify components on a Printed Circuit Board (PCB) and their associated wiring diagrams.  Typically a letter followed by a number (e.g. D2, R1002, etc.)  </t>
  </si>
  <si>
    <t xml:space="preserve">The numerical quantity required of a part or assembly, or, depending on the unit of measure, the precise amount of a material required. </t>
  </si>
  <si>
    <t>Unit of Measure.  Typically this is EACH for individual parts or assemblies, but for certain items (e.g. tape, grease, insulation, etc.) a specific unit is used instead.</t>
  </si>
  <si>
    <t xml:space="preserve">The List of Values (LOV) can be altered directly if you prefer to use different values.  </t>
  </si>
  <si>
    <t>Note: the order the values appear in the column on this sheet is the order they will appear in the associated dropdown on the BOM.</t>
  </si>
  <si>
    <t>If you need to add or remove values from an LOV, be sure to associate the new range with the name.  Use Name Manager under the Formulas tab on the ribbon.</t>
  </si>
  <si>
    <t>Current ranges for each LOV have been denoted with a red phantom outline, the specific name for each range is listed below.</t>
  </si>
  <si>
    <r>
      <rPr>
        <b/>
        <sz val="11"/>
        <color theme="1"/>
        <rFont val="Calibri"/>
        <family val="2"/>
        <scheme val="minor"/>
      </rPr>
      <t xml:space="preserve">(Name: UOM) </t>
    </r>
    <r>
      <rPr>
        <sz val="11"/>
        <color theme="1"/>
        <rFont val="Calibri"/>
        <family val="2"/>
        <scheme val="minor"/>
      </rPr>
      <t>Common Units of Measure are included in the template.</t>
    </r>
  </si>
  <si>
    <t>0-8</t>
  </si>
  <si>
    <t>Indication whether a part or assembly will be fabricated (new design) or purchased outright off the shelf (existing design).  Your company may differ with the terminology, adjust the LOV accordingly.</t>
  </si>
  <si>
    <r>
      <rPr>
        <b/>
        <sz val="11"/>
        <color theme="1"/>
        <rFont val="Calibri"/>
        <family val="2"/>
        <scheme val="minor"/>
      </rPr>
      <t xml:space="preserve">(Name: Level Symbol)  </t>
    </r>
    <r>
      <rPr>
        <sz val="11"/>
        <color theme="1"/>
        <rFont val="Calibri"/>
        <family val="2"/>
        <scheme val="minor"/>
      </rPr>
      <t xml:space="preserve"> The symbol used to indicate levels in the BOM.  Some prefer an * (asterisk). </t>
    </r>
  </si>
  <si>
    <r>
      <t xml:space="preserve">(Name: Versions)  </t>
    </r>
    <r>
      <rPr>
        <sz val="11"/>
        <color theme="1"/>
        <rFont val="Calibri"/>
        <family val="2"/>
        <scheme val="minor"/>
      </rPr>
      <t>Allowable revision identifiers, based on the military letter standard that omits IOQSXZ.  Change this to the revision scheme you use in your business, if it's numeric or alpha-numeric.</t>
    </r>
  </si>
  <si>
    <r>
      <t xml:space="preserve">(Name: BOM_Levels) </t>
    </r>
    <r>
      <rPr>
        <sz val="11"/>
        <color theme="1"/>
        <rFont val="Calibri"/>
        <family val="2"/>
        <scheme val="minor"/>
      </rPr>
      <t>Limts Entry to the available BOM levels.  If you scaled back the spreadsheet or expanded it, you could alter the allowed values here.</t>
    </r>
  </si>
  <si>
    <r>
      <t xml:space="preserve">Excel BOM Template courtesy of </t>
    </r>
    <r>
      <rPr>
        <b/>
        <sz val="11"/>
        <color theme="1"/>
        <rFont val="Calibri"/>
        <family val="2"/>
        <scheme val="minor"/>
      </rPr>
      <t>Grab</t>
    </r>
    <r>
      <rPr>
        <b/>
        <sz val="11"/>
        <color rgb="FFFF0000"/>
        <rFont val="Calibri"/>
        <family val="2"/>
        <scheme val="minor"/>
      </rPr>
      <t>CAD</t>
    </r>
  </si>
  <si>
    <r>
      <t xml:space="preserve">(Name: Make_Buy)  </t>
    </r>
    <r>
      <rPr>
        <sz val="11"/>
        <color theme="1"/>
        <rFont val="Calibri"/>
        <family val="2"/>
        <scheme val="minor"/>
      </rPr>
      <t>Identification for make or buy parts, use terms familiar to your business such as OTS (Off the Shelf) or DTS (Design to Spec).</t>
    </r>
  </si>
  <si>
    <t>Strongly consider a more lasting solution for the long haul.</t>
  </si>
  <si>
    <t>A single digit which indicates on what level of the BOM the part resides.  Level 0 is the top assembly, as such most of your parts will be on Level 1 unless you have sub assemblies.</t>
  </si>
  <si>
    <t>The revision level of the particular part or assembly.  Typically only used for parts you design.</t>
  </si>
  <si>
    <t>SUPPLIER</t>
  </si>
  <si>
    <t>SUPPLIER P/N</t>
  </si>
  <si>
    <t>COST</t>
  </si>
  <si>
    <t>MATERIAL</t>
  </si>
  <si>
    <t>FINISH</t>
  </si>
  <si>
    <t>The specific vendor who will supply the part, if purchased.</t>
  </si>
  <si>
    <t>The specific vendor's own internal part number if it differs from what is shown in PART NO.</t>
  </si>
  <si>
    <t>Purchase cost of the part.</t>
  </si>
  <si>
    <t>Raw material specification for newly manufactured parts (e.g. plate, extrusion, or sheet stock).</t>
  </si>
  <si>
    <t>Field to specify any material finishes, heat treatments, or other processes to be applied to the part.</t>
  </si>
  <si>
    <t xml:space="preserve"> A place for any important additional information not included in the other fields.</t>
  </si>
  <si>
    <t>It's a great starting tool built on accepted standards for recording BOM information.</t>
  </si>
  <si>
    <t>An indicator appears in the appropriate column based on the input in LVL.</t>
  </si>
  <si>
    <t>http://www.bristollorawanweb.org</t>
  </si>
  <si>
    <t>BOM for Bristol LoRaWAN Gateway</t>
  </si>
  <si>
    <t>Bristol LoRaWAN iC880A-SPI</t>
  </si>
  <si>
    <t>Benedict R. Gaster</t>
  </si>
  <si>
    <t>Raspberry Pi 2 Model B</t>
  </si>
  <si>
    <t>RS</t>
  </si>
  <si>
    <t>896-8660</t>
  </si>
  <si>
    <t>http://uk.rs-online.com/web/p/processor-microcontroller-development-kits/8968660/</t>
  </si>
  <si>
    <t>https://www.amazon.co.uk/SanDisk-Ultra-Memory-Frustration-Packaging/dp/B014IX02KC/ref=sr_1_6?ie=UTF8&amp;qid=1474886483&amp;sr=8-6&amp;keywords=sandisk+ultra</t>
  </si>
  <si>
    <t>SanDisk Ultra 16GB Class 10 Memory Card</t>
  </si>
  <si>
    <t>Amazon</t>
  </si>
  <si>
    <t>B014IX02KC</t>
  </si>
  <si>
    <t>iC880A-SPI – LoRaWAN Concentrator 868MHz</t>
  </si>
  <si>
    <t>IMST</t>
  </si>
  <si>
    <t>http://webshop.imst.de/ic880a-spi-lorawan-concentrator-868mhz.html</t>
  </si>
  <si>
    <t>Pigtail for iC880A-SPI</t>
  </si>
  <si>
    <t>http://webshop.imst.de/pigtail-for-ic880a-spi-and-ic880a-usb.html</t>
  </si>
  <si>
    <t>ANT-8WHIP3H-SMA  Flexible Hinged Whip Antenna</t>
  </si>
  <si>
    <t>Farnell</t>
  </si>
  <si>
    <t>ANT-8WHIP3H-SMA</t>
  </si>
  <si>
    <t>http://uk.farnell.com/rf-solutions/ant-8whip3h-sma/ant-868mhz-whip-hinged-sma-3dbi/dp/2305899</t>
  </si>
  <si>
    <t>(Note this is going to change)</t>
  </si>
  <si>
    <t>https://www.amazon.co.uk/Raspberry-micro-USB-splitter-adapter-IEEE802-3af/dp/B0108TD78Y/ref=pd_sim_sbs_23_1?ie=UTF8&amp;psc=1&amp;refRID=KH7MS20X1TYBEDPSTY1B</t>
  </si>
  <si>
    <t>Raspberry Pi/micro-USB PoE splitter/adapter (IEEE802.3af)</t>
  </si>
  <si>
    <t>B0108TD78Y</t>
  </si>
  <si>
    <t>(Note this is optional, but any build needs a power solution, choice between 7 and 8)</t>
  </si>
  <si>
    <t>NorthPada UK Micro USB Mains Power Wall Supply Charger 5V 2.5A </t>
  </si>
  <si>
    <t>B01DBZ49EI</t>
  </si>
  <si>
    <t>Dual female Jumper Wire</t>
  </si>
  <si>
    <t>https://www.amazon.com/40pcs-Female-2-54mm-Jumper-2x40pcs/dp/B00GSE2S98/ref=pd_sbs_469_t_0?ie=UTF8&amp;psc=1&amp;refRID=EWYDDMCT2RX7J1FTSGBM</t>
  </si>
  <si>
    <t>B00GSE2S98</t>
  </si>
  <si>
    <t>(Note there area many places this can be purchased from)</t>
  </si>
  <si>
    <t>https://www.amazon.co.uk/NorthPada-Micro-Supply-Charger-Raspberry/dp/B01DBZ49EI/ref=sr_1_7?ie=UTF8&amp;qid=1474887962&amp;sr=8-7&amp;keywords=raspberry+pi+power</t>
  </si>
  <si>
    <t>Enclosure</t>
  </si>
  <si>
    <t>TBA</t>
  </si>
  <si>
    <t>Barracuda OMB.868.08F21 868MHz 8dBi Omnidirectional Outdoor Antenna</t>
  </si>
  <si>
    <t>Digikey</t>
  </si>
  <si>
    <t>https://www.digikey.co.uk/product-search/en?keywords=931-1445-ND</t>
  </si>
  <si>
    <t>931-1445-ND</t>
  </si>
  <si>
    <t>(note: the choice of antenna will depend on location and required range of gateway)</t>
  </si>
  <si>
    <t>RG-58</t>
  </si>
  <si>
    <t>(note: actual amount of RG-58 coax will depend on how the gateway will connect to the antenna (Barracuda))</t>
  </si>
  <si>
    <t>N-Connector</t>
  </si>
  <si>
    <t>SMA-Connector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</si>
</sst>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
    <numFmt numFmtId="165" formatCode="&quot;£&quot;#,##0.00"/>
  </numFmts>
  <fonts count="21" x14ac:knownFonts="1">
    <font>
      <sz val="11"/>
      <color theme="1"/>
      <name val="Calibri"/>
      <family val="2"/>
      <scheme val="minor"/>
    </font>
    <font>
      <b/>
      <sz val="11"/>
      <color theme="1"/>
      <name val="Calibri"/>
      <family val="2"/>
      <scheme val="minor"/>
    </font>
    <font>
      <sz val="11"/>
      <color theme="1"/>
      <name val="Calibri"/>
      <family val="2"/>
    </font>
    <font>
      <u/>
      <sz val="11"/>
      <color theme="10"/>
      <name val="Calibri"/>
      <family val="2"/>
    </font>
    <font>
      <b/>
      <sz val="11"/>
      <color rgb="FFFF0000"/>
      <name val="Calibri"/>
      <family val="2"/>
      <scheme val="minor"/>
    </font>
    <font>
      <b/>
      <u/>
      <sz val="14"/>
      <color theme="1"/>
      <name val="Calibri"/>
      <family val="2"/>
      <scheme val="minor"/>
    </font>
    <font>
      <b/>
      <u/>
      <sz val="14"/>
      <name val="Calibri"/>
      <family val="2"/>
      <scheme val="minor"/>
    </font>
    <font>
      <sz val="11"/>
      <name val="Calibri"/>
      <family val="2"/>
      <scheme val="minor"/>
    </font>
    <font>
      <b/>
      <sz val="11"/>
      <color rgb="FFFF0000"/>
      <name val="Calibri"/>
      <family val="2"/>
    </font>
    <font>
      <b/>
      <sz val="12"/>
      <color rgb="FF333333"/>
      <name val="Arial"/>
    </font>
    <font>
      <sz val="12"/>
      <color rgb="FF333333"/>
      <name val="Arial"/>
    </font>
    <font>
      <sz val="9.75"/>
      <color rgb="FF000000"/>
      <name val="Verdana"/>
    </font>
    <font>
      <sz val="13"/>
      <color rgb="FF000000"/>
      <name val="Verdana"/>
    </font>
    <font>
      <sz val="11"/>
      <color rgb="FF000000"/>
      <name val="Verdana"/>
    </font>
    <font>
      <sz val="10"/>
      <color rgb="FF454545"/>
      <name val="Verdana"/>
    </font>
    <font>
      <sz val="11"/>
      <color rgb="FF333333"/>
      <name val="Verdana"/>
    </font>
    <font>
      <sz val="10"/>
      <color rgb="FF111111"/>
      <name val="Verdana"/>
    </font>
    <font>
      <sz val="10"/>
      <color theme="10"/>
      <name val="Verdana"/>
    </font>
    <font>
      <sz val="13"/>
      <color rgb="FF333333"/>
      <name val="Arial"/>
    </font>
    <font>
      <b/>
      <sz val="12"/>
      <color rgb="FF000000"/>
      <name val="Arial"/>
      <charset val="161"/>
    </font>
    <font>
      <sz val="12"/>
      <color rgb="FF000000"/>
      <name val="Arial"/>
      <charset val="161"/>
    </font>
  </fonts>
  <fills count="4">
    <fill>
      <patternFill patternType="none"/>
    </fill>
    <fill>
      <patternFill patternType="gray125"/>
    </fill>
    <fill>
      <patternFill patternType="solid">
        <fgColor theme="0" tint="-0.14996795556505021"/>
        <bgColor indexed="64"/>
      </patternFill>
    </fill>
    <fill>
      <patternFill patternType="darkUp">
        <bgColor auto="1"/>
      </patternFill>
    </fill>
  </fills>
  <borders count="26">
    <border>
      <left/>
      <right/>
      <top/>
      <bottom/>
      <diagonal/>
    </border>
    <border>
      <left style="thick">
        <color auto="1"/>
      </left>
      <right style="thick">
        <color auto="1"/>
      </right>
      <top style="thick">
        <color auto="1"/>
      </top>
      <bottom style="thick">
        <color auto="1"/>
      </bottom>
      <diagonal/>
    </border>
    <border>
      <left/>
      <right/>
      <top style="thick">
        <color auto="1"/>
      </top>
      <bottom/>
      <diagonal/>
    </border>
    <border>
      <left style="thick">
        <color auto="1"/>
      </left>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top/>
      <bottom style="thick">
        <color auto="1"/>
      </bottom>
      <diagonal/>
    </border>
    <border>
      <left style="thin">
        <color auto="1"/>
      </left>
      <right style="thin">
        <color auto="1"/>
      </right>
      <top/>
      <bottom style="thick">
        <color auto="1"/>
      </bottom>
      <diagonal/>
    </border>
    <border>
      <left style="thick">
        <color auto="1"/>
      </left>
      <right/>
      <top style="thick">
        <color auto="1"/>
      </top>
      <bottom style="thick">
        <color auto="1"/>
      </bottom>
      <diagonal/>
    </border>
    <border>
      <left style="thin">
        <color auto="1"/>
      </left>
      <right style="thin">
        <color auto="1"/>
      </right>
      <top style="thick">
        <color auto="1"/>
      </top>
      <bottom style="thick">
        <color auto="1"/>
      </bottom>
      <diagonal/>
    </border>
    <border>
      <left/>
      <right/>
      <top style="thick">
        <color auto="1"/>
      </top>
      <bottom style="thick">
        <color auto="1"/>
      </bottom>
      <diagonal/>
    </border>
    <border>
      <left/>
      <right style="thin">
        <color auto="1"/>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auto="1"/>
      </right>
      <top style="thick">
        <color auto="1"/>
      </top>
      <bottom/>
      <diagonal/>
    </border>
    <border>
      <left style="thin">
        <color auto="1"/>
      </left>
      <right style="thin">
        <color auto="1"/>
      </right>
      <top/>
      <bottom/>
      <diagonal/>
    </border>
    <border>
      <left style="mediumDashDot">
        <color rgb="FFFF0000"/>
      </left>
      <right style="mediumDashDot">
        <color rgb="FFFF0000"/>
      </right>
      <top/>
      <bottom style="mediumDashDot">
        <color rgb="FFFF0000"/>
      </bottom>
      <diagonal/>
    </border>
    <border>
      <left style="mediumDashDot">
        <color rgb="FFFF0000"/>
      </left>
      <right/>
      <top/>
      <bottom style="mediumDashDot">
        <color rgb="FFFF0000"/>
      </bottom>
      <diagonal/>
    </border>
    <border>
      <left style="mediumDashDot">
        <color rgb="FFFF0000"/>
      </left>
      <right style="mediumDashDot">
        <color rgb="FFFF0000"/>
      </right>
      <top/>
      <bottom/>
      <diagonal/>
    </border>
    <border>
      <left style="mediumDashDot">
        <color rgb="FFFF0000"/>
      </left>
      <right/>
      <top/>
      <bottom/>
      <diagonal/>
    </border>
    <border>
      <left style="mediumDashDot">
        <color rgb="FFFF0000"/>
      </left>
      <right style="mediumDashDot">
        <color rgb="FFFF0000"/>
      </right>
      <top style="thick">
        <color auto="1"/>
      </top>
      <bottom/>
      <diagonal/>
    </border>
    <border>
      <left style="mediumDashDot">
        <color rgb="FFFF0000"/>
      </left>
      <right style="mediumDashed">
        <color rgb="FFFF0000"/>
      </right>
      <top/>
      <bottom style="mediumDashed">
        <color rgb="FFFF0000"/>
      </bottom>
      <diagonal/>
    </border>
    <border>
      <left style="mediumDashDot">
        <color rgb="FFFF0000"/>
      </left>
      <right style="mediumDashed">
        <color rgb="FFFF0000"/>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73">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Alignment="1">
      <alignment horizontal="center"/>
    </xf>
    <xf numFmtId="0" fontId="1" fillId="2" borderId="4"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5"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16" xfId="0" applyFont="1" applyFill="1" applyBorder="1" applyAlignment="1">
      <alignment horizontal="center"/>
    </xf>
    <xf numFmtId="0" fontId="0" fillId="3" borderId="1" xfId="0" applyFill="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0" xfId="0" applyBorder="1"/>
    <xf numFmtId="0" fontId="0" fillId="0" borderId="21" xfId="0" applyBorder="1" applyAlignment="1">
      <alignment horizontal="center"/>
    </xf>
    <xf numFmtId="0" fontId="0" fillId="0" borderId="19" xfId="0" applyBorder="1" applyAlignment="1">
      <alignment horizontal="center"/>
    </xf>
    <xf numFmtId="0" fontId="2" fillId="0" borderId="22" xfId="0" applyFont="1" applyBorder="1" applyAlignment="1">
      <alignment horizontal="center"/>
    </xf>
    <xf numFmtId="0" fontId="1" fillId="2" borderId="12" xfId="0" applyFont="1" applyFill="1" applyBorder="1"/>
    <xf numFmtId="0" fontId="1" fillId="2" borderId="14" xfId="0" applyFont="1" applyFill="1" applyBorder="1"/>
    <xf numFmtId="0" fontId="0" fillId="0" borderId="22" xfId="0" applyBorder="1" applyAlignment="1">
      <alignment horizontal="center"/>
    </xf>
    <xf numFmtId="0" fontId="0" fillId="0" borderId="23" xfId="0" applyBorder="1" applyAlignment="1">
      <alignment horizontal="center"/>
    </xf>
    <xf numFmtId="0" fontId="1" fillId="0" borderId="0" xfId="0" applyFont="1" applyAlignment="1">
      <alignment horizontal="right"/>
    </xf>
    <xf numFmtId="0" fontId="0" fillId="0" borderId="0" xfId="0" applyAlignment="1">
      <alignment horizontal="left"/>
    </xf>
    <xf numFmtId="0" fontId="0" fillId="0" borderId="17" xfId="0" applyBorder="1" applyAlignment="1">
      <alignment wrapText="1"/>
    </xf>
    <xf numFmtId="0" fontId="0" fillId="0" borderId="18" xfId="0" applyBorder="1" applyAlignment="1">
      <alignment wrapText="1"/>
    </xf>
    <xf numFmtId="0" fontId="0" fillId="0" borderId="17" xfId="0" applyBorder="1" applyAlignment="1">
      <alignment horizontal="center" wrapText="1"/>
    </xf>
    <xf numFmtId="0" fontId="0" fillId="0" borderId="18" xfId="0" applyBorder="1" applyAlignment="1">
      <alignment horizontal="center" wrapText="1"/>
    </xf>
    <xf numFmtId="14" fontId="0" fillId="0" borderId="0" xfId="0" applyNumberFormat="1" applyAlignment="1">
      <alignment horizontal="left"/>
    </xf>
    <xf numFmtId="0" fontId="3" fillId="0" borderId="0" xfId="1" applyAlignment="1" applyProtection="1"/>
    <xf numFmtId="0" fontId="0" fillId="0" borderId="25" xfId="0" applyFill="1" applyBorder="1" applyAlignment="1">
      <alignment horizontal="center"/>
    </xf>
    <xf numFmtId="0" fontId="0" fillId="0" borderId="24" xfId="0" applyBorder="1" applyAlignment="1">
      <alignment horizontal="center"/>
    </xf>
    <xf numFmtId="0" fontId="1" fillId="2" borderId="6" xfId="0" applyFont="1" applyFill="1" applyBorder="1"/>
    <xf numFmtId="0" fontId="5" fillId="0" borderId="0" xfId="0" applyFont="1"/>
    <xf numFmtId="0" fontId="4" fillId="0" borderId="0" xfId="0" applyFont="1" applyAlignment="1">
      <alignment horizontal="right"/>
    </xf>
    <xf numFmtId="0" fontId="6" fillId="0" borderId="0" xfId="0" applyFont="1" applyAlignment="1">
      <alignment horizontal="left"/>
    </xf>
    <xf numFmtId="0" fontId="0" fillId="0" borderId="0" xfId="0" applyBorder="1" applyAlignment="1"/>
    <xf numFmtId="0" fontId="8" fillId="0" borderId="0" xfId="1" applyFont="1" applyAlignment="1" applyProtection="1">
      <alignment horizontal="right"/>
    </xf>
    <xf numFmtId="0" fontId="7" fillId="0" borderId="0" xfId="0" applyFont="1" applyAlignment="1">
      <alignment horizontal="left"/>
    </xf>
    <xf numFmtId="0" fontId="0" fillId="0" borderId="0" xfId="0" applyFont="1"/>
    <xf numFmtId="164" fontId="0" fillId="0" borderId="17" xfId="0" applyNumberFormat="1" applyBorder="1" applyAlignment="1">
      <alignment horizontal="center" wrapText="1"/>
    </xf>
    <xf numFmtId="164" fontId="0" fillId="0" borderId="18" xfId="0" applyNumberFormat="1" applyBorder="1" applyAlignment="1">
      <alignment horizontal="center" wrapText="1"/>
    </xf>
    <xf numFmtId="0" fontId="0" fillId="0" borderId="2" xfId="0"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0" xfId="0" applyBorder="1"/>
    <xf numFmtId="0" fontId="3" fillId="0" borderId="0" xfId="1" applyBorder="1" applyAlignment="1" applyProtection="1"/>
    <xf numFmtId="0" fontId="1" fillId="0" borderId="0" xfId="0" applyFont="1" applyBorder="1" applyAlignment="1">
      <alignment horizontal="right"/>
    </xf>
    <xf numFmtId="0" fontId="9" fillId="0" borderId="0" xfId="0" applyFont="1"/>
    <xf numFmtId="165" fontId="0" fillId="0" borderId="18" xfId="0" applyNumberFormat="1" applyBorder="1" applyAlignment="1">
      <alignment horizontal="center" wrapText="1"/>
    </xf>
    <xf numFmtId="0" fontId="10" fillId="0" borderId="0" xfId="0" applyFont="1"/>
    <xf numFmtId="0" fontId="0" fillId="0" borderId="0" xfId="0" applyAlignment="1">
      <alignment vertical="center"/>
    </xf>
    <xf numFmtId="0" fontId="3" fillId="0" borderId="18" xfId="1" applyBorder="1" applyAlignment="1" applyProtection="1">
      <alignment wrapText="1"/>
    </xf>
    <xf numFmtId="0" fontId="12" fillId="0" borderId="0" xfId="0" applyFont="1"/>
    <xf numFmtId="0" fontId="11" fillId="0" borderId="0" xfId="0" applyFont="1" applyAlignment="1">
      <alignment vertical="center"/>
    </xf>
    <xf numFmtId="0" fontId="13" fillId="0" borderId="0" xfId="0" applyFont="1"/>
    <xf numFmtId="0" fontId="14" fillId="0" borderId="0" xfId="0" applyFont="1"/>
    <xf numFmtId="0" fontId="15" fillId="0" borderId="0" xfId="0" applyFont="1"/>
    <xf numFmtId="0" fontId="16" fillId="0" borderId="0" xfId="0" applyFont="1"/>
    <xf numFmtId="0" fontId="17" fillId="0" borderId="0" xfId="1" applyFont="1" applyAlignment="1" applyProtection="1"/>
    <xf numFmtId="0" fontId="18" fillId="0" borderId="0" xfId="0" applyFont="1"/>
    <xf numFmtId="0" fontId="0" fillId="0" borderId="18" xfId="0" applyBorder="1" applyAlignment="1">
      <alignment horizontal="left" wrapText="1"/>
    </xf>
    <xf numFmtId="0" fontId="1" fillId="2" borderId="7" xfId="0" applyFont="1" applyFill="1" applyBorder="1" applyAlignment="1">
      <alignment horizontal="center"/>
    </xf>
    <xf numFmtId="0" fontId="1" fillId="2" borderId="8" xfId="0" applyFont="1" applyFill="1" applyBorder="1" applyAlignment="1">
      <alignment horizontal="center"/>
    </xf>
    <xf numFmtId="0" fontId="1" fillId="2" borderId="9" xfId="0" applyFont="1" applyFill="1" applyBorder="1" applyAlignment="1">
      <alignment horizontal="center"/>
    </xf>
    <xf numFmtId="0" fontId="11" fillId="0" borderId="18" xfId="0" applyFont="1" applyBorder="1" applyAlignment="1">
      <alignment horizontal="center" wrapText="1"/>
    </xf>
    <xf numFmtId="0" fontId="19" fillId="0" borderId="0" xfId="0" applyFont="1"/>
    <xf numFmtId="6" fontId="20" fillId="0" borderId="0" xfId="0" applyNumberFormat="1" applyFont="1"/>
    <xf numFmtId="0" fontId="19" fillId="0" borderId="18" xfId="0" applyFont="1" applyBorder="1" applyAlignment="1">
      <alignment horizontal="center" wrapText="1"/>
    </xf>
    <xf numFmtId="164" fontId="20" fillId="0" borderId="18" xfId="0" applyNumberFormat="1" applyFont="1" applyBorder="1" applyAlignment="1">
      <alignment horizontal="center" wrapText="1"/>
    </xf>
  </cellXfs>
  <cellStyles count="2">
    <cellStyle name="Hyperlink" xfId="1" builtinId="8"/>
    <cellStyle name="Normal" xfId="0" builtinId="0"/>
  </cellStyles>
  <dxfs count="27">
    <dxf>
      <alignment horizontal="general" vertical="bottom" textRotation="0" wrapText="1" indent="0" justifyLastLine="0" shrinkToFit="0" readingOrder="0"/>
      <border diagonalUp="0" diagonalDown="0">
        <left style="thin">
          <color auto="1"/>
        </left>
        <right style="thin">
          <color auto="1"/>
        </right>
        <top/>
        <bottom/>
      </border>
    </dxf>
    <dxf>
      <alignment horizontal="center" vertical="bottom" textRotation="0" wrapText="1" relativeIndent="0" justifyLastLine="0" shrinkToFit="0" readingOrder="0"/>
      <border diagonalUp="0" diagonalDown="0">
        <left style="thin">
          <color auto="1"/>
        </left>
        <right style="thin">
          <color auto="1"/>
        </right>
        <top/>
        <bottom/>
        <vertical/>
        <horizontal/>
      </border>
    </dxf>
    <dxf>
      <alignment horizontal="center" vertical="bottom" textRotation="0" wrapText="1" relativeIndent="0" justifyLastLine="0" shrinkToFit="0" readingOrder="0"/>
      <border diagonalUp="0" diagonalDown="0">
        <left style="thin">
          <color auto="1"/>
        </left>
        <right style="thin">
          <color auto="1"/>
        </right>
        <top/>
        <bottom/>
        <vertical/>
        <horizontal/>
      </border>
    </dxf>
    <dxf>
      <numFmt numFmtId="164" formatCode="&quot;$&quot;#,##0.00"/>
      <alignment horizontal="center" vertical="bottom" textRotation="0" wrapText="1" relativeIndent="0" justifyLastLine="0" shrinkToFit="0" readingOrder="0"/>
      <border diagonalUp="0" diagonalDown="0">
        <left style="thin">
          <color auto="1"/>
        </left>
        <right style="thin">
          <color auto="1"/>
        </right>
        <top/>
        <bottom/>
        <vertical/>
        <horizontal/>
      </border>
    </dxf>
    <dxf>
      <alignment horizontal="center" vertical="bottom" textRotation="0" wrapText="1" relativeIndent="0" justifyLastLine="0" shrinkToFit="0" readingOrder="0"/>
      <border diagonalUp="0" diagonalDown="0">
        <left style="thin">
          <color auto="1"/>
        </left>
        <right style="thin">
          <color auto="1"/>
        </right>
        <top/>
        <bottom/>
        <vertical/>
        <horizontal/>
      </border>
    </dxf>
    <dxf>
      <alignment horizontal="center" vertical="bottom" textRotation="0" wrapText="1" relativeIndent="0" justifyLastLine="0" shrinkToFit="0" readingOrder="0"/>
      <border diagonalUp="0" diagonalDown="0">
        <left style="thin">
          <color auto="1"/>
        </left>
        <right style="thin">
          <color auto="1"/>
        </right>
        <top/>
        <bottom/>
        <vertical/>
        <horizontal/>
      </border>
    </dxf>
    <dxf>
      <alignment horizontal="center" vertical="bottom" textRotation="0" wrapText="1" indent="0" justifyLastLine="0" shrinkToFit="0" readingOrder="0"/>
      <border diagonalUp="0" diagonalDown="0" outline="0">
        <left style="thin">
          <color auto="1"/>
        </left>
        <right style="thin">
          <color auto="1"/>
        </right>
        <top/>
        <bottom/>
      </border>
    </dxf>
    <dxf>
      <alignment horizontal="general" vertical="bottom" textRotation="0" wrapText="1" indent="0" justifyLastLine="0" shrinkToFit="0" readingOrder="0"/>
      <border diagonalUp="0" diagonalDown="0" outline="0">
        <left style="thin">
          <color auto="1"/>
        </left>
        <right style="thin">
          <color auto="1"/>
        </right>
        <top/>
        <bottom/>
      </border>
    </dxf>
    <dxf>
      <alignment horizontal="center" vertical="bottom" textRotation="0" wrapText="0" relativeIndent="0" justifyLastLine="0" shrinkToFit="0" readingOrder="0"/>
      <border diagonalUp="0" diagonalDown="0">
        <left style="thin">
          <color auto="1"/>
        </left>
        <right style="thin">
          <color auto="1"/>
        </right>
        <top/>
        <bottom/>
        <vertical/>
        <horizontal/>
      </border>
    </dxf>
    <dxf>
      <alignment horizontal="center" vertical="bottom" textRotation="0" wrapText="0" relativeIndent="0" justifyLastLine="0" shrinkToFit="0" readingOrder="0"/>
      <border diagonalUp="0" diagonalDown="0">
        <left style="thin">
          <color auto="1"/>
        </left>
        <right style="thin">
          <color auto="1"/>
        </right>
        <top/>
        <bottom/>
        <vertical/>
        <horizontal/>
      </border>
    </dxf>
    <dxf>
      <alignment horizontal="center" vertical="bottom" textRotation="0" wrapText="0" relativeIndent="0" justifyLastLine="0" shrinkToFit="0" readingOrder="0"/>
      <border diagonalUp="0" diagonalDown="0">
        <left style="thin">
          <color auto="1"/>
        </left>
        <right style="thin">
          <color auto="1"/>
        </right>
        <top/>
        <bottom/>
        <vertical/>
        <horizontal/>
      </border>
    </dxf>
    <dxf>
      <alignment horizontal="center" vertical="bottom" textRotation="0" wrapText="1" indent="0" justifyLastLine="0" shrinkToFit="0" readingOrder="0"/>
      <border diagonalUp="0" diagonalDown="0">
        <left style="thin">
          <color auto="1"/>
        </left>
        <right style="thin">
          <color auto="1"/>
        </right>
        <top/>
        <bottom/>
        <vertical/>
        <horizontal/>
      </border>
    </dxf>
    <dxf>
      <alignment horizontal="center" vertical="bottom" textRotation="0" wrapText="0" relativeIndent="0" justifyLastLine="0" shrinkToFit="0" readingOrder="0"/>
      <border diagonalUp="0" diagonalDown="0">
        <left style="thin">
          <color auto="1"/>
        </left>
        <right style="thin">
          <color auto="1"/>
        </right>
        <top/>
        <bottom/>
        <vertical/>
        <horizontal/>
      </border>
    </dxf>
    <dxf>
      <alignment horizontal="center" vertical="bottom" textRotation="0" wrapText="0" relativeIndent="0" justifyLastLine="0" shrinkToFit="0" readingOrder="0"/>
      <border diagonalUp="0" diagonalDown="0">
        <left style="thin">
          <color auto="1"/>
        </left>
        <right style="thin">
          <color auto="1"/>
        </right>
        <top/>
        <bottom/>
        <vertical/>
        <horizontal/>
      </border>
    </dxf>
    <dxf>
      <alignment horizontal="center" vertical="bottom"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auto="1"/>
        </left>
        <right style="thin">
          <color auto="1"/>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border outline="0">
        <bottom style="thick">
          <color auto="1"/>
        </bottom>
      </border>
    </dxf>
    <dxf>
      <font>
        <b/>
        <i val="0"/>
        <strike val="0"/>
        <condense val="0"/>
        <extend val="0"/>
        <outline val="0"/>
        <shadow val="0"/>
        <u val="none"/>
        <vertAlign val="baseline"/>
        <sz val="11"/>
        <color theme="1"/>
        <name val="Calibri"/>
        <scheme val="minor"/>
      </font>
      <fill>
        <patternFill patternType="solid">
          <fgColor indexed="64"/>
          <bgColor theme="0" tint="-0.14996795556505021"/>
        </patternFill>
      </fill>
      <alignment horizontal="center" vertical="bottom" textRotation="0" wrapText="0" relative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6:X70" totalsRowShown="0" headerRowDxfId="26" dataDxfId="24" headerRowBorderDxfId="25">
  <autoFilter ref="A6:X70"/>
  <tableColumns count="24">
    <tableColumn id="1" name="LVL" dataDxfId="23"/>
    <tableColumn id="2" name="0" dataDxfId="22">
      <calculatedColumnFormula>IF($A7=0,LOV!$A$2,"")</calculatedColumnFormula>
    </tableColumn>
    <tableColumn id="3" name="1" dataDxfId="21">
      <calculatedColumnFormula>IF($A7=1,LOV!$A$2,"")</calculatedColumnFormula>
    </tableColumn>
    <tableColumn id="4" name="2" dataDxfId="20">
      <calculatedColumnFormula>IF($A7=2,LOV!$A$2,"")</calculatedColumnFormula>
    </tableColumn>
    <tableColumn id="5" name="3" dataDxfId="19">
      <calculatedColumnFormula>IF($A7=3,LOV!$A$2,"")</calculatedColumnFormula>
    </tableColumn>
    <tableColumn id="6" name="4" dataDxfId="18">
      <calculatedColumnFormula>IF($A7=4,LOV!$A$2,"")</calculatedColumnFormula>
    </tableColumn>
    <tableColumn id="7" name="5" dataDxfId="17">
      <calculatedColumnFormula>IF($A7=5,LOV!$A$2,"")</calculatedColumnFormula>
    </tableColumn>
    <tableColumn id="8" name="6" dataDxfId="16">
      <calculatedColumnFormula>IF($A7=6,LOV!$A$2,"")</calculatedColumnFormula>
    </tableColumn>
    <tableColumn id="9" name="7" dataDxfId="15">
      <calculatedColumnFormula>IF($A7=7,LOV!$A$2,"")</calculatedColumnFormula>
    </tableColumn>
    <tableColumn id="10" name="8" dataDxfId="14">
      <calculatedColumnFormula>IF($A7=8,LOV!$A$2,"")</calculatedColumnFormula>
    </tableColumn>
    <tableColumn id="11" name="BOM ID" dataDxfId="13"/>
    <tableColumn id="12" name="PART NO" dataDxfId="12"/>
    <tableColumn id="13" name="NAME / DESCRIPTION" dataDxfId="11"/>
    <tableColumn id="14" name="REV" dataDxfId="10"/>
    <tableColumn id="15" name="QTY" dataDxfId="9"/>
    <tableColumn id="16" name="UOM" dataDxfId="8"/>
    <tableColumn id="17" name="REF DES" dataDxfId="7"/>
    <tableColumn id="19" name="M/B" dataDxfId="6"/>
    <tableColumn id="25" name="SUPPLIER" dataDxfId="5"/>
    <tableColumn id="26" name="SUPPLIER P/N" dataDxfId="4"/>
    <tableColumn id="27" name="COST" dataDxfId="3"/>
    <tableColumn id="28" name="MATERIAL" dataDxfId="2"/>
    <tableColumn id="29" name="FINISH" dataDxfId="1"/>
    <tableColumn id="18" name="NOTES"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uk.farnell.com/rf-solutions/ant-8whip3h-sma/ant-868mhz-whip-hinged-sma-3dbi/dp/2305899" TargetMode="External"/><Relationship Id="rId4" Type="http://schemas.openxmlformats.org/officeDocument/2006/relationships/hyperlink" Target="https://www.amazon.co.uk/NorthPada-Micro-Supply-Charger-Raspberry/dp/B01DBZ49EI/ref=sr_1_7?ie=UTF8&amp;qid=1474887962&amp;sr=8-7&amp;keywords=raspberry+pi+power" TargetMode="External"/><Relationship Id="rId5" Type="http://schemas.openxmlformats.org/officeDocument/2006/relationships/table" Target="../tables/table1.xml"/><Relationship Id="rId1" Type="http://schemas.openxmlformats.org/officeDocument/2006/relationships/hyperlink" Target="http://www.bristollorawanweb.org/" TargetMode="External"/><Relationship Id="rId2" Type="http://schemas.openxmlformats.org/officeDocument/2006/relationships/hyperlink" Target="http://webshop.imst.de/ic880a-spi-lorawan-concentrator-868mhz.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grabca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70"/>
  <sheetViews>
    <sheetView tabSelected="1" workbookViewId="0">
      <selection activeCell="X13" sqref="X13"/>
    </sheetView>
  </sheetViews>
  <sheetFormatPr baseColWidth="10" defaultColWidth="8.83203125" defaultRowHeight="15" x14ac:dyDescent="0.2"/>
  <cols>
    <col min="1" max="1" width="6.1640625" customWidth="1"/>
    <col min="2" max="10" width="2.83203125" customWidth="1"/>
    <col min="11" max="11" width="8.6640625" customWidth="1"/>
    <col min="12" max="12" width="22" bestFit="1" customWidth="1"/>
    <col min="13" max="13" width="58.5" customWidth="1"/>
    <col min="14" max="14" width="6.5" customWidth="1"/>
    <col min="15" max="15" width="7" customWidth="1"/>
    <col min="16" max="16" width="7.83203125" customWidth="1"/>
    <col min="17" max="17" width="10" customWidth="1"/>
    <col min="18" max="18" width="6.6640625" customWidth="1"/>
    <col min="19" max="20" width="22" customWidth="1"/>
    <col min="22" max="23" width="22" customWidth="1"/>
    <col min="24" max="24" width="37.1640625" customWidth="1"/>
  </cols>
  <sheetData>
    <row r="1" spans="1:25" ht="16" thickTop="1" x14ac:dyDescent="0.2">
      <c r="A1" t="s">
        <v>141</v>
      </c>
      <c r="B1" s="44"/>
      <c r="C1" s="44"/>
      <c r="D1" s="44"/>
      <c r="E1" s="44"/>
      <c r="F1" s="44"/>
      <c r="G1" s="44"/>
      <c r="H1" s="44"/>
      <c r="I1" s="44"/>
      <c r="J1" s="44"/>
      <c r="K1" s="44"/>
      <c r="L1" s="50" t="s">
        <v>76</v>
      </c>
      <c r="M1" s="25">
        <v>1</v>
      </c>
      <c r="P1" s="24" t="s">
        <v>79</v>
      </c>
      <c r="Q1" s="25" t="s">
        <v>143</v>
      </c>
    </row>
    <row r="2" spans="1:25" x14ac:dyDescent="0.2">
      <c r="A2" s="31" t="s">
        <v>140</v>
      </c>
      <c r="B2" s="38"/>
      <c r="C2" s="38"/>
      <c r="D2" s="38"/>
      <c r="E2" s="38"/>
      <c r="F2" s="38"/>
      <c r="G2" s="38"/>
      <c r="H2" s="38"/>
      <c r="I2" s="38"/>
      <c r="J2" s="38"/>
      <c r="K2" s="38"/>
      <c r="L2" s="50" t="s">
        <v>77</v>
      </c>
      <c r="M2" s="25" t="s">
        <v>142</v>
      </c>
      <c r="P2" s="24" t="s">
        <v>80</v>
      </c>
      <c r="Q2" s="30">
        <v>42638</v>
      </c>
    </row>
    <row r="3" spans="1:25" x14ac:dyDescent="0.2">
      <c r="A3" s="45"/>
      <c r="B3" s="38"/>
      <c r="C3" s="38"/>
      <c r="D3" s="38"/>
      <c r="E3" s="38"/>
      <c r="F3" s="38"/>
      <c r="G3" s="38"/>
      <c r="H3" s="38"/>
      <c r="I3" s="38"/>
      <c r="J3" s="38"/>
      <c r="K3" s="38"/>
      <c r="L3" s="50" t="s">
        <v>78</v>
      </c>
      <c r="M3" s="25" t="s">
        <v>37</v>
      </c>
      <c r="P3" s="24" t="s">
        <v>81</v>
      </c>
      <c r="Q3" s="25" t="s">
        <v>143</v>
      </c>
    </row>
    <row r="4" spans="1:25" ht="16" thickBot="1" x14ac:dyDescent="0.25">
      <c r="A4" s="46"/>
      <c r="B4" s="47"/>
      <c r="C4" s="47"/>
      <c r="D4" s="47"/>
      <c r="E4" s="47"/>
      <c r="F4" s="47"/>
      <c r="G4" s="47"/>
      <c r="H4" s="47"/>
      <c r="I4" s="47"/>
      <c r="J4" s="47"/>
      <c r="K4" s="47"/>
      <c r="L4" s="48"/>
    </row>
    <row r="5" spans="1:25" ht="17" thickTop="1" thickBot="1" x14ac:dyDescent="0.25">
      <c r="A5" s="65" t="s">
        <v>8</v>
      </c>
      <c r="B5" s="66"/>
      <c r="C5" s="66"/>
      <c r="D5" s="66"/>
      <c r="E5" s="66"/>
      <c r="F5" s="66"/>
      <c r="G5" s="66"/>
      <c r="H5" s="66"/>
      <c r="I5" s="66"/>
      <c r="J5" s="67"/>
      <c r="K5" s="13"/>
    </row>
    <row r="6" spans="1:25" ht="17" thickTop="1" thickBot="1" x14ac:dyDescent="0.25">
      <c r="A6" s="5" t="s">
        <v>2</v>
      </c>
      <c r="B6" s="6" t="s">
        <v>27</v>
      </c>
      <c r="C6" s="7" t="s">
        <v>28</v>
      </c>
      <c r="D6" s="7" t="s">
        <v>29</v>
      </c>
      <c r="E6" s="7" t="s">
        <v>30</v>
      </c>
      <c r="F6" s="7" t="s">
        <v>31</v>
      </c>
      <c r="G6" s="7" t="s">
        <v>32</v>
      </c>
      <c r="H6" s="8" t="s">
        <v>33</v>
      </c>
      <c r="I6" s="7" t="s">
        <v>34</v>
      </c>
      <c r="J6" s="7" t="s">
        <v>35</v>
      </c>
      <c r="K6" s="9" t="s">
        <v>1</v>
      </c>
      <c r="L6" s="9" t="s">
        <v>0</v>
      </c>
      <c r="M6" s="9" t="s">
        <v>82</v>
      </c>
      <c r="N6" s="9" t="s">
        <v>106</v>
      </c>
      <c r="O6" s="9" t="s">
        <v>9</v>
      </c>
      <c r="P6" s="9" t="s">
        <v>22</v>
      </c>
      <c r="Q6" s="11" t="s">
        <v>10</v>
      </c>
      <c r="R6" s="10" t="s">
        <v>85</v>
      </c>
      <c r="S6" s="9" t="s">
        <v>127</v>
      </c>
      <c r="T6" s="9" t="s">
        <v>128</v>
      </c>
      <c r="U6" s="9" t="s">
        <v>129</v>
      </c>
      <c r="V6" s="9" t="s">
        <v>130</v>
      </c>
      <c r="W6" s="9" t="s">
        <v>131</v>
      </c>
      <c r="X6" s="12" t="s">
        <v>11</v>
      </c>
      <c r="Y6" s="2"/>
    </row>
    <row r="7" spans="1:25" ht="16" thickTop="1" x14ac:dyDescent="0.2">
      <c r="A7" s="4">
        <v>0</v>
      </c>
      <c r="B7" s="14" t="str">
        <f>IF($A7=0,LOV!$A$2,"")</f>
        <v>•</v>
      </c>
      <c r="C7" s="4" t="str">
        <f>IF($A7=1,LOV!$A$2,"")</f>
        <v/>
      </c>
      <c r="D7" s="14" t="str">
        <f>IF($A7=2,LOV!$A$2,"")</f>
        <v/>
      </c>
      <c r="E7" s="4" t="str">
        <f>IF($A7=3,LOV!$A$2,"")</f>
        <v/>
      </c>
      <c r="F7" s="14" t="str">
        <f>IF($A7=4,LOV!$A$2,"")</f>
        <v/>
      </c>
      <c r="G7" s="4" t="str">
        <f>IF($A7=5,LOV!$A$2,"")</f>
        <v/>
      </c>
      <c r="H7" s="14" t="str">
        <f>IF($A7=6,LOV!$A$2,"")</f>
        <v/>
      </c>
      <c r="I7" s="14" t="str">
        <f>IF($A7=7,LOV!$A$2,"")</f>
        <v/>
      </c>
      <c r="J7" s="14" t="str">
        <f>IF($A7=8,LOV!$A$2,"")</f>
        <v/>
      </c>
      <c r="K7" s="14">
        <v>1</v>
      </c>
      <c r="L7" s="14">
        <f>M1</f>
        <v>1</v>
      </c>
      <c r="M7" s="28" t="str">
        <f>M2</f>
        <v>Bristol LoRaWAN iC880A-SPI</v>
      </c>
      <c r="N7" s="14" t="str">
        <f>M3</f>
        <v>A</v>
      </c>
      <c r="O7" s="14" t="s">
        <v>75</v>
      </c>
      <c r="P7" s="14"/>
      <c r="Q7" s="26"/>
      <c r="R7" s="28"/>
      <c r="S7" s="28"/>
      <c r="T7" s="28"/>
      <c r="U7" s="42"/>
      <c r="V7" s="28"/>
      <c r="W7" s="28"/>
      <c r="X7" s="26"/>
    </row>
    <row r="8" spans="1:25" ht="30" x14ac:dyDescent="0.2">
      <c r="A8" s="4">
        <v>1</v>
      </c>
      <c r="B8" s="15" t="str">
        <f>IF($A8=0,LOV!$A$2,"")</f>
        <v/>
      </c>
      <c r="C8" s="4" t="str">
        <f>IF($A8=1,LOV!$A$2,"")</f>
        <v>•</v>
      </c>
      <c r="D8" s="15" t="str">
        <f>IF($A8=2,LOV!$A$2,"")</f>
        <v/>
      </c>
      <c r="E8" s="4" t="str">
        <f>IF($A8=3,LOV!$A$2,"")</f>
        <v/>
      </c>
      <c r="F8" s="15" t="str">
        <f>IF($A8=4,LOV!$A$2,"")</f>
        <v/>
      </c>
      <c r="G8" s="4" t="str">
        <f>IF($A8=5,LOV!$A$2,"")</f>
        <v/>
      </c>
      <c r="H8" s="15" t="str">
        <f>IF($A8=6,LOV!$A$2,"")</f>
        <v/>
      </c>
      <c r="I8" s="15" t="str">
        <f>IF($A8=7,LOV!$A$2,"")</f>
        <v/>
      </c>
      <c r="J8" s="15" t="str">
        <f>IF($A8=8,LOV!$A$2,"")</f>
        <v/>
      </c>
      <c r="K8" s="15">
        <v>2</v>
      </c>
      <c r="L8" s="15">
        <v>2</v>
      </c>
      <c r="M8" s="29" t="s">
        <v>144</v>
      </c>
      <c r="N8" s="15" t="s">
        <v>37</v>
      </c>
      <c r="O8" s="15">
        <v>1</v>
      </c>
      <c r="P8" s="15"/>
      <c r="Q8" s="27"/>
      <c r="R8" s="29"/>
      <c r="S8" s="29" t="s">
        <v>145</v>
      </c>
      <c r="T8" s="51" t="s">
        <v>146</v>
      </c>
      <c r="U8" s="52">
        <v>29</v>
      </c>
      <c r="V8" s="29"/>
      <c r="W8" s="29"/>
      <c r="X8" s="27" t="s">
        <v>147</v>
      </c>
    </row>
    <row r="9" spans="1:25" ht="75" x14ac:dyDescent="0.2">
      <c r="A9" s="1">
        <v>1</v>
      </c>
      <c r="B9" s="15" t="str">
        <f>IF($A9=0,LOV!$A$2,"")</f>
        <v/>
      </c>
      <c r="C9" s="4" t="str">
        <f>IF($A9=1,LOV!$A$2,"")</f>
        <v>•</v>
      </c>
      <c r="D9" s="15" t="str">
        <f>IF($A9=2,LOV!$A$2,"")</f>
        <v/>
      </c>
      <c r="E9" s="4" t="str">
        <f>IF($A9=3,LOV!$A$2,"")</f>
        <v/>
      </c>
      <c r="F9" s="15" t="str">
        <f>IF($A9=4,LOV!$A$2,"")</f>
        <v/>
      </c>
      <c r="G9" s="4" t="str">
        <f>IF($A9=5,LOV!$A$2,"")</f>
        <v/>
      </c>
      <c r="H9" s="15" t="str">
        <f>IF($A9=6,LOV!$A$2,"")</f>
        <v/>
      </c>
      <c r="I9" s="15" t="str">
        <f>IF($A9=7,LOV!$A$2,"")</f>
        <v/>
      </c>
      <c r="J9" s="15" t="str">
        <f>IF($A9=8,LOV!$A$2,"")</f>
        <v/>
      </c>
      <c r="K9" s="15">
        <v>3</v>
      </c>
      <c r="L9" s="15">
        <v>3</v>
      </c>
      <c r="M9" s="29" t="s">
        <v>149</v>
      </c>
      <c r="N9" s="15" t="s">
        <v>37</v>
      </c>
      <c r="O9" s="15">
        <v>1</v>
      </c>
      <c r="P9" s="15"/>
      <c r="Q9" s="27"/>
      <c r="R9" s="29"/>
      <c r="S9" s="29" t="s">
        <v>150</v>
      </c>
      <c r="T9" s="53" t="s">
        <v>151</v>
      </c>
      <c r="U9" s="52">
        <v>5.99</v>
      </c>
      <c r="V9" s="29"/>
      <c r="W9" s="29"/>
      <c r="X9" s="27" t="s">
        <v>148</v>
      </c>
    </row>
    <row r="10" spans="1:25" ht="30" x14ac:dyDescent="0.2">
      <c r="A10" s="4">
        <v>1</v>
      </c>
      <c r="B10" s="15" t="str">
        <f>IF($A10=0,LOV!$A$2,"")</f>
        <v/>
      </c>
      <c r="C10" s="4" t="str">
        <f>IF($A10=1,LOV!$A$2,"")</f>
        <v>•</v>
      </c>
      <c r="D10" s="15" t="str">
        <f>IF($A10=2,LOV!$A$2,"")</f>
        <v/>
      </c>
      <c r="E10" s="4" t="str">
        <f>IF($A10=3,LOV!$A$2,"")</f>
        <v/>
      </c>
      <c r="F10" s="15" t="str">
        <f>IF($A10=4,LOV!$A$2,"")</f>
        <v/>
      </c>
      <c r="G10" s="4" t="str">
        <f>IF($A10=5,LOV!$A$2,"")</f>
        <v/>
      </c>
      <c r="H10" s="15" t="str">
        <f>IF($A10=6,LOV!$A$2,"")</f>
        <v/>
      </c>
      <c r="I10" s="15" t="str">
        <f>IF($A10=7,LOV!$A$2,"")</f>
        <v/>
      </c>
      <c r="J10" s="15" t="str">
        <f>IF($A10=8,LOV!$A$2,"")</f>
        <v/>
      </c>
      <c r="K10" s="15">
        <v>4</v>
      </c>
      <c r="L10" s="15">
        <v>4</v>
      </c>
      <c r="M10" s="57" t="s">
        <v>152</v>
      </c>
      <c r="N10" s="15" t="s">
        <v>37</v>
      </c>
      <c r="O10" s="15">
        <v>1</v>
      </c>
      <c r="P10" s="15"/>
      <c r="Q10" s="27"/>
      <c r="R10" s="29"/>
      <c r="S10" s="29" t="s">
        <v>153</v>
      </c>
      <c r="T10" s="56">
        <v>404802</v>
      </c>
      <c r="U10" s="52">
        <v>165</v>
      </c>
      <c r="V10" s="29"/>
      <c r="W10" s="29"/>
      <c r="X10" s="55" t="s">
        <v>154</v>
      </c>
    </row>
    <row r="11" spans="1:25" ht="30" x14ac:dyDescent="0.2">
      <c r="A11" s="4">
        <v>1</v>
      </c>
      <c r="B11" s="15" t="str">
        <f>IF($A11=0,LOV!$A$2,"")</f>
        <v/>
      </c>
      <c r="C11" s="4" t="str">
        <f>IF($A11=1,LOV!$A$2,"")</f>
        <v>•</v>
      </c>
      <c r="D11" s="15" t="str">
        <f>IF($A11=2,LOV!$A$2,"")</f>
        <v/>
      </c>
      <c r="E11" s="4" t="str">
        <f>IF($A11=3,LOV!$A$2,"")</f>
        <v/>
      </c>
      <c r="F11" s="15" t="str">
        <f>IF($A11=4,LOV!$A$2,"")</f>
        <v/>
      </c>
      <c r="G11" s="4" t="str">
        <f>IF($A11=5,LOV!$A$2,"")</f>
        <v/>
      </c>
      <c r="H11" s="15" t="str">
        <f>IF($A11=6,LOV!$A$2,"")</f>
        <v/>
      </c>
      <c r="I11" s="15" t="str">
        <f>IF($A11=7,LOV!$A$2,"")</f>
        <v/>
      </c>
      <c r="J11" s="15" t="str">
        <f>IF($A11=8,LOV!$A$2,"")</f>
        <v/>
      </c>
      <c r="K11" s="15">
        <v>5</v>
      </c>
      <c r="L11" s="15">
        <v>5</v>
      </c>
      <c r="M11" s="57" t="s">
        <v>155</v>
      </c>
      <c r="N11" s="15" t="s">
        <v>37</v>
      </c>
      <c r="O11" s="15">
        <v>1</v>
      </c>
      <c r="P11" s="15"/>
      <c r="Q11" s="27"/>
      <c r="R11" s="29"/>
      <c r="S11" s="29" t="s">
        <v>153</v>
      </c>
      <c r="T11" s="58">
        <v>404812</v>
      </c>
      <c r="U11" s="52">
        <v>6</v>
      </c>
      <c r="V11" s="29"/>
      <c r="W11" s="29"/>
      <c r="X11" s="27" t="s">
        <v>156</v>
      </c>
    </row>
    <row r="12" spans="1:25" ht="60" x14ac:dyDescent="0.2">
      <c r="A12" s="4">
        <v>1</v>
      </c>
      <c r="B12" s="15" t="str">
        <f>IF($A12=0,LOV!$A$2,"")</f>
        <v/>
      </c>
      <c r="C12" s="4" t="str">
        <f>IF($A12=1,LOV!$A$2,"")</f>
        <v>•</v>
      </c>
      <c r="D12" s="15" t="str">
        <f>IF($A12=2,LOV!$A$2,"")</f>
        <v/>
      </c>
      <c r="E12" s="4" t="str">
        <f>IF($A12=3,LOV!$A$2,"")</f>
        <v/>
      </c>
      <c r="F12" s="15" t="str">
        <f>IF($A12=4,LOV!$A$2,"")</f>
        <v/>
      </c>
      <c r="G12" s="4" t="str">
        <f>IF($A12=5,LOV!$A$2,"")</f>
        <v/>
      </c>
      <c r="H12" s="15" t="str">
        <f>IF($A12=6,LOV!$A$2,"")</f>
        <v/>
      </c>
      <c r="I12" s="15" t="str">
        <f>IF($A12=7,LOV!$A$2,"")</f>
        <v/>
      </c>
      <c r="J12" s="15" t="str">
        <f>IF($A12=8,LOV!$A$2,"")</f>
        <v/>
      </c>
      <c r="K12" s="15"/>
      <c r="L12" s="15">
        <v>6</v>
      </c>
      <c r="M12" s="68" t="s">
        <v>175</v>
      </c>
      <c r="N12" s="15" t="s">
        <v>37</v>
      </c>
      <c r="O12" s="15">
        <v>1</v>
      </c>
      <c r="P12" s="15"/>
      <c r="Q12" s="27"/>
      <c r="R12" s="29"/>
      <c r="S12" s="29" t="s">
        <v>176</v>
      </c>
      <c r="T12" s="69" t="s">
        <v>178</v>
      </c>
      <c r="U12" s="70">
        <v>94</v>
      </c>
      <c r="V12" s="29" t="s">
        <v>179</v>
      </c>
      <c r="W12" s="29"/>
      <c r="X12" s="27" t="s">
        <v>177</v>
      </c>
    </row>
    <row r="13" spans="1:25" ht="60" x14ac:dyDescent="0.2">
      <c r="A13" s="4">
        <v>1</v>
      </c>
      <c r="B13" s="15" t="str">
        <f>IF($A13=0,LOV!$A$2,"")</f>
        <v/>
      </c>
      <c r="C13" s="4" t="str">
        <f>IF($A13=1,LOV!$A$2,"")</f>
        <v>•</v>
      </c>
      <c r="D13" s="15" t="str">
        <f>IF($A13=2,LOV!$A$2,"")</f>
        <v/>
      </c>
      <c r="E13" s="4" t="str">
        <f>IF($A13=3,LOV!$A$2,"")</f>
        <v/>
      </c>
      <c r="F13" s="15" t="str">
        <f>IF($A13=4,LOV!$A$2,"")</f>
        <v/>
      </c>
      <c r="G13" s="4" t="str">
        <f>IF($A13=5,LOV!$A$2,"")</f>
        <v/>
      </c>
      <c r="H13" s="15" t="str">
        <f>IF($A13=6,LOV!$A$2,"")</f>
        <v/>
      </c>
      <c r="I13" s="15" t="str">
        <f>IF($A13=7,LOV!$A$2,"")</f>
        <v/>
      </c>
      <c r="J13" s="15" t="str">
        <f>IF($A13=8,LOV!$A$2,"")</f>
        <v/>
      </c>
      <c r="K13" s="15"/>
      <c r="L13" s="15">
        <v>7</v>
      </c>
      <c r="M13" s="68" t="s">
        <v>180</v>
      </c>
      <c r="N13" s="15" t="s">
        <v>37</v>
      </c>
      <c r="O13" s="15">
        <v>1</v>
      </c>
      <c r="P13" s="15"/>
      <c r="Q13" s="27"/>
      <c r="R13" s="29"/>
      <c r="S13" s="29"/>
      <c r="T13" s="71"/>
      <c r="U13" s="72"/>
      <c r="V13" s="29" t="s">
        <v>181</v>
      </c>
      <c r="W13" s="29"/>
      <c r="X13" s="27"/>
    </row>
    <row r="14" spans="1:25" ht="16" x14ac:dyDescent="0.2">
      <c r="A14" s="4">
        <v>1</v>
      </c>
      <c r="B14" s="15" t="str">
        <f>IF($A14=0,LOV!$A$2,"")</f>
        <v/>
      </c>
      <c r="C14" s="4" t="str">
        <f>IF($A14=1,LOV!$A$2,"")</f>
        <v>•</v>
      </c>
      <c r="D14" s="15" t="str">
        <f>IF($A14=2,LOV!$A$2,"")</f>
        <v/>
      </c>
      <c r="E14" s="4" t="str">
        <f>IF($A14=3,LOV!$A$2,"")</f>
        <v/>
      </c>
      <c r="F14" s="15" t="str">
        <f>IF($A14=4,LOV!$A$2,"")</f>
        <v/>
      </c>
      <c r="G14" s="4" t="str">
        <f>IF($A14=5,LOV!$A$2,"")</f>
        <v/>
      </c>
      <c r="H14" s="15" t="str">
        <f>IF($A14=6,LOV!$A$2,"")</f>
        <v/>
      </c>
      <c r="I14" s="15" t="str">
        <f>IF($A14=7,LOV!$A$2,"")</f>
        <v/>
      </c>
      <c r="J14" s="15" t="str">
        <f>IF($A14=8,LOV!$A$2,"")</f>
        <v/>
      </c>
      <c r="K14" s="15"/>
      <c r="L14" s="15">
        <v>8</v>
      </c>
      <c r="M14" s="68" t="s">
        <v>182</v>
      </c>
      <c r="N14" s="15" t="s">
        <v>37</v>
      </c>
      <c r="O14" s="15">
        <v>1</v>
      </c>
      <c r="P14" s="15"/>
      <c r="Q14" s="27"/>
      <c r="R14" s="29"/>
      <c r="S14" s="29"/>
      <c r="T14" s="71"/>
      <c r="U14" s="72"/>
      <c r="V14" s="29"/>
      <c r="W14" s="29"/>
      <c r="X14" s="27"/>
    </row>
    <row r="15" spans="1:25" ht="16" x14ac:dyDescent="0.2">
      <c r="A15" s="4">
        <v>1</v>
      </c>
      <c r="B15" s="15" t="str">
        <f>IF($A15=0,LOV!$A$2,"")</f>
        <v/>
      </c>
      <c r="C15" s="4" t="str">
        <f>IF($A15=1,LOV!$A$2,"")</f>
        <v>•</v>
      </c>
      <c r="D15" s="15" t="str">
        <f>IF($A15=2,LOV!$A$2,"")</f>
        <v/>
      </c>
      <c r="E15" s="4" t="str">
        <f>IF($A15=3,LOV!$A$2,"")</f>
        <v/>
      </c>
      <c r="F15" s="15" t="str">
        <f>IF($A15=4,LOV!$A$2,"")</f>
        <v/>
      </c>
      <c r="G15" s="4" t="str">
        <f>IF($A15=5,LOV!$A$2,"")</f>
        <v/>
      </c>
      <c r="H15" s="15" t="str">
        <f>IF($A15=6,LOV!$A$2,"")</f>
        <v/>
      </c>
      <c r="I15" s="15" t="str">
        <f>IF($A15=7,LOV!$A$2,"")</f>
        <v/>
      </c>
      <c r="J15" s="15" t="str">
        <f>IF($A15=8,LOV!$A$2,"")</f>
        <v/>
      </c>
      <c r="K15" s="15"/>
      <c r="L15" s="15">
        <v>9</v>
      </c>
      <c r="M15" s="68" t="s">
        <v>183</v>
      </c>
      <c r="N15" s="15" t="s">
        <v>37</v>
      </c>
      <c r="O15" s="15">
        <v>1</v>
      </c>
      <c r="P15" s="15"/>
      <c r="Q15" s="27"/>
      <c r="R15" s="29"/>
      <c r="S15" s="29"/>
      <c r="T15" s="71"/>
      <c r="U15" s="72"/>
      <c r="V15" s="29"/>
      <c r="W15" s="29"/>
      <c r="X15" s="27"/>
    </row>
    <row r="16" spans="1:25" ht="45" x14ac:dyDescent="0.2">
      <c r="A16" s="4">
        <v>1</v>
      </c>
      <c r="B16" s="15" t="str">
        <f>IF($A16=0,LOV!$A$2,"")</f>
        <v/>
      </c>
      <c r="C16" s="4" t="str">
        <f>IF($A16=1,LOV!$A$2,"")</f>
        <v>•</v>
      </c>
      <c r="D16" s="15" t="str">
        <f>IF($A16=2,LOV!$A$2,"")</f>
        <v/>
      </c>
      <c r="E16" s="4" t="str">
        <f>IF($A16=3,LOV!$A$2,"")</f>
        <v/>
      </c>
      <c r="F16" s="15" t="str">
        <f>IF($A16=4,LOV!$A$2,"")</f>
        <v/>
      </c>
      <c r="G16" s="4" t="str">
        <f>IF($A16=5,LOV!$A$2,"")</f>
        <v/>
      </c>
      <c r="H16" s="15" t="str">
        <f>IF($A16=6,LOV!$A$2,"")</f>
        <v/>
      </c>
      <c r="I16" s="15" t="str">
        <f>IF($A16=7,LOV!$A$2,"")</f>
        <v/>
      </c>
      <c r="J16" s="15" t="str">
        <f>IF($A16=8,LOV!$A$2,"")</f>
        <v/>
      </c>
      <c r="K16" s="15">
        <v>6</v>
      </c>
      <c r="L16" s="15">
        <v>10</v>
      </c>
      <c r="M16" s="59" t="s">
        <v>157</v>
      </c>
      <c r="N16" s="15" t="s">
        <v>37</v>
      </c>
      <c r="O16" s="15">
        <v>1</v>
      </c>
      <c r="P16" s="15"/>
      <c r="Q16" s="27"/>
      <c r="R16" s="29"/>
      <c r="S16" s="29" t="s">
        <v>158</v>
      </c>
      <c r="T16" s="60" t="s">
        <v>159</v>
      </c>
      <c r="U16" s="52">
        <v>5</v>
      </c>
      <c r="V16" s="29" t="s">
        <v>161</v>
      </c>
      <c r="W16" s="29"/>
      <c r="X16" s="55" t="s">
        <v>160</v>
      </c>
    </row>
    <row r="17" spans="1:24" ht="60" x14ac:dyDescent="0.2">
      <c r="A17" s="4">
        <v>1</v>
      </c>
      <c r="B17" s="15" t="str">
        <f>IF($A17=0,LOV!$A$2,"")</f>
        <v/>
      </c>
      <c r="C17" s="4" t="str">
        <f>IF($A17=1,LOV!$A$2,"")</f>
        <v>•</v>
      </c>
      <c r="D17" s="15" t="str">
        <f>IF($A17=2,LOV!$A$2,"")</f>
        <v/>
      </c>
      <c r="E17" s="4" t="str">
        <f>IF($A17=3,LOV!$A$2,"")</f>
        <v/>
      </c>
      <c r="F17" s="15" t="str">
        <f>IF($A17=4,LOV!$A$2,"")</f>
        <v/>
      </c>
      <c r="G17" s="4" t="str">
        <f>IF($A17=5,LOV!$A$2,"")</f>
        <v/>
      </c>
      <c r="H17" s="15" t="str">
        <f>IF($A17=6,LOV!$A$2,"")</f>
        <v/>
      </c>
      <c r="I17" s="15" t="str">
        <f>IF($A17=7,LOV!$A$2,"")</f>
        <v/>
      </c>
      <c r="J17" s="15" t="str">
        <f>IF($A17=8,LOV!$A$2,"")</f>
        <v/>
      </c>
      <c r="K17" s="15">
        <v>7</v>
      </c>
      <c r="L17" s="15">
        <v>11</v>
      </c>
      <c r="M17" s="61" t="s">
        <v>163</v>
      </c>
      <c r="N17" s="15" t="s">
        <v>37</v>
      </c>
      <c r="O17" s="15">
        <v>1</v>
      </c>
      <c r="P17" s="15"/>
      <c r="Q17" s="27"/>
      <c r="R17" s="29"/>
      <c r="S17" s="29" t="s">
        <v>150</v>
      </c>
      <c r="T17" s="53" t="s">
        <v>164</v>
      </c>
      <c r="U17" s="52">
        <v>17.5</v>
      </c>
      <c r="V17" s="29" t="s">
        <v>165</v>
      </c>
      <c r="W17" s="29"/>
      <c r="X17" s="27" t="s">
        <v>162</v>
      </c>
    </row>
    <row r="18" spans="1:24" ht="75" x14ac:dyDescent="0.2">
      <c r="A18" s="4">
        <v>1</v>
      </c>
      <c r="B18" s="15" t="str">
        <f>IF($A18=0,LOV!$A$2,"")</f>
        <v/>
      </c>
      <c r="C18" s="4" t="str">
        <f>IF($A18=1,LOV!$A$2,"")</f>
        <v>•</v>
      </c>
      <c r="D18" s="15" t="str">
        <f>IF($A18=2,LOV!$A$2,"")</f>
        <v/>
      </c>
      <c r="E18" s="4" t="str">
        <f>IF($A18=3,LOV!$A$2,"")</f>
        <v/>
      </c>
      <c r="F18" s="15" t="str">
        <f>IF($A18=4,LOV!$A$2,"")</f>
        <v/>
      </c>
      <c r="G18" s="4" t="str">
        <f>IF($A18=5,LOV!$A$2,"")</f>
        <v/>
      </c>
      <c r="H18" s="15" t="str">
        <f>IF($A18=6,LOV!$A$2,"")</f>
        <v/>
      </c>
      <c r="I18" s="15" t="str">
        <f>IF($A18=7,LOV!$A$2,"")</f>
        <v/>
      </c>
      <c r="J18" s="15" t="str">
        <f>IF($A18=8,LOV!$A$2,"")</f>
        <v/>
      </c>
      <c r="K18" s="15">
        <v>8</v>
      </c>
      <c r="L18" s="15">
        <v>12</v>
      </c>
      <c r="M18" s="62" t="s">
        <v>166</v>
      </c>
      <c r="N18" s="15" t="s">
        <v>37</v>
      </c>
      <c r="O18" s="15">
        <v>1</v>
      </c>
      <c r="P18" s="15"/>
      <c r="Q18" s="27"/>
      <c r="R18" s="29"/>
      <c r="S18" s="29" t="s">
        <v>150</v>
      </c>
      <c r="T18" s="53" t="s">
        <v>167</v>
      </c>
      <c r="U18" s="52">
        <v>6.55</v>
      </c>
      <c r="V18" s="29" t="s">
        <v>165</v>
      </c>
      <c r="W18" s="29"/>
      <c r="X18" s="27" t="s">
        <v>172</v>
      </c>
    </row>
    <row r="19" spans="1:24" ht="75" x14ac:dyDescent="0.2">
      <c r="A19" s="4">
        <v>1</v>
      </c>
      <c r="B19" s="15" t="str">
        <f>IF($A19=0,LOV!$A$2,"")</f>
        <v/>
      </c>
      <c r="C19" s="4" t="str">
        <f>IF($A19=1,LOV!$A$2,"")</f>
        <v>•</v>
      </c>
      <c r="D19" s="15" t="str">
        <f>IF($A19=2,LOV!$A$2,"")</f>
        <v/>
      </c>
      <c r="E19" s="4" t="str">
        <f>IF($A19=3,LOV!$A$2,"")</f>
        <v/>
      </c>
      <c r="F19" s="15" t="str">
        <f>IF($A19=4,LOV!$A$2,"")</f>
        <v/>
      </c>
      <c r="G19" s="4" t="str">
        <f>IF($A19=5,LOV!$A$2,"")</f>
        <v/>
      </c>
      <c r="H19" s="15" t="str">
        <f>IF($A19=6,LOV!$A$2,"")</f>
        <v/>
      </c>
      <c r="I19" s="15" t="str">
        <f>IF($A19=7,LOV!$A$2,"")</f>
        <v/>
      </c>
      <c r="J19" s="15" t="str">
        <f>IF($A19=8,LOV!$A$2,"")</f>
        <v/>
      </c>
      <c r="K19" s="15">
        <v>9</v>
      </c>
      <c r="L19" s="15">
        <v>13</v>
      </c>
      <c r="M19" s="54" t="s">
        <v>168</v>
      </c>
      <c r="N19" s="15" t="s">
        <v>37</v>
      </c>
      <c r="O19" s="15">
        <v>10</v>
      </c>
      <c r="P19" s="15"/>
      <c r="Q19" s="27"/>
      <c r="R19" s="29"/>
      <c r="S19" s="29" t="s">
        <v>150</v>
      </c>
      <c r="T19" s="63" t="s">
        <v>170</v>
      </c>
      <c r="U19" s="52">
        <v>3</v>
      </c>
      <c r="V19" s="29" t="s">
        <v>171</v>
      </c>
      <c r="W19" s="29"/>
      <c r="X19" s="27" t="s">
        <v>169</v>
      </c>
    </row>
    <row r="20" spans="1:24" x14ac:dyDescent="0.2">
      <c r="A20" s="4">
        <v>1</v>
      </c>
      <c r="B20" s="15" t="str">
        <f>IF($A20=0,LOV!$A$2,"")</f>
        <v/>
      </c>
      <c r="C20" s="4" t="str">
        <f>IF($A20=1,LOV!$A$2,"")</f>
        <v>•</v>
      </c>
      <c r="D20" s="15" t="str">
        <f>IF($A20=2,LOV!$A$2,"")</f>
        <v/>
      </c>
      <c r="E20" s="4" t="str">
        <f>IF($A20=3,LOV!$A$2,"")</f>
        <v/>
      </c>
      <c r="F20" s="15" t="str">
        <f>IF($A20=4,LOV!$A$2,"")</f>
        <v/>
      </c>
      <c r="G20" s="4" t="str">
        <f>IF($A20=5,LOV!$A$2,"")</f>
        <v/>
      </c>
      <c r="H20" s="15" t="str">
        <f>IF($A20=6,LOV!$A$2,"")</f>
        <v/>
      </c>
      <c r="I20" s="15" t="str">
        <f>IF($A20=7,LOV!$A$2,"")</f>
        <v/>
      </c>
      <c r="J20" s="15" t="str">
        <f>IF($A20=8,LOV!$A$2,"")</f>
        <v/>
      </c>
      <c r="K20" s="15">
        <v>10</v>
      </c>
      <c r="L20" s="15">
        <v>14</v>
      </c>
      <c r="M20" s="64" t="s">
        <v>173</v>
      </c>
      <c r="N20" s="15" t="s">
        <v>37</v>
      </c>
      <c r="O20" s="15">
        <v>1</v>
      </c>
      <c r="P20" s="15"/>
      <c r="Q20" s="27"/>
      <c r="R20" s="29"/>
      <c r="S20" s="29" t="s">
        <v>174</v>
      </c>
      <c r="T20" s="29" t="s">
        <v>174</v>
      </c>
      <c r="U20" s="52">
        <v>30</v>
      </c>
      <c r="V20" s="29"/>
      <c r="W20" s="29"/>
      <c r="X20" s="27" t="s">
        <v>174</v>
      </c>
    </row>
    <row r="21" spans="1:24" x14ac:dyDescent="0.2">
      <c r="A21" s="4">
        <v>1</v>
      </c>
      <c r="B21" s="15" t="str">
        <f>IF($A21=0,LOV!$A$2,"")</f>
        <v/>
      </c>
      <c r="C21" s="4" t="str">
        <f>IF($A21=1,LOV!$A$2,"")</f>
        <v>•</v>
      </c>
      <c r="D21" s="15" t="str">
        <f>IF($A21=2,LOV!$A$2,"")</f>
        <v/>
      </c>
      <c r="E21" s="4" t="str">
        <f>IF($A21=3,LOV!$A$2,"")</f>
        <v/>
      </c>
      <c r="F21" s="15" t="str">
        <f>IF($A21=4,LOV!$A$2,"")</f>
        <v/>
      </c>
      <c r="G21" s="4" t="str">
        <f>IF($A21=5,LOV!$A$2,"")</f>
        <v/>
      </c>
      <c r="H21" s="15" t="str">
        <f>IF($A21=6,LOV!$A$2,"")</f>
        <v/>
      </c>
      <c r="I21" s="15" t="str">
        <f>IF($A21=7,LOV!$A$2,"")</f>
        <v/>
      </c>
      <c r="J21" s="15" t="str">
        <f>IF($A21=8,LOV!$A$2,"")</f>
        <v/>
      </c>
      <c r="K21" s="15">
        <v>11</v>
      </c>
      <c r="L21" s="15"/>
      <c r="M21" s="29"/>
      <c r="N21" s="15"/>
      <c r="O21" s="15"/>
      <c r="P21" s="15"/>
      <c r="Q21" s="27"/>
      <c r="R21" s="29"/>
      <c r="S21" s="29"/>
      <c r="T21" s="29"/>
      <c r="U21" s="52"/>
      <c r="V21" s="29"/>
      <c r="W21" s="29"/>
      <c r="X21" s="27"/>
    </row>
    <row r="22" spans="1:24" x14ac:dyDescent="0.2">
      <c r="A22" s="4">
        <v>1</v>
      </c>
      <c r="B22" s="15" t="str">
        <f>IF($A22=0,LOV!$A$2,"")</f>
        <v/>
      </c>
      <c r="C22" s="4" t="str">
        <f>IF($A22=1,LOV!$A$2,"")</f>
        <v>•</v>
      </c>
      <c r="D22" s="15" t="str">
        <f>IF($A22=2,LOV!$A$2,"")</f>
        <v/>
      </c>
      <c r="E22" s="4" t="str">
        <f>IF($A22=3,LOV!$A$2,"")</f>
        <v/>
      </c>
      <c r="F22" s="15" t="str">
        <f>IF($A22=4,LOV!$A$2,"")</f>
        <v/>
      </c>
      <c r="G22" s="4" t="str">
        <f>IF($A22=5,LOV!$A$2,"")</f>
        <v/>
      </c>
      <c r="H22" s="15" t="str">
        <f>IF($A22=6,LOV!$A$2,"")</f>
        <v/>
      </c>
      <c r="I22" s="15" t="str">
        <f>IF($A22=7,LOV!$A$2,"")</f>
        <v/>
      </c>
      <c r="J22" s="15" t="str">
        <f>IF($A22=8,LOV!$A$2,"")</f>
        <v/>
      </c>
      <c r="K22" s="15">
        <v>12</v>
      </c>
      <c r="L22" s="15"/>
      <c r="M22" s="29"/>
      <c r="N22" s="15"/>
      <c r="O22" s="15"/>
      <c r="P22" s="15"/>
      <c r="Q22" s="27"/>
      <c r="R22" s="29"/>
      <c r="S22" s="29"/>
      <c r="T22" s="29"/>
      <c r="U22" s="52"/>
      <c r="V22" s="29"/>
      <c r="W22" s="29"/>
      <c r="X22" s="27"/>
    </row>
    <row r="23" spans="1:24" x14ac:dyDescent="0.2">
      <c r="A23" s="4">
        <v>1</v>
      </c>
      <c r="B23" s="15" t="str">
        <f>IF($A23=0,LOV!$A$2,"")</f>
        <v/>
      </c>
      <c r="C23" s="4" t="str">
        <f>IF($A23=1,LOV!$A$2,"")</f>
        <v>•</v>
      </c>
      <c r="D23" s="15" t="str">
        <f>IF($A23=2,LOV!$A$2,"")</f>
        <v/>
      </c>
      <c r="E23" s="4" t="str">
        <f>IF($A23=3,LOV!$A$2,"")</f>
        <v/>
      </c>
      <c r="F23" s="15" t="str">
        <f>IF($A23=4,LOV!$A$2,"")</f>
        <v/>
      </c>
      <c r="G23" s="4" t="str">
        <f>IF($A23=5,LOV!$A$2,"")</f>
        <v/>
      </c>
      <c r="H23" s="15" t="str">
        <f>IF($A23=6,LOV!$A$2,"")</f>
        <v/>
      </c>
      <c r="I23" s="15" t="str">
        <f>IF($A23=7,LOV!$A$2,"")</f>
        <v/>
      </c>
      <c r="J23" s="15" t="str">
        <f>IF($A23=8,LOV!$A$2,"")</f>
        <v/>
      </c>
      <c r="K23" s="15">
        <v>13</v>
      </c>
      <c r="L23" s="15"/>
      <c r="M23" s="29"/>
      <c r="N23" s="15"/>
      <c r="O23" s="15"/>
      <c r="P23" s="15"/>
      <c r="Q23" s="27"/>
      <c r="R23" s="29"/>
      <c r="S23" s="29"/>
      <c r="T23" s="29"/>
      <c r="U23" s="52"/>
      <c r="V23" s="29"/>
      <c r="W23" s="29"/>
      <c r="X23" s="27"/>
    </row>
    <row r="24" spans="1:24" x14ac:dyDescent="0.2">
      <c r="A24" s="4">
        <v>1</v>
      </c>
      <c r="B24" s="15" t="str">
        <f>IF($A24=0,LOV!$A$2,"")</f>
        <v/>
      </c>
      <c r="C24" s="4" t="str">
        <f>IF($A24=1,LOV!$A$2,"")</f>
        <v>•</v>
      </c>
      <c r="D24" s="15" t="str">
        <f>IF($A24=2,LOV!$A$2,"")</f>
        <v/>
      </c>
      <c r="E24" s="4" t="str">
        <f>IF($A24=3,LOV!$A$2,"")</f>
        <v/>
      </c>
      <c r="F24" s="15" t="str">
        <f>IF($A24=4,LOV!$A$2,"")</f>
        <v/>
      </c>
      <c r="G24" s="4" t="str">
        <f>IF($A24=5,LOV!$A$2,"")</f>
        <v/>
      </c>
      <c r="H24" s="15" t="str">
        <f>IF($A24=6,LOV!$A$2,"")</f>
        <v/>
      </c>
      <c r="I24" s="15" t="str">
        <f>IF($A24=7,LOV!$A$2,"")</f>
        <v/>
      </c>
      <c r="J24" s="15" t="str">
        <f>IF($A24=8,LOV!$A$2,"")</f>
        <v/>
      </c>
      <c r="K24" s="15">
        <v>14</v>
      </c>
      <c r="L24" s="15"/>
      <c r="M24" s="29"/>
      <c r="N24" s="15"/>
      <c r="O24" s="15"/>
      <c r="P24" s="15"/>
      <c r="Q24" s="27"/>
      <c r="R24" s="29"/>
      <c r="S24" s="29"/>
      <c r="T24" s="29"/>
      <c r="U24" s="52"/>
      <c r="V24" s="29"/>
      <c r="W24" s="29"/>
      <c r="X24" s="27"/>
    </row>
    <row r="25" spans="1:24" x14ac:dyDescent="0.2">
      <c r="A25" s="4">
        <v>1</v>
      </c>
      <c r="B25" s="15" t="str">
        <f>IF($A25=0,LOV!$A$2,"")</f>
        <v/>
      </c>
      <c r="C25" s="4" t="str">
        <f>IF($A25=1,LOV!$A$2,"")</f>
        <v>•</v>
      </c>
      <c r="D25" s="15" t="str">
        <f>IF($A25=2,LOV!$A$2,"")</f>
        <v/>
      </c>
      <c r="E25" s="4" t="str">
        <f>IF($A25=3,LOV!$A$2,"")</f>
        <v/>
      </c>
      <c r="F25" s="15" t="str">
        <f>IF($A25=4,LOV!$A$2,"")</f>
        <v/>
      </c>
      <c r="G25" s="4" t="str">
        <f>IF($A25=5,LOV!$A$2,"")</f>
        <v/>
      </c>
      <c r="H25" s="15" t="str">
        <f>IF($A25=6,LOV!$A$2,"")</f>
        <v/>
      </c>
      <c r="I25" s="15" t="str">
        <f>IF($A25=7,LOV!$A$2,"")</f>
        <v/>
      </c>
      <c r="J25" s="15" t="str">
        <f>IF($A25=8,LOV!$A$2,"")</f>
        <v/>
      </c>
      <c r="K25" s="15">
        <v>15</v>
      </c>
      <c r="L25" s="15"/>
      <c r="M25" s="29"/>
      <c r="N25" s="15"/>
      <c r="O25" s="15"/>
      <c r="P25" s="15"/>
      <c r="Q25" s="27"/>
      <c r="R25" s="29"/>
      <c r="S25" s="29"/>
      <c r="T25" s="29"/>
      <c r="U25" s="52"/>
      <c r="V25" s="29"/>
      <c r="W25" s="29"/>
      <c r="X25" s="27"/>
    </row>
    <row r="26" spans="1:24" x14ac:dyDescent="0.2">
      <c r="A26" s="4">
        <v>1</v>
      </c>
      <c r="B26" s="15" t="str">
        <f>IF($A26=0,LOV!$A$2,"")</f>
        <v/>
      </c>
      <c r="C26" s="4" t="str">
        <f>IF($A26=1,LOV!$A$2,"")</f>
        <v>•</v>
      </c>
      <c r="D26" s="15" t="str">
        <f>IF($A26=2,LOV!$A$2,"")</f>
        <v/>
      </c>
      <c r="E26" s="4" t="str">
        <f>IF($A26=3,LOV!$A$2,"")</f>
        <v/>
      </c>
      <c r="F26" s="15" t="str">
        <f>IF($A26=4,LOV!$A$2,"")</f>
        <v/>
      </c>
      <c r="G26" s="4" t="str">
        <f>IF($A26=5,LOV!$A$2,"")</f>
        <v/>
      </c>
      <c r="H26" s="15" t="str">
        <f>IF($A26=6,LOV!$A$2,"")</f>
        <v/>
      </c>
      <c r="I26" s="15" t="str">
        <f>IF($A26=7,LOV!$A$2,"")</f>
        <v/>
      </c>
      <c r="J26" s="15" t="str">
        <f>IF($A26=8,LOV!$A$2,"")</f>
        <v/>
      </c>
      <c r="K26" s="15">
        <v>16</v>
      </c>
      <c r="L26" s="15"/>
      <c r="M26" s="29"/>
      <c r="N26" s="15"/>
      <c r="O26" s="15"/>
      <c r="P26" s="15"/>
      <c r="Q26" s="27"/>
      <c r="R26" s="29"/>
      <c r="S26" s="29"/>
      <c r="T26" s="29"/>
      <c r="U26" s="52"/>
      <c r="V26" s="29"/>
      <c r="W26" s="29"/>
      <c r="X26" s="27"/>
    </row>
    <row r="27" spans="1:24" x14ac:dyDescent="0.2">
      <c r="A27" s="4">
        <v>1</v>
      </c>
      <c r="B27" s="15" t="str">
        <f>IF($A27=0,LOV!$A$2,"")</f>
        <v/>
      </c>
      <c r="C27" s="4" t="str">
        <f>IF($A27=1,LOV!$A$2,"")</f>
        <v>•</v>
      </c>
      <c r="D27" s="15" t="str">
        <f>IF($A27=2,LOV!$A$2,"")</f>
        <v/>
      </c>
      <c r="E27" s="4" t="str">
        <f>IF($A27=3,LOV!$A$2,"")</f>
        <v/>
      </c>
      <c r="F27" s="15" t="str">
        <f>IF($A27=4,LOV!$A$2,"")</f>
        <v/>
      </c>
      <c r="G27" s="4" t="str">
        <f>IF($A27=5,LOV!$A$2,"")</f>
        <v/>
      </c>
      <c r="H27" s="15" t="str">
        <f>IF($A27=6,LOV!$A$2,"")</f>
        <v/>
      </c>
      <c r="I27" s="15" t="str">
        <f>IF($A27=7,LOV!$A$2,"")</f>
        <v/>
      </c>
      <c r="J27" s="15" t="str">
        <f>IF($A27=8,LOV!$A$2,"")</f>
        <v/>
      </c>
      <c r="K27" s="15">
        <v>17</v>
      </c>
      <c r="L27" s="15"/>
      <c r="M27" s="29"/>
      <c r="N27" s="15"/>
      <c r="O27" s="15"/>
      <c r="P27" s="15"/>
      <c r="Q27" s="27"/>
      <c r="R27" s="29"/>
      <c r="S27" s="29"/>
      <c r="T27" s="29"/>
      <c r="U27" s="52"/>
      <c r="V27" s="29"/>
      <c r="W27" s="29"/>
      <c r="X27" s="27"/>
    </row>
    <row r="28" spans="1:24" x14ac:dyDescent="0.2">
      <c r="A28" s="4">
        <v>1</v>
      </c>
      <c r="B28" s="15" t="str">
        <f>IF($A28=0,LOV!$A$2,"")</f>
        <v/>
      </c>
      <c r="C28" s="4" t="str">
        <f>IF($A28=1,LOV!$A$2,"")</f>
        <v>•</v>
      </c>
      <c r="D28" s="15" t="str">
        <f>IF($A28=2,LOV!$A$2,"")</f>
        <v/>
      </c>
      <c r="E28" s="4" t="str">
        <f>IF($A28=3,LOV!$A$2,"")</f>
        <v/>
      </c>
      <c r="F28" s="15" t="str">
        <f>IF($A28=4,LOV!$A$2,"")</f>
        <v/>
      </c>
      <c r="G28" s="4" t="str">
        <f>IF($A28=5,LOV!$A$2,"")</f>
        <v/>
      </c>
      <c r="H28" s="15" t="str">
        <f>IF($A28=6,LOV!$A$2,"")</f>
        <v/>
      </c>
      <c r="I28" s="15" t="str">
        <f>IF($A28=7,LOV!$A$2,"")</f>
        <v/>
      </c>
      <c r="J28" s="15" t="str">
        <f>IF($A28=8,LOV!$A$2,"")</f>
        <v/>
      </c>
      <c r="K28" s="15">
        <v>18</v>
      </c>
      <c r="L28" s="15"/>
      <c r="M28" s="29"/>
      <c r="N28" s="15"/>
      <c r="O28" s="15"/>
      <c r="P28" s="15"/>
      <c r="Q28" s="27"/>
      <c r="R28" s="29"/>
      <c r="S28" s="29"/>
      <c r="T28" s="29"/>
      <c r="U28" s="52"/>
      <c r="V28" s="29"/>
      <c r="W28" s="29"/>
      <c r="X28" s="27"/>
    </row>
    <row r="29" spans="1:24" x14ac:dyDescent="0.2">
      <c r="A29" s="4">
        <v>1</v>
      </c>
      <c r="B29" s="15" t="str">
        <f>IF($A29=0,LOV!$A$2,"")</f>
        <v/>
      </c>
      <c r="C29" s="4" t="str">
        <f>IF($A29=1,LOV!$A$2,"")</f>
        <v>•</v>
      </c>
      <c r="D29" s="15" t="str">
        <f>IF($A29=2,LOV!$A$2,"")</f>
        <v/>
      </c>
      <c r="E29" s="4" t="str">
        <f>IF($A29=3,LOV!$A$2,"")</f>
        <v/>
      </c>
      <c r="F29" s="15" t="str">
        <f>IF($A29=4,LOV!$A$2,"")</f>
        <v/>
      </c>
      <c r="G29" s="4" t="str">
        <f>IF($A29=5,LOV!$A$2,"")</f>
        <v/>
      </c>
      <c r="H29" s="15" t="str">
        <f>IF($A29=6,LOV!$A$2,"")</f>
        <v/>
      </c>
      <c r="I29" s="15" t="str">
        <f>IF($A29=7,LOV!$A$2,"")</f>
        <v/>
      </c>
      <c r="J29" s="15" t="str">
        <f>IF($A29=8,LOV!$A$2,"")</f>
        <v/>
      </c>
      <c r="K29" s="15">
        <v>19</v>
      </c>
      <c r="L29" s="15"/>
      <c r="M29" s="29"/>
      <c r="N29" s="15"/>
      <c r="O29" s="15"/>
      <c r="P29" s="15"/>
      <c r="Q29" s="27"/>
      <c r="R29" s="29"/>
      <c r="S29" s="29"/>
      <c r="T29" s="29"/>
      <c r="U29" s="52"/>
      <c r="V29" s="29"/>
      <c r="W29" s="29"/>
      <c r="X29" s="27"/>
    </row>
    <row r="30" spans="1:24" x14ac:dyDescent="0.2">
      <c r="A30" s="4">
        <v>1</v>
      </c>
      <c r="B30" s="15" t="str">
        <f>IF($A30=0,LOV!$A$2,"")</f>
        <v/>
      </c>
      <c r="C30" s="4" t="str">
        <f>IF($A30=1,LOV!$A$2,"")</f>
        <v>•</v>
      </c>
      <c r="D30" s="15" t="str">
        <f>IF($A30=2,LOV!$A$2,"")</f>
        <v/>
      </c>
      <c r="E30" s="4" t="str">
        <f>IF($A30=3,LOV!$A$2,"")</f>
        <v/>
      </c>
      <c r="F30" s="15" t="str">
        <f>IF($A30=4,LOV!$A$2,"")</f>
        <v/>
      </c>
      <c r="G30" s="4" t="str">
        <f>IF($A30=5,LOV!$A$2,"")</f>
        <v/>
      </c>
      <c r="H30" s="15" t="str">
        <f>IF($A30=6,LOV!$A$2,"")</f>
        <v/>
      </c>
      <c r="I30" s="15" t="str">
        <f>IF($A30=7,LOV!$A$2,"")</f>
        <v/>
      </c>
      <c r="J30" s="15" t="str">
        <f>IF($A30=8,LOV!$A$2,"")</f>
        <v/>
      </c>
      <c r="K30" s="15">
        <v>20</v>
      </c>
      <c r="L30" s="15"/>
      <c r="M30" s="29"/>
      <c r="N30" s="15"/>
      <c r="O30" s="15"/>
      <c r="P30" s="15"/>
      <c r="Q30" s="27"/>
      <c r="R30" s="29"/>
      <c r="S30" s="29"/>
      <c r="T30" s="29"/>
      <c r="U30" s="52"/>
      <c r="V30" s="29"/>
      <c r="W30" s="29"/>
      <c r="X30" s="27"/>
    </row>
    <row r="31" spans="1:24" x14ac:dyDescent="0.2">
      <c r="A31" s="4">
        <v>1</v>
      </c>
      <c r="B31" s="15" t="str">
        <f>IF($A31=0,LOV!$A$2,"")</f>
        <v/>
      </c>
      <c r="C31" s="4" t="str">
        <f>IF($A31=1,LOV!$A$2,"")</f>
        <v>•</v>
      </c>
      <c r="D31" s="15" t="str">
        <f>IF($A31=2,LOV!$A$2,"")</f>
        <v/>
      </c>
      <c r="E31" s="4" t="str">
        <f>IF($A31=3,LOV!$A$2,"")</f>
        <v/>
      </c>
      <c r="F31" s="15" t="str">
        <f>IF($A31=4,LOV!$A$2,"")</f>
        <v/>
      </c>
      <c r="G31" s="4" t="str">
        <f>IF($A31=5,LOV!$A$2,"")</f>
        <v/>
      </c>
      <c r="H31" s="15" t="str">
        <f>IF($A31=6,LOV!$A$2,"")</f>
        <v/>
      </c>
      <c r="I31" s="15" t="str">
        <f>IF($A31=7,LOV!$A$2,"")</f>
        <v/>
      </c>
      <c r="J31" s="15" t="str">
        <f>IF($A31=8,LOV!$A$2,"")</f>
        <v/>
      </c>
      <c r="K31" s="15">
        <v>21</v>
      </c>
      <c r="L31" s="15"/>
      <c r="M31" s="29"/>
      <c r="N31" s="15"/>
      <c r="O31" s="15"/>
      <c r="P31" s="15"/>
      <c r="Q31" s="27"/>
      <c r="R31" s="29"/>
      <c r="S31" s="29"/>
      <c r="T31" s="29"/>
      <c r="U31" s="52"/>
      <c r="V31" s="29"/>
      <c r="W31" s="29"/>
      <c r="X31" s="27"/>
    </row>
    <row r="32" spans="1:24" x14ac:dyDescent="0.2">
      <c r="A32" s="4">
        <v>1</v>
      </c>
      <c r="B32" s="15" t="str">
        <f>IF($A32=0,LOV!$A$2,"")</f>
        <v/>
      </c>
      <c r="C32" s="4" t="str">
        <f>IF($A32=1,LOV!$A$2,"")</f>
        <v>•</v>
      </c>
      <c r="D32" s="15" t="str">
        <f>IF($A32=2,LOV!$A$2,"")</f>
        <v/>
      </c>
      <c r="E32" s="4" t="str">
        <f>IF($A32=3,LOV!$A$2,"")</f>
        <v/>
      </c>
      <c r="F32" s="15" t="str">
        <f>IF($A32=4,LOV!$A$2,"")</f>
        <v/>
      </c>
      <c r="G32" s="4" t="str">
        <f>IF($A32=5,LOV!$A$2,"")</f>
        <v/>
      </c>
      <c r="H32" s="15" t="str">
        <f>IF($A32=6,LOV!$A$2,"")</f>
        <v/>
      </c>
      <c r="I32" s="15" t="str">
        <f>IF($A32=7,LOV!$A$2,"")</f>
        <v/>
      </c>
      <c r="J32" s="15" t="str">
        <f>IF($A32=8,LOV!$A$2,"")</f>
        <v/>
      </c>
      <c r="K32" s="15">
        <v>22</v>
      </c>
      <c r="L32" s="15"/>
      <c r="M32" s="29"/>
      <c r="N32" s="15"/>
      <c r="O32" s="15"/>
      <c r="P32" s="15"/>
      <c r="Q32" s="27"/>
      <c r="R32" s="29"/>
      <c r="S32" s="29"/>
      <c r="T32" s="29"/>
      <c r="U32" s="52"/>
      <c r="V32" s="29"/>
      <c r="W32" s="29"/>
      <c r="X32" s="27"/>
    </row>
    <row r="33" spans="1:24" x14ac:dyDescent="0.2">
      <c r="A33" s="4">
        <v>1</v>
      </c>
      <c r="B33" s="15" t="str">
        <f>IF($A33=0,LOV!$A$2,"")</f>
        <v/>
      </c>
      <c r="C33" s="4" t="str">
        <f>IF($A33=1,LOV!$A$2,"")</f>
        <v>•</v>
      </c>
      <c r="D33" s="15" t="str">
        <f>IF($A33=2,LOV!$A$2,"")</f>
        <v/>
      </c>
      <c r="E33" s="4" t="str">
        <f>IF($A33=3,LOV!$A$2,"")</f>
        <v/>
      </c>
      <c r="F33" s="15" t="str">
        <f>IF($A33=4,LOV!$A$2,"")</f>
        <v/>
      </c>
      <c r="G33" s="4" t="str">
        <f>IF($A33=5,LOV!$A$2,"")</f>
        <v/>
      </c>
      <c r="H33" s="15" t="str">
        <f>IF($A33=6,LOV!$A$2,"")</f>
        <v/>
      </c>
      <c r="I33" s="15" t="str">
        <f>IF($A33=7,LOV!$A$2,"")</f>
        <v/>
      </c>
      <c r="J33" s="15" t="str">
        <f>IF($A33=8,LOV!$A$2,"")</f>
        <v/>
      </c>
      <c r="K33" s="15">
        <v>23</v>
      </c>
      <c r="L33" s="15"/>
      <c r="M33" s="29"/>
      <c r="N33" s="15"/>
      <c r="O33" s="15"/>
      <c r="P33" s="15"/>
      <c r="Q33" s="27"/>
      <c r="R33" s="29"/>
      <c r="S33" s="29"/>
      <c r="T33" s="29"/>
      <c r="U33" s="52"/>
      <c r="V33" s="29"/>
      <c r="W33" s="29"/>
      <c r="X33" s="27"/>
    </row>
    <row r="34" spans="1:24" x14ac:dyDescent="0.2">
      <c r="A34" s="4">
        <v>1</v>
      </c>
      <c r="B34" s="15" t="str">
        <f>IF($A34=0,LOV!$A$2,"")</f>
        <v/>
      </c>
      <c r="C34" s="4" t="str">
        <f>IF($A34=1,LOV!$A$2,"")</f>
        <v>•</v>
      </c>
      <c r="D34" s="15" t="str">
        <f>IF($A34=2,LOV!$A$2,"")</f>
        <v/>
      </c>
      <c r="E34" s="4" t="str">
        <f>IF($A34=3,LOV!$A$2,"")</f>
        <v/>
      </c>
      <c r="F34" s="15" t="str">
        <f>IF($A34=4,LOV!$A$2,"")</f>
        <v/>
      </c>
      <c r="G34" s="4" t="str">
        <f>IF($A34=5,LOV!$A$2,"")</f>
        <v/>
      </c>
      <c r="H34" s="15" t="str">
        <f>IF($A34=6,LOV!$A$2,"")</f>
        <v/>
      </c>
      <c r="I34" s="15" t="str">
        <f>IF($A34=7,LOV!$A$2,"")</f>
        <v/>
      </c>
      <c r="J34" s="15" t="str">
        <f>IF($A34=8,LOV!$A$2,"")</f>
        <v/>
      </c>
      <c r="K34" s="15">
        <v>24</v>
      </c>
      <c r="L34" s="15"/>
      <c r="M34" s="29"/>
      <c r="N34" s="15"/>
      <c r="O34" s="15"/>
      <c r="P34" s="15"/>
      <c r="Q34" s="27"/>
      <c r="R34" s="29"/>
      <c r="S34" s="29"/>
      <c r="T34" s="29"/>
      <c r="U34" s="43"/>
      <c r="V34" s="29"/>
      <c r="W34" s="29"/>
      <c r="X34" s="27"/>
    </row>
    <row r="35" spans="1:24" x14ac:dyDescent="0.2">
      <c r="A35" s="4">
        <v>1</v>
      </c>
      <c r="B35" s="15" t="str">
        <f>IF($A35=0,LOV!$A$2,"")</f>
        <v/>
      </c>
      <c r="C35" s="4" t="str">
        <f>IF($A35=1,LOV!$A$2,"")</f>
        <v>•</v>
      </c>
      <c r="D35" s="15" t="str">
        <f>IF($A35=2,LOV!$A$2,"")</f>
        <v/>
      </c>
      <c r="E35" s="4" t="str">
        <f>IF($A35=3,LOV!$A$2,"")</f>
        <v/>
      </c>
      <c r="F35" s="15" t="str">
        <f>IF($A35=4,LOV!$A$2,"")</f>
        <v/>
      </c>
      <c r="G35" s="4" t="str">
        <f>IF($A35=5,LOV!$A$2,"")</f>
        <v/>
      </c>
      <c r="H35" s="15" t="str">
        <f>IF($A35=6,LOV!$A$2,"")</f>
        <v/>
      </c>
      <c r="I35" s="15" t="str">
        <f>IF($A35=7,LOV!$A$2,"")</f>
        <v/>
      </c>
      <c r="J35" s="15" t="str">
        <f>IF($A35=8,LOV!$A$2,"")</f>
        <v/>
      </c>
      <c r="K35" s="15">
        <v>25</v>
      </c>
      <c r="L35" s="15"/>
      <c r="M35" s="29"/>
      <c r="N35" s="15"/>
      <c r="O35" s="15"/>
      <c r="P35" s="15"/>
      <c r="Q35" s="27"/>
      <c r="R35" s="29"/>
      <c r="S35" s="29"/>
      <c r="T35" s="29"/>
      <c r="U35" s="43"/>
      <c r="V35" s="29"/>
      <c r="W35" s="29"/>
      <c r="X35" s="27"/>
    </row>
    <row r="36" spans="1:24" x14ac:dyDescent="0.2">
      <c r="A36" s="4">
        <v>1</v>
      </c>
      <c r="B36" s="15" t="str">
        <f>IF($A36=0,LOV!$A$2,"")</f>
        <v/>
      </c>
      <c r="C36" s="4" t="str">
        <f>IF($A36=1,LOV!$A$2,"")</f>
        <v>•</v>
      </c>
      <c r="D36" s="15" t="str">
        <f>IF($A36=2,LOV!$A$2,"")</f>
        <v/>
      </c>
      <c r="E36" s="4" t="str">
        <f>IF($A36=3,LOV!$A$2,"")</f>
        <v/>
      </c>
      <c r="F36" s="15" t="str">
        <f>IF($A36=4,LOV!$A$2,"")</f>
        <v/>
      </c>
      <c r="G36" s="4" t="str">
        <f>IF($A36=5,LOV!$A$2,"")</f>
        <v/>
      </c>
      <c r="H36" s="15" t="str">
        <f>IF($A36=6,LOV!$A$2,"")</f>
        <v/>
      </c>
      <c r="I36" s="15" t="str">
        <f>IF($A36=7,LOV!$A$2,"")</f>
        <v/>
      </c>
      <c r="J36" s="15" t="str">
        <f>IF($A36=8,LOV!$A$2,"")</f>
        <v/>
      </c>
      <c r="K36" s="15">
        <v>26</v>
      </c>
      <c r="L36" s="15"/>
      <c r="M36" s="29"/>
      <c r="N36" s="15"/>
      <c r="O36" s="15"/>
      <c r="P36" s="15"/>
      <c r="Q36" s="27"/>
      <c r="R36" s="29"/>
      <c r="S36" s="29"/>
      <c r="T36" s="29"/>
      <c r="U36" s="43"/>
      <c r="V36" s="29"/>
      <c r="W36" s="29"/>
      <c r="X36" s="27"/>
    </row>
    <row r="37" spans="1:24" x14ac:dyDescent="0.2">
      <c r="A37" s="4">
        <v>1</v>
      </c>
      <c r="B37" s="15" t="str">
        <f>IF($A37=0,LOV!$A$2,"")</f>
        <v/>
      </c>
      <c r="C37" s="4" t="str">
        <f>IF($A37=1,LOV!$A$2,"")</f>
        <v>•</v>
      </c>
      <c r="D37" s="15" t="str">
        <f>IF($A37=2,LOV!$A$2,"")</f>
        <v/>
      </c>
      <c r="E37" s="4" t="str">
        <f>IF($A37=3,LOV!$A$2,"")</f>
        <v/>
      </c>
      <c r="F37" s="15" t="str">
        <f>IF($A37=4,LOV!$A$2,"")</f>
        <v/>
      </c>
      <c r="G37" s="4" t="str">
        <f>IF($A37=5,LOV!$A$2,"")</f>
        <v/>
      </c>
      <c r="H37" s="15" t="str">
        <f>IF($A37=6,LOV!$A$2,"")</f>
        <v/>
      </c>
      <c r="I37" s="15" t="str">
        <f>IF($A37=7,LOV!$A$2,"")</f>
        <v/>
      </c>
      <c r="J37" s="15" t="str">
        <f>IF($A37=8,LOV!$A$2,"")</f>
        <v/>
      </c>
      <c r="K37" s="15">
        <v>27</v>
      </c>
      <c r="L37" s="15"/>
      <c r="M37" s="29"/>
      <c r="N37" s="15"/>
      <c r="O37" s="15"/>
      <c r="P37" s="15"/>
      <c r="Q37" s="27"/>
      <c r="R37" s="29"/>
      <c r="S37" s="29"/>
      <c r="T37" s="29"/>
      <c r="U37" s="43"/>
      <c r="V37" s="29"/>
      <c r="W37" s="29"/>
      <c r="X37" s="27"/>
    </row>
    <row r="38" spans="1:24" x14ac:dyDescent="0.2">
      <c r="A38" s="4">
        <v>1</v>
      </c>
      <c r="B38" s="15" t="str">
        <f>IF($A38=0,LOV!$A$2,"")</f>
        <v/>
      </c>
      <c r="C38" s="4" t="str">
        <f>IF($A38=1,LOV!$A$2,"")</f>
        <v>•</v>
      </c>
      <c r="D38" s="15" t="str">
        <f>IF($A38=2,LOV!$A$2,"")</f>
        <v/>
      </c>
      <c r="E38" s="4" t="str">
        <f>IF($A38=3,LOV!$A$2,"")</f>
        <v/>
      </c>
      <c r="F38" s="15" t="str">
        <f>IF($A38=4,LOV!$A$2,"")</f>
        <v/>
      </c>
      <c r="G38" s="4" t="str">
        <f>IF($A38=5,LOV!$A$2,"")</f>
        <v/>
      </c>
      <c r="H38" s="15" t="str">
        <f>IF($A38=6,LOV!$A$2,"")</f>
        <v/>
      </c>
      <c r="I38" s="15" t="str">
        <f>IF($A38=7,LOV!$A$2,"")</f>
        <v/>
      </c>
      <c r="J38" s="15" t="str">
        <f>IF($A38=8,LOV!$A$2,"")</f>
        <v/>
      </c>
      <c r="K38" s="15">
        <v>28</v>
      </c>
      <c r="L38" s="15"/>
      <c r="M38" s="29"/>
      <c r="N38" s="15"/>
      <c r="O38" s="15"/>
      <c r="P38" s="15"/>
      <c r="Q38" s="27"/>
      <c r="R38" s="29"/>
      <c r="S38" s="29"/>
      <c r="T38" s="29"/>
      <c r="U38" s="43"/>
      <c r="V38" s="29"/>
      <c r="W38" s="29"/>
      <c r="X38" s="27"/>
    </row>
    <row r="39" spans="1:24" x14ac:dyDescent="0.2">
      <c r="A39" s="4">
        <v>1</v>
      </c>
      <c r="B39" s="15" t="str">
        <f>IF($A39=0,LOV!$A$2,"")</f>
        <v/>
      </c>
      <c r="C39" s="4" t="str">
        <f>IF($A39=1,LOV!$A$2,"")</f>
        <v>•</v>
      </c>
      <c r="D39" s="15" t="str">
        <f>IF($A39=2,LOV!$A$2,"")</f>
        <v/>
      </c>
      <c r="E39" s="4" t="str">
        <f>IF($A39=3,LOV!$A$2,"")</f>
        <v/>
      </c>
      <c r="F39" s="15" t="str">
        <f>IF($A39=4,LOV!$A$2,"")</f>
        <v/>
      </c>
      <c r="G39" s="4" t="str">
        <f>IF($A39=5,LOV!$A$2,"")</f>
        <v/>
      </c>
      <c r="H39" s="15" t="str">
        <f>IF($A39=6,LOV!$A$2,"")</f>
        <v/>
      </c>
      <c r="I39" s="15" t="str">
        <f>IF($A39=7,LOV!$A$2,"")</f>
        <v/>
      </c>
      <c r="J39" s="15" t="str">
        <f>IF($A39=8,LOV!$A$2,"")</f>
        <v/>
      </c>
      <c r="K39" s="15">
        <v>29</v>
      </c>
      <c r="L39" s="15"/>
      <c r="M39" s="29"/>
      <c r="N39" s="15"/>
      <c r="O39" s="15"/>
      <c r="P39" s="15"/>
      <c r="Q39" s="27"/>
      <c r="R39" s="29"/>
      <c r="S39" s="29"/>
      <c r="T39" s="29"/>
      <c r="U39" s="43"/>
      <c r="V39" s="29"/>
      <c r="W39" s="29"/>
      <c r="X39" s="27"/>
    </row>
    <row r="40" spans="1:24" x14ac:dyDescent="0.2">
      <c r="A40" s="4">
        <v>1</v>
      </c>
      <c r="B40" s="15" t="str">
        <f>IF($A40=0,LOV!$A$2,"")</f>
        <v/>
      </c>
      <c r="C40" s="4" t="str">
        <f>IF($A40=1,LOV!$A$2,"")</f>
        <v>•</v>
      </c>
      <c r="D40" s="15" t="str">
        <f>IF($A40=2,LOV!$A$2,"")</f>
        <v/>
      </c>
      <c r="E40" s="4" t="str">
        <f>IF($A40=3,LOV!$A$2,"")</f>
        <v/>
      </c>
      <c r="F40" s="15" t="str">
        <f>IF($A40=4,LOV!$A$2,"")</f>
        <v/>
      </c>
      <c r="G40" s="4" t="str">
        <f>IF($A40=5,LOV!$A$2,"")</f>
        <v/>
      </c>
      <c r="H40" s="15" t="str">
        <f>IF($A40=6,LOV!$A$2,"")</f>
        <v/>
      </c>
      <c r="I40" s="15" t="str">
        <f>IF($A40=7,LOV!$A$2,"")</f>
        <v/>
      </c>
      <c r="J40" s="15" t="str">
        <f>IF($A40=8,LOV!$A$2,"")</f>
        <v/>
      </c>
      <c r="K40" s="15">
        <v>30</v>
      </c>
      <c r="L40" s="15"/>
      <c r="M40" s="29"/>
      <c r="N40" s="15"/>
      <c r="O40" s="15"/>
      <c r="P40" s="15"/>
      <c r="Q40" s="27"/>
      <c r="R40" s="29"/>
      <c r="S40" s="29"/>
      <c r="T40" s="29"/>
      <c r="U40" s="43"/>
      <c r="V40" s="29"/>
      <c r="W40" s="29"/>
      <c r="X40" s="27"/>
    </row>
    <row r="41" spans="1:24" x14ac:dyDescent="0.2">
      <c r="A41" s="4">
        <v>1</v>
      </c>
      <c r="B41" s="15" t="str">
        <f>IF($A41=0,LOV!$A$2,"")</f>
        <v/>
      </c>
      <c r="C41" s="4" t="str">
        <f>IF($A41=1,LOV!$A$2,"")</f>
        <v>•</v>
      </c>
      <c r="D41" s="15" t="str">
        <f>IF($A41=2,LOV!$A$2,"")</f>
        <v/>
      </c>
      <c r="E41" s="4" t="str">
        <f>IF($A41=3,LOV!$A$2,"")</f>
        <v/>
      </c>
      <c r="F41" s="15" t="str">
        <f>IF($A41=4,LOV!$A$2,"")</f>
        <v/>
      </c>
      <c r="G41" s="4" t="str">
        <f>IF($A41=5,LOV!$A$2,"")</f>
        <v/>
      </c>
      <c r="H41" s="15" t="str">
        <f>IF($A41=6,LOV!$A$2,"")</f>
        <v/>
      </c>
      <c r="I41" s="15" t="str">
        <f>IF($A41=7,LOV!$A$2,"")</f>
        <v/>
      </c>
      <c r="J41" s="15" t="str">
        <f>IF($A41=8,LOV!$A$2,"")</f>
        <v/>
      </c>
      <c r="K41" s="15">
        <v>31</v>
      </c>
      <c r="L41" s="15"/>
      <c r="M41" s="29"/>
      <c r="N41" s="15"/>
      <c r="O41" s="15"/>
      <c r="P41" s="15"/>
      <c r="Q41" s="27"/>
      <c r="R41" s="29"/>
      <c r="S41" s="29"/>
      <c r="T41" s="29"/>
      <c r="U41" s="43"/>
      <c r="V41" s="29"/>
      <c r="W41" s="29"/>
      <c r="X41" s="27"/>
    </row>
    <row r="42" spans="1:24" x14ac:dyDescent="0.2">
      <c r="A42" s="4">
        <v>1</v>
      </c>
      <c r="B42" s="15" t="str">
        <f>IF($A42=0,LOV!$A$2,"")</f>
        <v/>
      </c>
      <c r="C42" s="4" t="str">
        <f>IF($A42=1,LOV!$A$2,"")</f>
        <v>•</v>
      </c>
      <c r="D42" s="15" t="str">
        <f>IF($A42=2,LOV!$A$2,"")</f>
        <v/>
      </c>
      <c r="E42" s="4" t="str">
        <f>IF($A42=3,LOV!$A$2,"")</f>
        <v/>
      </c>
      <c r="F42" s="15" t="str">
        <f>IF($A42=4,LOV!$A$2,"")</f>
        <v/>
      </c>
      <c r="G42" s="4" t="str">
        <f>IF($A42=5,LOV!$A$2,"")</f>
        <v/>
      </c>
      <c r="H42" s="15" t="str">
        <f>IF($A42=6,LOV!$A$2,"")</f>
        <v/>
      </c>
      <c r="I42" s="15" t="str">
        <f>IF($A42=7,LOV!$A$2,"")</f>
        <v/>
      </c>
      <c r="J42" s="15" t="str">
        <f>IF($A42=8,LOV!$A$2,"")</f>
        <v/>
      </c>
      <c r="K42" s="15">
        <v>32</v>
      </c>
      <c r="L42" s="15"/>
      <c r="M42" s="29"/>
      <c r="N42" s="15"/>
      <c r="O42" s="15"/>
      <c r="P42" s="15"/>
      <c r="Q42" s="27"/>
      <c r="R42" s="29"/>
      <c r="S42" s="29"/>
      <c r="T42" s="29"/>
      <c r="U42" s="43"/>
      <c r="V42" s="29"/>
      <c r="W42" s="29"/>
      <c r="X42" s="27"/>
    </row>
    <row r="43" spans="1:24" x14ac:dyDescent="0.2">
      <c r="A43" s="4">
        <v>1</v>
      </c>
      <c r="B43" s="15" t="str">
        <f>IF($A43=0,LOV!$A$2,"")</f>
        <v/>
      </c>
      <c r="C43" s="4" t="str">
        <f>IF($A43=1,LOV!$A$2,"")</f>
        <v>•</v>
      </c>
      <c r="D43" s="15" t="str">
        <f>IF($A43=2,LOV!$A$2,"")</f>
        <v/>
      </c>
      <c r="E43" s="4" t="str">
        <f>IF($A43=3,LOV!$A$2,"")</f>
        <v/>
      </c>
      <c r="F43" s="15" t="str">
        <f>IF($A43=4,LOV!$A$2,"")</f>
        <v/>
      </c>
      <c r="G43" s="4" t="str">
        <f>IF($A43=5,LOV!$A$2,"")</f>
        <v/>
      </c>
      <c r="H43" s="15" t="str">
        <f>IF($A43=6,LOV!$A$2,"")</f>
        <v/>
      </c>
      <c r="I43" s="15" t="str">
        <f>IF($A43=7,LOV!$A$2,"")</f>
        <v/>
      </c>
      <c r="J43" s="15" t="str">
        <f>IF($A43=8,LOV!$A$2,"")</f>
        <v/>
      </c>
      <c r="K43" s="15">
        <v>33</v>
      </c>
      <c r="L43" s="15"/>
      <c r="M43" s="29"/>
      <c r="N43" s="15"/>
      <c r="O43" s="15"/>
      <c r="P43" s="15"/>
      <c r="Q43" s="27"/>
      <c r="R43" s="29"/>
      <c r="S43" s="29"/>
      <c r="T43" s="29"/>
      <c r="U43" s="43"/>
      <c r="V43" s="29"/>
      <c r="W43" s="29"/>
      <c r="X43" s="27"/>
    </row>
    <row r="44" spans="1:24" x14ac:dyDescent="0.2">
      <c r="A44" s="4">
        <v>1</v>
      </c>
      <c r="B44" s="15" t="str">
        <f>IF($A44=0,LOV!$A$2,"")</f>
        <v/>
      </c>
      <c r="C44" s="4" t="str">
        <f>IF($A44=1,LOV!$A$2,"")</f>
        <v>•</v>
      </c>
      <c r="D44" s="15" t="str">
        <f>IF($A44=2,LOV!$A$2,"")</f>
        <v/>
      </c>
      <c r="E44" s="4" t="str">
        <f>IF($A44=3,LOV!$A$2,"")</f>
        <v/>
      </c>
      <c r="F44" s="15" t="str">
        <f>IF($A44=4,LOV!$A$2,"")</f>
        <v/>
      </c>
      <c r="G44" s="4" t="str">
        <f>IF($A44=5,LOV!$A$2,"")</f>
        <v/>
      </c>
      <c r="H44" s="15" t="str">
        <f>IF($A44=6,LOV!$A$2,"")</f>
        <v/>
      </c>
      <c r="I44" s="15" t="str">
        <f>IF($A44=7,LOV!$A$2,"")</f>
        <v/>
      </c>
      <c r="J44" s="15" t="str">
        <f>IF($A44=8,LOV!$A$2,"")</f>
        <v/>
      </c>
      <c r="K44" s="15">
        <v>34</v>
      </c>
      <c r="L44" s="15"/>
      <c r="M44" s="29"/>
      <c r="N44" s="15"/>
      <c r="O44" s="15"/>
      <c r="P44" s="15"/>
      <c r="Q44" s="27"/>
      <c r="R44" s="29"/>
      <c r="S44" s="29"/>
      <c r="T44" s="29"/>
      <c r="U44" s="43"/>
      <c r="V44" s="29"/>
      <c r="W44" s="29"/>
      <c r="X44" s="27"/>
    </row>
    <row r="45" spans="1:24" x14ac:dyDescent="0.2">
      <c r="A45" s="4">
        <v>1</v>
      </c>
      <c r="B45" s="15" t="str">
        <f>IF($A45=0,LOV!$A$2,"")</f>
        <v/>
      </c>
      <c r="C45" s="4" t="str">
        <f>IF($A45=1,LOV!$A$2,"")</f>
        <v>•</v>
      </c>
      <c r="D45" s="15" t="str">
        <f>IF($A45=2,LOV!$A$2,"")</f>
        <v/>
      </c>
      <c r="E45" s="4" t="str">
        <f>IF($A45=3,LOV!$A$2,"")</f>
        <v/>
      </c>
      <c r="F45" s="15" t="str">
        <f>IF($A45=4,LOV!$A$2,"")</f>
        <v/>
      </c>
      <c r="G45" s="4" t="str">
        <f>IF($A45=5,LOV!$A$2,"")</f>
        <v/>
      </c>
      <c r="H45" s="15" t="str">
        <f>IF($A45=6,LOV!$A$2,"")</f>
        <v/>
      </c>
      <c r="I45" s="15" t="str">
        <f>IF($A45=7,LOV!$A$2,"")</f>
        <v/>
      </c>
      <c r="J45" s="15" t="str">
        <f>IF($A45=8,LOV!$A$2,"")</f>
        <v/>
      </c>
      <c r="K45" s="15">
        <v>35</v>
      </c>
      <c r="L45" s="15"/>
      <c r="M45" s="29"/>
      <c r="N45" s="15"/>
      <c r="O45" s="15"/>
      <c r="P45" s="15"/>
      <c r="Q45" s="27"/>
      <c r="R45" s="29"/>
      <c r="S45" s="29"/>
      <c r="T45" s="29"/>
      <c r="U45" s="43"/>
      <c r="V45" s="29"/>
      <c r="W45" s="29"/>
      <c r="X45" s="27"/>
    </row>
    <row r="46" spans="1:24" x14ac:dyDescent="0.2">
      <c r="A46" s="4">
        <v>1</v>
      </c>
      <c r="B46" s="15" t="str">
        <f>IF($A46=0,LOV!$A$2,"")</f>
        <v/>
      </c>
      <c r="C46" s="4" t="str">
        <f>IF($A46=1,LOV!$A$2,"")</f>
        <v>•</v>
      </c>
      <c r="D46" s="15" t="str">
        <f>IF($A46=2,LOV!$A$2,"")</f>
        <v/>
      </c>
      <c r="E46" s="4" t="str">
        <f>IF($A46=3,LOV!$A$2,"")</f>
        <v/>
      </c>
      <c r="F46" s="15" t="str">
        <f>IF($A46=4,LOV!$A$2,"")</f>
        <v/>
      </c>
      <c r="G46" s="4" t="str">
        <f>IF($A46=5,LOV!$A$2,"")</f>
        <v/>
      </c>
      <c r="H46" s="15" t="str">
        <f>IF($A46=6,LOV!$A$2,"")</f>
        <v/>
      </c>
      <c r="I46" s="15" t="str">
        <f>IF($A46=7,LOV!$A$2,"")</f>
        <v/>
      </c>
      <c r="J46" s="15" t="str">
        <f>IF($A46=8,LOV!$A$2,"")</f>
        <v/>
      </c>
      <c r="K46" s="15">
        <v>36</v>
      </c>
      <c r="L46" s="15"/>
      <c r="M46" s="29"/>
      <c r="N46" s="15"/>
      <c r="O46" s="15"/>
      <c r="P46" s="15"/>
      <c r="Q46" s="27"/>
      <c r="R46" s="29"/>
      <c r="S46" s="29"/>
      <c r="T46" s="29"/>
      <c r="U46" s="43"/>
      <c r="V46" s="29"/>
      <c r="W46" s="29"/>
      <c r="X46" s="27"/>
    </row>
    <row r="47" spans="1:24" x14ac:dyDescent="0.2">
      <c r="A47" s="4">
        <v>1</v>
      </c>
      <c r="B47" s="15" t="str">
        <f>IF($A47=0,LOV!$A$2,"")</f>
        <v/>
      </c>
      <c r="C47" s="4" t="str">
        <f>IF($A47=1,LOV!$A$2,"")</f>
        <v>•</v>
      </c>
      <c r="D47" s="15" t="str">
        <f>IF($A47=2,LOV!$A$2,"")</f>
        <v/>
      </c>
      <c r="E47" s="4" t="str">
        <f>IF($A47=3,LOV!$A$2,"")</f>
        <v/>
      </c>
      <c r="F47" s="15" t="str">
        <f>IF($A47=4,LOV!$A$2,"")</f>
        <v/>
      </c>
      <c r="G47" s="4" t="str">
        <f>IF($A47=5,LOV!$A$2,"")</f>
        <v/>
      </c>
      <c r="H47" s="15" t="str">
        <f>IF($A47=6,LOV!$A$2,"")</f>
        <v/>
      </c>
      <c r="I47" s="15" t="str">
        <f>IF($A47=7,LOV!$A$2,"")</f>
        <v/>
      </c>
      <c r="J47" s="15" t="str">
        <f>IF($A47=8,LOV!$A$2,"")</f>
        <v/>
      </c>
      <c r="K47" s="15">
        <v>37</v>
      </c>
      <c r="L47" s="15"/>
      <c r="M47" s="29"/>
      <c r="N47" s="15"/>
      <c r="O47" s="15"/>
      <c r="P47" s="15"/>
      <c r="Q47" s="27"/>
      <c r="R47" s="29"/>
      <c r="S47" s="29"/>
      <c r="T47" s="29"/>
      <c r="U47" s="43"/>
      <c r="V47" s="29"/>
      <c r="W47" s="29"/>
      <c r="X47" s="27"/>
    </row>
    <row r="48" spans="1:24" x14ac:dyDescent="0.2">
      <c r="A48" s="4">
        <v>1</v>
      </c>
      <c r="B48" s="15" t="str">
        <f>IF($A48=0,LOV!$A$2,"")</f>
        <v/>
      </c>
      <c r="C48" s="4" t="str">
        <f>IF($A48=1,LOV!$A$2,"")</f>
        <v>•</v>
      </c>
      <c r="D48" s="15" t="str">
        <f>IF($A48=2,LOV!$A$2,"")</f>
        <v/>
      </c>
      <c r="E48" s="4" t="str">
        <f>IF($A48=3,LOV!$A$2,"")</f>
        <v/>
      </c>
      <c r="F48" s="15" t="str">
        <f>IF($A48=4,LOV!$A$2,"")</f>
        <v/>
      </c>
      <c r="G48" s="4" t="str">
        <f>IF($A48=5,LOV!$A$2,"")</f>
        <v/>
      </c>
      <c r="H48" s="15" t="str">
        <f>IF($A48=6,LOV!$A$2,"")</f>
        <v/>
      </c>
      <c r="I48" s="15" t="str">
        <f>IF($A48=7,LOV!$A$2,"")</f>
        <v/>
      </c>
      <c r="J48" s="15" t="str">
        <f>IF($A48=8,LOV!$A$2,"")</f>
        <v/>
      </c>
      <c r="K48" s="15">
        <v>38</v>
      </c>
      <c r="L48" s="15"/>
      <c r="M48" s="29"/>
      <c r="N48" s="15"/>
      <c r="O48" s="15"/>
      <c r="P48" s="15"/>
      <c r="Q48" s="27"/>
      <c r="R48" s="29"/>
      <c r="S48" s="29"/>
      <c r="T48" s="29"/>
      <c r="U48" s="43"/>
      <c r="V48" s="29"/>
      <c r="W48" s="29"/>
      <c r="X48" s="27"/>
    </row>
    <row r="49" spans="1:24" x14ac:dyDescent="0.2">
      <c r="A49" s="4">
        <v>1</v>
      </c>
      <c r="B49" s="15" t="str">
        <f>IF($A49=0,LOV!$A$2,"")</f>
        <v/>
      </c>
      <c r="C49" s="4" t="str">
        <f>IF($A49=1,LOV!$A$2,"")</f>
        <v>•</v>
      </c>
      <c r="D49" s="15" t="str">
        <f>IF($A49=2,LOV!$A$2,"")</f>
        <v/>
      </c>
      <c r="E49" s="4" t="str">
        <f>IF($A49=3,LOV!$A$2,"")</f>
        <v/>
      </c>
      <c r="F49" s="15" t="str">
        <f>IF($A49=4,LOV!$A$2,"")</f>
        <v/>
      </c>
      <c r="G49" s="4" t="str">
        <f>IF($A49=5,LOV!$A$2,"")</f>
        <v/>
      </c>
      <c r="H49" s="15" t="str">
        <f>IF($A49=6,LOV!$A$2,"")</f>
        <v/>
      </c>
      <c r="I49" s="15" t="str">
        <f>IF($A49=7,LOV!$A$2,"")</f>
        <v/>
      </c>
      <c r="J49" s="15" t="str">
        <f>IF($A49=8,LOV!$A$2,"")</f>
        <v/>
      </c>
      <c r="K49" s="15">
        <v>39</v>
      </c>
      <c r="L49" s="15"/>
      <c r="M49" s="29"/>
      <c r="N49" s="15"/>
      <c r="O49" s="15"/>
      <c r="P49" s="15"/>
      <c r="Q49" s="27"/>
      <c r="R49" s="29"/>
      <c r="S49" s="29"/>
      <c r="T49" s="29"/>
      <c r="U49" s="43"/>
      <c r="V49" s="29"/>
      <c r="W49" s="29"/>
      <c r="X49" s="27"/>
    </row>
    <row r="50" spans="1:24" x14ac:dyDescent="0.2">
      <c r="A50" s="4">
        <v>1</v>
      </c>
      <c r="B50" s="15" t="str">
        <f>IF($A50=0,LOV!$A$2,"")</f>
        <v/>
      </c>
      <c r="C50" s="4" t="str">
        <f>IF($A50=1,LOV!$A$2,"")</f>
        <v>•</v>
      </c>
      <c r="D50" s="15" t="str">
        <f>IF($A50=2,LOV!$A$2,"")</f>
        <v/>
      </c>
      <c r="E50" s="4" t="str">
        <f>IF($A50=3,LOV!$A$2,"")</f>
        <v/>
      </c>
      <c r="F50" s="15" t="str">
        <f>IF($A50=4,LOV!$A$2,"")</f>
        <v/>
      </c>
      <c r="G50" s="4" t="str">
        <f>IF($A50=5,LOV!$A$2,"")</f>
        <v/>
      </c>
      <c r="H50" s="15" t="str">
        <f>IF($A50=6,LOV!$A$2,"")</f>
        <v/>
      </c>
      <c r="I50" s="15" t="str">
        <f>IF($A50=7,LOV!$A$2,"")</f>
        <v/>
      </c>
      <c r="J50" s="15" t="str">
        <f>IF($A50=8,LOV!$A$2,"")</f>
        <v/>
      </c>
      <c r="K50" s="15">
        <v>40</v>
      </c>
      <c r="L50" s="15"/>
      <c r="M50" s="29"/>
      <c r="N50" s="15"/>
      <c r="O50" s="15"/>
      <c r="P50" s="15"/>
      <c r="Q50" s="27"/>
      <c r="R50" s="29"/>
      <c r="S50" s="29"/>
      <c r="T50" s="29"/>
      <c r="U50" s="43"/>
      <c r="V50" s="29"/>
      <c r="W50" s="29"/>
      <c r="X50" s="27"/>
    </row>
    <row r="51" spans="1:24" x14ac:dyDescent="0.2">
      <c r="A51" s="4">
        <v>1</v>
      </c>
      <c r="B51" s="15" t="str">
        <f>IF($A51=0,LOV!$A$2,"")</f>
        <v/>
      </c>
      <c r="C51" s="4" t="str">
        <f>IF($A51=1,LOV!$A$2,"")</f>
        <v>•</v>
      </c>
      <c r="D51" s="15" t="str">
        <f>IF($A51=2,LOV!$A$2,"")</f>
        <v/>
      </c>
      <c r="E51" s="4" t="str">
        <f>IF($A51=3,LOV!$A$2,"")</f>
        <v/>
      </c>
      <c r="F51" s="15" t="str">
        <f>IF($A51=4,LOV!$A$2,"")</f>
        <v/>
      </c>
      <c r="G51" s="4" t="str">
        <f>IF($A51=5,LOV!$A$2,"")</f>
        <v/>
      </c>
      <c r="H51" s="15" t="str">
        <f>IF($A51=6,LOV!$A$2,"")</f>
        <v/>
      </c>
      <c r="I51" s="15" t="str">
        <f>IF($A51=7,LOV!$A$2,"")</f>
        <v/>
      </c>
      <c r="J51" s="15" t="str">
        <f>IF($A51=8,LOV!$A$2,"")</f>
        <v/>
      </c>
      <c r="K51" s="15">
        <v>41</v>
      </c>
      <c r="L51" s="15"/>
      <c r="M51" s="29"/>
      <c r="N51" s="15"/>
      <c r="O51" s="15"/>
      <c r="P51" s="15"/>
      <c r="Q51" s="27"/>
      <c r="R51" s="29"/>
      <c r="S51" s="29"/>
      <c r="T51" s="29"/>
      <c r="U51" s="43"/>
      <c r="V51" s="29"/>
      <c r="W51" s="29"/>
      <c r="X51" s="27"/>
    </row>
    <row r="52" spans="1:24" x14ac:dyDescent="0.2">
      <c r="A52" s="4">
        <v>1</v>
      </c>
      <c r="B52" s="15" t="str">
        <f>IF($A52=0,LOV!$A$2,"")</f>
        <v/>
      </c>
      <c r="C52" s="4" t="str">
        <f>IF($A52=1,LOV!$A$2,"")</f>
        <v>•</v>
      </c>
      <c r="D52" s="15" t="str">
        <f>IF($A52=2,LOV!$A$2,"")</f>
        <v/>
      </c>
      <c r="E52" s="4" t="str">
        <f>IF($A52=3,LOV!$A$2,"")</f>
        <v/>
      </c>
      <c r="F52" s="15" t="str">
        <f>IF($A52=4,LOV!$A$2,"")</f>
        <v/>
      </c>
      <c r="G52" s="4" t="str">
        <f>IF($A52=5,LOV!$A$2,"")</f>
        <v/>
      </c>
      <c r="H52" s="15" t="str">
        <f>IF($A52=6,LOV!$A$2,"")</f>
        <v/>
      </c>
      <c r="I52" s="15" t="str">
        <f>IF($A52=7,LOV!$A$2,"")</f>
        <v/>
      </c>
      <c r="J52" s="15" t="str">
        <f>IF($A52=8,LOV!$A$2,"")</f>
        <v/>
      </c>
      <c r="K52" s="15">
        <v>42</v>
      </c>
      <c r="L52" s="15"/>
      <c r="M52" s="29"/>
      <c r="N52" s="15"/>
      <c r="O52" s="15"/>
      <c r="P52" s="15"/>
      <c r="Q52" s="27"/>
      <c r="R52" s="29"/>
      <c r="S52" s="29"/>
      <c r="T52" s="29"/>
      <c r="U52" s="43"/>
      <c r="V52" s="29"/>
      <c r="W52" s="29"/>
      <c r="X52" s="27"/>
    </row>
    <row r="53" spans="1:24" x14ac:dyDescent="0.2">
      <c r="A53" s="4">
        <v>1</v>
      </c>
      <c r="B53" s="15" t="str">
        <f>IF($A53=0,LOV!$A$2,"")</f>
        <v/>
      </c>
      <c r="C53" s="4" t="str">
        <f>IF($A53=1,LOV!$A$2,"")</f>
        <v>•</v>
      </c>
      <c r="D53" s="15" t="str">
        <f>IF($A53=2,LOV!$A$2,"")</f>
        <v/>
      </c>
      <c r="E53" s="4" t="str">
        <f>IF($A53=3,LOV!$A$2,"")</f>
        <v/>
      </c>
      <c r="F53" s="15" t="str">
        <f>IF($A53=4,LOV!$A$2,"")</f>
        <v/>
      </c>
      <c r="G53" s="4" t="str">
        <f>IF($A53=5,LOV!$A$2,"")</f>
        <v/>
      </c>
      <c r="H53" s="15" t="str">
        <f>IF($A53=6,LOV!$A$2,"")</f>
        <v/>
      </c>
      <c r="I53" s="15" t="str">
        <f>IF($A53=7,LOV!$A$2,"")</f>
        <v/>
      </c>
      <c r="J53" s="15" t="str">
        <f>IF($A53=8,LOV!$A$2,"")</f>
        <v/>
      </c>
      <c r="K53" s="15">
        <v>43</v>
      </c>
      <c r="L53" s="15"/>
      <c r="M53" s="29"/>
      <c r="N53" s="15"/>
      <c r="O53" s="15"/>
      <c r="P53" s="15"/>
      <c r="Q53" s="27"/>
      <c r="R53" s="29"/>
      <c r="S53" s="29"/>
      <c r="T53" s="29"/>
      <c r="U53" s="43"/>
      <c r="V53" s="29"/>
      <c r="W53" s="29"/>
      <c r="X53" s="27"/>
    </row>
    <row r="54" spans="1:24" x14ac:dyDescent="0.2">
      <c r="A54" s="4">
        <v>1</v>
      </c>
      <c r="B54" s="15" t="str">
        <f>IF($A54=0,LOV!$A$2,"")</f>
        <v/>
      </c>
      <c r="C54" s="4" t="str">
        <f>IF($A54=1,LOV!$A$2,"")</f>
        <v>•</v>
      </c>
      <c r="D54" s="15" t="str">
        <f>IF($A54=2,LOV!$A$2,"")</f>
        <v/>
      </c>
      <c r="E54" s="4" t="str">
        <f>IF($A54=3,LOV!$A$2,"")</f>
        <v/>
      </c>
      <c r="F54" s="15" t="str">
        <f>IF($A54=4,LOV!$A$2,"")</f>
        <v/>
      </c>
      <c r="G54" s="4" t="str">
        <f>IF($A54=5,LOV!$A$2,"")</f>
        <v/>
      </c>
      <c r="H54" s="15" t="str">
        <f>IF($A54=6,LOV!$A$2,"")</f>
        <v/>
      </c>
      <c r="I54" s="15" t="str">
        <f>IF($A54=7,LOV!$A$2,"")</f>
        <v/>
      </c>
      <c r="J54" s="15" t="str">
        <f>IF($A54=8,LOV!$A$2,"")</f>
        <v/>
      </c>
      <c r="K54" s="15">
        <v>44</v>
      </c>
      <c r="L54" s="15"/>
      <c r="M54" s="29"/>
      <c r="N54" s="15"/>
      <c r="O54" s="15"/>
      <c r="P54" s="15"/>
      <c r="Q54" s="27"/>
      <c r="R54" s="29"/>
      <c r="S54" s="29"/>
      <c r="T54" s="29"/>
      <c r="U54" s="43"/>
      <c r="V54" s="29"/>
      <c r="W54" s="29"/>
      <c r="X54" s="27"/>
    </row>
    <row r="55" spans="1:24" x14ac:dyDescent="0.2">
      <c r="A55" s="4">
        <v>1</v>
      </c>
      <c r="B55" s="15" t="str">
        <f>IF($A55=0,LOV!$A$2,"")</f>
        <v/>
      </c>
      <c r="C55" s="4" t="str">
        <f>IF($A55=1,LOV!$A$2,"")</f>
        <v>•</v>
      </c>
      <c r="D55" s="15" t="str">
        <f>IF($A55=2,LOV!$A$2,"")</f>
        <v/>
      </c>
      <c r="E55" s="4" t="str">
        <f>IF($A55=3,LOV!$A$2,"")</f>
        <v/>
      </c>
      <c r="F55" s="15" t="str">
        <f>IF($A55=4,LOV!$A$2,"")</f>
        <v/>
      </c>
      <c r="G55" s="4" t="str">
        <f>IF($A55=5,LOV!$A$2,"")</f>
        <v/>
      </c>
      <c r="H55" s="15" t="str">
        <f>IF($A55=6,LOV!$A$2,"")</f>
        <v/>
      </c>
      <c r="I55" s="15" t="str">
        <f>IF($A55=7,LOV!$A$2,"")</f>
        <v/>
      </c>
      <c r="J55" s="15" t="str">
        <f>IF($A55=8,LOV!$A$2,"")</f>
        <v/>
      </c>
      <c r="K55" s="15">
        <v>45</v>
      </c>
      <c r="L55" s="15"/>
      <c r="M55" s="29"/>
      <c r="N55" s="15"/>
      <c r="O55" s="15"/>
      <c r="P55" s="15"/>
      <c r="Q55" s="27"/>
      <c r="R55" s="29"/>
      <c r="S55" s="29"/>
      <c r="T55" s="29"/>
      <c r="U55" s="43"/>
      <c r="V55" s="29"/>
      <c r="W55" s="29"/>
      <c r="X55" s="27"/>
    </row>
    <row r="56" spans="1:24" x14ac:dyDescent="0.2">
      <c r="A56" s="4">
        <v>1</v>
      </c>
      <c r="B56" s="15" t="str">
        <f>IF($A56=0,LOV!$A$2,"")</f>
        <v/>
      </c>
      <c r="C56" s="4" t="str">
        <f>IF($A56=1,LOV!$A$2,"")</f>
        <v>•</v>
      </c>
      <c r="D56" s="15" t="str">
        <f>IF($A56=2,LOV!$A$2,"")</f>
        <v/>
      </c>
      <c r="E56" s="4" t="str">
        <f>IF($A56=3,LOV!$A$2,"")</f>
        <v/>
      </c>
      <c r="F56" s="15" t="str">
        <f>IF($A56=4,LOV!$A$2,"")</f>
        <v/>
      </c>
      <c r="G56" s="4" t="str">
        <f>IF($A56=5,LOV!$A$2,"")</f>
        <v/>
      </c>
      <c r="H56" s="15" t="str">
        <f>IF($A56=6,LOV!$A$2,"")</f>
        <v/>
      </c>
      <c r="I56" s="15" t="str">
        <f>IF($A56=7,LOV!$A$2,"")</f>
        <v/>
      </c>
      <c r="J56" s="15" t="str">
        <f>IF($A56=8,LOV!$A$2,"")</f>
        <v/>
      </c>
      <c r="K56" s="15">
        <v>46</v>
      </c>
      <c r="L56" s="15"/>
      <c r="M56" s="29"/>
      <c r="N56" s="15"/>
      <c r="O56" s="15"/>
      <c r="P56" s="15"/>
      <c r="Q56" s="27"/>
      <c r="R56" s="29"/>
      <c r="S56" s="29"/>
      <c r="T56" s="29"/>
      <c r="U56" s="43"/>
      <c r="V56" s="29"/>
      <c r="W56" s="29"/>
      <c r="X56" s="27"/>
    </row>
    <row r="57" spans="1:24" x14ac:dyDescent="0.2">
      <c r="A57" s="4">
        <v>1</v>
      </c>
      <c r="B57" s="15" t="str">
        <f>IF($A57=0,LOV!$A$2,"")</f>
        <v/>
      </c>
      <c r="C57" s="4" t="str">
        <f>IF($A57=1,LOV!$A$2,"")</f>
        <v>•</v>
      </c>
      <c r="D57" s="15" t="str">
        <f>IF($A57=2,LOV!$A$2,"")</f>
        <v/>
      </c>
      <c r="E57" s="4" t="str">
        <f>IF($A57=3,LOV!$A$2,"")</f>
        <v/>
      </c>
      <c r="F57" s="15" t="str">
        <f>IF($A57=4,LOV!$A$2,"")</f>
        <v/>
      </c>
      <c r="G57" s="4" t="str">
        <f>IF($A57=5,LOV!$A$2,"")</f>
        <v/>
      </c>
      <c r="H57" s="15" t="str">
        <f>IF($A57=6,LOV!$A$2,"")</f>
        <v/>
      </c>
      <c r="I57" s="15" t="str">
        <f>IF($A57=7,LOV!$A$2,"")</f>
        <v/>
      </c>
      <c r="J57" s="15" t="str">
        <f>IF($A57=8,LOV!$A$2,"")</f>
        <v/>
      </c>
      <c r="K57" s="15">
        <v>47</v>
      </c>
      <c r="L57" s="15"/>
      <c r="M57" s="29"/>
      <c r="N57" s="15"/>
      <c r="O57" s="15"/>
      <c r="P57" s="15"/>
      <c r="Q57" s="27"/>
      <c r="R57" s="29"/>
      <c r="S57" s="29"/>
      <c r="T57" s="29"/>
      <c r="U57" s="43"/>
      <c r="V57" s="29"/>
      <c r="W57" s="29"/>
      <c r="X57" s="27"/>
    </row>
    <row r="58" spans="1:24" x14ac:dyDescent="0.2">
      <c r="A58" s="4">
        <v>1</v>
      </c>
      <c r="B58" s="15" t="str">
        <f>IF($A58=0,LOV!$A$2,"")</f>
        <v/>
      </c>
      <c r="C58" s="4" t="str">
        <f>IF($A58=1,LOV!$A$2,"")</f>
        <v>•</v>
      </c>
      <c r="D58" s="15" t="str">
        <f>IF($A58=2,LOV!$A$2,"")</f>
        <v/>
      </c>
      <c r="E58" s="4" t="str">
        <f>IF($A58=3,LOV!$A$2,"")</f>
        <v/>
      </c>
      <c r="F58" s="15" t="str">
        <f>IF($A58=4,LOV!$A$2,"")</f>
        <v/>
      </c>
      <c r="G58" s="4" t="str">
        <f>IF($A58=5,LOV!$A$2,"")</f>
        <v/>
      </c>
      <c r="H58" s="15" t="str">
        <f>IF($A58=6,LOV!$A$2,"")</f>
        <v/>
      </c>
      <c r="I58" s="15" t="str">
        <f>IF($A58=7,LOV!$A$2,"")</f>
        <v/>
      </c>
      <c r="J58" s="15" t="str">
        <f>IF($A58=8,LOV!$A$2,"")</f>
        <v/>
      </c>
      <c r="K58" s="15">
        <v>48</v>
      </c>
      <c r="L58" s="15"/>
      <c r="M58" s="29"/>
      <c r="N58" s="15"/>
      <c r="O58" s="15"/>
      <c r="P58" s="15"/>
      <c r="Q58" s="27"/>
      <c r="R58" s="29"/>
      <c r="S58" s="29"/>
      <c r="T58" s="29"/>
      <c r="U58" s="43"/>
      <c r="V58" s="29"/>
      <c r="W58" s="29"/>
      <c r="X58" s="27"/>
    </row>
    <row r="59" spans="1:24" x14ac:dyDescent="0.2">
      <c r="A59" s="4">
        <v>1</v>
      </c>
      <c r="B59" s="15" t="str">
        <f>IF($A59=0,LOV!$A$2,"")</f>
        <v/>
      </c>
      <c r="C59" s="4" t="str">
        <f>IF($A59=1,LOV!$A$2,"")</f>
        <v>•</v>
      </c>
      <c r="D59" s="15" t="str">
        <f>IF($A59=2,LOV!$A$2,"")</f>
        <v/>
      </c>
      <c r="E59" s="4" t="str">
        <f>IF($A59=3,LOV!$A$2,"")</f>
        <v/>
      </c>
      <c r="F59" s="15" t="str">
        <f>IF($A59=4,LOV!$A$2,"")</f>
        <v/>
      </c>
      <c r="G59" s="4" t="str">
        <f>IF($A59=5,LOV!$A$2,"")</f>
        <v/>
      </c>
      <c r="H59" s="15" t="str">
        <f>IF($A59=6,LOV!$A$2,"")</f>
        <v/>
      </c>
      <c r="I59" s="15" t="str">
        <f>IF($A59=7,LOV!$A$2,"")</f>
        <v/>
      </c>
      <c r="J59" s="15" t="str">
        <f>IF($A59=8,LOV!$A$2,"")</f>
        <v/>
      </c>
      <c r="K59" s="15">
        <v>49</v>
      </c>
      <c r="L59" s="15"/>
      <c r="M59" s="29"/>
      <c r="N59" s="15"/>
      <c r="O59" s="15"/>
      <c r="P59" s="15"/>
      <c r="Q59" s="27"/>
      <c r="R59" s="29"/>
      <c r="S59" s="29"/>
      <c r="T59" s="29"/>
      <c r="U59" s="43"/>
      <c r="V59" s="29"/>
      <c r="W59" s="29"/>
      <c r="X59" s="27"/>
    </row>
    <row r="60" spans="1:24" x14ac:dyDescent="0.2">
      <c r="A60" s="4">
        <v>1</v>
      </c>
      <c r="B60" s="15" t="str">
        <f>IF($A60=0,LOV!$A$2,"")</f>
        <v/>
      </c>
      <c r="C60" s="4" t="str">
        <f>IF($A60=1,LOV!$A$2,"")</f>
        <v>•</v>
      </c>
      <c r="D60" s="15" t="str">
        <f>IF($A60=2,LOV!$A$2,"")</f>
        <v/>
      </c>
      <c r="E60" s="4" t="str">
        <f>IF($A60=3,LOV!$A$2,"")</f>
        <v/>
      </c>
      <c r="F60" s="15" t="str">
        <f>IF($A60=4,LOV!$A$2,"")</f>
        <v/>
      </c>
      <c r="G60" s="4" t="str">
        <f>IF($A60=5,LOV!$A$2,"")</f>
        <v/>
      </c>
      <c r="H60" s="15" t="str">
        <f>IF($A60=6,LOV!$A$2,"")</f>
        <v/>
      </c>
      <c r="I60" s="15" t="str">
        <f>IF($A60=7,LOV!$A$2,"")</f>
        <v/>
      </c>
      <c r="J60" s="15" t="str">
        <f>IF($A60=8,LOV!$A$2,"")</f>
        <v/>
      </c>
      <c r="K60" s="15">
        <v>50</v>
      </c>
      <c r="L60" s="15"/>
      <c r="M60" s="29"/>
      <c r="N60" s="15"/>
      <c r="O60" s="15"/>
      <c r="P60" s="15"/>
      <c r="Q60" s="27"/>
      <c r="R60" s="29"/>
      <c r="S60" s="29"/>
      <c r="T60" s="29"/>
      <c r="U60" s="43"/>
      <c r="V60" s="29"/>
      <c r="W60" s="29"/>
      <c r="X60" s="27"/>
    </row>
    <row r="61" spans="1:24" x14ac:dyDescent="0.2">
      <c r="A61" s="4">
        <v>1</v>
      </c>
      <c r="B61" s="15" t="str">
        <f>IF($A61=0,LOV!$A$2,"")</f>
        <v/>
      </c>
      <c r="C61" s="4" t="str">
        <f>IF($A61=1,LOV!$A$2,"")</f>
        <v>•</v>
      </c>
      <c r="D61" s="15" t="str">
        <f>IF($A61=2,LOV!$A$2,"")</f>
        <v/>
      </c>
      <c r="E61" s="4" t="str">
        <f>IF($A61=3,LOV!$A$2,"")</f>
        <v/>
      </c>
      <c r="F61" s="15" t="str">
        <f>IF($A61=4,LOV!$A$2,"")</f>
        <v/>
      </c>
      <c r="G61" s="4" t="str">
        <f>IF($A61=5,LOV!$A$2,"")</f>
        <v/>
      </c>
      <c r="H61" s="15" t="str">
        <f>IF($A61=6,LOV!$A$2,"")</f>
        <v/>
      </c>
      <c r="I61" s="15" t="str">
        <f>IF($A61=7,LOV!$A$2,"")</f>
        <v/>
      </c>
      <c r="J61" s="15" t="str">
        <f>IF($A61=8,LOV!$A$2,"")</f>
        <v/>
      </c>
      <c r="K61" s="15">
        <v>51</v>
      </c>
      <c r="L61" s="15"/>
      <c r="M61" s="29"/>
      <c r="N61" s="15"/>
      <c r="O61" s="15"/>
      <c r="P61" s="15"/>
      <c r="Q61" s="27"/>
      <c r="R61" s="29"/>
      <c r="S61" s="29"/>
      <c r="T61" s="29"/>
      <c r="U61" s="43"/>
      <c r="V61" s="29"/>
      <c r="W61" s="29"/>
      <c r="X61" s="27"/>
    </row>
    <row r="62" spans="1:24" x14ac:dyDescent="0.2">
      <c r="A62" s="4">
        <v>1</v>
      </c>
      <c r="B62" s="15" t="str">
        <f>IF($A62=0,LOV!$A$2,"")</f>
        <v/>
      </c>
      <c r="C62" s="4" t="str">
        <f>IF($A62=1,LOV!$A$2,"")</f>
        <v>•</v>
      </c>
      <c r="D62" s="15" t="str">
        <f>IF($A62=2,LOV!$A$2,"")</f>
        <v/>
      </c>
      <c r="E62" s="4" t="str">
        <f>IF($A62=3,LOV!$A$2,"")</f>
        <v/>
      </c>
      <c r="F62" s="15" t="str">
        <f>IF($A62=4,LOV!$A$2,"")</f>
        <v/>
      </c>
      <c r="G62" s="4" t="str">
        <f>IF($A62=5,LOV!$A$2,"")</f>
        <v/>
      </c>
      <c r="H62" s="15" t="str">
        <f>IF($A62=6,LOV!$A$2,"")</f>
        <v/>
      </c>
      <c r="I62" s="15" t="str">
        <f>IF($A62=7,LOV!$A$2,"")</f>
        <v/>
      </c>
      <c r="J62" s="15" t="str">
        <f>IF($A62=8,LOV!$A$2,"")</f>
        <v/>
      </c>
      <c r="K62" s="15">
        <v>52</v>
      </c>
      <c r="L62" s="15"/>
      <c r="M62" s="29"/>
      <c r="N62" s="15"/>
      <c r="O62" s="15"/>
      <c r="P62" s="15"/>
      <c r="Q62" s="27"/>
      <c r="R62" s="29"/>
      <c r="S62" s="29"/>
      <c r="T62" s="29"/>
      <c r="U62" s="43"/>
      <c r="V62" s="29"/>
      <c r="W62" s="29"/>
      <c r="X62" s="27"/>
    </row>
    <row r="63" spans="1:24" x14ac:dyDescent="0.2">
      <c r="A63" s="4">
        <v>1</v>
      </c>
      <c r="B63" s="15" t="str">
        <f>IF($A63=0,LOV!$A$2,"")</f>
        <v/>
      </c>
      <c r="C63" s="4" t="str">
        <f>IF($A63=1,LOV!$A$2,"")</f>
        <v>•</v>
      </c>
      <c r="D63" s="15" t="str">
        <f>IF($A63=2,LOV!$A$2,"")</f>
        <v/>
      </c>
      <c r="E63" s="4" t="str">
        <f>IF($A63=3,LOV!$A$2,"")</f>
        <v/>
      </c>
      <c r="F63" s="15" t="str">
        <f>IF($A63=4,LOV!$A$2,"")</f>
        <v/>
      </c>
      <c r="G63" s="4" t="str">
        <f>IF($A63=5,LOV!$A$2,"")</f>
        <v/>
      </c>
      <c r="H63" s="15" t="str">
        <f>IF($A63=6,LOV!$A$2,"")</f>
        <v/>
      </c>
      <c r="I63" s="15" t="str">
        <f>IF($A63=7,LOV!$A$2,"")</f>
        <v/>
      </c>
      <c r="J63" s="15" t="str">
        <f>IF($A63=8,LOV!$A$2,"")</f>
        <v/>
      </c>
      <c r="K63" s="15">
        <v>53</v>
      </c>
      <c r="L63" s="15"/>
      <c r="M63" s="29"/>
      <c r="N63" s="15"/>
      <c r="O63" s="15"/>
      <c r="P63" s="15"/>
      <c r="Q63" s="27"/>
      <c r="R63" s="29"/>
      <c r="S63" s="29"/>
      <c r="T63" s="29"/>
      <c r="U63" s="43"/>
      <c r="V63" s="29"/>
      <c r="W63" s="29"/>
      <c r="X63" s="27"/>
    </row>
    <row r="64" spans="1:24" x14ac:dyDescent="0.2">
      <c r="A64" s="4">
        <v>1</v>
      </c>
      <c r="B64" s="15" t="str">
        <f>IF($A64=0,LOV!$A$2,"")</f>
        <v/>
      </c>
      <c r="C64" s="4" t="str">
        <f>IF($A64=1,LOV!$A$2,"")</f>
        <v>•</v>
      </c>
      <c r="D64" s="15" t="str">
        <f>IF($A64=2,LOV!$A$2,"")</f>
        <v/>
      </c>
      <c r="E64" s="4" t="str">
        <f>IF($A64=3,LOV!$A$2,"")</f>
        <v/>
      </c>
      <c r="F64" s="15" t="str">
        <f>IF($A64=4,LOV!$A$2,"")</f>
        <v/>
      </c>
      <c r="G64" s="4" t="str">
        <f>IF($A64=5,LOV!$A$2,"")</f>
        <v/>
      </c>
      <c r="H64" s="15" t="str">
        <f>IF($A64=6,LOV!$A$2,"")</f>
        <v/>
      </c>
      <c r="I64" s="15" t="str">
        <f>IF($A64=7,LOV!$A$2,"")</f>
        <v/>
      </c>
      <c r="J64" s="15" t="str">
        <f>IF($A64=8,LOV!$A$2,"")</f>
        <v/>
      </c>
      <c r="K64" s="15">
        <v>54</v>
      </c>
      <c r="L64" s="15"/>
      <c r="M64" s="29"/>
      <c r="N64" s="15"/>
      <c r="O64" s="15"/>
      <c r="P64" s="15"/>
      <c r="Q64" s="27"/>
      <c r="R64" s="29"/>
      <c r="S64" s="29"/>
      <c r="T64" s="29"/>
      <c r="U64" s="43"/>
      <c r="V64" s="29"/>
      <c r="W64" s="29"/>
      <c r="X64" s="27"/>
    </row>
    <row r="65" spans="1:24" x14ac:dyDescent="0.2">
      <c r="A65" s="4">
        <v>1</v>
      </c>
      <c r="B65" s="15" t="str">
        <f>IF($A65=0,LOV!$A$2,"")</f>
        <v/>
      </c>
      <c r="C65" s="4" t="str">
        <f>IF($A65=1,LOV!$A$2,"")</f>
        <v>•</v>
      </c>
      <c r="D65" s="15" t="str">
        <f>IF($A65=2,LOV!$A$2,"")</f>
        <v/>
      </c>
      <c r="E65" s="4" t="str">
        <f>IF($A65=3,LOV!$A$2,"")</f>
        <v/>
      </c>
      <c r="F65" s="15" t="str">
        <f>IF($A65=4,LOV!$A$2,"")</f>
        <v/>
      </c>
      <c r="G65" s="4" t="str">
        <f>IF($A65=5,LOV!$A$2,"")</f>
        <v/>
      </c>
      <c r="H65" s="15" t="str">
        <f>IF($A65=6,LOV!$A$2,"")</f>
        <v/>
      </c>
      <c r="I65" s="15" t="str">
        <f>IF($A65=7,LOV!$A$2,"")</f>
        <v/>
      </c>
      <c r="J65" s="15" t="str">
        <f>IF($A65=8,LOV!$A$2,"")</f>
        <v/>
      </c>
      <c r="K65" s="15">
        <v>55</v>
      </c>
      <c r="L65" s="15"/>
      <c r="M65" s="29"/>
      <c r="N65" s="15"/>
      <c r="O65" s="15"/>
      <c r="P65" s="15"/>
      <c r="Q65" s="27"/>
      <c r="R65" s="29"/>
      <c r="S65" s="29"/>
      <c r="T65" s="29"/>
      <c r="U65" s="43"/>
      <c r="V65" s="29"/>
      <c r="W65" s="29"/>
      <c r="X65" s="27"/>
    </row>
    <row r="66" spans="1:24" x14ac:dyDescent="0.2">
      <c r="A66" s="4">
        <v>1</v>
      </c>
      <c r="B66" s="15" t="str">
        <f>IF($A66=0,LOV!$A$2,"")</f>
        <v/>
      </c>
      <c r="C66" s="4" t="str">
        <f>IF($A66=1,LOV!$A$2,"")</f>
        <v>•</v>
      </c>
      <c r="D66" s="15" t="str">
        <f>IF($A66=2,LOV!$A$2,"")</f>
        <v/>
      </c>
      <c r="E66" s="4" t="str">
        <f>IF($A66=3,LOV!$A$2,"")</f>
        <v/>
      </c>
      <c r="F66" s="15" t="str">
        <f>IF($A66=4,LOV!$A$2,"")</f>
        <v/>
      </c>
      <c r="G66" s="4" t="str">
        <f>IF($A66=5,LOV!$A$2,"")</f>
        <v/>
      </c>
      <c r="H66" s="15" t="str">
        <f>IF($A66=6,LOV!$A$2,"")</f>
        <v/>
      </c>
      <c r="I66" s="15" t="str">
        <f>IF($A66=7,LOV!$A$2,"")</f>
        <v/>
      </c>
      <c r="J66" s="15" t="str">
        <f>IF($A66=8,LOV!$A$2,"")</f>
        <v/>
      </c>
      <c r="K66" s="15">
        <v>56</v>
      </c>
      <c r="L66" s="15"/>
      <c r="M66" s="29"/>
      <c r="N66" s="15"/>
      <c r="O66" s="15"/>
      <c r="P66" s="15"/>
      <c r="Q66" s="27"/>
      <c r="R66" s="29"/>
      <c r="S66" s="29"/>
      <c r="T66" s="29"/>
      <c r="U66" s="43"/>
      <c r="V66" s="29"/>
      <c r="W66" s="29"/>
      <c r="X66" s="27"/>
    </row>
    <row r="67" spans="1:24" x14ac:dyDescent="0.2">
      <c r="A67" s="4">
        <v>1</v>
      </c>
      <c r="B67" s="15" t="str">
        <f>IF($A67=0,LOV!$A$2,"")</f>
        <v/>
      </c>
      <c r="C67" s="4" t="str">
        <f>IF($A67=1,LOV!$A$2,"")</f>
        <v>•</v>
      </c>
      <c r="D67" s="15" t="str">
        <f>IF($A67=2,LOV!$A$2,"")</f>
        <v/>
      </c>
      <c r="E67" s="4" t="str">
        <f>IF($A67=3,LOV!$A$2,"")</f>
        <v/>
      </c>
      <c r="F67" s="15" t="str">
        <f>IF($A67=4,LOV!$A$2,"")</f>
        <v/>
      </c>
      <c r="G67" s="4" t="str">
        <f>IF($A67=5,LOV!$A$2,"")</f>
        <v/>
      </c>
      <c r="H67" s="15" t="str">
        <f>IF($A67=6,LOV!$A$2,"")</f>
        <v/>
      </c>
      <c r="I67" s="15" t="str">
        <f>IF($A67=7,LOV!$A$2,"")</f>
        <v/>
      </c>
      <c r="J67" s="15" t="str">
        <f>IF($A67=8,LOV!$A$2,"")</f>
        <v/>
      </c>
      <c r="K67" s="15">
        <v>57</v>
      </c>
      <c r="L67" s="15"/>
      <c r="M67" s="29"/>
      <c r="N67" s="15"/>
      <c r="O67" s="15"/>
      <c r="P67" s="15"/>
      <c r="Q67" s="27"/>
      <c r="R67" s="29"/>
      <c r="S67" s="29"/>
      <c r="T67" s="29"/>
      <c r="U67" s="43"/>
      <c r="V67" s="29"/>
      <c r="W67" s="29"/>
      <c r="X67" s="27"/>
    </row>
    <row r="68" spans="1:24" x14ac:dyDescent="0.2">
      <c r="A68" s="4">
        <v>1</v>
      </c>
      <c r="B68" s="15" t="str">
        <f>IF($A68=0,LOV!$A$2,"")</f>
        <v/>
      </c>
      <c r="C68" s="4" t="str">
        <f>IF($A68=1,LOV!$A$2,"")</f>
        <v>•</v>
      </c>
      <c r="D68" s="15" t="str">
        <f>IF($A68=2,LOV!$A$2,"")</f>
        <v/>
      </c>
      <c r="E68" s="4" t="str">
        <f>IF($A68=3,LOV!$A$2,"")</f>
        <v/>
      </c>
      <c r="F68" s="15" t="str">
        <f>IF($A68=4,LOV!$A$2,"")</f>
        <v/>
      </c>
      <c r="G68" s="4" t="str">
        <f>IF($A68=5,LOV!$A$2,"")</f>
        <v/>
      </c>
      <c r="H68" s="15" t="str">
        <f>IF($A68=6,LOV!$A$2,"")</f>
        <v/>
      </c>
      <c r="I68" s="15" t="str">
        <f>IF($A68=7,LOV!$A$2,"")</f>
        <v/>
      </c>
      <c r="J68" s="15" t="str">
        <f>IF($A68=8,LOV!$A$2,"")</f>
        <v/>
      </c>
      <c r="K68" s="15">
        <v>58</v>
      </c>
      <c r="L68" s="15"/>
      <c r="M68" s="29"/>
      <c r="N68" s="15"/>
      <c r="O68" s="15"/>
      <c r="P68" s="15"/>
      <c r="Q68" s="27"/>
      <c r="R68" s="29"/>
      <c r="S68" s="29"/>
      <c r="T68" s="29"/>
      <c r="U68" s="43"/>
      <c r="V68" s="29"/>
      <c r="W68" s="29"/>
      <c r="X68" s="27"/>
    </row>
    <row r="69" spans="1:24" x14ac:dyDescent="0.2">
      <c r="A69" s="4">
        <v>1</v>
      </c>
      <c r="B69" s="15" t="str">
        <f>IF($A69=0,LOV!$A$2,"")</f>
        <v/>
      </c>
      <c r="C69" s="4" t="str">
        <f>IF($A69=1,LOV!$A$2,"")</f>
        <v>•</v>
      </c>
      <c r="D69" s="15" t="str">
        <f>IF($A69=2,LOV!$A$2,"")</f>
        <v/>
      </c>
      <c r="E69" s="4" t="str">
        <f>IF($A69=3,LOV!$A$2,"")</f>
        <v/>
      </c>
      <c r="F69" s="15" t="str">
        <f>IF($A69=4,LOV!$A$2,"")</f>
        <v/>
      </c>
      <c r="G69" s="4" t="str">
        <f>IF($A69=5,LOV!$A$2,"")</f>
        <v/>
      </c>
      <c r="H69" s="15" t="str">
        <f>IF($A69=6,LOV!$A$2,"")</f>
        <v/>
      </c>
      <c r="I69" s="15" t="str">
        <f>IF($A69=7,LOV!$A$2,"")</f>
        <v/>
      </c>
      <c r="J69" s="15" t="str">
        <f>IF($A69=8,LOV!$A$2,"")</f>
        <v/>
      </c>
      <c r="K69" s="15">
        <v>59</v>
      </c>
      <c r="L69" s="15"/>
      <c r="M69" s="29"/>
      <c r="N69" s="15"/>
      <c r="O69" s="15"/>
      <c r="P69" s="15"/>
      <c r="Q69" s="27"/>
      <c r="R69" s="29"/>
      <c r="S69" s="29"/>
      <c r="T69" s="29"/>
      <c r="U69" s="43"/>
      <c r="V69" s="29"/>
      <c r="W69" s="29"/>
      <c r="X69" s="27"/>
    </row>
    <row r="70" spans="1:24" x14ac:dyDescent="0.2">
      <c r="A70" s="4">
        <v>1</v>
      </c>
      <c r="B70" s="15" t="str">
        <f>IF($A70=0,LOV!$A$2,"")</f>
        <v/>
      </c>
      <c r="C70" s="4" t="str">
        <f>IF($A70=1,LOV!$A$2,"")</f>
        <v>•</v>
      </c>
      <c r="D70" s="15" t="str">
        <f>IF($A70=2,LOV!$A$2,"")</f>
        <v/>
      </c>
      <c r="E70" s="4" t="str">
        <f>IF($A70=3,LOV!$A$2,"")</f>
        <v/>
      </c>
      <c r="F70" s="15" t="str">
        <f>IF($A70=4,LOV!$A$2,"")</f>
        <v/>
      </c>
      <c r="G70" s="4" t="str">
        <f>IF($A70=5,LOV!$A$2,"")</f>
        <v/>
      </c>
      <c r="H70" s="15" t="str">
        <f>IF($A70=6,LOV!$A$2,"")</f>
        <v/>
      </c>
      <c r="I70" s="15" t="str">
        <f>IF($A70=7,LOV!$A$2,"")</f>
        <v/>
      </c>
      <c r="J70" s="15" t="str">
        <f>IF($A70=8,LOV!$A$2,"")</f>
        <v/>
      </c>
      <c r="K70" s="15">
        <v>60</v>
      </c>
      <c r="L70" s="15"/>
      <c r="M70" s="29"/>
      <c r="N70" s="15"/>
      <c r="O70" s="15"/>
      <c r="P70" s="15"/>
      <c r="Q70" s="27"/>
      <c r="R70" s="29"/>
      <c r="S70" s="29"/>
      <c r="T70" s="29"/>
      <c r="U70" s="43"/>
      <c r="V70" s="29"/>
      <c r="W70" s="29"/>
      <c r="X70" s="27"/>
    </row>
  </sheetData>
  <sortState ref="A5:R20">
    <sortCondition ref="C5:C20"/>
  </sortState>
  <mergeCells count="1">
    <mergeCell ref="A5:J5"/>
  </mergeCells>
  <dataValidations count="4">
    <dataValidation type="list" allowBlank="1" showInputMessage="1" showErrorMessage="1" sqref="A7:A70">
      <formula1>BOM_Levels</formula1>
    </dataValidation>
    <dataValidation type="list" allowBlank="1" showInputMessage="1" showErrorMessage="1" sqref="P7:P70">
      <formula1>UOM</formula1>
    </dataValidation>
    <dataValidation type="list" allowBlank="1" showInputMessage="1" showErrorMessage="1" sqref="M3 N7:N70">
      <formula1>Revision</formula1>
    </dataValidation>
    <dataValidation type="list" allowBlank="1" showInputMessage="1" showErrorMessage="1" sqref="R7:R70">
      <formula1>Make_Buy</formula1>
    </dataValidation>
  </dataValidations>
  <hyperlinks>
    <hyperlink ref="A2" r:id="rId1"/>
    <hyperlink ref="X10" r:id="rId2"/>
    <hyperlink ref="X16" r:id="rId3"/>
    <hyperlink ref="M18" r:id="rId4" tooltip="NorthPada UK Micro USB Mains Power Wall Supply Charger 5V 2.5A for Raspberry Pi 3 Model B / Raspberry Pi 2 Model B"/>
  </hyperlinks>
  <pageMargins left="0.3" right="0.3" top="0.75" bottom="0.75" header="0.3" footer="0.3"/>
  <pageSetup scale="93" fitToWidth="2" fitToHeight="0" pageOrder="overThenDown" orientation="landscape" verticalDpi="0"/>
  <headerFooter>
    <oddFooter>&amp;L&amp;D&amp;CTemplate courtesy GrabCAD.  http://www.grabcad.com&amp;RPage &amp;P of &amp;N</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A9" workbookViewId="0">
      <selection activeCell="W29" sqref="W29"/>
    </sheetView>
  </sheetViews>
  <sheetFormatPr baseColWidth="10" defaultColWidth="8.83203125" defaultRowHeight="15" x14ac:dyDescent="0.2"/>
  <cols>
    <col min="1" max="1" width="20" customWidth="1"/>
  </cols>
  <sheetData>
    <row r="1" spans="1:4" x14ac:dyDescent="0.2">
      <c r="A1" s="48" t="s">
        <v>122</v>
      </c>
      <c r="B1" s="38"/>
      <c r="C1" s="38"/>
      <c r="D1" s="38"/>
    </row>
    <row r="2" spans="1:4" x14ac:dyDescent="0.2">
      <c r="A2" s="49" t="s">
        <v>83</v>
      </c>
      <c r="B2" s="38"/>
      <c r="C2" s="38"/>
      <c r="D2" s="38"/>
    </row>
    <row r="3" spans="1:4" x14ac:dyDescent="0.2">
      <c r="A3" s="48"/>
      <c r="B3" s="48"/>
      <c r="C3" s="48"/>
      <c r="D3" s="48"/>
    </row>
    <row r="4" spans="1:4" x14ac:dyDescent="0.2">
      <c r="A4" t="s">
        <v>97</v>
      </c>
    </row>
    <row r="5" spans="1:4" x14ac:dyDescent="0.2">
      <c r="A5" t="s">
        <v>138</v>
      </c>
    </row>
    <row r="6" spans="1:4" x14ac:dyDescent="0.2">
      <c r="A6" t="s">
        <v>99</v>
      </c>
    </row>
    <row r="7" spans="1:4" x14ac:dyDescent="0.2">
      <c r="A7" t="s">
        <v>124</v>
      </c>
    </row>
    <row r="8" spans="1:4" x14ac:dyDescent="0.2">
      <c r="A8" t="s">
        <v>100</v>
      </c>
    </row>
    <row r="10" spans="1:4" ht="19" x14ac:dyDescent="0.25">
      <c r="A10" s="35" t="s">
        <v>88</v>
      </c>
    </row>
    <row r="11" spans="1:4" x14ac:dyDescent="0.2">
      <c r="A11" s="36" t="s">
        <v>89</v>
      </c>
      <c r="B11" t="s">
        <v>93</v>
      </c>
    </row>
    <row r="12" spans="1:4" x14ac:dyDescent="0.2">
      <c r="A12" s="39" t="s">
        <v>90</v>
      </c>
      <c r="B12" t="s">
        <v>91</v>
      </c>
    </row>
    <row r="13" spans="1:4" x14ac:dyDescent="0.2">
      <c r="A13" s="39" t="s">
        <v>92</v>
      </c>
      <c r="B13" t="s">
        <v>96</v>
      </c>
    </row>
    <row r="15" spans="1:4" ht="19" x14ac:dyDescent="0.25">
      <c r="A15" s="37" t="s">
        <v>94</v>
      </c>
    </row>
    <row r="16" spans="1:4" x14ac:dyDescent="0.2">
      <c r="A16" s="36" t="s">
        <v>2</v>
      </c>
      <c r="B16" t="s">
        <v>125</v>
      </c>
    </row>
    <row r="17" spans="1:2" x14ac:dyDescent="0.2">
      <c r="A17" s="36" t="s">
        <v>117</v>
      </c>
      <c r="B17" t="s">
        <v>139</v>
      </c>
    </row>
    <row r="18" spans="1:2" x14ac:dyDescent="0.2">
      <c r="A18" s="36" t="s">
        <v>1</v>
      </c>
      <c r="B18" t="s">
        <v>101</v>
      </c>
    </row>
    <row r="19" spans="1:2" x14ac:dyDescent="0.2">
      <c r="A19" s="36" t="s">
        <v>0</v>
      </c>
      <c r="B19" t="s">
        <v>103</v>
      </c>
    </row>
    <row r="20" spans="1:2" x14ac:dyDescent="0.2">
      <c r="A20" s="36" t="s">
        <v>82</v>
      </c>
      <c r="B20" t="s">
        <v>104</v>
      </c>
    </row>
    <row r="21" spans="1:2" x14ac:dyDescent="0.2">
      <c r="A21" s="36" t="s">
        <v>106</v>
      </c>
      <c r="B21" t="s">
        <v>126</v>
      </c>
    </row>
    <row r="22" spans="1:2" x14ac:dyDescent="0.2">
      <c r="A22" s="36" t="s">
        <v>9</v>
      </c>
      <c r="B22" t="s">
        <v>110</v>
      </c>
    </row>
    <row r="23" spans="1:2" x14ac:dyDescent="0.2">
      <c r="A23" s="36" t="s">
        <v>22</v>
      </c>
      <c r="B23" t="s">
        <v>111</v>
      </c>
    </row>
    <row r="24" spans="1:2" x14ac:dyDescent="0.2">
      <c r="A24" s="36" t="s">
        <v>10</v>
      </c>
      <c r="B24" t="s">
        <v>109</v>
      </c>
    </row>
    <row r="25" spans="1:2" x14ac:dyDescent="0.2">
      <c r="A25" s="36" t="s">
        <v>85</v>
      </c>
      <c r="B25" t="s">
        <v>118</v>
      </c>
    </row>
    <row r="26" spans="1:2" x14ac:dyDescent="0.2">
      <c r="A26" s="36" t="s">
        <v>127</v>
      </c>
      <c r="B26" t="s">
        <v>132</v>
      </c>
    </row>
    <row r="27" spans="1:2" x14ac:dyDescent="0.2">
      <c r="A27" s="36" t="s">
        <v>128</v>
      </c>
      <c r="B27" t="s">
        <v>133</v>
      </c>
    </row>
    <row r="28" spans="1:2" x14ac:dyDescent="0.2">
      <c r="A28" s="36" t="s">
        <v>129</v>
      </c>
      <c r="B28" t="s">
        <v>134</v>
      </c>
    </row>
    <row r="29" spans="1:2" x14ac:dyDescent="0.2">
      <c r="A29" s="36" t="s">
        <v>130</v>
      </c>
      <c r="B29" t="s">
        <v>135</v>
      </c>
    </row>
    <row r="30" spans="1:2" x14ac:dyDescent="0.2">
      <c r="A30" s="36" t="s">
        <v>131</v>
      </c>
      <c r="B30" t="s">
        <v>136</v>
      </c>
    </row>
    <row r="31" spans="1:2" x14ac:dyDescent="0.2">
      <c r="A31" s="36" t="s">
        <v>11</v>
      </c>
      <c r="B31" t="s">
        <v>137</v>
      </c>
    </row>
    <row r="33" spans="1:12" ht="19" x14ac:dyDescent="0.25">
      <c r="A33" s="37" t="s">
        <v>95</v>
      </c>
    </row>
    <row r="34" spans="1:12" x14ac:dyDescent="0.2">
      <c r="A34" s="40" t="s">
        <v>112</v>
      </c>
      <c r="B34" s="41"/>
      <c r="C34" s="41"/>
      <c r="D34" s="41"/>
      <c r="E34" s="41"/>
      <c r="F34" s="41"/>
      <c r="G34" s="41"/>
      <c r="H34" s="41"/>
      <c r="I34" s="41"/>
      <c r="J34" s="41"/>
      <c r="K34" s="41"/>
      <c r="L34" s="41"/>
    </row>
    <row r="35" spans="1:12" x14ac:dyDescent="0.2">
      <c r="A35" s="40" t="s">
        <v>115</v>
      </c>
      <c r="B35" s="41"/>
      <c r="C35" s="41"/>
      <c r="D35" s="41"/>
      <c r="E35" s="41"/>
      <c r="F35" s="41"/>
      <c r="G35" s="41"/>
      <c r="H35" s="41"/>
      <c r="I35" s="41"/>
      <c r="J35" s="41"/>
      <c r="K35" s="41"/>
      <c r="L35" s="41"/>
    </row>
    <row r="36" spans="1:12" x14ac:dyDescent="0.2">
      <c r="A36" s="40" t="s">
        <v>114</v>
      </c>
      <c r="B36" s="41"/>
      <c r="C36" s="41"/>
      <c r="D36" s="41"/>
      <c r="E36" s="41"/>
      <c r="F36" s="41"/>
      <c r="G36" s="41"/>
      <c r="H36" s="41"/>
      <c r="I36" s="41"/>
      <c r="J36" s="41"/>
      <c r="K36" s="41"/>
      <c r="L36" s="41"/>
    </row>
    <row r="37" spans="1:12" x14ac:dyDescent="0.2">
      <c r="A37" s="40" t="s">
        <v>113</v>
      </c>
      <c r="B37" s="41"/>
      <c r="C37" s="41"/>
      <c r="D37" s="41"/>
      <c r="E37" s="41"/>
      <c r="F37" s="41"/>
      <c r="G37" s="41"/>
      <c r="H37" s="41"/>
      <c r="I37" s="41"/>
      <c r="J37" s="41"/>
      <c r="K37" s="41"/>
      <c r="L37" s="41"/>
    </row>
    <row r="38" spans="1:12" x14ac:dyDescent="0.2">
      <c r="A38" s="40"/>
      <c r="B38" s="41"/>
      <c r="C38" s="41"/>
      <c r="D38" s="41"/>
      <c r="E38" s="41"/>
      <c r="F38" s="41"/>
      <c r="G38" s="41"/>
      <c r="H38" s="41"/>
      <c r="I38" s="41"/>
      <c r="J38" s="41"/>
      <c r="K38" s="41"/>
      <c r="L38" s="41"/>
    </row>
    <row r="39" spans="1:12" x14ac:dyDescent="0.2">
      <c r="A39" s="36" t="s">
        <v>4</v>
      </c>
      <c r="B39" t="s">
        <v>119</v>
      </c>
    </row>
    <row r="40" spans="1:12" x14ac:dyDescent="0.2">
      <c r="A40" s="36" t="s">
        <v>5</v>
      </c>
      <c r="B40" t="s">
        <v>116</v>
      </c>
    </row>
    <row r="41" spans="1:12" x14ac:dyDescent="0.2">
      <c r="A41" s="36" t="s">
        <v>12</v>
      </c>
      <c r="B41" s="3" t="s">
        <v>121</v>
      </c>
    </row>
    <row r="42" spans="1:12" x14ac:dyDescent="0.2">
      <c r="A42" s="36" t="s">
        <v>36</v>
      </c>
      <c r="B42" s="3" t="s">
        <v>120</v>
      </c>
    </row>
    <row r="43" spans="1:12" x14ac:dyDescent="0.2">
      <c r="A43" s="36" t="s">
        <v>84</v>
      </c>
      <c r="B43" s="3" t="s">
        <v>123</v>
      </c>
    </row>
    <row r="45" spans="1:12" ht="19" x14ac:dyDescent="0.25">
      <c r="A45" s="37" t="s">
        <v>98</v>
      </c>
    </row>
    <row r="46" spans="1:12" x14ac:dyDescent="0.2">
      <c r="A46" s="40" t="s">
        <v>102</v>
      </c>
    </row>
    <row r="47" spans="1:12" x14ac:dyDescent="0.2">
      <c r="A47" t="s">
        <v>105</v>
      </c>
    </row>
    <row r="48" spans="1:12" x14ac:dyDescent="0.2">
      <c r="A48" t="s">
        <v>108</v>
      </c>
    </row>
  </sheetData>
  <hyperlinks>
    <hyperlink ref="A12" location="BOM!A1" display="BOM"/>
    <hyperlink ref="A13" location="LOV!A1" display="LOV"/>
    <hyperlink ref="A2" r:id="rId1"/>
  </hyperlinks>
  <pageMargins left="0.7" right="0.7" top="0.75" bottom="0.75" header="0.3" footer="0.3"/>
  <pageSetup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E21" sqref="E21"/>
    </sheetView>
  </sheetViews>
  <sheetFormatPr baseColWidth="10" defaultColWidth="8.83203125" defaultRowHeight="15" x14ac:dyDescent="0.2"/>
  <cols>
    <col min="1" max="1" width="12.6640625" bestFit="1" customWidth="1"/>
    <col min="2" max="2" width="16.1640625" bestFit="1" customWidth="1"/>
    <col min="3" max="3" width="11.33203125" bestFit="1" customWidth="1"/>
    <col min="5" max="5" width="10.1640625" bestFit="1" customWidth="1"/>
  </cols>
  <sheetData>
    <row r="1" spans="1:5" ht="17" thickTop="1" thickBot="1" x14ac:dyDescent="0.25">
      <c r="A1" s="20" t="s">
        <v>4</v>
      </c>
      <c r="B1" s="21" t="s">
        <v>5</v>
      </c>
      <c r="C1" s="21" t="s">
        <v>12</v>
      </c>
      <c r="D1" s="10" t="s">
        <v>107</v>
      </c>
      <c r="E1" s="34" t="s">
        <v>84</v>
      </c>
    </row>
    <row r="2" spans="1:5" ht="16" thickTop="1" x14ac:dyDescent="0.2">
      <c r="A2" s="19" t="s">
        <v>3</v>
      </c>
      <c r="B2" s="17" t="s">
        <v>6</v>
      </c>
      <c r="C2" s="22">
        <v>0</v>
      </c>
      <c r="D2" s="23" t="s">
        <v>37</v>
      </c>
      <c r="E2" s="32" t="s">
        <v>86</v>
      </c>
    </row>
    <row r="3" spans="1:5" ht="16" thickBot="1" x14ac:dyDescent="0.25">
      <c r="A3" s="16" t="s">
        <v>7</v>
      </c>
      <c r="B3" s="17" t="s">
        <v>16</v>
      </c>
      <c r="C3" s="22">
        <v>1</v>
      </c>
      <c r="D3" s="17" t="s">
        <v>38</v>
      </c>
      <c r="E3" s="33" t="s">
        <v>87</v>
      </c>
    </row>
    <row r="4" spans="1:5" x14ac:dyDescent="0.2">
      <c r="B4" s="17" t="s">
        <v>24</v>
      </c>
      <c r="C4" s="22">
        <v>2</v>
      </c>
      <c r="D4" s="17" t="s">
        <v>39</v>
      </c>
    </row>
    <row r="5" spans="1:5" x14ac:dyDescent="0.2">
      <c r="B5" s="17" t="s">
        <v>13</v>
      </c>
      <c r="C5" s="22">
        <v>3</v>
      </c>
      <c r="D5" s="17" t="s">
        <v>40</v>
      </c>
    </row>
    <row r="6" spans="1:5" x14ac:dyDescent="0.2">
      <c r="B6" s="17" t="s">
        <v>25</v>
      </c>
      <c r="C6" s="22">
        <v>4</v>
      </c>
      <c r="D6" s="17" t="s">
        <v>41</v>
      </c>
    </row>
    <row r="7" spans="1:5" x14ac:dyDescent="0.2">
      <c r="B7" s="17" t="s">
        <v>21</v>
      </c>
      <c r="C7" s="22">
        <v>5</v>
      </c>
      <c r="D7" s="17" t="s">
        <v>42</v>
      </c>
    </row>
    <row r="8" spans="1:5" x14ac:dyDescent="0.2">
      <c r="B8" s="17" t="s">
        <v>14</v>
      </c>
      <c r="C8" s="22">
        <v>6</v>
      </c>
      <c r="D8" s="17" t="s">
        <v>43</v>
      </c>
    </row>
    <row r="9" spans="1:5" x14ac:dyDescent="0.2">
      <c r="B9" s="17" t="s">
        <v>23</v>
      </c>
      <c r="C9" s="22">
        <v>7</v>
      </c>
      <c r="D9" s="17" t="s">
        <v>44</v>
      </c>
    </row>
    <row r="10" spans="1:5" x14ac:dyDescent="0.2">
      <c r="B10" s="17" t="s">
        <v>19</v>
      </c>
      <c r="C10" s="22">
        <v>8</v>
      </c>
      <c r="D10" s="17" t="s">
        <v>45</v>
      </c>
    </row>
    <row r="11" spans="1:5" ht="16" thickBot="1" x14ac:dyDescent="0.25">
      <c r="B11" s="17" t="s">
        <v>17</v>
      </c>
      <c r="C11" s="16" t="s">
        <v>7</v>
      </c>
      <c r="D11" s="17" t="s">
        <v>46</v>
      </c>
    </row>
    <row r="12" spans="1:5" x14ac:dyDescent="0.2">
      <c r="B12" s="17" t="s">
        <v>20</v>
      </c>
      <c r="D12" s="17" t="s">
        <v>19</v>
      </c>
    </row>
    <row r="13" spans="1:5" x14ac:dyDescent="0.2">
      <c r="B13" s="17" t="s">
        <v>15</v>
      </c>
      <c r="D13" s="17" t="s">
        <v>17</v>
      </c>
    </row>
    <row r="14" spans="1:5" x14ac:dyDescent="0.2">
      <c r="B14" s="17" t="s">
        <v>26</v>
      </c>
      <c r="D14" s="17" t="s">
        <v>47</v>
      </c>
    </row>
    <row r="15" spans="1:5" ht="16" thickBot="1" x14ac:dyDescent="0.25">
      <c r="B15" s="18" t="s">
        <v>18</v>
      </c>
      <c r="D15" s="17" t="s">
        <v>48</v>
      </c>
    </row>
    <row r="16" spans="1:5" x14ac:dyDescent="0.2">
      <c r="B16" s="4"/>
      <c r="D16" s="17" t="s">
        <v>49</v>
      </c>
    </row>
    <row r="17" spans="4:4" x14ac:dyDescent="0.2">
      <c r="D17" s="17" t="s">
        <v>50</v>
      </c>
    </row>
    <row r="18" spans="4:4" x14ac:dyDescent="0.2">
      <c r="D18" s="17" t="s">
        <v>51</v>
      </c>
    </row>
    <row r="19" spans="4:4" x14ac:dyDescent="0.2">
      <c r="D19" s="17" t="s">
        <v>52</v>
      </c>
    </row>
    <row r="20" spans="4:4" x14ac:dyDescent="0.2">
      <c r="D20" s="17" t="s">
        <v>53</v>
      </c>
    </row>
    <row r="21" spans="4:4" x14ac:dyDescent="0.2">
      <c r="D21" s="17" t="s">
        <v>54</v>
      </c>
    </row>
    <row r="22" spans="4:4" x14ac:dyDescent="0.2">
      <c r="D22" s="17" t="s">
        <v>55</v>
      </c>
    </row>
    <row r="23" spans="4:4" x14ac:dyDescent="0.2">
      <c r="D23" s="17" t="s">
        <v>56</v>
      </c>
    </row>
    <row r="24" spans="4:4" x14ac:dyDescent="0.2">
      <c r="D24" s="17" t="s">
        <v>57</v>
      </c>
    </row>
    <row r="25" spans="4:4" x14ac:dyDescent="0.2">
      <c r="D25" s="17" t="s">
        <v>58</v>
      </c>
    </row>
    <row r="26" spans="4:4" x14ac:dyDescent="0.2">
      <c r="D26" s="17" t="s">
        <v>59</v>
      </c>
    </row>
    <row r="27" spans="4:4" x14ac:dyDescent="0.2">
      <c r="D27" s="17" t="s">
        <v>60</v>
      </c>
    </row>
    <row r="28" spans="4:4" x14ac:dyDescent="0.2">
      <c r="D28" s="17" t="s">
        <v>61</v>
      </c>
    </row>
    <row r="29" spans="4:4" x14ac:dyDescent="0.2">
      <c r="D29" s="17" t="s">
        <v>62</v>
      </c>
    </row>
    <row r="30" spans="4:4" x14ac:dyDescent="0.2">
      <c r="D30" s="17" t="s">
        <v>63</v>
      </c>
    </row>
    <row r="31" spans="4:4" x14ac:dyDescent="0.2">
      <c r="D31" s="17" t="s">
        <v>64</v>
      </c>
    </row>
    <row r="32" spans="4:4" x14ac:dyDescent="0.2">
      <c r="D32" s="17" t="s">
        <v>65</v>
      </c>
    </row>
    <row r="33" spans="4:4" x14ac:dyDescent="0.2">
      <c r="D33" s="17" t="s">
        <v>66</v>
      </c>
    </row>
    <row r="34" spans="4:4" x14ac:dyDescent="0.2">
      <c r="D34" s="17" t="s">
        <v>67</v>
      </c>
    </row>
    <row r="35" spans="4:4" x14ac:dyDescent="0.2">
      <c r="D35" s="17" t="s">
        <v>68</v>
      </c>
    </row>
    <row r="36" spans="4:4" x14ac:dyDescent="0.2">
      <c r="D36" s="17" t="s">
        <v>69</v>
      </c>
    </row>
    <row r="37" spans="4:4" x14ac:dyDescent="0.2">
      <c r="D37" s="17" t="s">
        <v>70</v>
      </c>
    </row>
    <row r="38" spans="4:4" x14ac:dyDescent="0.2">
      <c r="D38" s="17" t="s">
        <v>71</v>
      </c>
    </row>
    <row r="39" spans="4:4" x14ac:dyDescent="0.2">
      <c r="D39" s="17" t="s">
        <v>72</v>
      </c>
    </row>
    <row r="40" spans="4:4" x14ac:dyDescent="0.2">
      <c r="D40" s="17" t="s">
        <v>73</v>
      </c>
    </row>
    <row r="41" spans="4:4" ht="16" thickBot="1" x14ac:dyDescent="0.25">
      <c r="D41" s="18" t="s">
        <v>74</v>
      </c>
    </row>
  </sheetData>
  <sortState ref="B3:B16">
    <sortCondition ref="B3:B16"/>
  </sortState>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BOM</vt:lpstr>
      <vt:lpstr>Instructions</vt:lpstr>
      <vt:lpstr>LOV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BOM Template</dc:title>
  <dc:creator>E</dc:creator>
  <cp:lastModifiedBy>Microsoft Office User</cp:lastModifiedBy>
  <cp:lastPrinted>2014-04-29T22:26:01Z</cp:lastPrinted>
  <dcterms:created xsi:type="dcterms:W3CDTF">2014-04-22T14:35:31Z</dcterms:created>
  <dcterms:modified xsi:type="dcterms:W3CDTF">2016-10-04T11:43:41Z</dcterms:modified>
</cp:coreProperties>
</file>