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vargas/Desktop/"/>
    </mc:Choice>
  </mc:AlternateContent>
  <xr:revisionPtr revIDLastSave="0" documentId="13_ncr:1_{E85F01DF-3F67-714F-8F11-DA803EC10CF4}" xr6:coauthVersionLast="45" xr6:coauthVersionMax="45" xr10:uidLastSave="{00000000-0000-0000-0000-000000000000}"/>
  <bookViews>
    <workbookView xWindow="2900" yWindow="460" windowWidth="26440" windowHeight="14620" activeTab="2" xr2:uid="{F62BBC5C-11FE-B74E-BE3C-7763365D929F}"/>
  </bookViews>
  <sheets>
    <sheet name="FIRMA " sheetId="1" r:id="rId1"/>
    <sheet name="HOSTAL " sheetId="2" r:id="rId2"/>
    <sheet name="LUBRICENTRO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A27" i="3" s="1"/>
  <c r="G20" i="3" l="1"/>
  <c r="A28" i="3"/>
  <c r="A29" i="3" s="1"/>
  <c r="B20" i="3" s="1"/>
  <c r="G21" i="3" s="1"/>
  <c r="G22" i="3" l="1"/>
  <c r="G23" i="3" s="1"/>
  <c r="G24" i="3" l="1"/>
  <c r="G25" i="3" s="1"/>
  <c r="G26" i="3" s="1"/>
  <c r="H22" i="3"/>
  <c r="H25" i="3" l="1"/>
  <c r="I25" i="3" s="1"/>
  <c r="I22" i="3"/>
  <c r="H24" i="3"/>
  <c r="I24" i="3" s="1"/>
  <c r="I26" i="3" l="1"/>
  <c r="H26" i="3"/>
  <c r="C39" i="3" s="1"/>
  <c r="G66" i="2" l="1"/>
  <c r="B67" i="2"/>
  <c r="B68" i="2" s="1"/>
  <c r="B59" i="2"/>
  <c r="C41" i="2"/>
  <c r="C46" i="2" s="1"/>
  <c r="C38" i="2"/>
  <c r="I56" i="2"/>
  <c r="I55" i="2"/>
  <c r="I54" i="2"/>
  <c r="G53" i="2"/>
  <c r="G63" i="2" s="1"/>
  <c r="I51" i="2"/>
  <c r="I50" i="2"/>
  <c r="J52" i="2"/>
  <c r="I49" i="2"/>
  <c r="N48" i="2"/>
  <c r="G51" i="2"/>
  <c r="I46" i="2"/>
  <c r="C27" i="2"/>
  <c r="J45" i="2"/>
  <c r="F44" i="2"/>
  <c r="I45" i="2" s="1"/>
  <c r="N43" i="2"/>
  <c r="J46" i="2" s="1"/>
  <c r="I43" i="2"/>
  <c r="C24" i="2"/>
  <c r="J41" i="2"/>
  <c r="J38" i="2"/>
  <c r="R12" i="2"/>
  <c r="J44" i="2" s="1"/>
  <c r="J35" i="2"/>
  <c r="J33" i="2"/>
  <c r="I33" i="2"/>
  <c r="J34" i="2"/>
  <c r="I32" i="2"/>
  <c r="J31" i="2"/>
  <c r="J32" i="2"/>
  <c r="C13" i="2"/>
  <c r="N30" i="2"/>
  <c r="G41" i="2" s="1"/>
  <c r="J42" i="2" s="1"/>
  <c r="J30" i="2"/>
  <c r="J29" i="2"/>
  <c r="J28" i="2"/>
  <c r="G35" i="2"/>
  <c r="N25" i="2"/>
  <c r="G42" i="2" s="1"/>
  <c r="J43" i="2" s="1"/>
  <c r="N20" i="2"/>
  <c r="I20" i="2"/>
  <c r="I18" i="2"/>
  <c r="I17" i="2"/>
  <c r="N15" i="2"/>
  <c r="G39" i="2" s="1"/>
  <c r="J40" i="2" s="1"/>
  <c r="I11" i="2"/>
  <c r="N10" i="2"/>
  <c r="G38" i="2" s="1"/>
  <c r="G25" i="2"/>
  <c r="N5" i="2"/>
  <c r="C47" i="2" l="1"/>
  <c r="C42" i="2"/>
  <c r="J36" i="2"/>
  <c r="G46" i="2"/>
  <c r="G67" i="2" s="1"/>
  <c r="J39" i="2"/>
  <c r="J47" i="2" s="1"/>
  <c r="J66" i="2"/>
  <c r="J67" i="2" s="1"/>
  <c r="J64" i="2"/>
  <c r="J26" i="2"/>
  <c r="J68" i="2" l="1"/>
  <c r="D148" i="1" l="1"/>
  <c r="D149" i="1" s="1"/>
  <c r="D146" i="1"/>
  <c r="B109" i="1"/>
  <c r="B112" i="1" s="1"/>
  <c r="F108" i="1"/>
  <c r="E108" i="1"/>
  <c r="F107" i="1"/>
  <c r="E107" i="1"/>
  <c r="F105" i="1"/>
  <c r="E105" i="1"/>
  <c r="F103" i="1"/>
  <c r="E103" i="1"/>
  <c r="F101" i="1"/>
  <c r="E101" i="1"/>
  <c r="F100" i="1"/>
  <c r="E100" i="1"/>
  <c r="F99" i="1"/>
  <c r="E99" i="1"/>
  <c r="F98" i="1"/>
  <c r="E98" i="1"/>
  <c r="F97" i="1"/>
  <c r="E97" i="1"/>
  <c r="F96" i="1"/>
  <c r="E96" i="1"/>
  <c r="B92" i="1"/>
  <c r="AC33" i="1" s="1"/>
  <c r="F91" i="1"/>
  <c r="E91" i="1"/>
  <c r="G91" i="1" s="1"/>
  <c r="F90" i="1"/>
  <c r="E90" i="1"/>
  <c r="F89" i="1"/>
  <c r="E89" i="1"/>
  <c r="F87" i="1"/>
  <c r="E87" i="1"/>
  <c r="F85" i="1"/>
  <c r="E85" i="1"/>
  <c r="G85" i="1" s="1"/>
  <c r="F84" i="1"/>
  <c r="E84" i="1"/>
  <c r="F83" i="1"/>
  <c r="E83" i="1"/>
  <c r="G83" i="1" s="1"/>
  <c r="F81" i="1"/>
  <c r="E81" i="1"/>
  <c r="F80" i="1"/>
  <c r="E80" i="1"/>
  <c r="G80" i="1" s="1"/>
  <c r="F79" i="1"/>
  <c r="E79" i="1"/>
  <c r="F78" i="1"/>
  <c r="E78" i="1"/>
  <c r="G78" i="1" s="1"/>
  <c r="F77" i="1"/>
  <c r="E77" i="1"/>
  <c r="G77" i="1" s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B60" i="1"/>
  <c r="B110" i="1" s="1"/>
  <c r="F58" i="1"/>
  <c r="E58" i="1"/>
  <c r="F57" i="1"/>
  <c r="E57" i="1"/>
  <c r="F55" i="1"/>
  <c r="E55" i="1"/>
  <c r="F54" i="1"/>
  <c r="E54" i="1"/>
  <c r="F53" i="1"/>
  <c r="E53" i="1"/>
  <c r="F51" i="1"/>
  <c r="E51" i="1"/>
  <c r="F50" i="1"/>
  <c r="E50" i="1"/>
  <c r="F49" i="1"/>
  <c r="E49" i="1"/>
  <c r="F48" i="1"/>
  <c r="E48" i="1"/>
  <c r="Z60" i="1"/>
  <c r="F47" i="1"/>
  <c r="E47" i="1"/>
  <c r="F46" i="1"/>
  <c r="E46" i="1"/>
  <c r="F45" i="1"/>
  <c r="E45" i="1"/>
  <c r="F44" i="1"/>
  <c r="E44" i="1"/>
  <c r="F43" i="1"/>
  <c r="E43" i="1"/>
  <c r="F42" i="1"/>
  <c r="E42" i="1"/>
  <c r="G42" i="1" s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J26" i="1"/>
  <c r="N25" i="1"/>
  <c r="M25" i="1"/>
  <c r="N23" i="1"/>
  <c r="M23" i="1"/>
  <c r="N21" i="1"/>
  <c r="M21" i="1"/>
  <c r="N20" i="1"/>
  <c r="M20" i="1"/>
  <c r="N19" i="1"/>
  <c r="M19" i="1"/>
  <c r="N17" i="1"/>
  <c r="M17" i="1"/>
  <c r="N16" i="1"/>
  <c r="M16" i="1"/>
  <c r="N15" i="1"/>
  <c r="M15" i="1"/>
  <c r="R14" i="1"/>
  <c r="N14" i="1"/>
  <c r="M14" i="1"/>
  <c r="V13" i="1"/>
  <c r="U13" i="1"/>
  <c r="N13" i="1"/>
  <c r="M13" i="1"/>
  <c r="N12" i="1"/>
  <c r="M12" i="1"/>
  <c r="V11" i="1"/>
  <c r="U11" i="1"/>
  <c r="N11" i="1"/>
  <c r="M11" i="1"/>
  <c r="N10" i="1"/>
  <c r="M10" i="1"/>
  <c r="O10" i="1" s="1"/>
  <c r="V9" i="1"/>
  <c r="U9" i="1"/>
  <c r="N9" i="1"/>
  <c r="M9" i="1"/>
  <c r="N8" i="1"/>
  <c r="M8" i="1"/>
  <c r="V7" i="1"/>
  <c r="U7" i="1"/>
  <c r="W7" i="1" s="1"/>
  <c r="N7" i="1"/>
  <c r="M7" i="1"/>
  <c r="AC32" i="1"/>
  <c r="C111" i="1" s="1"/>
  <c r="V6" i="1"/>
  <c r="U6" i="1"/>
  <c r="N6" i="1"/>
  <c r="M6" i="1"/>
  <c r="O6" i="1" l="1"/>
  <c r="O12" i="1"/>
  <c r="G45" i="1"/>
  <c r="O14" i="1"/>
  <c r="G37" i="1"/>
  <c r="G41" i="1"/>
  <c r="G55" i="1"/>
  <c r="W9" i="1"/>
  <c r="G40" i="1"/>
  <c r="G54" i="1"/>
  <c r="G57" i="1"/>
  <c r="G69" i="1"/>
  <c r="O7" i="1"/>
  <c r="O19" i="1"/>
  <c r="O21" i="1"/>
  <c r="O25" i="1"/>
  <c r="G47" i="1"/>
  <c r="G64" i="1"/>
  <c r="G67" i="1"/>
  <c r="G76" i="1"/>
  <c r="G97" i="1"/>
  <c r="G99" i="1"/>
  <c r="G105" i="1"/>
  <c r="G81" i="1"/>
  <c r="G84" i="1"/>
  <c r="G87" i="1"/>
  <c r="O9" i="1"/>
  <c r="O15" i="1"/>
  <c r="O20" i="1"/>
  <c r="O23" i="1"/>
  <c r="G46" i="1"/>
  <c r="G51" i="1"/>
  <c r="G96" i="1"/>
  <c r="G98" i="1"/>
  <c r="G100" i="1"/>
  <c r="G103" i="1"/>
  <c r="G107" i="1"/>
  <c r="W6" i="1"/>
  <c r="AF36" i="1"/>
  <c r="C112" i="1" s="1"/>
  <c r="D112" i="1" s="1"/>
  <c r="O11" i="1"/>
  <c r="O13" i="1"/>
  <c r="O16" i="1"/>
  <c r="O17" i="1"/>
  <c r="Z45" i="1"/>
  <c r="Z42" i="1"/>
  <c r="G35" i="1"/>
  <c r="G38" i="1"/>
  <c r="G39" i="1"/>
  <c r="G43" i="1"/>
  <c r="G48" i="1"/>
  <c r="G50" i="1"/>
  <c r="G68" i="1"/>
  <c r="G70" i="1"/>
  <c r="G72" i="1"/>
  <c r="G90" i="1"/>
  <c r="D150" i="1"/>
  <c r="Z26" i="1"/>
  <c r="O8" i="1"/>
  <c r="W11" i="1"/>
  <c r="W13" i="1"/>
  <c r="G44" i="1"/>
  <c r="G49" i="1"/>
  <c r="G53" i="1"/>
  <c r="G58" i="1"/>
  <c r="G73" i="1"/>
  <c r="G75" i="1"/>
  <c r="G89" i="1"/>
  <c r="G101" i="1"/>
  <c r="G108" i="1"/>
  <c r="D140" i="1"/>
  <c r="D151" i="1" s="1"/>
  <c r="B111" i="1"/>
  <c r="D111" i="1" s="1"/>
  <c r="G65" i="1"/>
  <c r="G71" i="1"/>
  <c r="G74" i="1"/>
  <c r="G79" i="1"/>
  <c r="F115" i="1"/>
  <c r="E115" i="1"/>
  <c r="G36" i="1"/>
  <c r="Z62" i="1"/>
  <c r="B113" i="1"/>
  <c r="AC34" i="1"/>
  <c r="AF37" i="1"/>
  <c r="G66" i="1"/>
  <c r="D154" i="1" l="1"/>
  <c r="AF38" i="1"/>
  <c r="Z61" i="1"/>
  <c r="Z63" i="1" s="1"/>
  <c r="C110" i="1" l="1"/>
  <c r="D110" i="1" s="1"/>
  <c r="D113" i="1" s="1"/>
  <c r="C113" i="1"/>
  <c r="E116" i="1" s="1"/>
  <c r="E117" i="1" s="1"/>
  <c r="F116" i="1" l="1"/>
  <c r="F117" i="1" s="1"/>
  <c r="F124" i="1" s="1"/>
</calcChain>
</file>

<file path=xl/sharedStrings.xml><?xml version="1.0" encoding="utf-8"?>
<sst xmlns="http://schemas.openxmlformats.org/spreadsheetml/2006/main" count="454" uniqueCount="235">
  <si>
    <t>INGRESO</t>
  </si>
  <si>
    <r>
      <rPr>
        <b/>
        <sz val="24"/>
        <color theme="1"/>
        <rFont val="Calibri"/>
        <family val="2"/>
        <scheme val="minor"/>
      </rPr>
      <t>GASTOS</t>
    </r>
    <r>
      <rPr>
        <sz val="24"/>
        <color theme="1"/>
        <rFont val="Calibri"/>
        <family val="2"/>
        <scheme val="minor"/>
      </rPr>
      <t xml:space="preserve"> </t>
    </r>
  </si>
  <si>
    <t>TALCA</t>
  </si>
  <si>
    <t>LINARES</t>
  </si>
  <si>
    <t>CURICO</t>
  </si>
  <si>
    <t>NOMBRE</t>
  </si>
  <si>
    <t xml:space="preserve">  MONTO   </t>
  </si>
  <si>
    <t xml:space="preserve">FECHA </t>
  </si>
  <si>
    <t xml:space="preserve"> Nº CUOTA  </t>
  </si>
  <si>
    <t xml:space="preserve">MONTO </t>
  </si>
  <si>
    <t xml:space="preserve">Nº CUOTA </t>
  </si>
  <si>
    <t xml:space="preserve">  MIGUEL   </t>
  </si>
  <si>
    <t>JUAN</t>
  </si>
  <si>
    <t>RECTIFICACION</t>
  </si>
  <si>
    <t>MOTIVO</t>
  </si>
  <si>
    <t>MONTO</t>
  </si>
  <si>
    <t>AMPARO (CIVIL)</t>
  </si>
  <si>
    <t xml:space="preserve">JUAN </t>
  </si>
  <si>
    <t xml:space="preserve">GASTOS FIJOS  </t>
  </si>
  <si>
    <t>GASTOS FIJOS</t>
  </si>
  <si>
    <t xml:space="preserve">                          GASTOS FIJOS</t>
  </si>
  <si>
    <t>ARRIENDO</t>
  </si>
  <si>
    <t xml:space="preserve">ARRIENDO KURT MOLLER </t>
  </si>
  <si>
    <t xml:space="preserve">ARRIENDO </t>
  </si>
  <si>
    <t>CORREOS MASIVOS</t>
  </si>
  <si>
    <t>INTERNET Y TELEFONO</t>
  </si>
  <si>
    <t xml:space="preserve">LUZ </t>
  </si>
  <si>
    <t>PENAL</t>
  </si>
  <si>
    <t xml:space="preserve">AGUA </t>
  </si>
  <si>
    <t>TELEFONO E INTERNET</t>
  </si>
  <si>
    <t>LABORAL</t>
  </si>
  <si>
    <t xml:space="preserve">TELSUR </t>
  </si>
  <si>
    <t>AGUA MANANTIAL</t>
  </si>
  <si>
    <t>INTERNET + TELEFONÍA ADM</t>
  </si>
  <si>
    <t>COMPRA DE UTILES DE OFICINA (PRISA)</t>
  </si>
  <si>
    <t xml:space="preserve">CARTAS ENTREGADAS </t>
  </si>
  <si>
    <t>EMPRESA</t>
  </si>
  <si>
    <t>TELÉFONO FIJO</t>
  </si>
  <si>
    <t>JARDINERO X2</t>
  </si>
  <si>
    <t xml:space="preserve">PLAN CELULAR AMPARO </t>
  </si>
  <si>
    <t xml:space="preserve">SUB-TOTAL </t>
  </si>
  <si>
    <t>MANANTIAL AGUA</t>
  </si>
  <si>
    <t>CASETRAKING</t>
  </si>
  <si>
    <t>5,5% POR FACTURA A CLIENTES EMPRESA</t>
  </si>
  <si>
    <t xml:space="preserve">CONTABILIDAD </t>
  </si>
  <si>
    <t>CARGA DE TONER Y REPARACION</t>
  </si>
  <si>
    <t>RR.HH</t>
  </si>
  <si>
    <t>FINANZAS</t>
  </si>
  <si>
    <t xml:space="preserve">FAMILIA </t>
  </si>
  <si>
    <t xml:space="preserve">AMARILLAS </t>
  </si>
  <si>
    <t xml:space="preserve">                          SUELDOS</t>
  </si>
  <si>
    <t>PAMELA</t>
  </si>
  <si>
    <t xml:space="preserve">                                     SUELDOS</t>
  </si>
  <si>
    <t xml:space="preserve">IMPOSICIONES PAMELA </t>
  </si>
  <si>
    <t>ANDREA GARCIA</t>
  </si>
  <si>
    <t>SUELDO KARINA</t>
  </si>
  <si>
    <t>IMPOSICIONES ANDREA</t>
  </si>
  <si>
    <t>GUARDADO DE STAN INSPECCION</t>
  </si>
  <si>
    <t>IMPOSICIONES KARINA</t>
  </si>
  <si>
    <t xml:space="preserve">YANIRIS BAHAMON </t>
  </si>
  <si>
    <t>INFORMATICA</t>
  </si>
  <si>
    <t>IMPOSICIONES BAHAMON</t>
  </si>
  <si>
    <t xml:space="preserve">VICTOR HODGES E IMPOSICIONES </t>
  </si>
  <si>
    <t xml:space="preserve">RODRIGO MOYA </t>
  </si>
  <si>
    <t>GONZALO ARAVENA E IMPOSICIONES</t>
  </si>
  <si>
    <t>IMPOSICIONES RODRIGO MOYA</t>
  </si>
  <si>
    <t>SUB TOTAL</t>
  </si>
  <si>
    <t>CAPTADOR</t>
  </si>
  <si>
    <t>MIGUEL FARIAS</t>
  </si>
  <si>
    <t xml:space="preserve">                              SUELDOS</t>
  </si>
  <si>
    <t xml:space="preserve">DAVIS  CACERES </t>
  </si>
  <si>
    <t>IMPOSICIONES MIGUEL FARIAS</t>
  </si>
  <si>
    <t>SECRETARIAS</t>
  </si>
  <si>
    <t xml:space="preserve">IMPOSICIONES DEIVIS </t>
  </si>
  <si>
    <t>BONO</t>
  </si>
  <si>
    <t xml:space="preserve">EGARNAIBE TORRES </t>
  </si>
  <si>
    <t>GASTOS VARIABLES</t>
  </si>
  <si>
    <t xml:space="preserve">PASAJE A GONZALO </t>
  </si>
  <si>
    <t xml:space="preserve">NELVIS VILLALOBOS </t>
  </si>
  <si>
    <t>BLAZER SECRETARIA</t>
  </si>
  <si>
    <t>FAMILIA</t>
  </si>
  <si>
    <t>ADMINISTRACION</t>
  </si>
  <si>
    <t>TOTAL GASTOS</t>
  </si>
  <si>
    <t>SOLANCH</t>
  </si>
  <si>
    <t>TOTAL INGRESOS</t>
  </si>
  <si>
    <t xml:space="preserve">ASEO </t>
  </si>
  <si>
    <t xml:space="preserve">TOTAL </t>
  </si>
  <si>
    <t xml:space="preserve">ARRIENDO CASA JUAN REBOLLEDO </t>
  </si>
  <si>
    <t>ANDREA PEÑAILILLO</t>
  </si>
  <si>
    <t xml:space="preserve">PAGO DE NOTARIA - FINIQUITO A ANDREA GARCÍA </t>
  </si>
  <si>
    <t>ABOGADOS</t>
  </si>
  <si>
    <t xml:space="preserve">NICOLAS FELIX </t>
  </si>
  <si>
    <t xml:space="preserve">BONOS </t>
  </si>
  <si>
    <t xml:space="preserve">IMPOSICIONES </t>
  </si>
  <si>
    <t xml:space="preserve">                           GASTOS VARIABLES</t>
  </si>
  <si>
    <t xml:space="preserve">PENAL </t>
  </si>
  <si>
    <t xml:space="preserve">RELBASE </t>
  </si>
  <si>
    <t>SUB . TOTAL</t>
  </si>
  <si>
    <t xml:space="preserve">GASTOS </t>
  </si>
  <si>
    <t>UTILIDAD</t>
  </si>
  <si>
    <t>INGRESO TALCA</t>
  </si>
  <si>
    <t>INGRESO LINARES</t>
  </si>
  <si>
    <t xml:space="preserve">INGRESOS CURICO </t>
  </si>
  <si>
    <t>TOTAL</t>
  </si>
  <si>
    <t xml:space="preserve">MIGUEL </t>
  </si>
  <si>
    <t>%</t>
  </si>
  <si>
    <t>INGRESO %</t>
  </si>
  <si>
    <t>SUB- TOTAL</t>
  </si>
  <si>
    <t xml:space="preserve">GANANCIA JULIO </t>
  </si>
  <si>
    <t>IMPOSICIONES</t>
  </si>
  <si>
    <t xml:space="preserve">CABLE </t>
  </si>
  <si>
    <t xml:space="preserve">ARRIENDO CASA </t>
  </si>
  <si>
    <t xml:space="preserve">SEGURO AUTO </t>
  </si>
  <si>
    <t xml:space="preserve">PAGO PLAN TELEFONO </t>
  </si>
  <si>
    <t>PORCENTAJES 50%</t>
  </si>
  <si>
    <t xml:space="preserve">CAPTADORES 10% </t>
  </si>
  <si>
    <t xml:space="preserve">NOMBRE CLIENTE </t>
  </si>
  <si>
    <t xml:space="preserve">NOMBRE BENEFICIARIO </t>
  </si>
  <si>
    <t xml:space="preserve">VALOR CUOTA </t>
  </si>
  <si>
    <t xml:space="preserve">PORCENTAJE A PAGAR </t>
  </si>
  <si>
    <t>SUB-TOTAL</t>
  </si>
  <si>
    <t xml:space="preserve">CURICÓ AGOSTO </t>
  </si>
  <si>
    <t>TOTAL CARTEROS</t>
  </si>
  <si>
    <t>TOTAL BONOS ABOGADOS</t>
  </si>
  <si>
    <t>"MES"</t>
  </si>
  <si>
    <t>GASTOS JUNIO</t>
  </si>
  <si>
    <t>H1 O H2</t>
  </si>
  <si>
    <t>GASTOS HOSTAL 1</t>
  </si>
  <si>
    <t xml:space="preserve">Monto </t>
  </si>
  <si>
    <t>GASTOS HOSTAL 2</t>
  </si>
  <si>
    <t>ESTADO DE CUENTA TC SANTANDER</t>
  </si>
  <si>
    <t>ESTADO DE CUENTA DEBITO ITAU (GIROS)</t>
  </si>
  <si>
    <t>EMPRESAS</t>
  </si>
  <si>
    <t>DETALLE</t>
  </si>
  <si>
    <t>FECHA</t>
  </si>
  <si>
    <t>LUZ</t>
  </si>
  <si>
    <t>DIVIDENDO (SUSPENSIÓN)</t>
  </si>
  <si>
    <t xml:space="preserve">COMISION BOOKING </t>
  </si>
  <si>
    <t>AGUA</t>
  </si>
  <si>
    <t xml:space="preserve">INTERNET </t>
  </si>
  <si>
    <t>ESTADO DE CUENTA TC FALABELLA PAPA</t>
  </si>
  <si>
    <t xml:space="preserve">PLAN TELEFONICO SRA TERESA </t>
  </si>
  <si>
    <t>SEGURO HOSTALES</t>
  </si>
  <si>
    <t>PAGO GRUPO FIRMA</t>
  </si>
  <si>
    <t xml:space="preserve">TELEFONO RED FIJA </t>
  </si>
  <si>
    <t xml:space="preserve">PENSION ABUELI LUCY </t>
  </si>
  <si>
    <t>ESTADO DE CUENTA TC FALABELLA MAMA</t>
  </si>
  <si>
    <t>SEGURO AUTO SR TERESA</t>
  </si>
  <si>
    <t>H1</t>
  </si>
  <si>
    <t xml:space="preserve">PAN </t>
  </si>
  <si>
    <t xml:space="preserve">ARRIENDO CASA JAVIER </t>
  </si>
  <si>
    <t xml:space="preserve">PANADERO </t>
  </si>
  <si>
    <t xml:space="preserve">PAGO GAS </t>
  </si>
  <si>
    <t xml:space="preserve">HUEVOS </t>
  </si>
  <si>
    <t>ESTADO DE CUENTA TC RIPLEY</t>
  </si>
  <si>
    <t>SEGURO MIGUEL PAPA BANCO ESTADO</t>
  </si>
  <si>
    <t>RRHH</t>
  </si>
  <si>
    <t>ESTADO DE CUENTA TC CENCOSUD PAPA</t>
  </si>
  <si>
    <t>MANTENCION BANCO ESTADO</t>
  </si>
  <si>
    <t xml:space="preserve">MATENCION CTA CORRIENTE SANTANDER </t>
  </si>
  <si>
    <t>SUELDOS</t>
  </si>
  <si>
    <t>SUELDO ROXANA RIVANO</t>
  </si>
  <si>
    <t>ESTADO DE CUENTA TC CENCOSUD MAMA</t>
  </si>
  <si>
    <t xml:space="preserve">SUELDO SOLANCH </t>
  </si>
  <si>
    <t xml:space="preserve">SUELDO BERLIZ </t>
  </si>
  <si>
    <t>Sub- Total</t>
  </si>
  <si>
    <t xml:space="preserve">GONZALO ARAVENA </t>
  </si>
  <si>
    <t xml:space="preserve">PERSONAS NATURALES </t>
  </si>
  <si>
    <t>IVONEE GUINEZ ASEO</t>
  </si>
  <si>
    <t xml:space="preserve">ESTADO DE CUENTA TC ITAU </t>
  </si>
  <si>
    <t>DINERO CTA Rut SR TERESA</t>
  </si>
  <si>
    <t>TARJETAS CREDITO Y DEBITO</t>
  </si>
  <si>
    <t xml:space="preserve">TARJETA SANTANDER </t>
  </si>
  <si>
    <t>TARJETA FALABELLA PAPA</t>
  </si>
  <si>
    <t xml:space="preserve">TARJETA FALABELLA MAMA </t>
  </si>
  <si>
    <t>TARJETAS RIPLEY</t>
  </si>
  <si>
    <t>TARJETA CENCOSUD MAMA</t>
  </si>
  <si>
    <t xml:space="preserve">TARJETA CENCOSUD </t>
  </si>
  <si>
    <t>CENA</t>
  </si>
  <si>
    <t>GASTO TARJETA DEBITO</t>
  </si>
  <si>
    <t xml:space="preserve">TARJETA CREDITO ITAU </t>
  </si>
  <si>
    <t>ESTADO DE CUENTA TC BCI</t>
  </si>
  <si>
    <t>DEPOSITOS</t>
  </si>
  <si>
    <t>CREDITOS</t>
  </si>
  <si>
    <t>PRESTAMO 1(cuotas 36 de 60 )</t>
  </si>
  <si>
    <t>PRESTAMO 2 (Cuotas 34 de 60)</t>
  </si>
  <si>
    <t>PRESTAMO 3 (Cuota 33 de 60)</t>
  </si>
  <si>
    <t xml:space="preserve">OTROS </t>
  </si>
  <si>
    <t>DINERO NO DEPOSITADO</t>
  </si>
  <si>
    <t xml:space="preserve">LUZ JAVIER </t>
  </si>
  <si>
    <t>Sub- Total H1</t>
  </si>
  <si>
    <t xml:space="preserve">AGUA JAVIER </t>
  </si>
  <si>
    <t>Sub- Total H2</t>
  </si>
  <si>
    <t>AMBOS</t>
  </si>
  <si>
    <t>TRANSBANK</t>
  </si>
  <si>
    <t xml:space="preserve">ABONO TRANSBANK </t>
  </si>
  <si>
    <t xml:space="preserve">Total </t>
  </si>
  <si>
    <t xml:space="preserve">INGRESO HOSTAL 1 </t>
  </si>
  <si>
    <t xml:space="preserve">INGRESO HOSTAL 2 </t>
  </si>
  <si>
    <t xml:space="preserve">UTILIDAD LIQUIDA OPERACIONAL </t>
  </si>
  <si>
    <t xml:space="preserve">EL DINERO NO DEPOSITADO </t>
  </si>
  <si>
    <t xml:space="preserve">GASTOS VARIOS INGRESO EFECTIVO </t>
  </si>
  <si>
    <t xml:space="preserve">DETALLE </t>
  </si>
  <si>
    <t>IMPUESTOS</t>
  </si>
  <si>
    <t xml:space="preserve">TOTAL GASTADO </t>
  </si>
  <si>
    <t xml:space="preserve">IMPUESTOS </t>
  </si>
  <si>
    <t>FALTO POR RENDIR</t>
  </si>
  <si>
    <t>INGRESOS "MES"</t>
  </si>
  <si>
    <t xml:space="preserve">CLIENTE </t>
  </si>
  <si>
    <t>OTROS</t>
  </si>
  <si>
    <t xml:space="preserve">RENDICION DE COMPRAS (BRAULIO) TARJETA SOLANCH </t>
  </si>
  <si>
    <t>RENDICION DE COMPRAS (BRAULIO) TARJETA DE ÉL (VAIAJE A SANTIAGO)</t>
  </si>
  <si>
    <t>TOTAL GASTO</t>
  </si>
  <si>
    <t xml:space="preserve">TOTAL  </t>
  </si>
  <si>
    <t>PARA CAJA</t>
  </si>
  <si>
    <t>PARA TRANFERIR A CTA</t>
  </si>
  <si>
    <t>BRAULIO 35%</t>
  </si>
  <si>
    <t>MIGUEL 65%</t>
  </si>
  <si>
    <t>DIEGO 25% DE 65%</t>
  </si>
  <si>
    <t>TOTAL MIGUEL 40%</t>
  </si>
  <si>
    <t>GANANCIA SIN PORCENTAJE</t>
  </si>
  <si>
    <t xml:space="preserve">PORCENTAJE </t>
  </si>
  <si>
    <t xml:space="preserve">GANANCIA FINAL </t>
  </si>
  <si>
    <t>CAJA 2020</t>
  </si>
  <si>
    <t>33% DE LOS SOCIOS</t>
  </si>
  <si>
    <t>INGRESO MES</t>
  </si>
  <si>
    <t xml:space="preserve">TERMINO CAJA MES </t>
  </si>
  <si>
    <t xml:space="preserve">QUEDO EN CAJA MES </t>
  </si>
  <si>
    <t xml:space="preserve">SUELDOS </t>
  </si>
  <si>
    <t xml:space="preserve">GASTOS MES DE XXXX LICITACION  </t>
  </si>
  <si>
    <t xml:space="preserve">CAJA MES </t>
  </si>
  <si>
    <t xml:space="preserve">INGRESO TOTAL MES </t>
  </si>
  <si>
    <t>EGRESO MES</t>
  </si>
  <si>
    <t xml:space="preserve">TOTAL CAJA TOTAL DE MES </t>
  </si>
  <si>
    <t xml:space="preserve">GASTOS MES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</si>
</sst>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164" formatCode="dd\/mm\/yy"/>
    <numFmt numFmtId="165" formatCode="h:mm:ss;@"/>
    <numFmt numFmtId="166" formatCode="dd/mm/yyyy"/>
    <numFmt numFmtId="167" formatCode="&quot;$&quot;\ #,##0;[Red]\-&quot;$&quot;\ #,##0"/>
    <numFmt numFmtId="168" formatCode="_ &quot;$&quot;* #,##0_ ;_ &quot;$&quot;* \-#,##0_ ;_ &quot;$&quot;* &quot;-&quot;_ ;_ @_ 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 (Cuerpo)_x0000_"/>
    </font>
    <font>
      <b/>
      <sz val="11"/>
      <color theme="1"/>
      <name val="Calibri (Cuerpo)_x0000_"/>
    </font>
    <font>
      <sz val="10"/>
      <color rgb="FF000000"/>
      <name val="Calibri"/>
      <family val="2"/>
    </font>
    <font>
      <sz val="10"/>
      <color indexed="8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 (Cuerpo)_x0000_"/>
    </font>
    <font>
      <sz val="12"/>
      <color theme="1"/>
      <name val="Calibri (Cuerpo)_x0000_"/>
    </font>
    <font>
      <b/>
      <sz val="14"/>
      <color theme="1"/>
      <name val="Calibri (Cuerpo)_x0000_"/>
    </font>
    <font>
      <b/>
      <sz val="16"/>
      <color rgb="FF00B050"/>
      <name val="Calibri (Cuerpo)_x0000_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6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5" xfId="0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0" fillId="5" borderId="5" xfId="0" applyFill="1" applyBorder="1"/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42" fontId="9" fillId="6" borderId="1" xfId="1" applyFont="1" applyFill="1" applyBorder="1" applyAlignment="1">
      <alignment horizontal="center" vertical="center"/>
    </xf>
    <xf numFmtId="42" fontId="9" fillId="6" borderId="3" xfId="1" applyFont="1" applyFill="1" applyBorder="1" applyAlignment="1">
      <alignment horizontal="center" vertical="center"/>
    </xf>
    <xf numFmtId="0" fontId="7" fillId="5" borderId="10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5" borderId="10" xfId="0" applyFill="1" applyBorder="1"/>
    <xf numFmtId="0" fontId="10" fillId="7" borderId="10" xfId="0" applyFont="1" applyFill="1" applyBorder="1" applyAlignment="1">
      <alignment vertical="top" wrapText="1"/>
    </xf>
    <xf numFmtId="42" fontId="10" fillId="7" borderId="10" xfId="1" applyFont="1" applyFill="1" applyBorder="1"/>
    <xf numFmtId="14" fontId="10" fillId="7" borderId="10" xfId="0" applyNumberFormat="1" applyFont="1" applyFill="1" applyBorder="1" applyAlignment="1">
      <alignment horizontal="right"/>
    </xf>
    <xf numFmtId="42" fontId="10" fillId="8" borderId="10" xfId="1" applyFont="1" applyFill="1" applyBorder="1" applyAlignment="1">
      <alignment horizontal="center"/>
    </xf>
    <xf numFmtId="42" fontId="11" fillId="8" borderId="11" xfId="0" applyNumberFormat="1" applyFont="1" applyFill="1" applyBorder="1" applyAlignment="1">
      <alignment horizontal="center"/>
    </xf>
    <xf numFmtId="42" fontId="11" fillId="8" borderId="12" xfId="0" applyNumberFormat="1" applyFont="1" applyFill="1" applyBorder="1" applyAlignment="1">
      <alignment horizontal="center"/>
    </xf>
    <xf numFmtId="42" fontId="11" fillId="8" borderId="13" xfId="0" applyNumberFormat="1" applyFont="1" applyFill="1" applyBorder="1" applyAlignment="1">
      <alignment horizontal="center"/>
    </xf>
    <xf numFmtId="0" fontId="12" fillId="8" borderId="3" xfId="0" applyFont="1" applyFill="1" applyBorder="1"/>
    <xf numFmtId="42" fontId="12" fillId="8" borderId="10" xfId="1" applyFont="1" applyFill="1" applyBorder="1"/>
    <xf numFmtId="14" fontId="12" fillId="8" borderId="10" xfId="0" applyNumberFormat="1" applyFont="1" applyFill="1" applyBorder="1" applyAlignment="1">
      <alignment horizontal="right"/>
    </xf>
    <xf numFmtId="0" fontId="12" fillId="8" borderId="10" xfId="0" applyFont="1" applyFill="1" applyBorder="1" applyAlignment="1">
      <alignment horizontal="center"/>
    </xf>
    <xf numFmtId="42" fontId="13" fillId="8" borderId="10" xfId="0" applyNumberFormat="1" applyFont="1" applyFill="1" applyBorder="1" applyAlignment="1">
      <alignment horizontal="center"/>
    </xf>
    <xf numFmtId="42" fontId="13" fillId="8" borderId="1" xfId="0" applyNumberFormat="1" applyFont="1" applyFill="1" applyBorder="1" applyAlignment="1">
      <alignment horizontal="center"/>
    </xf>
    <xf numFmtId="0" fontId="12" fillId="8" borderId="10" xfId="0" applyFont="1" applyFill="1" applyBorder="1"/>
    <xf numFmtId="42" fontId="13" fillId="8" borderId="1" xfId="1" applyFont="1" applyFill="1" applyBorder="1" applyAlignment="1">
      <alignment horizontal="center"/>
    </xf>
    <xf numFmtId="42" fontId="13" fillId="8" borderId="1" xfId="1" applyFont="1" applyFill="1" applyBorder="1" applyAlignment="1">
      <alignment vertical="top"/>
    </xf>
    <xf numFmtId="0" fontId="12" fillId="8" borderId="6" xfId="0" applyFont="1" applyFill="1" applyBorder="1"/>
    <xf numFmtId="42" fontId="12" fillId="8" borderId="7" xfId="1" applyFont="1" applyFill="1" applyBorder="1"/>
    <xf numFmtId="42" fontId="2" fillId="5" borderId="5" xfId="1" applyFont="1" applyFill="1" applyBorder="1"/>
    <xf numFmtId="0" fontId="12" fillId="8" borderId="3" xfId="0" applyFont="1" applyFill="1" applyBorder="1" applyAlignment="1">
      <alignment horizontal="left"/>
    </xf>
    <xf numFmtId="42" fontId="2" fillId="8" borderId="0" xfId="1" applyFont="1" applyFill="1" applyAlignment="1">
      <alignment horizontal="left"/>
    </xf>
    <xf numFmtId="0" fontId="12" fillId="8" borderId="14" xfId="0" applyFont="1" applyFill="1" applyBorder="1"/>
    <xf numFmtId="42" fontId="12" fillId="8" borderId="15" xfId="1" applyFont="1" applyFill="1" applyBorder="1"/>
    <xf numFmtId="0" fontId="10" fillId="7" borderId="7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42" fontId="13" fillId="8" borderId="4" xfId="0" applyNumberFormat="1" applyFont="1" applyFill="1" applyBorder="1" applyAlignment="1">
      <alignment horizontal="center"/>
    </xf>
    <xf numFmtId="42" fontId="13" fillId="8" borderId="4" xfId="1" applyFont="1" applyFill="1" applyBorder="1" applyAlignment="1">
      <alignment horizontal="center"/>
    </xf>
    <xf numFmtId="42" fontId="13" fillId="8" borderId="7" xfId="1" applyFont="1" applyFill="1" applyBorder="1" applyAlignment="1">
      <alignment horizontal="center"/>
    </xf>
    <xf numFmtId="0" fontId="10" fillId="7" borderId="7" xfId="0" applyFont="1" applyFill="1" applyBorder="1"/>
    <xf numFmtId="0" fontId="10" fillId="7" borderId="6" xfId="0" applyFont="1" applyFill="1" applyBorder="1"/>
    <xf numFmtId="0" fontId="10" fillId="7" borderId="1" xfId="0" applyFont="1" applyFill="1" applyBorder="1"/>
    <xf numFmtId="0" fontId="10" fillId="7" borderId="2" xfId="0" applyFont="1" applyFill="1" applyBorder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4" fillId="9" borderId="16" xfId="0" applyFont="1" applyFill="1" applyBorder="1"/>
    <xf numFmtId="42" fontId="14" fillId="0" borderId="17" xfId="1" applyFont="1" applyFill="1" applyBorder="1"/>
    <xf numFmtId="14" fontId="14" fillId="0" borderId="17" xfId="0" applyNumberFormat="1" applyFont="1" applyBorder="1"/>
    <xf numFmtId="0" fontId="14" fillId="9" borderId="17" xfId="0" applyFont="1" applyFill="1" applyBorder="1" applyAlignment="1">
      <alignment horizontal="center"/>
    </xf>
    <xf numFmtId="42" fontId="15" fillId="0" borderId="17" xfId="0" applyNumberFormat="1" applyFont="1" applyBorder="1" applyAlignment="1">
      <alignment horizontal="left"/>
    </xf>
    <xf numFmtId="42" fontId="15" fillId="0" borderId="17" xfId="1" applyFont="1" applyBorder="1" applyAlignment="1">
      <alignment horizontal="left"/>
    </xf>
    <xf numFmtId="42" fontId="15" fillId="0" borderId="18" xfId="1" applyFont="1" applyBorder="1" applyAlignment="1">
      <alignment horizontal="left"/>
    </xf>
    <xf numFmtId="0" fontId="0" fillId="5" borderId="19" xfId="0" applyFill="1" applyBorder="1"/>
    <xf numFmtId="0" fontId="14" fillId="0" borderId="16" xfId="0" applyFont="1" applyBorder="1"/>
    <xf numFmtId="0" fontId="14" fillId="0" borderId="17" xfId="0" applyFont="1" applyBorder="1" applyAlignment="1">
      <alignment horizontal="center"/>
    </xf>
    <xf numFmtId="42" fontId="15" fillId="0" borderId="20" xfId="1" applyFont="1" applyBorder="1" applyAlignment="1">
      <alignment horizontal="left"/>
    </xf>
    <xf numFmtId="0" fontId="8" fillId="5" borderId="0" xfId="0" applyFont="1" applyFill="1"/>
    <xf numFmtId="0" fontId="14" fillId="0" borderId="21" xfId="0" applyFont="1" applyBorder="1"/>
    <xf numFmtId="42" fontId="14" fillId="0" borderId="21" xfId="1" applyFont="1" applyFill="1" applyBorder="1"/>
    <xf numFmtId="14" fontId="14" fillId="0" borderId="21" xfId="0" applyNumberFormat="1" applyFont="1" applyBorder="1"/>
    <xf numFmtId="0" fontId="14" fillId="0" borderId="21" xfId="0" applyFont="1" applyBorder="1" applyAlignment="1">
      <alignment horizontal="center"/>
    </xf>
    <xf numFmtId="42" fontId="15" fillId="0" borderId="21" xfId="0" applyNumberFormat="1" applyFont="1" applyBorder="1" applyAlignment="1">
      <alignment horizontal="left"/>
    </xf>
    <xf numFmtId="42" fontId="15" fillId="0" borderId="21" xfId="1" applyFont="1" applyBorder="1" applyAlignment="1">
      <alignment horizontal="left"/>
    </xf>
    <xf numFmtId="42" fontId="15" fillId="0" borderId="22" xfId="1" applyFont="1" applyBorder="1" applyAlignment="1">
      <alignment horizontal="left"/>
    </xf>
    <xf numFmtId="0" fontId="0" fillId="0" borderId="23" xfId="0" applyBorder="1" applyAlignment="1">
      <alignment vertical="center"/>
    </xf>
    <xf numFmtId="42" fontId="0" fillId="0" borderId="22" xfId="1" applyFont="1" applyFill="1" applyBorder="1" applyAlignment="1">
      <alignment vertical="center"/>
    </xf>
    <xf numFmtId="0" fontId="11" fillId="0" borderId="24" xfId="0" applyFont="1" applyBorder="1"/>
    <xf numFmtId="42" fontId="1" fillId="0" borderId="20" xfId="1" applyFill="1" applyBorder="1"/>
    <xf numFmtId="0" fontId="0" fillId="0" borderId="24" xfId="0" applyBorder="1" applyAlignment="1">
      <alignment vertical="center"/>
    </xf>
    <xf numFmtId="42" fontId="0" fillId="0" borderId="20" xfId="1" applyFont="1" applyFill="1" applyBorder="1" applyAlignment="1">
      <alignment vertical="center"/>
    </xf>
    <xf numFmtId="9" fontId="0" fillId="0" borderId="0" xfId="0" applyNumberFormat="1"/>
    <xf numFmtId="0" fontId="14" fillId="9" borderId="25" xfId="0" applyFont="1" applyFill="1" applyBorder="1"/>
    <xf numFmtId="42" fontId="14" fillId="0" borderId="26" xfId="1" applyFont="1" applyFill="1" applyBorder="1"/>
    <xf numFmtId="14" fontId="14" fillId="0" borderId="26" xfId="0" applyNumberFormat="1" applyFont="1" applyBorder="1"/>
    <xf numFmtId="0" fontId="14" fillId="9" borderId="26" xfId="0" applyFont="1" applyFill="1" applyBorder="1" applyAlignment="1">
      <alignment horizontal="center"/>
    </xf>
    <xf numFmtId="42" fontId="15" fillId="0" borderId="26" xfId="0" applyNumberFormat="1" applyFont="1" applyBorder="1" applyAlignment="1">
      <alignment horizontal="left"/>
    </xf>
    <xf numFmtId="42" fontId="15" fillId="0" borderId="26" xfId="1" applyFont="1" applyBorder="1" applyAlignment="1">
      <alignment horizontal="left"/>
    </xf>
    <xf numFmtId="42" fontId="15" fillId="0" borderId="27" xfId="1" applyFont="1" applyBorder="1" applyAlignment="1">
      <alignment horizontal="left"/>
    </xf>
    <xf numFmtId="0" fontId="14" fillId="0" borderId="25" xfId="0" applyFont="1" applyBorder="1"/>
    <xf numFmtId="0" fontId="14" fillId="0" borderId="26" xfId="0" applyFont="1" applyBorder="1" applyAlignment="1">
      <alignment horizontal="center"/>
    </xf>
    <xf numFmtId="42" fontId="15" fillId="0" borderId="28" xfId="1" applyFont="1" applyBorder="1" applyAlignment="1">
      <alignment horizontal="left"/>
    </xf>
    <xf numFmtId="0" fontId="14" fillId="0" borderId="26" xfId="0" applyFont="1" applyBorder="1"/>
    <xf numFmtId="42" fontId="15" fillId="9" borderId="26" xfId="0" applyNumberFormat="1" applyFont="1" applyFill="1" applyBorder="1" applyAlignment="1">
      <alignment horizontal="left"/>
    </xf>
    <xf numFmtId="42" fontId="15" fillId="9" borderId="26" xfId="1" applyFont="1" applyFill="1" applyBorder="1" applyAlignment="1">
      <alignment horizontal="left"/>
    </xf>
    <xf numFmtId="0" fontId="0" fillId="0" borderId="29" xfId="0" applyBorder="1" applyAlignment="1">
      <alignment vertical="center"/>
    </xf>
    <xf numFmtId="42" fontId="0" fillId="0" borderId="28" xfId="1" applyFont="1" applyFill="1" applyBorder="1" applyAlignment="1">
      <alignment vertical="center"/>
    </xf>
    <xf numFmtId="14" fontId="11" fillId="0" borderId="29" xfId="0" applyNumberFormat="1" applyFont="1" applyBorder="1" applyAlignment="1">
      <alignment horizontal="left"/>
    </xf>
    <xf numFmtId="42" fontId="1" fillId="0" borderId="28" xfId="1" applyFill="1" applyBorder="1"/>
    <xf numFmtId="42" fontId="0" fillId="0" borderId="28" xfId="1" applyFont="1" applyFill="1" applyBorder="1"/>
    <xf numFmtId="0" fontId="15" fillId="0" borderId="25" xfId="0" applyFont="1" applyBorder="1"/>
    <xf numFmtId="42" fontId="15" fillId="0" borderId="26" xfId="1" applyFont="1" applyFill="1" applyBorder="1"/>
    <xf numFmtId="14" fontId="15" fillId="0" borderId="26" xfId="0" applyNumberFormat="1" applyFont="1" applyBorder="1"/>
    <xf numFmtId="0" fontId="14" fillId="0" borderId="26" xfId="0" applyFont="1" applyBorder="1" applyAlignment="1">
      <alignment horizontal="center" vertical="center"/>
    </xf>
    <xf numFmtId="42" fontId="15" fillId="0" borderId="26" xfId="0" applyNumberFormat="1" applyFont="1" applyBorder="1"/>
    <xf numFmtId="42" fontId="15" fillId="0" borderId="26" xfId="1" applyFont="1" applyBorder="1"/>
    <xf numFmtId="42" fontId="15" fillId="0" borderId="27" xfId="1" applyFont="1" applyBorder="1"/>
    <xf numFmtId="0" fontId="12" fillId="8" borderId="1" xfId="0" applyFont="1" applyFill="1" applyBorder="1"/>
    <xf numFmtId="42" fontId="12" fillId="8" borderId="2" xfId="1" applyFont="1" applyFill="1" applyBorder="1"/>
    <xf numFmtId="14" fontId="12" fillId="8" borderId="2" xfId="0" applyNumberFormat="1" applyFont="1" applyFill="1" applyBorder="1" applyAlignment="1">
      <alignment horizontal="right"/>
    </xf>
    <xf numFmtId="0" fontId="12" fillId="8" borderId="2" xfId="0" applyFont="1" applyFill="1" applyBorder="1" applyAlignment="1">
      <alignment horizontal="center"/>
    </xf>
    <xf numFmtId="42" fontId="12" fillId="8" borderId="2" xfId="0" applyNumberFormat="1" applyFont="1" applyFill="1" applyBorder="1" applyAlignment="1">
      <alignment horizontal="right"/>
    </xf>
    <xf numFmtId="42" fontId="12" fillId="8" borderId="2" xfId="1" applyFont="1" applyFill="1" applyBorder="1" applyAlignment="1">
      <alignment horizontal="right"/>
    </xf>
    <xf numFmtId="0" fontId="14" fillId="0" borderId="30" xfId="0" applyFont="1" applyBorder="1"/>
    <xf numFmtId="42" fontId="14" fillId="0" borderId="12" xfId="1" applyFont="1" applyBorder="1"/>
    <xf numFmtId="14" fontId="14" fillId="0" borderId="12" xfId="0" applyNumberFormat="1" applyFont="1" applyBorder="1"/>
    <xf numFmtId="0" fontId="14" fillId="0" borderId="12" xfId="0" applyFont="1" applyBorder="1" applyAlignment="1">
      <alignment horizontal="center"/>
    </xf>
    <xf numFmtId="42" fontId="15" fillId="0" borderId="12" xfId="0" applyNumberFormat="1" applyFont="1" applyBorder="1" applyAlignment="1">
      <alignment horizontal="left"/>
    </xf>
    <xf numFmtId="42" fontId="15" fillId="0" borderId="12" xfId="1" applyFont="1" applyBorder="1" applyAlignment="1">
      <alignment horizontal="left"/>
    </xf>
    <xf numFmtId="42" fontId="15" fillId="0" borderId="31" xfId="1" applyFont="1" applyBorder="1" applyAlignment="1">
      <alignment horizontal="left"/>
    </xf>
    <xf numFmtId="14" fontId="14" fillId="0" borderId="26" xfId="0" applyNumberFormat="1" applyFont="1" applyBorder="1" applyAlignment="1">
      <alignment horizontal="right"/>
    </xf>
    <xf numFmtId="0" fontId="12" fillId="8" borderId="9" xfId="0" applyFont="1" applyFill="1" applyBorder="1"/>
    <xf numFmtId="42" fontId="12" fillId="8" borderId="0" xfId="1" applyFont="1" applyFill="1"/>
    <xf numFmtId="14" fontId="12" fillId="8" borderId="0" xfId="0" applyNumberFormat="1" applyFont="1" applyFill="1" applyAlignment="1">
      <alignment horizontal="right"/>
    </xf>
    <xf numFmtId="0" fontId="12" fillId="8" borderId="0" xfId="0" applyFont="1" applyFill="1" applyAlignment="1">
      <alignment horizontal="center"/>
    </xf>
    <xf numFmtId="42" fontId="12" fillId="8" borderId="0" xfId="0" applyNumberFormat="1" applyFont="1" applyFill="1" applyAlignment="1">
      <alignment horizontal="right"/>
    </xf>
    <xf numFmtId="42" fontId="12" fillId="8" borderId="0" xfId="1" applyFont="1" applyFill="1" applyAlignment="1">
      <alignment horizontal="right"/>
    </xf>
    <xf numFmtId="0" fontId="0" fillId="0" borderId="29" xfId="0" applyBorder="1"/>
    <xf numFmtId="0" fontId="11" fillId="0" borderId="29" xfId="0" applyFont="1" applyBorder="1"/>
    <xf numFmtId="0" fontId="15" fillId="0" borderId="32" xfId="0" applyFont="1" applyBorder="1"/>
    <xf numFmtId="42" fontId="15" fillId="0" borderId="33" xfId="0" applyNumberFormat="1" applyFont="1" applyBorder="1"/>
    <xf numFmtId="14" fontId="14" fillId="0" borderId="33" xfId="0" applyNumberFormat="1" applyFont="1" applyBorder="1" applyAlignment="1">
      <alignment horizontal="right"/>
    </xf>
    <xf numFmtId="0" fontId="14" fillId="0" borderId="33" xfId="0" applyFont="1" applyBorder="1" applyAlignment="1">
      <alignment horizontal="center"/>
    </xf>
    <xf numFmtId="42" fontId="15" fillId="0" borderId="33" xfId="0" applyNumberFormat="1" applyFont="1" applyBorder="1" applyAlignment="1">
      <alignment horizontal="left"/>
    </xf>
    <xf numFmtId="42" fontId="15" fillId="0" borderId="33" xfId="1" applyFont="1" applyBorder="1" applyAlignment="1">
      <alignment horizontal="left"/>
    </xf>
    <xf numFmtId="42" fontId="15" fillId="0" borderId="34" xfId="1" applyFont="1" applyBorder="1" applyAlignment="1">
      <alignment horizontal="left"/>
    </xf>
    <xf numFmtId="42" fontId="1" fillId="0" borderId="28" xfId="1" applyFill="1" applyBorder="1" applyAlignment="1">
      <alignment vertical="center"/>
    </xf>
    <xf numFmtId="0" fontId="0" fillId="0" borderId="35" xfId="0" applyBorder="1"/>
    <xf numFmtId="42" fontId="0" fillId="0" borderId="0" xfId="1" applyFont="1"/>
    <xf numFmtId="0" fontId="12" fillId="8" borderId="30" xfId="0" applyFont="1" applyFill="1" applyBorder="1"/>
    <xf numFmtId="42" fontId="12" fillId="8" borderId="12" xfId="1" applyFont="1" applyFill="1" applyBorder="1"/>
    <xf numFmtId="14" fontId="12" fillId="8" borderId="12" xfId="0" applyNumberFormat="1" applyFont="1" applyFill="1" applyBorder="1" applyAlignment="1">
      <alignment horizontal="right"/>
    </xf>
    <xf numFmtId="0" fontId="12" fillId="8" borderId="12" xfId="0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4" fillId="0" borderId="36" xfId="0" applyFont="1" applyBorder="1"/>
    <xf numFmtId="42" fontId="14" fillId="0" borderId="36" xfId="1" applyFont="1" applyBorder="1"/>
    <xf numFmtId="14" fontId="14" fillId="0" borderId="21" xfId="0" applyNumberFormat="1" applyFont="1" applyBorder="1" applyAlignment="1">
      <alignment horizontal="right"/>
    </xf>
    <xf numFmtId="42" fontId="15" fillId="9" borderId="21" xfId="0" applyNumberFormat="1" applyFont="1" applyFill="1" applyBorder="1" applyAlignment="1">
      <alignment horizontal="left"/>
    </xf>
    <xf numFmtId="42" fontId="15" fillId="9" borderId="21" xfId="1" applyFont="1" applyFill="1" applyBorder="1" applyAlignment="1">
      <alignment horizontal="left"/>
    </xf>
    <xf numFmtId="42" fontId="11" fillId="0" borderId="37" xfId="1" applyFont="1" applyFill="1" applyBorder="1" applyAlignment="1">
      <alignment vertical="center"/>
    </xf>
    <xf numFmtId="14" fontId="1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42" fontId="10" fillId="0" borderId="0" xfId="0" applyNumberFormat="1" applyFont="1"/>
    <xf numFmtId="0" fontId="0" fillId="0" borderId="35" xfId="0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5" fillId="0" borderId="38" xfId="0" applyFont="1" applyBorder="1"/>
    <xf numFmtId="42" fontId="15" fillId="0" borderId="39" xfId="0" applyNumberFormat="1" applyFont="1" applyBorder="1"/>
    <xf numFmtId="14" fontId="14" fillId="0" borderId="39" xfId="0" applyNumberFormat="1" applyFont="1" applyBorder="1" applyAlignment="1">
      <alignment horizontal="right"/>
    </xf>
    <xf numFmtId="0" fontId="14" fillId="0" borderId="39" xfId="0" applyFont="1" applyBorder="1" applyAlignment="1">
      <alignment horizontal="center"/>
    </xf>
    <xf numFmtId="42" fontId="14" fillId="0" borderId="39" xfId="0" applyNumberFormat="1" applyFont="1" applyBorder="1"/>
    <xf numFmtId="42" fontId="14" fillId="0" borderId="40" xfId="0" applyNumberFormat="1" applyFont="1" applyBorder="1"/>
    <xf numFmtId="14" fontId="12" fillId="8" borderId="9" xfId="0" applyNumberFormat="1" applyFont="1" applyFill="1" applyBorder="1"/>
    <xf numFmtId="14" fontId="12" fillId="8" borderId="0" xfId="0" applyNumberFormat="1" applyFont="1" applyFill="1"/>
    <xf numFmtId="0" fontId="0" fillId="0" borderId="41" xfId="0" applyBorder="1" applyAlignment="1">
      <alignment vertical="center"/>
    </xf>
    <xf numFmtId="42" fontId="1" fillId="0" borderId="40" xfId="1" applyFill="1" applyBorder="1" applyAlignment="1">
      <alignment vertical="center"/>
    </xf>
    <xf numFmtId="14" fontId="14" fillId="0" borderId="17" xfId="0" applyNumberFormat="1" applyFont="1" applyBorder="1" applyAlignment="1">
      <alignment horizontal="right"/>
    </xf>
    <xf numFmtId="42" fontId="0" fillId="0" borderId="20" xfId="1" applyFont="1" applyFill="1" applyBorder="1"/>
    <xf numFmtId="0" fontId="14" fillId="0" borderId="38" xfId="0" applyFont="1" applyBorder="1"/>
    <xf numFmtId="42" fontId="14" fillId="0" borderId="39" xfId="1" applyFont="1" applyFill="1" applyBorder="1"/>
    <xf numFmtId="42" fontId="15" fillId="0" borderId="39" xfId="0" applyNumberFormat="1" applyFont="1" applyBorder="1" applyAlignment="1">
      <alignment horizontal="left"/>
    </xf>
    <xf numFmtId="42" fontId="15" fillId="0" borderId="39" xfId="1" applyFont="1" applyBorder="1" applyAlignment="1">
      <alignment horizontal="left"/>
    </xf>
    <xf numFmtId="42" fontId="15" fillId="0" borderId="42" xfId="1" applyFont="1" applyBorder="1" applyAlignment="1">
      <alignment horizontal="left"/>
    </xf>
    <xf numFmtId="0" fontId="11" fillId="0" borderId="25" xfId="0" applyFont="1" applyBorder="1"/>
    <xf numFmtId="42" fontId="1" fillId="0" borderId="27" xfId="1" applyFill="1" applyBorder="1"/>
    <xf numFmtId="0" fontId="0" fillId="5" borderId="19" xfId="0" applyFill="1" applyBorder="1" applyAlignment="1">
      <alignment vertical="center"/>
    </xf>
    <xf numFmtId="14" fontId="12" fillId="8" borderId="15" xfId="0" applyNumberFormat="1" applyFont="1" applyFill="1" applyBorder="1"/>
    <xf numFmtId="14" fontId="12" fillId="8" borderId="14" xfId="0" applyNumberFormat="1" applyFont="1" applyFill="1" applyBorder="1"/>
    <xf numFmtId="0" fontId="8" fillId="5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1" fillId="0" borderId="38" xfId="0" applyFont="1" applyBorder="1"/>
    <xf numFmtId="42" fontId="1" fillId="0" borderId="42" xfId="1" applyFill="1" applyBorder="1"/>
    <xf numFmtId="0" fontId="0" fillId="0" borderId="0" xfId="0" applyAlignment="1">
      <alignment vertical="center"/>
    </xf>
    <xf numFmtId="0" fontId="14" fillId="0" borderId="32" xfId="0" applyFont="1" applyBorder="1"/>
    <xf numFmtId="42" fontId="14" fillId="0" borderId="33" xfId="1" applyFont="1" applyBorder="1"/>
    <xf numFmtId="14" fontId="14" fillId="0" borderId="33" xfId="0" applyNumberFormat="1" applyFont="1" applyBorder="1"/>
    <xf numFmtId="0" fontId="12" fillId="8" borderId="1" xfId="0" applyFont="1" applyFill="1" applyBorder="1" applyAlignment="1">
      <alignment horizontal="center" vertical="top"/>
    </xf>
    <xf numFmtId="0" fontId="12" fillId="8" borderId="3" xfId="0" applyFont="1" applyFill="1" applyBorder="1" applyAlignment="1">
      <alignment horizontal="center" vertical="top"/>
    </xf>
    <xf numFmtId="14" fontId="12" fillId="8" borderId="30" xfId="0" applyNumberFormat="1" applyFont="1" applyFill="1" applyBorder="1"/>
    <xf numFmtId="14" fontId="12" fillId="8" borderId="12" xfId="0" applyNumberFormat="1" applyFont="1" applyFill="1" applyBorder="1"/>
    <xf numFmtId="14" fontId="12" fillId="8" borderId="13" xfId="0" applyNumberFormat="1" applyFont="1" applyFill="1" applyBorder="1"/>
    <xf numFmtId="42" fontId="12" fillId="5" borderId="2" xfId="0" applyNumberFormat="1" applyFont="1" applyFill="1" applyBorder="1" applyAlignment="1">
      <alignment horizontal="right"/>
    </xf>
    <xf numFmtId="0" fontId="0" fillId="5" borderId="0" xfId="0" applyFill="1"/>
    <xf numFmtId="42" fontId="14" fillId="0" borderId="36" xfId="1" applyFont="1" applyFill="1" applyBorder="1" applyAlignment="1">
      <alignment horizontal="right"/>
    </xf>
    <xf numFmtId="42" fontId="14" fillId="0" borderId="21" xfId="0" applyNumberFormat="1" applyFont="1" applyBorder="1"/>
    <xf numFmtId="14" fontId="0" fillId="0" borderId="0" xfId="0" applyNumberFormat="1" applyAlignment="1">
      <alignment horizontal="right"/>
    </xf>
    <xf numFmtId="42" fontId="0" fillId="0" borderId="0" xfId="0" applyNumberFormat="1" applyAlignment="1">
      <alignment horizontal="center"/>
    </xf>
    <xf numFmtId="42" fontId="0" fillId="0" borderId="0" xfId="0" applyNumberFormat="1"/>
    <xf numFmtId="0" fontId="12" fillId="8" borderId="3" xfId="0" applyFont="1" applyFill="1" applyBorder="1" applyAlignment="1">
      <alignment vertical="center"/>
    </xf>
    <xf numFmtId="42" fontId="12" fillId="8" borderId="1" xfId="1" applyFont="1" applyFill="1" applyBorder="1"/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2" fontId="2" fillId="0" borderId="0" xfId="1" applyFont="1"/>
    <xf numFmtId="0" fontId="12" fillId="8" borderId="6" xfId="0" applyFont="1" applyFill="1" applyBorder="1" applyAlignment="1">
      <alignment horizontal="left"/>
    </xf>
    <xf numFmtId="42" fontId="12" fillId="8" borderId="6" xfId="1" applyFont="1" applyFill="1" applyBorder="1"/>
    <xf numFmtId="0" fontId="0" fillId="5" borderId="9" xfId="0" applyFill="1" applyBorder="1"/>
    <xf numFmtId="0" fontId="11" fillId="0" borderId="41" xfId="0" applyFont="1" applyBorder="1"/>
    <xf numFmtId="42" fontId="1" fillId="0" borderId="40" xfId="1" applyFill="1" applyBorder="1"/>
    <xf numFmtId="42" fontId="0" fillId="0" borderId="40" xfId="1" applyFont="1" applyFill="1" applyBorder="1"/>
    <xf numFmtId="0" fontId="0" fillId="0" borderId="43" xfId="0" applyBorder="1" applyAlignment="1">
      <alignment vertical="center"/>
    </xf>
    <xf numFmtId="42" fontId="0" fillId="0" borderId="34" xfId="1" applyFont="1" applyFill="1" applyBorder="1" applyAlignment="1">
      <alignment vertic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16" xfId="0" applyBorder="1" applyAlignment="1">
      <alignment vertical="center"/>
    </xf>
    <xf numFmtId="42" fontId="0" fillId="0" borderId="18" xfId="1" applyFont="1" applyBorder="1" applyAlignment="1">
      <alignment vertical="center"/>
    </xf>
    <xf numFmtId="14" fontId="14" fillId="0" borderId="39" xfId="0" applyNumberFormat="1" applyFont="1" applyBorder="1"/>
    <xf numFmtId="0" fontId="0" fillId="0" borderId="11" xfId="0" applyBorder="1" applyAlignment="1">
      <alignment vertical="center"/>
    </xf>
    <xf numFmtId="42" fontId="0" fillId="0" borderId="31" xfId="1" applyFont="1" applyBorder="1" applyAlignment="1">
      <alignment vertical="center"/>
    </xf>
    <xf numFmtId="0" fontId="0" fillId="0" borderId="44" xfId="0" applyBorder="1" applyAlignment="1">
      <alignment vertical="center"/>
    </xf>
    <xf numFmtId="42" fontId="0" fillId="0" borderId="45" xfId="0" applyNumberFormat="1" applyBorder="1" applyAlignment="1">
      <alignment vertical="center"/>
    </xf>
    <xf numFmtId="42" fontId="0" fillId="0" borderId="37" xfId="1" applyFont="1" applyFill="1" applyBorder="1" applyAlignment="1">
      <alignment vertical="center"/>
    </xf>
    <xf numFmtId="0" fontId="10" fillId="7" borderId="15" xfId="0" applyFont="1" applyFill="1" applyBorder="1"/>
    <xf numFmtId="0" fontId="10" fillId="7" borderId="14" xfId="0" applyFont="1" applyFill="1" applyBorder="1"/>
    <xf numFmtId="0" fontId="10" fillId="7" borderId="46" xfId="0" applyFont="1" applyFill="1" applyBorder="1"/>
    <xf numFmtId="0" fontId="14" fillId="5" borderId="5" xfId="0" applyFont="1" applyFill="1" applyBorder="1"/>
    <xf numFmtId="0" fontId="12" fillId="8" borderId="9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left" vertical="center"/>
    </xf>
    <xf numFmtId="42" fontId="12" fillId="8" borderId="13" xfId="1" applyFont="1" applyFill="1" applyBorder="1" applyAlignment="1">
      <alignment vertical="center"/>
    </xf>
    <xf numFmtId="0" fontId="12" fillId="8" borderId="11" xfId="0" applyFont="1" applyFill="1" applyBorder="1" applyAlignment="1">
      <alignment horizontal="left" vertical="center"/>
    </xf>
    <xf numFmtId="42" fontId="12" fillId="8" borderId="31" xfId="1" applyFont="1" applyFill="1" applyBorder="1"/>
    <xf numFmtId="42" fontId="0" fillId="0" borderId="20" xfId="0" applyNumberFormat="1" applyBorder="1" applyAlignment="1">
      <alignment vertical="center"/>
    </xf>
    <xf numFmtId="0" fontId="10" fillId="7" borderId="1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10" fillId="7" borderId="3" xfId="0" applyFont="1" applyFill="1" applyBorder="1" applyAlignment="1">
      <alignment vertical="top"/>
    </xf>
    <xf numFmtId="42" fontId="16" fillId="8" borderId="31" xfId="1" applyFont="1" applyFill="1" applyBorder="1"/>
    <xf numFmtId="0" fontId="0" fillId="0" borderId="25" xfId="0" applyBorder="1" applyAlignment="1">
      <alignment horizontal="left"/>
    </xf>
    <xf numFmtId="0" fontId="15" fillId="0" borderId="47" xfId="0" applyFont="1" applyBorder="1"/>
    <xf numFmtId="42" fontId="15" fillId="0" borderId="21" xfId="1" applyFont="1" applyFill="1" applyBorder="1" applyAlignment="1"/>
    <xf numFmtId="14" fontId="15" fillId="0" borderId="21" xfId="0" applyNumberFormat="1" applyFont="1" applyBorder="1"/>
    <xf numFmtId="0" fontId="15" fillId="0" borderId="21" xfId="0" applyFont="1" applyBorder="1" applyAlignment="1">
      <alignment horizontal="center"/>
    </xf>
    <xf numFmtId="42" fontId="11" fillId="0" borderId="31" xfId="0" applyNumberFormat="1" applyFont="1" applyBorder="1"/>
    <xf numFmtId="0" fontId="0" fillId="0" borderId="38" xfId="0" applyBorder="1" applyAlignment="1">
      <alignment vertical="center"/>
    </xf>
    <xf numFmtId="42" fontId="0" fillId="0" borderId="40" xfId="1" applyFont="1" applyBorder="1" applyAlignment="1">
      <alignment vertical="center"/>
    </xf>
    <xf numFmtId="0" fontId="15" fillId="9" borderId="26" xfId="0" applyFont="1" applyFill="1" applyBorder="1" applyAlignment="1">
      <alignment horizontal="center"/>
    </xf>
    <xf numFmtId="42" fontId="15" fillId="0" borderId="28" xfId="1" applyFont="1" applyBorder="1"/>
    <xf numFmtId="0" fontId="17" fillId="8" borderId="48" xfId="0" applyFont="1" applyFill="1" applyBorder="1" applyAlignment="1">
      <alignment horizontal="left" vertical="center"/>
    </xf>
    <xf numFmtId="42" fontId="10" fillId="8" borderId="49" xfId="1" applyFont="1" applyFill="1" applyBorder="1" applyAlignment="1">
      <alignment vertical="center"/>
    </xf>
    <xf numFmtId="0" fontId="0" fillId="3" borderId="9" xfId="0" applyFill="1" applyBorder="1"/>
    <xf numFmtId="42" fontId="0" fillId="0" borderId="18" xfId="1" applyFont="1" applyFill="1" applyBorder="1" applyAlignment="1">
      <alignment vertical="center"/>
    </xf>
    <xf numFmtId="0" fontId="0" fillId="5" borderId="3" xfId="0" applyFill="1" applyBorder="1"/>
    <xf numFmtId="42" fontId="12" fillId="8" borderId="31" xfId="1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42" fontId="0" fillId="0" borderId="42" xfId="1" applyFont="1" applyFill="1" applyBorder="1" applyAlignment="1">
      <alignment vertical="center"/>
    </xf>
    <xf numFmtId="42" fontId="16" fillId="8" borderId="31" xfId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42" fontId="0" fillId="0" borderId="20" xfId="1" applyFont="1" applyBorder="1" applyAlignment="1">
      <alignment vertical="center"/>
    </xf>
    <xf numFmtId="42" fontId="0" fillId="0" borderId="40" xfId="1" applyFont="1" applyBorder="1"/>
    <xf numFmtId="0" fontId="0" fillId="0" borderId="0" xfId="0" applyAlignment="1">
      <alignment horizontal="left"/>
    </xf>
    <xf numFmtId="0" fontId="12" fillId="8" borderId="46" xfId="0" applyFont="1" applyFill="1" applyBorder="1" applyAlignment="1">
      <alignment vertical="center"/>
    </xf>
    <xf numFmtId="0" fontId="0" fillId="5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42" fontId="2" fillId="0" borderId="0" xfId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8" fillId="5" borderId="0" xfId="0" applyFont="1" applyFill="1" applyAlignment="1">
      <alignment horizontal="left" vertical="top"/>
    </xf>
    <xf numFmtId="42" fontId="0" fillId="0" borderId="0" xfId="1" applyFont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2" fontId="0" fillId="0" borderId="31" xfId="1" applyFont="1" applyBorder="1" applyAlignment="1">
      <alignment horizontal="left" vertical="top"/>
    </xf>
    <xf numFmtId="0" fontId="12" fillId="8" borderId="19" xfId="0" applyFont="1" applyFill="1" applyBorder="1" applyAlignment="1">
      <alignment vertical="center"/>
    </xf>
    <xf numFmtId="42" fontId="12" fillId="8" borderId="9" xfId="1" applyFont="1" applyFill="1" applyBorder="1"/>
    <xf numFmtId="0" fontId="0" fillId="5" borderId="5" xfId="0" applyFill="1" applyBorder="1" applyAlignment="1">
      <alignment vertical="top"/>
    </xf>
    <xf numFmtId="42" fontId="2" fillId="0" borderId="0" xfId="1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8" fillId="5" borderId="9" xfId="0" applyFont="1" applyFill="1" applyBorder="1" applyAlignment="1">
      <alignment vertical="top"/>
    </xf>
    <xf numFmtId="42" fontId="0" fillId="0" borderId="0" xfId="1" applyFont="1" applyAlignment="1">
      <alignment vertical="top"/>
    </xf>
    <xf numFmtId="0" fontId="0" fillId="3" borderId="5" xfId="0" applyFill="1" applyBorder="1" applyAlignment="1">
      <alignment vertical="top"/>
    </xf>
    <xf numFmtId="0" fontId="12" fillId="8" borderId="6" xfId="0" applyFont="1" applyFill="1" applyBorder="1" applyAlignment="1">
      <alignment horizontal="center" vertical="top"/>
    </xf>
    <xf numFmtId="42" fontId="12" fillId="8" borderId="6" xfId="1" applyFont="1" applyFill="1" applyBorder="1" applyAlignment="1">
      <alignment vertical="top"/>
    </xf>
    <xf numFmtId="42" fontId="0" fillId="0" borderId="18" xfId="0" applyNumberFormat="1" applyBorder="1" applyAlignment="1">
      <alignment vertical="center"/>
    </xf>
    <xf numFmtId="42" fontId="0" fillId="0" borderId="27" xfId="0" applyNumberFormat="1" applyBorder="1" applyAlignment="1">
      <alignment vertical="center"/>
    </xf>
    <xf numFmtId="0" fontId="10" fillId="7" borderId="50" xfId="0" applyFont="1" applyFill="1" applyBorder="1"/>
    <xf numFmtId="0" fontId="10" fillId="7" borderId="51" xfId="0" applyFont="1" applyFill="1" applyBorder="1"/>
    <xf numFmtId="0" fontId="10" fillId="7" borderId="52" xfId="0" applyFont="1" applyFill="1" applyBorder="1"/>
    <xf numFmtId="0" fontId="10" fillId="7" borderId="9" xfId="0" applyFont="1" applyFill="1" applyBorder="1"/>
    <xf numFmtId="0" fontId="10" fillId="7" borderId="0" xfId="0" applyFont="1" applyFill="1"/>
    <xf numFmtId="0" fontId="10" fillId="7" borderId="19" xfId="0" applyFont="1" applyFill="1" applyBorder="1"/>
    <xf numFmtId="42" fontId="15" fillId="0" borderId="17" xfId="1" applyFont="1" applyFill="1" applyBorder="1" applyAlignment="1">
      <alignment horizontal="left"/>
    </xf>
    <xf numFmtId="42" fontId="15" fillId="0" borderId="18" xfId="1" applyFont="1" applyFill="1" applyBorder="1" applyAlignment="1">
      <alignment horizontal="left"/>
    </xf>
    <xf numFmtId="42" fontId="15" fillId="0" borderId="26" xfId="1" applyFont="1" applyFill="1" applyBorder="1" applyAlignment="1">
      <alignment horizontal="left"/>
    </xf>
    <xf numFmtId="42" fontId="15" fillId="0" borderId="27" xfId="1" applyFont="1" applyFill="1" applyBorder="1" applyAlignment="1">
      <alignment horizontal="left"/>
    </xf>
    <xf numFmtId="0" fontId="0" fillId="0" borderId="39" xfId="0" applyBorder="1" applyAlignment="1">
      <alignment horizontal="center"/>
    </xf>
    <xf numFmtId="42" fontId="15" fillId="0" borderId="39" xfId="1" applyFont="1" applyFill="1" applyBorder="1" applyAlignment="1">
      <alignment horizontal="left"/>
    </xf>
    <xf numFmtId="42" fontId="15" fillId="0" borderId="42" xfId="1" applyFont="1" applyFill="1" applyBorder="1" applyAlignment="1">
      <alignment horizontal="left"/>
    </xf>
    <xf numFmtId="42" fontId="0" fillId="0" borderId="0" xfId="0" applyNumberFormat="1" applyAlignment="1">
      <alignment vertical="center"/>
    </xf>
    <xf numFmtId="0" fontId="12" fillId="8" borderId="53" xfId="0" applyFont="1" applyFill="1" applyBorder="1" applyAlignment="1">
      <alignment horizontal="left" vertical="top"/>
    </xf>
    <xf numFmtId="42" fontId="12" fillId="8" borderId="54" xfId="1" applyFont="1" applyFill="1" applyBorder="1" applyAlignment="1">
      <alignment horizontal="left" vertical="top"/>
    </xf>
    <xf numFmtId="14" fontId="0" fillId="0" borderId="55" xfId="0" applyNumberFormat="1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42" fontId="0" fillId="0" borderId="49" xfId="0" applyNumberFormat="1" applyBorder="1" applyAlignment="1">
      <alignment horizontal="left" vertical="top"/>
    </xf>
    <xf numFmtId="42" fontId="0" fillId="0" borderId="14" xfId="0" applyNumberFormat="1" applyBorder="1" applyAlignment="1">
      <alignment horizontal="left" vertical="top"/>
    </xf>
    <xf numFmtId="42" fontId="0" fillId="0" borderId="46" xfId="0" applyNumberFormat="1" applyBorder="1" applyAlignment="1">
      <alignment horizontal="left" vertical="top"/>
    </xf>
    <xf numFmtId="0" fontId="12" fillId="8" borderId="10" xfId="0" applyFont="1" applyFill="1" applyBorder="1" applyAlignment="1">
      <alignment vertical="center"/>
    </xf>
    <xf numFmtId="42" fontId="12" fillId="8" borderId="3" xfId="1" applyFont="1" applyFill="1" applyBorder="1"/>
    <xf numFmtId="0" fontId="7" fillId="6" borderId="2" xfId="0" applyFont="1" applyFill="1" applyBorder="1" applyAlignment="1">
      <alignment horizontal="left"/>
    </xf>
    <xf numFmtId="42" fontId="7" fillId="6" borderId="2" xfId="1" applyFont="1" applyFill="1" applyBorder="1"/>
    <xf numFmtId="14" fontId="7" fillId="6" borderId="2" xfId="0" applyNumberFormat="1" applyFont="1" applyFill="1" applyBorder="1" applyAlignment="1">
      <alignment horizontal="right"/>
    </xf>
    <xf numFmtId="0" fontId="7" fillId="6" borderId="2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left" vertical="center"/>
    </xf>
    <xf numFmtId="42" fontId="12" fillId="8" borderId="0" xfId="1" applyFont="1" applyFill="1" applyAlignment="1">
      <alignment vertical="center"/>
    </xf>
    <xf numFmtId="42" fontId="0" fillId="0" borderId="0" xfId="1" applyFont="1" applyAlignment="1">
      <alignment vertical="center"/>
    </xf>
    <xf numFmtId="0" fontId="12" fillId="8" borderId="10" xfId="0" applyFont="1" applyFill="1" applyBorder="1" applyAlignment="1">
      <alignment vertical="top"/>
    </xf>
    <xf numFmtId="42" fontId="12" fillId="8" borderId="10" xfId="1" applyFont="1" applyFill="1" applyBorder="1" applyAlignment="1">
      <alignment vertical="top"/>
    </xf>
    <xf numFmtId="14" fontId="12" fillId="8" borderId="10" xfId="0" applyNumberFormat="1" applyFont="1" applyFill="1" applyBorder="1" applyAlignment="1">
      <alignment horizontal="right" vertical="top"/>
    </xf>
    <xf numFmtId="0" fontId="12" fillId="8" borderId="10" xfId="0" applyFont="1" applyFill="1" applyBorder="1" applyAlignment="1">
      <alignment horizontal="center" vertical="top"/>
    </xf>
    <xf numFmtId="42" fontId="13" fillId="8" borderId="10" xfId="0" applyNumberFormat="1" applyFont="1" applyFill="1" applyBorder="1" applyAlignment="1">
      <alignment horizontal="center" vertical="top"/>
    </xf>
    <xf numFmtId="42" fontId="13" fillId="8" borderId="1" xfId="0" applyNumberFormat="1" applyFont="1" applyFill="1" applyBorder="1" applyAlignment="1">
      <alignment horizontal="center" vertical="top"/>
    </xf>
    <xf numFmtId="0" fontId="12" fillId="8" borderId="3" xfId="0" applyFont="1" applyFill="1" applyBorder="1" applyAlignment="1">
      <alignment horizontal="left" vertical="center"/>
    </xf>
    <xf numFmtId="42" fontId="12" fillId="8" borderId="2" xfId="1" applyFont="1" applyFill="1" applyBorder="1" applyAlignment="1">
      <alignment vertical="center"/>
    </xf>
    <xf numFmtId="0" fontId="12" fillId="8" borderId="46" xfId="0" applyFont="1" applyFill="1" applyBorder="1" applyAlignment="1">
      <alignment horizontal="left" vertical="center"/>
    </xf>
    <xf numFmtId="42" fontId="18" fillId="8" borderId="14" xfId="1" applyFont="1" applyFill="1" applyBorder="1" applyAlignment="1">
      <alignment vertical="center"/>
    </xf>
    <xf numFmtId="0" fontId="8" fillId="5" borderId="5" xfId="0" applyFont="1" applyFill="1" applyBorder="1"/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42" fontId="14" fillId="0" borderId="26" xfId="0" applyNumberFormat="1" applyFont="1" applyBorder="1"/>
    <xf numFmtId="42" fontId="14" fillId="0" borderId="27" xfId="0" applyNumberFormat="1" applyFont="1" applyBorder="1"/>
    <xf numFmtId="0" fontId="14" fillId="0" borderId="18" xfId="0" applyFont="1" applyBorder="1" applyAlignment="1">
      <alignment horizontal="center"/>
    </xf>
    <xf numFmtId="42" fontId="15" fillId="0" borderId="24" xfId="0" applyNumberFormat="1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42" fontId="15" fillId="0" borderId="29" xfId="0" applyNumberFormat="1" applyFont="1" applyBorder="1" applyAlignment="1">
      <alignment horizontal="left"/>
    </xf>
    <xf numFmtId="0" fontId="14" fillId="0" borderId="42" xfId="0" applyFont="1" applyBorder="1" applyAlignment="1">
      <alignment horizontal="center"/>
    </xf>
    <xf numFmtId="42" fontId="15" fillId="0" borderId="41" xfId="0" applyNumberFormat="1" applyFont="1" applyBorder="1" applyAlignment="1">
      <alignment horizontal="left"/>
    </xf>
    <xf numFmtId="0" fontId="0" fillId="5" borderId="56" xfId="0" applyFill="1" applyBorder="1"/>
    <xf numFmtId="14" fontId="12" fillId="8" borderId="32" xfId="0" applyNumberFormat="1" applyFont="1" applyFill="1" applyBorder="1"/>
    <xf numFmtId="14" fontId="12" fillId="8" borderId="33" xfId="0" applyNumberFormat="1" applyFont="1" applyFill="1" applyBorder="1"/>
    <xf numFmtId="14" fontId="12" fillId="8" borderId="34" xfId="0" applyNumberFormat="1" applyFont="1" applyFill="1" applyBorder="1"/>
    <xf numFmtId="42" fontId="14" fillId="0" borderId="17" xfId="1" applyFont="1" applyFill="1" applyBorder="1" applyAlignment="1">
      <alignment horizontal="right"/>
    </xf>
    <xf numFmtId="42" fontId="14" fillId="0" borderId="17" xfId="0" applyNumberFormat="1" applyFont="1" applyBorder="1"/>
    <xf numFmtId="42" fontId="14" fillId="0" borderId="18" xfId="0" applyNumberFormat="1" applyFont="1" applyBorder="1"/>
    <xf numFmtId="42" fontId="14" fillId="0" borderId="26" xfId="1" applyFont="1" applyFill="1" applyBorder="1" applyAlignment="1">
      <alignment horizontal="right"/>
    </xf>
    <xf numFmtId="42" fontId="14" fillId="0" borderId="39" xfId="1" applyFont="1" applyFill="1" applyBorder="1" applyAlignment="1">
      <alignment horizontal="right"/>
    </xf>
    <xf numFmtId="42" fontId="14" fillId="0" borderId="42" xfId="0" applyNumberFormat="1" applyFont="1" applyBorder="1"/>
    <xf numFmtId="0" fontId="12" fillId="8" borderId="56" xfId="0" applyFont="1" applyFill="1" applyBorder="1"/>
    <xf numFmtId="42" fontId="12" fillId="8" borderId="56" xfId="1" applyFont="1" applyFill="1" applyBorder="1"/>
    <xf numFmtId="14" fontId="0" fillId="0" borderId="14" xfId="0" applyNumberFormat="1" applyBorder="1" applyAlignment="1">
      <alignment horizontal="right"/>
    </xf>
    <xf numFmtId="42" fontId="0" fillId="0" borderId="14" xfId="0" applyNumberFormat="1" applyBorder="1" applyAlignment="1">
      <alignment horizontal="center"/>
    </xf>
    <xf numFmtId="42" fontId="0" fillId="0" borderId="14" xfId="0" applyNumberFormat="1" applyBorder="1" applyAlignment="1">
      <alignment horizontal="center"/>
    </xf>
    <xf numFmtId="0" fontId="7" fillId="6" borderId="1" xfId="0" applyFont="1" applyFill="1" applyBorder="1"/>
    <xf numFmtId="0" fontId="7" fillId="6" borderId="2" xfId="0" applyFont="1" applyFill="1" applyBorder="1" applyAlignment="1">
      <alignment horizontal="right"/>
    </xf>
    <xf numFmtId="0" fontId="14" fillId="0" borderId="0" xfId="0" applyFont="1"/>
    <xf numFmtId="42" fontId="14" fillId="0" borderId="0" xfId="1" applyFont="1" applyFill="1" applyBorder="1"/>
    <xf numFmtId="14" fontId="14" fillId="0" borderId="0" xfId="0" applyNumberFormat="1" applyFont="1"/>
    <xf numFmtId="0" fontId="14" fillId="0" borderId="0" xfId="0" applyFont="1" applyAlignment="1">
      <alignment horizontal="center"/>
    </xf>
    <xf numFmtId="42" fontId="15" fillId="0" borderId="0" xfId="0" applyNumberFormat="1" applyFont="1" applyAlignment="1">
      <alignment horizontal="left"/>
    </xf>
    <xf numFmtId="42" fontId="15" fillId="0" borderId="0" xfId="1" applyFont="1" applyBorder="1" applyAlignment="1">
      <alignment horizontal="left"/>
    </xf>
    <xf numFmtId="0" fontId="2" fillId="0" borderId="0" xfId="0" applyFont="1"/>
    <xf numFmtId="0" fontId="12" fillId="8" borderId="7" xfId="0" applyFont="1" applyFill="1" applyBorder="1"/>
    <xf numFmtId="14" fontId="12" fillId="8" borderId="6" xfId="0" applyNumberFormat="1" applyFont="1" applyFill="1" applyBorder="1" applyAlignment="1">
      <alignment horizontal="right"/>
    </xf>
    <xf numFmtId="0" fontId="12" fillId="8" borderId="6" xfId="0" applyFont="1" applyFill="1" applyBorder="1" applyAlignment="1">
      <alignment horizontal="center"/>
    </xf>
    <xf numFmtId="42" fontId="14" fillId="0" borderId="17" xfId="1" applyFont="1" applyBorder="1"/>
    <xf numFmtId="42" fontId="15" fillId="9" borderId="17" xfId="0" applyNumberFormat="1" applyFont="1" applyFill="1" applyBorder="1" applyAlignment="1">
      <alignment horizontal="left"/>
    </xf>
    <xf numFmtId="42" fontId="15" fillId="9" borderId="17" xfId="1" applyFont="1" applyFill="1" applyBorder="1" applyAlignment="1">
      <alignment horizontal="left"/>
    </xf>
    <xf numFmtId="42" fontId="14" fillId="0" borderId="39" xfId="1" applyFont="1" applyBorder="1"/>
    <xf numFmtId="42" fontId="15" fillId="9" borderId="39" xfId="0" applyNumberFormat="1" applyFont="1" applyFill="1" applyBorder="1" applyAlignment="1">
      <alignment horizontal="left"/>
    </xf>
    <xf numFmtId="42" fontId="15" fillId="9" borderId="39" xfId="1" applyFont="1" applyFill="1" applyBorder="1" applyAlignment="1">
      <alignment horizontal="left"/>
    </xf>
    <xf numFmtId="0" fontId="12" fillId="8" borderId="15" xfId="0" applyFont="1" applyFill="1" applyBorder="1"/>
    <xf numFmtId="14" fontId="12" fillId="8" borderId="56" xfId="0" applyNumberFormat="1" applyFont="1" applyFill="1" applyBorder="1" applyAlignment="1">
      <alignment horizontal="right"/>
    </xf>
    <xf numFmtId="0" fontId="2" fillId="8" borderId="56" xfId="0" applyFont="1" applyFill="1" applyBorder="1" applyAlignment="1">
      <alignment horizontal="center"/>
    </xf>
    <xf numFmtId="42" fontId="10" fillId="7" borderId="15" xfId="0" applyNumberFormat="1" applyFont="1" applyFill="1" applyBorder="1" applyAlignment="1">
      <alignment horizontal="center"/>
    </xf>
    <xf numFmtId="42" fontId="10" fillId="7" borderId="14" xfId="0" applyNumberFormat="1" applyFont="1" applyFill="1" applyBorder="1" applyAlignment="1">
      <alignment horizontal="center"/>
    </xf>
    <xf numFmtId="42" fontId="10" fillId="7" borderId="46" xfId="0" applyNumberFormat="1" applyFont="1" applyFill="1" applyBorder="1" applyAlignment="1">
      <alignment horizontal="center"/>
    </xf>
    <xf numFmtId="0" fontId="10" fillId="0" borderId="57" xfId="0" applyFont="1" applyBorder="1" applyAlignment="1">
      <alignment wrapText="1"/>
    </xf>
    <xf numFmtId="42" fontId="19" fillId="0" borderId="10" xfId="1" applyFont="1" applyBorder="1"/>
    <xf numFmtId="42" fontId="20" fillId="0" borderId="10" xfId="0" applyNumberFormat="1" applyFont="1" applyBorder="1" applyAlignment="1">
      <alignment horizontal="right"/>
    </xf>
    <xf numFmtId="42" fontId="19" fillId="0" borderId="10" xfId="0" applyNumberFormat="1" applyFont="1" applyBorder="1" applyAlignment="1">
      <alignment horizontal="center"/>
    </xf>
    <xf numFmtId="42" fontId="13" fillId="0" borderId="0" xfId="0" applyNumberFormat="1" applyFont="1" applyAlignment="1">
      <alignment horizontal="right"/>
    </xf>
    <xf numFmtId="42" fontId="13" fillId="0" borderId="0" xfId="1" applyFont="1"/>
    <xf numFmtId="42" fontId="11" fillId="0" borderId="9" xfId="1" applyFont="1" applyBorder="1"/>
    <xf numFmtId="0" fontId="10" fillId="0" borderId="58" xfId="0" applyFont="1" applyBorder="1" applyAlignment="1">
      <alignment wrapText="1"/>
    </xf>
    <xf numFmtId="42" fontId="20" fillId="0" borderId="10" xfId="0" applyNumberFormat="1" applyFont="1" applyBorder="1" applyAlignment="1">
      <alignment horizontal="center"/>
    </xf>
    <xf numFmtId="42" fontId="10" fillId="0" borderId="0" xfId="1" applyFont="1"/>
    <xf numFmtId="42" fontId="0" fillId="0" borderId="9" xfId="1" applyFont="1" applyBorder="1"/>
    <xf numFmtId="0" fontId="10" fillId="0" borderId="50" xfId="0" applyFont="1" applyBorder="1" applyAlignment="1">
      <alignment wrapText="1"/>
    </xf>
    <xf numFmtId="42" fontId="20" fillId="0" borderId="10" xfId="1" applyFont="1" applyBorder="1" applyAlignment="1">
      <alignment horizontal="center" vertical="center"/>
    </xf>
    <xf numFmtId="42" fontId="19" fillId="0" borderId="4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left" wrapText="1"/>
    </xf>
    <xf numFmtId="42" fontId="21" fillId="8" borderId="10" xfId="1" applyFont="1" applyFill="1" applyBorder="1" applyAlignment="1">
      <alignment horizontal="center"/>
    </xf>
    <xf numFmtId="0" fontId="19" fillId="0" borderId="56" xfId="0" applyFont="1" applyBorder="1" applyAlignment="1">
      <alignment horizontal="center" vertical="center"/>
    </xf>
    <xf numFmtId="42" fontId="12" fillId="8" borderId="11" xfId="1" applyFont="1" applyFill="1" applyBorder="1" applyAlignment="1">
      <alignment horizontal="center"/>
    </xf>
    <xf numFmtId="42" fontId="12" fillId="8" borderId="13" xfId="1" applyFont="1" applyFill="1" applyBorder="1" applyAlignment="1">
      <alignment horizontal="center"/>
    </xf>
    <xf numFmtId="0" fontId="12" fillId="0" borderId="16" xfId="0" applyFont="1" applyBorder="1" applyAlignment="1">
      <alignment horizontal="left" wrapText="1"/>
    </xf>
    <xf numFmtId="42" fontId="0" fillId="0" borderId="17" xfId="1" applyFont="1" applyBorder="1"/>
    <xf numFmtId="14" fontId="22" fillId="0" borderId="18" xfId="1" applyNumberFormat="1" applyFont="1" applyBorder="1" applyAlignment="1">
      <alignment horizontal="right"/>
    </xf>
    <xf numFmtId="0" fontId="12" fillId="0" borderId="10" xfId="0" applyFont="1" applyBorder="1" applyAlignment="1">
      <alignment horizontal="center" wrapText="1"/>
    </xf>
    <xf numFmtId="42" fontId="21" fillId="0" borderId="59" xfId="1" applyFont="1" applyBorder="1"/>
    <xf numFmtId="42" fontId="21" fillId="0" borderId="60" xfId="1" applyFont="1" applyBorder="1"/>
    <xf numFmtId="0" fontId="0" fillId="0" borderId="44" xfId="0" applyBorder="1" applyAlignment="1">
      <alignment horizontal="left" wrapText="1"/>
    </xf>
    <xf numFmtId="42" fontId="0" fillId="0" borderId="26" xfId="1" applyFont="1" applyBorder="1"/>
    <xf numFmtId="10" fontId="12" fillId="0" borderId="45" xfId="2" applyNumberFormat="1" applyFont="1" applyBorder="1" applyAlignment="1">
      <alignment horizontal="right"/>
    </xf>
    <xf numFmtId="49" fontId="2" fillId="0" borderId="61" xfId="0" applyNumberFormat="1" applyFont="1" applyBorder="1" applyAlignment="1">
      <alignment horizontal="center" wrapText="1"/>
    </xf>
    <xf numFmtId="42" fontId="23" fillId="5" borderId="62" xfId="1" applyFont="1" applyFill="1" applyBorder="1"/>
    <xf numFmtId="42" fontId="23" fillId="5" borderId="45" xfId="1" applyFont="1" applyFill="1" applyBorder="1"/>
    <xf numFmtId="42" fontId="2" fillId="0" borderId="0" xfId="0" applyNumberFormat="1" applyFont="1" applyAlignment="1">
      <alignment horizontal="left"/>
    </xf>
    <xf numFmtId="0" fontId="0" fillId="0" borderId="38" xfId="0" applyBorder="1" applyAlignment="1">
      <alignment horizontal="left" wrapText="1"/>
    </xf>
    <xf numFmtId="42" fontId="0" fillId="0" borderId="63" xfId="1" applyFont="1" applyBorder="1"/>
    <xf numFmtId="10" fontId="12" fillId="0" borderId="42" xfId="2" applyNumberFormat="1" applyFont="1" applyBorder="1" applyAlignment="1">
      <alignment horizontal="right"/>
    </xf>
    <xf numFmtId="0" fontId="12" fillId="0" borderId="4" xfId="0" applyFont="1" applyBorder="1" applyAlignment="1">
      <alignment horizontal="left" wrapText="1"/>
    </xf>
    <xf numFmtId="42" fontId="19" fillId="0" borderId="43" xfId="1" applyFont="1" applyBorder="1"/>
    <xf numFmtId="42" fontId="19" fillId="0" borderId="64" xfId="1" applyFont="1" applyBorder="1"/>
    <xf numFmtId="0" fontId="0" fillId="0" borderId="0" xfId="0" applyAlignment="1">
      <alignment horizontal="left" wrapText="1"/>
    </xf>
    <xf numFmtId="10" fontId="12" fillId="0" borderId="0" xfId="2" applyNumberFormat="1" applyFont="1" applyAlignment="1">
      <alignment horizontal="right"/>
    </xf>
    <xf numFmtId="42" fontId="18" fillId="0" borderId="17" xfId="1" applyFont="1" applyBorder="1"/>
    <xf numFmtId="42" fontId="18" fillId="0" borderId="18" xfId="1" applyFont="1" applyBorder="1"/>
    <xf numFmtId="0" fontId="12" fillId="9" borderId="25" xfId="0" applyFont="1" applyFill="1" applyBorder="1" applyAlignment="1">
      <alignment horizontal="left" wrapText="1"/>
    </xf>
    <xf numFmtId="42" fontId="16" fillId="0" borderId="26" xfId="1" applyFont="1" applyFill="1" applyBorder="1"/>
    <xf numFmtId="42" fontId="16" fillId="0" borderId="27" xfId="1" applyFont="1" applyFill="1" applyBorder="1"/>
    <xf numFmtId="0" fontId="12" fillId="0" borderId="25" xfId="0" applyFont="1" applyBorder="1" applyAlignment="1">
      <alignment horizontal="left" wrapText="1"/>
    </xf>
    <xf numFmtId="42" fontId="16" fillId="9" borderId="26" xfId="1" applyFont="1" applyFill="1" applyBorder="1"/>
    <xf numFmtId="42" fontId="16" fillId="9" borderId="27" xfId="1" applyFont="1" applyFill="1" applyBorder="1"/>
    <xf numFmtId="0" fontId="12" fillId="8" borderId="56" xfId="0" applyFont="1" applyFill="1" applyBorder="1" applyAlignment="1">
      <alignment horizontal="right"/>
    </xf>
    <xf numFmtId="42" fontId="18" fillId="9" borderId="56" xfId="0" applyNumberFormat="1" applyFont="1" applyFill="1" applyBorder="1"/>
    <xf numFmtId="0" fontId="12" fillId="0" borderId="0" xfId="0" applyFont="1" applyAlignment="1">
      <alignment horizontal="right"/>
    </xf>
    <xf numFmtId="42" fontId="20" fillId="0" borderId="0" xfId="0" applyNumberFormat="1" applyFont="1"/>
    <xf numFmtId="42" fontId="0" fillId="0" borderId="0" xfId="1" applyFont="1" applyFill="1" applyBorder="1"/>
    <xf numFmtId="0" fontId="12" fillId="8" borderId="7" xfId="0" applyFont="1" applyFill="1" applyBorder="1" applyAlignment="1">
      <alignment horizontal="center"/>
    </xf>
    <xf numFmtId="42" fontId="12" fillId="8" borderId="6" xfId="1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5" fillId="0" borderId="16" xfId="0" applyFont="1" applyBorder="1"/>
    <xf numFmtId="0" fontId="15" fillId="0" borderId="17" xfId="0" applyFont="1" applyBorder="1"/>
    <xf numFmtId="42" fontId="15" fillId="0" borderId="17" xfId="1" applyFont="1" applyFill="1" applyBorder="1"/>
    <xf numFmtId="42" fontId="15" fillId="0" borderId="18" xfId="1" applyFont="1" applyFill="1" applyBorder="1"/>
    <xf numFmtId="0" fontId="15" fillId="0" borderId="26" xfId="0" applyFont="1" applyBorder="1"/>
    <xf numFmtId="42" fontId="15" fillId="0" borderId="27" xfId="1" applyFont="1" applyFill="1" applyBorder="1"/>
    <xf numFmtId="42" fontId="22" fillId="0" borderId="0" xfId="0" applyNumberFormat="1" applyFont="1"/>
    <xf numFmtId="42" fontId="15" fillId="0" borderId="0" xfId="1" applyFont="1" applyFill="1" applyBorder="1"/>
    <xf numFmtId="42" fontId="0" fillId="0" borderId="0" xfId="1" applyFont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10" borderId="15" xfId="0" applyFont="1" applyFill="1" applyBorder="1" applyAlignment="1">
      <alignment horizontal="right"/>
    </xf>
    <xf numFmtId="0" fontId="12" fillId="10" borderId="14" xfId="0" applyFont="1" applyFill="1" applyBorder="1" applyAlignment="1">
      <alignment horizontal="right"/>
    </xf>
    <xf numFmtId="0" fontId="12" fillId="10" borderId="46" xfId="0" applyFont="1" applyFill="1" applyBorder="1" applyAlignment="1">
      <alignment horizontal="right"/>
    </xf>
    <xf numFmtId="42" fontId="12" fillId="10" borderId="56" xfId="1" applyFont="1" applyFill="1" applyBorder="1" applyAlignment="1">
      <alignment horizontal="center"/>
    </xf>
    <xf numFmtId="42" fontId="2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0" fontId="10" fillId="7" borderId="16" xfId="0" applyFont="1" applyFill="1" applyBorder="1" applyAlignment="1">
      <alignment horizontal="center"/>
    </xf>
    <xf numFmtId="42" fontId="10" fillId="7" borderId="17" xfId="1" applyFont="1" applyFill="1" applyBorder="1" applyAlignment="1">
      <alignment horizontal="center" wrapText="1"/>
    </xf>
    <xf numFmtId="14" fontId="10" fillId="7" borderId="17" xfId="0" applyNumberFormat="1" applyFont="1" applyFill="1" applyBorder="1" applyAlignment="1">
      <alignment horizontal="right"/>
    </xf>
    <xf numFmtId="0" fontId="10" fillId="7" borderId="18" xfId="0" applyFont="1" applyFill="1" applyBorder="1" applyAlignment="1">
      <alignment horizontal="center" wrapText="1"/>
    </xf>
    <xf numFmtId="42" fontId="15" fillId="0" borderId="21" xfId="1" applyFont="1" applyFill="1" applyBorder="1"/>
    <xf numFmtId="42" fontId="10" fillId="0" borderId="60" xfId="1" applyFont="1" applyFill="1" applyBorder="1" applyAlignment="1">
      <alignment horizontal="center" wrapText="1"/>
    </xf>
    <xf numFmtId="42" fontId="14" fillId="0" borderId="40" xfId="1" applyFont="1" applyBorder="1"/>
    <xf numFmtId="42" fontId="12" fillId="8" borderId="3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42" fontId="14" fillId="10" borderId="2" xfId="1" applyFont="1" applyFill="1" applyBorder="1" applyAlignment="1">
      <alignment horizontal="center"/>
    </xf>
    <xf numFmtId="0" fontId="14" fillId="10" borderId="2" xfId="0" applyFont="1" applyFill="1" applyBorder="1" applyAlignment="1">
      <alignment horizontal="right"/>
    </xf>
    <xf numFmtId="0" fontId="14" fillId="10" borderId="3" xfId="0" applyFont="1" applyFill="1" applyBorder="1" applyAlignment="1">
      <alignment horizontal="center"/>
    </xf>
    <xf numFmtId="0" fontId="14" fillId="0" borderId="47" xfId="0" applyFont="1" applyBorder="1"/>
    <xf numFmtId="42" fontId="14" fillId="0" borderId="21" xfId="1" applyFont="1" applyBorder="1"/>
    <xf numFmtId="42" fontId="15" fillId="9" borderId="60" xfId="0" applyNumberFormat="1" applyFont="1" applyFill="1" applyBorder="1" applyAlignment="1">
      <alignment horizontal="center"/>
    </xf>
    <xf numFmtId="42" fontId="14" fillId="0" borderId="28" xfId="1" applyFont="1" applyBorder="1"/>
    <xf numFmtId="0" fontId="10" fillId="7" borderId="1" xfId="0" applyFont="1" applyFill="1" applyBorder="1" applyAlignment="1">
      <alignment horizontal="left"/>
    </xf>
    <xf numFmtId="9" fontId="10" fillId="7" borderId="10" xfId="1" applyNumberFormat="1" applyFont="1" applyFill="1" applyBorder="1" applyAlignment="1">
      <alignment horizontal="center"/>
    </xf>
    <xf numFmtId="14" fontId="10" fillId="8" borderId="1" xfId="0" applyNumberFormat="1" applyFont="1" applyFill="1" applyBorder="1"/>
    <xf numFmtId="42" fontId="10" fillId="8" borderId="1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0" fillId="8" borderId="15" xfId="0" applyNumberFormat="1" applyFont="1" applyFill="1" applyBorder="1"/>
    <xf numFmtId="42" fontId="10" fillId="8" borderId="56" xfId="0" applyNumberFormat="1" applyFont="1" applyFill="1" applyBorder="1" applyAlignment="1">
      <alignment horizontal="center"/>
    </xf>
    <xf numFmtId="42" fontId="10" fillId="7" borderId="10" xfId="1" applyFont="1" applyFill="1" applyBorder="1" applyAlignment="1">
      <alignment horizontal="center"/>
    </xf>
    <xf numFmtId="42" fontId="12" fillId="8" borderId="56" xfId="0" applyNumberFormat="1" applyFont="1" applyFill="1" applyBorder="1" applyAlignment="1">
      <alignment horizontal="center"/>
    </xf>
    <xf numFmtId="42" fontId="14" fillId="0" borderId="0" xfId="1" applyFont="1"/>
    <xf numFmtId="14" fontId="14" fillId="0" borderId="0" xfId="0" applyNumberFormat="1" applyFont="1" applyAlignment="1">
      <alignment horizontal="right"/>
    </xf>
    <xf numFmtId="42" fontId="12" fillId="0" borderId="0" xfId="0" applyNumberFormat="1" applyFont="1" applyAlignment="1">
      <alignment horizontal="center"/>
    </xf>
    <xf numFmtId="42" fontId="1" fillId="0" borderId="0" xfId="1"/>
    <xf numFmtId="42" fontId="15" fillId="0" borderId="0" xfId="0" applyNumberFormat="1" applyFont="1"/>
    <xf numFmtId="42" fontId="12" fillId="0" borderId="0" xfId="0" applyNumberFormat="1" applyFont="1" applyAlignment="1">
      <alignment horizontal="right"/>
    </xf>
    <xf numFmtId="42" fontId="12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42" fontId="10" fillId="0" borderId="0" xfId="1" applyFont="1" applyAlignment="1">
      <alignment horizontal="center" wrapText="1"/>
    </xf>
    <xf numFmtId="42" fontId="14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 wrapText="1"/>
    </xf>
    <xf numFmtId="42" fontId="14" fillId="0" borderId="0" xfId="1" applyFont="1" applyAlignment="1">
      <alignment horizontal="center"/>
    </xf>
    <xf numFmtId="42" fontId="11" fillId="0" borderId="0" xfId="1" applyFont="1"/>
    <xf numFmtId="42" fontId="0" fillId="0" borderId="28" xfId="1" applyFont="1" applyBorder="1"/>
    <xf numFmtId="0" fontId="14" fillId="0" borderId="0" xfId="0" applyFont="1" applyAlignment="1">
      <alignment horizontal="right"/>
    </xf>
    <xf numFmtId="42" fontId="15" fillId="0" borderId="0" xfId="0" applyNumberFormat="1" applyFont="1" applyAlignment="1">
      <alignment horizontal="center"/>
    </xf>
    <xf numFmtId="42" fontId="15" fillId="0" borderId="0" xfId="1" applyFont="1" applyAlignment="1">
      <alignment horizontal="left"/>
    </xf>
    <xf numFmtId="42" fontId="14" fillId="0" borderId="0" xfId="0" applyNumberFormat="1" applyFont="1" applyAlignment="1">
      <alignment horizontal="left"/>
    </xf>
    <xf numFmtId="42" fontId="14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42" fontId="10" fillId="0" borderId="0" xfId="0" applyNumberFormat="1" applyFont="1" applyAlignment="1">
      <alignment horizontal="center"/>
    </xf>
    <xf numFmtId="0" fontId="10" fillId="0" borderId="0" xfId="0" applyFont="1"/>
    <xf numFmtId="42" fontId="10" fillId="0" borderId="0" xfId="1" applyFont="1" applyAlignment="1">
      <alignment wrapText="1"/>
    </xf>
    <xf numFmtId="14" fontId="10" fillId="0" borderId="0" xfId="0" applyNumberFormat="1" applyFont="1"/>
    <xf numFmtId="0" fontId="0" fillId="0" borderId="23" xfId="0" applyBorder="1" applyAlignment="1">
      <alignment horizontal="left"/>
    </xf>
    <xf numFmtId="42" fontId="13" fillId="9" borderId="60" xfId="0" applyNumberFormat="1" applyFont="1" applyFill="1" applyBorder="1" applyAlignment="1">
      <alignment horizontal="center"/>
    </xf>
    <xf numFmtId="0" fontId="0" fillId="0" borderId="47" xfId="0" applyBorder="1"/>
    <xf numFmtId="42" fontId="0" fillId="0" borderId="21" xfId="1" applyFont="1" applyBorder="1"/>
    <xf numFmtId="42" fontId="13" fillId="9" borderId="0" xfId="0" applyNumberFormat="1" applyFont="1" applyFill="1" applyAlignment="1">
      <alignment horizontal="center"/>
    </xf>
    <xf numFmtId="0" fontId="14" fillId="0" borderId="0" xfId="0" applyFont="1" applyAlignment="1">
      <alignment horizontal="left"/>
    </xf>
    <xf numFmtId="0" fontId="0" fillId="0" borderId="29" xfId="0" applyBorder="1" applyAlignment="1">
      <alignment horizontal="left"/>
    </xf>
    <xf numFmtId="0" fontId="0" fillId="0" borderId="25" xfId="0" applyBorder="1"/>
    <xf numFmtId="42" fontId="2" fillId="5" borderId="10" xfId="0" applyNumberFormat="1" applyFont="1" applyFill="1" applyBorder="1" applyAlignment="1">
      <alignment horizontal="center"/>
    </xf>
    <xf numFmtId="0" fontId="7" fillId="5" borderId="56" xfId="0" applyFont="1" applyFill="1" applyBorder="1" applyAlignment="1">
      <alignment vertical="center"/>
    </xf>
    <xf numFmtId="42" fontId="0" fillId="0" borderId="22" xfId="1" applyFont="1" applyBorder="1"/>
    <xf numFmtId="42" fontId="2" fillId="5" borderId="4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vertical="center"/>
    </xf>
    <xf numFmtId="42" fontId="0" fillId="5" borderId="65" xfId="0" applyNumberFormat="1" applyFill="1" applyBorder="1" applyAlignment="1">
      <alignment horizontal="right"/>
    </xf>
    <xf numFmtId="42" fontId="0" fillId="5" borderId="66" xfId="0" applyNumberFormat="1" applyFill="1" applyBorder="1" applyAlignment="1">
      <alignment horizontal="right"/>
    </xf>
    <xf numFmtId="1" fontId="14" fillId="0" borderId="0" xfId="0" applyNumberFormat="1" applyFont="1" applyAlignment="1">
      <alignment horizontal="center"/>
    </xf>
    <xf numFmtId="0" fontId="0" fillId="5" borderId="66" xfId="0" applyFill="1" applyBorder="1"/>
    <xf numFmtId="0" fontId="0" fillId="0" borderId="58" xfId="0" applyBorder="1"/>
    <xf numFmtId="1" fontId="0" fillId="0" borderId="0" xfId="0" applyNumberFormat="1" applyAlignment="1">
      <alignment horizontal="center"/>
    </xf>
    <xf numFmtId="0" fontId="0" fillId="5" borderId="67" xfId="0" applyFill="1" applyBorder="1"/>
    <xf numFmtId="42" fontId="12" fillId="5" borderId="5" xfId="0" applyNumberFormat="1" applyFont="1" applyFill="1" applyBorder="1" applyAlignment="1">
      <alignment horizontal="right"/>
    </xf>
    <xf numFmtId="42" fontId="0" fillId="5" borderId="68" xfId="0" applyNumberFormat="1" applyFill="1" applyBorder="1" applyAlignment="1">
      <alignment horizontal="right"/>
    </xf>
    <xf numFmtId="42" fontId="12" fillId="5" borderId="56" xfId="0" applyNumberFormat="1" applyFont="1" applyFill="1" applyBorder="1" applyAlignment="1">
      <alignment horizontal="right"/>
    </xf>
    <xf numFmtId="42" fontId="0" fillId="5" borderId="4" xfId="0" applyNumberFormat="1" applyFill="1" applyBorder="1" applyAlignment="1">
      <alignment horizontal="right"/>
    </xf>
    <xf numFmtId="42" fontId="0" fillId="5" borderId="5" xfId="0" applyNumberFormat="1" applyFill="1" applyBorder="1" applyAlignment="1">
      <alignment horizontal="right"/>
    </xf>
    <xf numFmtId="42" fontId="0" fillId="5" borderId="67" xfId="0" applyNumberFormat="1" applyFill="1" applyBorder="1" applyAlignment="1">
      <alignment horizontal="right"/>
    </xf>
    <xf numFmtId="42" fontId="12" fillId="5" borderId="10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42" fontId="2" fillId="5" borderId="65" xfId="0" applyNumberFormat="1" applyFont="1" applyFill="1" applyBorder="1" applyAlignment="1">
      <alignment horizontal="center"/>
    </xf>
    <xf numFmtId="42" fontId="2" fillId="5" borderId="5" xfId="0" applyNumberFormat="1" applyFont="1" applyFill="1" applyBorder="1" applyAlignment="1">
      <alignment horizontal="center"/>
    </xf>
    <xf numFmtId="42" fontId="13" fillId="5" borderId="60" xfId="0" applyNumberFormat="1" applyFont="1" applyFill="1" applyBorder="1" applyAlignment="1">
      <alignment horizontal="center"/>
    </xf>
    <xf numFmtId="42" fontId="13" fillId="5" borderId="19" xfId="0" applyNumberFormat="1" applyFont="1" applyFill="1" applyBorder="1" applyAlignment="1">
      <alignment horizontal="center"/>
    </xf>
    <xf numFmtId="42" fontId="0" fillId="5" borderId="66" xfId="1" applyFont="1" applyFill="1" applyBorder="1"/>
    <xf numFmtId="42" fontId="0" fillId="5" borderId="5" xfId="1" applyFont="1" applyFill="1" applyBorder="1"/>
    <xf numFmtId="42" fontId="0" fillId="5" borderId="26" xfId="1" applyFont="1" applyFill="1" applyBorder="1"/>
    <xf numFmtId="42" fontId="0" fillId="5" borderId="0" xfId="1" applyFont="1" applyFill="1"/>
    <xf numFmtId="0" fontId="24" fillId="8" borderId="7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center"/>
    </xf>
    <xf numFmtId="0" fontId="0" fillId="5" borderId="4" xfId="0" applyFill="1" applyBorder="1"/>
    <xf numFmtId="0" fontId="2" fillId="8" borderId="2" xfId="0" applyFont="1" applyFill="1" applyBorder="1" applyAlignment="1">
      <alignment horizontal="center"/>
    </xf>
    <xf numFmtId="0" fontId="24" fillId="8" borderId="10" xfId="0" applyFont="1" applyFill="1" applyBorder="1" applyAlignment="1">
      <alignment horizontal="left"/>
    </xf>
    <xf numFmtId="14" fontId="24" fillId="8" borderId="10" xfId="0" applyNumberFormat="1" applyFont="1" applyFill="1" applyBorder="1" applyAlignment="1">
      <alignment horizontal="left"/>
    </xf>
    <xf numFmtId="42" fontId="24" fillId="8" borderId="10" xfId="1" applyFont="1" applyFill="1" applyBorder="1"/>
    <xf numFmtId="42" fontId="24" fillId="8" borderId="4" xfId="1" applyFont="1" applyFill="1" applyBorder="1" applyAlignment="1">
      <alignment horizontal="center" vertical="center" wrapText="1"/>
    </xf>
    <xf numFmtId="0" fontId="2" fillId="8" borderId="0" xfId="0" applyFont="1" applyFill="1"/>
    <xf numFmtId="42" fontId="2" fillId="8" borderId="56" xfId="1" applyFont="1" applyFill="1" applyBorder="1" applyAlignment="1">
      <alignment horizontal="left"/>
    </xf>
    <xf numFmtId="0" fontId="2" fillId="8" borderId="9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19" xfId="0" applyFont="1" applyFill="1" applyBorder="1"/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42" fontId="24" fillId="8" borderId="5" xfId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vertical="top"/>
    </xf>
    <xf numFmtId="0" fontId="2" fillId="8" borderId="8" xfId="0" applyFont="1" applyFill="1" applyBorder="1" applyAlignment="1">
      <alignment vertical="top"/>
    </xf>
    <xf numFmtId="0" fontId="2" fillId="8" borderId="7" xfId="0" applyFont="1" applyFill="1" applyBorder="1" applyAlignment="1">
      <alignment vertical="top"/>
    </xf>
    <xf numFmtId="0" fontId="2" fillId="8" borderId="32" xfId="0" applyFont="1" applyFill="1" applyBorder="1" applyAlignment="1">
      <alignment horizontal="center" vertical="top"/>
    </xf>
    <xf numFmtId="0" fontId="2" fillId="8" borderId="33" xfId="0" applyFont="1" applyFill="1" applyBorder="1" applyAlignment="1">
      <alignment horizontal="right" vertical="top"/>
    </xf>
    <xf numFmtId="42" fontId="2" fillId="8" borderId="64" xfId="1" applyFont="1" applyFill="1" applyBorder="1" applyAlignment="1">
      <alignment horizontal="center" vertical="top"/>
    </xf>
    <xf numFmtId="3" fontId="0" fillId="0" borderId="0" xfId="0" applyNumberFormat="1" applyAlignment="1">
      <alignment vertical="top"/>
    </xf>
    <xf numFmtId="0" fontId="2" fillId="8" borderId="30" xfId="0" applyFont="1" applyFill="1" applyBorder="1" applyAlignment="1">
      <alignment horizontal="center" vertical="top"/>
    </xf>
    <xf numFmtId="14" fontId="2" fillId="8" borderId="12" xfId="0" applyNumberFormat="1" applyFont="1" applyFill="1" applyBorder="1" applyAlignment="1">
      <alignment horizontal="right" vertical="top"/>
    </xf>
    <xf numFmtId="42" fontId="2" fillId="8" borderId="13" xfId="1" applyFont="1" applyFill="1" applyBorder="1" applyAlignment="1">
      <alignment horizontal="center" vertical="top"/>
    </xf>
    <xf numFmtId="0" fontId="0" fillId="5" borderId="19" xfId="0" applyFill="1" applyBorder="1" applyAlignment="1">
      <alignment vertical="top"/>
    </xf>
    <xf numFmtId="0" fontId="0" fillId="0" borderId="16" xfId="0" applyBorder="1" applyAlignment="1">
      <alignment horizontal="left"/>
    </xf>
    <xf numFmtId="14" fontId="0" fillId="0" borderId="17" xfId="0" applyNumberFormat="1" applyBorder="1" applyAlignment="1">
      <alignment horizontal="left"/>
    </xf>
    <xf numFmtId="42" fontId="0" fillId="0" borderId="17" xfId="1" applyFont="1" applyFill="1" applyBorder="1"/>
    <xf numFmtId="0" fontId="0" fillId="0" borderId="18" xfId="0" applyBorder="1"/>
    <xf numFmtId="0" fontId="0" fillId="0" borderId="16" xfId="0" applyBorder="1"/>
    <xf numFmtId="42" fontId="0" fillId="0" borderId="18" xfId="1" applyFont="1" applyFill="1" applyBorder="1" applyAlignment="1">
      <alignment horizontal="left"/>
    </xf>
    <xf numFmtId="42" fontId="0" fillId="0" borderId="18" xfId="1" applyFont="1" applyBorder="1" applyAlignment="1">
      <alignment horizontal="left"/>
    </xf>
    <xf numFmtId="0" fontId="0" fillId="9" borderId="25" xfId="0" applyFill="1" applyBorder="1" applyAlignment="1">
      <alignment horizontal="left"/>
    </xf>
    <xf numFmtId="14" fontId="0" fillId="9" borderId="26" xfId="0" applyNumberFormat="1" applyFill="1" applyBorder="1" applyAlignment="1">
      <alignment horizontal="right"/>
    </xf>
    <xf numFmtId="42" fontId="1" fillId="9" borderId="27" xfId="1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left" vertical="center"/>
    </xf>
    <xf numFmtId="42" fontId="0" fillId="0" borderId="18" xfId="1" applyFont="1" applyBorder="1" applyAlignment="1">
      <alignment horizontal="right" vertical="center"/>
    </xf>
    <xf numFmtId="14" fontId="0" fillId="0" borderId="26" xfId="0" applyNumberFormat="1" applyBorder="1" applyAlignment="1">
      <alignment horizontal="left"/>
    </xf>
    <xf numFmtId="42" fontId="0" fillId="0" borderId="26" xfId="1" applyFont="1" applyFill="1" applyBorder="1"/>
    <xf numFmtId="0" fontId="0" fillId="0" borderId="27" xfId="0" applyBorder="1"/>
    <xf numFmtId="42" fontId="0" fillId="0" borderId="27" xfId="1" applyFont="1" applyFill="1" applyBorder="1" applyAlignment="1">
      <alignment horizontal="left"/>
    </xf>
    <xf numFmtId="0" fontId="25" fillId="8" borderId="15" xfId="0" applyFont="1" applyFill="1" applyBorder="1"/>
    <xf numFmtId="0" fontId="26" fillId="8" borderId="14" xfId="0" applyFont="1" applyFill="1" applyBorder="1"/>
    <xf numFmtId="42" fontId="12" fillId="8" borderId="46" xfId="1" applyFont="1" applyFill="1" applyBorder="1" applyAlignment="1">
      <alignment horizontal="left"/>
    </xf>
    <xf numFmtId="3" fontId="0" fillId="0" borderId="0" xfId="0" applyNumberFormat="1"/>
    <xf numFmtId="0" fontId="0" fillId="0" borderId="25" xfId="0" applyBorder="1" applyAlignment="1">
      <alignment horizontal="left" vertical="center"/>
    </xf>
    <xf numFmtId="164" fontId="0" fillId="0" borderId="26" xfId="0" applyNumberFormat="1" applyBorder="1" applyAlignment="1">
      <alignment horizontal="left" vertical="center"/>
    </xf>
    <xf numFmtId="42" fontId="0" fillId="0" borderId="27" xfId="1" applyFont="1" applyBorder="1" applyAlignment="1">
      <alignment horizontal="right" vertical="center"/>
    </xf>
    <xf numFmtId="42" fontId="0" fillId="0" borderId="0" xfId="1" applyFont="1" applyAlignment="1">
      <alignment horizontal="left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right"/>
    </xf>
    <xf numFmtId="42" fontId="2" fillId="8" borderId="42" xfId="1" applyFont="1" applyFill="1" applyBorder="1" applyAlignment="1">
      <alignment horizontal="center"/>
    </xf>
    <xf numFmtId="14" fontId="0" fillId="0" borderId="21" xfId="0" applyNumberFormat="1" applyBorder="1"/>
    <xf numFmtId="42" fontId="0" fillId="0" borderId="60" xfId="1" applyFont="1" applyBorder="1" applyAlignment="1">
      <alignment horizontal="left"/>
    </xf>
    <xf numFmtId="0" fontId="13" fillId="8" borderId="38" xfId="0" applyFont="1" applyFill="1" applyBorder="1"/>
    <xf numFmtId="0" fontId="26" fillId="8" borderId="39" xfId="0" applyFont="1" applyFill="1" applyBorder="1"/>
    <xf numFmtId="42" fontId="12" fillId="8" borderId="42" xfId="1" applyFont="1" applyFill="1" applyBorder="1" applyAlignment="1">
      <alignment horizontal="left" vertical="center"/>
    </xf>
    <xf numFmtId="0" fontId="0" fillId="0" borderId="61" xfId="0" applyBorder="1"/>
    <xf numFmtId="42" fontId="0" fillId="0" borderId="19" xfId="1" applyFont="1" applyFill="1" applyBorder="1"/>
    <xf numFmtId="0" fontId="2" fillId="8" borderId="32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right"/>
    </xf>
    <xf numFmtId="42" fontId="2" fillId="8" borderId="64" xfId="1" applyFont="1" applyFill="1" applyBorder="1" applyAlignment="1">
      <alignment horizontal="center"/>
    </xf>
    <xf numFmtId="42" fontId="0" fillId="0" borderId="27" xfId="1" applyFont="1" applyFill="1" applyBorder="1"/>
    <xf numFmtId="0" fontId="0" fillId="0" borderId="17" xfId="0" applyBorder="1"/>
    <xf numFmtId="0" fontId="0" fillId="5" borderId="0" xfId="0" applyFill="1" applyAlignment="1">
      <alignment vertical="center"/>
    </xf>
    <xf numFmtId="0" fontId="0" fillId="0" borderId="25" xfId="0" applyBorder="1" applyAlignment="1">
      <alignment vertical="center"/>
    </xf>
    <xf numFmtId="42" fontId="0" fillId="0" borderId="27" xfId="1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26" fillId="8" borderId="46" xfId="0" applyFont="1" applyFill="1" applyBorder="1" applyAlignment="1">
      <alignment vertical="center"/>
    </xf>
    <xf numFmtId="42" fontId="12" fillId="8" borderId="56" xfId="1" applyFont="1" applyFill="1" applyBorder="1" applyAlignment="1">
      <alignment horizontal="left" vertical="center"/>
    </xf>
    <xf numFmtId="0" fontId="0" fillId="9" borderId="16" xfId="0" applyFill="1" applyBorder="1"/>
    <xf numFmtId="14" fontId="0" fillId="9" borderId="17" xfId="0" applyNumberFormat="1" applyFill="1" applyBorder="1"/>
    <xf numFmtId="42" fontId="0" fillId="9" borderId="18" xfId="1" applyFont="1" applyFill="1" applyBorder="1" applyAlignment="1">
      <alignment horizontal="left"/>
    </xf>
    <xf numFmtId="0" fontId="13" fillId="8" borderId="15" xfId="0" applyFont="1" applyFill="1" applyBorder="1"/>
    <xf numFmtId="0" fontId="26" fillId="8" borderId="46" xfId="0" applyFont="1" applyFill="1" applyBorder="1"/>
    <xf numFmtId="0" fontId="27" fillId="0" borderId="0" xfId="0" applyFont="1"/>
    <xf numFmtId="0" fontId="0" fillId="0" borderId="44" xfId="0" applyBorder="1"/>
    <xf numFmtId="42" fontId="0" fillId="0" borderId="45" xfId="1" applyFont="1" applyBorder="1"/>
    <xf numFmtId="42" fontId="0" fillId="0" borderId="27" xfId="1" applyFont="1" applyBorder="1"/>
    <xf numFmtId="0" fontId="0" fillId="0" borderId="38" xfId="0" applyBorder="1"/>
    <xf numFmtId="42" fontId="0" fillId="0" borderId="42" xfId="1" applyFont="1" applyBorder="1"/>
    <xf numFmtId="0" fontId="0" fillId="9" borderId="32" xfId="0" applyFill="1" applyBorder="1" applyAlignment="1">
      <alignment horizontal="left"/>
    </xf>
    <xf numFmtId="14" fontId="0" fillId="9" borderId="33" xfId="0" applyNumberFormat="1" applyFill="1" applyBorder="1" applyAlignment="1">
      <alignment horizontal="right"/>
    </xf>
    <xf numFmtId="42" fontId="1" fillId="9" borderId="64" xfId="1" applyFill="1" applyBorder="1" applyAlignment="1">
      <alignment horizontal="center"/>
    </xf>
    <xf numFmtId="0" fontId="2" fillId="8" borderId="46" xfId="0" applyFont="1" applyFill="1" applyBorder="1" applyAlignment="1">
      <alignment vertical="center"/>
    </xf>
    <xf numFmtId="42" fontId="2" fillId="8" borderId="46" xfId="1" applyFont="1" applyFill="1" applyBorder="1" applyAlignment="1">
      <alignment vertical="center"/>
    </xf>
    <xf numFmtId="0" fontId="13" fillId="8" borderId="1" xfId="0" applyFont="1" applyFill="1" applyBorder="1"/>
    <xf numFmtId="0" fontId="26" fillId="8" borderId="3" xfId="0" applyFont="1" applyFill="1" applyBorder="1"/>
    <xf numFmtId="42" fontId="12" fillId="8" borderId="10" xfId="1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/>
    </xf>
    <xf numFmtId="42" fontId="2" fillId="8" borderId="8" xfId="1" applyFont="1" applyFill="1" applyBorder="1" applyAlignment="1">
      <alignment horizontal="left"/>
    </xf>
    <xf numFmtId="0" fontId="2" fillId="8" borderId="56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right"/>
    </xf>
    <xf numFmtId="42" fontId="2" fillId="8" borderId="13" xfId="1" applyFont="1" applyFill="1" applyBorder="1" applyAlignment="1">
      <alignment horizontal="center"/>
    </xf>
    <xf numFmtId="0" fontId="0" fillId="9" borderId="53" xfId="0" applyFill="1" applyBorder="1"/>
    <xf numFmtId="14" fontId="0" fillId="9" borderId="69" xfId="0" applyNumberFormat="1" applyFill="1" applyBorder="1" applyAlignment="1">
      <alignment horizontal="right"/>
    </xf>
    <xf numFmtId="42" fontId="0" fillId="9" borderId="54" xfId="1" applyFont="1" applyFill="1" applyBorder="1" applyAlignment="1">
      <alignment horizontal="left"/>
    </xf>
    <xf numFmtId="0" fontId="10" fillId="8" borderId="15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42" fontId="10" fillId="8" borderId="15" xfId="1" applyFont="1" applyFill="1" applyBorder="1"/>
    <xf numFmtId="42" fontId="14" fillId="8" borderId="56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0" fontId="12" fillId="8" borderId="3" xfId="0" applyFont="1" applyFill="1" applyBorder="1" applyAlignment="1">
      <alignment horizontal="center" wrapText="1"/>
    </xf>
    <xf numFmtId="42" fontId="0" fillId="0" borderId="45" xfId="1" applyFont="1" applyFill="1" applyBorder="1" applyAlignment="1">
      <alignment horizontal="left"/>
    </xf>
    <xf numFmtId="0" fontId="2" fillId="8" borderId="3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21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42" fontId="0" fillId="0" borderId="21" xfId="1" applyFont="1" applyFill="1" applyBorder="1"/>
    <xf numFmtId="0" fontId="0" fillId="0" borderId="21" xfId="0" applyBorder="1"/>
    <xf numFmtId="0" fontId="2" fillId="8" borderId="6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right"/>
    </xf>
    <xf numFmtId="42" fontId="2" fillId="8" borderId="70" xfId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/>
    <xf numFmtId="42" fontId="0" fillId="0" borderId="42" xfId="1" applyFont="1" applyFill="1" applyBorder="1" applyAlignment="1">
      <alignment horizontal="left"/>
    </xf>
    <xf numFmtId="165" fontId="28" fillId="0" borderId="71" xfId="0" applyNumberFormat="1" applyFont="1" applyBorder="1"/>
    <xf numFmtId="166" fontId="28" fillId="0" borderId="72" xfId="0" applyNumberFormat="1" applyFont="1" applyBorder="1" applyAlignment="1">
      <alignment horizontal="right"/>
    </xf>
    <xf numFmtId="42" fontId="28" fillId="0" borderId="73" xfId="1" applyFont="1" applyBorder="1" applyAlignment="1">
      <alignment horizontal="center" vertical="center" wrapText="1"/>
    </xf>
    <xf numFmtId="42" fontId="2" fillId="8" borderId="56" xfId="1" applyFont="1" applyFill="1" applyBorder="1" applyAlignment="1">
      <alignment vertical="center"/>
    </xf>
    <xf numFmtId="165" fontId="28" fillId="0" borderId="74" xfId="0" applyNumberFormat="1" applyFont="1" applyBorder="1"/>
    <xf numFmtId="166" fontId="28" fillId="0" borderId="75" xfId="0" applyNumberFormat="1" applyFont="1" applyBorder="1" applyAlignment="1">
      <alignment horizontal="right"/>
    </xf>
    <xf numFmtId="42" fontId="28" fillId="0" borderId="76" xfId="1" applyFont="1" applyBorder="1" applyAlignment="1">
      <alignment horizontal="center" vertical="center" wrapText="1"/>
    </xf>
    <xf numFmtId="0" fontId="0" fillId="0" borderId="80" xfId="0" applyBorder="1" applyAlignment="1">
      <alignment horizontal="left"/>
    </xf>
    <xf numFmtId="14" fontId="0" fillId="0" borderId="80" xfId="0" applyNumberFormat="1" applyBorder="1" applyAlignment="1">
      <alignment horizontal="left"/>
    </xf>
    <xf numFmtId="42" fontId="0" fillId="0" borderId="80" xfId="1" applyFont="1" applyFill="1" applyBorder="1"/>
    <xf numFmtId="0" fontId="0" fillId="0" borderId="80" xfId="0" applyBorder="1"/>
    <xf numFmtId="0" fontId="2" fillId="8" borderId="0" xfId="0" applyFont="1" applyFill="1" applyAlignment="1">
      <alignment horizontal="right"/>
    </xf>
    <xf numFmtId="42" fontId="2" fillId="8" borderId="19" xfId="1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42" fontId="2" fillId="8" borderId="10" xfId="1" applyFont="1" applyFill="1" applyBorder="1" applyAlignment="1">
      <alignment horizontal="left"/>
    </xf>
    <xf numFmtId="0" fontId="0" fillId="9" borderId="81" xfId="0" applyFill="1" applyBorder="1"/>
    <xf numFmtId="42" fontId="0" fillId="9" borderId="82" xfId="1" applyFont="1" applyFill="1" applyBorder="1" applyAlignment="1">
      <alignment horizontal="left"/>
    </xf>
    <xf numFmtId="0" fontId="2" fillId="8" borderId="1" xfId="0" applyFont="1" applyFill="1" applyBorder="1" applyAlignment="1">
      <alignment horizontal="right"/>
    </xf>
    <xf numFmtId="42" fontId="2" fillId="8" borderId="3" xfId="1" applyFont="1" applyFill="1" applyBorder="1" applyAlignment="1">
      <alignment horizontal="left"/>
    </xf>
    <xf numFmtId="42" fontId="1" fillId="9" borderId="82" xfId="1" applyFill="1" applyBorder="1" applyAlignment="1">
      <alignment horizontal="left"/>
    </xf>
    <xf numFmtId="0" fontId="0" fillId="0" borderId="78" xfId="0" applyBorder="1" applyAlignment="1">
      <alignment horizontal="left"/>
    </xf>
    <xf numFmtId="14" fontId="0" fillId="0" borderId="78" xfId="0" applyNumberFormat="1" applyBorder="1" applyAlignment="1">
      <alignment horizontal="left"/>
    </xf>
    <xf numFmtId="42" fontId="0" fillId="0" borderId="78" xfId="1" applyFont="1" applyFill="1" applyBorder="1"/>
    <xf numFmtId="0" fontId="0" fillId="0" borderId="78" xfId="0" applyBorder="1"/>
    <xf numFmtId="0" fontId="0" fillId="9" borderId="83" xfId="0" applyFill="1" applyBorder="1"/>
    <xf numFmtId="42" fontId="0" fillId="9" borderId="84" xfId="1" applyFont="1" applyFill="1" applyBorder="1" applyAlignment="1">
      <alignment horizontal="left"/>
    </xf>
    <xf numFmtId="42" fontId="10" fillId="8" borderId="1" xfId="1" applyFont="1" applyFill="1" applyBorder="1"/>
    <xf numFmtId="42" fontId="14" fillId="8" borderId="10" xfId="0" applyNumberFormat="1" applyFont="1" applyFill="1" applyBorder="1" applyAlignment="1">
      <alignment horizontal="center"/>
    </xf>
    <xf numFmtId="165" fontId="28" fillId="0" borderId="85" xfId="0" applyNumberFormat="1" applyFont="1" applyBorder="1"/>
    <xf numFmtId="166" fontId="28" fillId="0" borderId="86" xfId="0" applyNumberFormat="1" applyFont="1" applyBorder="1" applyAlignment="1">
      <alignment horizontal="right"/>
    </xf>
    <xf numFmtId="42" fontId="28" fillId="0" borderId="87" xfId="1" applyFont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42" fontId="14" fillId="8" borderId="1" xfId="0" applyNumberFormat="1" applyFont="1" applyFill="1" applyBorder="1" applyAlignment="1">
      <alignment horizontal="center"/>
    </xf>
    <xf numFmtId="0" fontId="0" fillId="9" borderId="77" xfId="0" applyFill="1" applyBorder="1"/>
    <xf numFmtId="42" fontId="0" fillId="9" borderId="79" xfId="1" applyFont="1" applyFill="1" applyBorder="1" applyAlignment="1">
      <alignment horizontal="left"/>
    </xf>
    <xf numFmtId="0" fontId="10" fillId="8" borderId="7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42" fontId="0" fillId="0" borderId="88" xfId="1" applyFont="1" applyBorder="1" applyAlignment="1">
      <alignment horizontal="left" vertical="center"/>
    </xf>
    <xf numFmtId="42" fontId="0" fillId="0" borderId="89" xfId="1" applyFont="1" applyBorder="1" applyAlignment="1">
      <alignment horizontal="left" vertical="center"/>
    </xf>
    <xf numFmtId="42" fontId="0" fillId="0" borderId="89" xfId="1" applyFont="1" applyBorder="1" applyAlignment="1">
      <alignment horizontal="right" vertical="center"/>
    </xf>
    <xf numFmtId="42" fontId="15" fillId="0" borderId="90" xfId="1" applyFont="1" applyBorder="1" applyAlignment="1">
      <alignment horizontal="center"/>
    </xf>
    <xf numFmtId="0" fontId="2" fillId="8" borderId="14" xfId="0" applyFont="1" applyFill="1" applyBorder="1" applyAlignment="1">
      <alignment horizontal="right"/>
    </xf>
    <xf numFmtId="42" fontId="2" fillId="8" borderId="46" xfId="1" applyFont="1" applyFill="1" applyBorder="1" applyAlignment="1">
      <alignment horizontal="left"/>
    </xf>
    <xf numFmtId="42" fontId="0" fillId="0" borderId="81" xfId="1" applyFont="1" applyBorder="1" applyAlignment="1">
      <alignment horizontal="left" vertical="center"/>
    </xf>
    <xf numFmtId="42" fontId="0" fillId="0" borderId="80" xfId="1" applyFont="1" applyBorder="1" applyAlignment="1">
      <alignment horizontal="left" vertical="center"/>
    </xf>
    <xf numFmtId="42" fontId="0" fillId="0" borderId="80" xfId="1" applyFont="1" applyBorder="1" applyAlignment="1">
      <alignment horizontal="right" vertical="center"/>
    </xf>
    <xf numFmtId="42" fontId="15" fillId="0" borderId="82" xfId="1" applyFont="1" applyBorder="1" applyAlignment="1">
      <alignment horizontal="center"/>
    </xf>
    <xf numFmtId="0" fontId="0" fillId="9" borderId="91" xfId="0" applyFill="1" applyBorder="1"/>
    <xf numFmtId="42" fontId="0" fillId="0" borderId="82" xfId="1" applyFont="1" applyBorder="1" applyAlignment="1">
      <alignment horizontal="left"/>
    </xf>
    <xf numFmtId="0" fontId="2" fillId="8" borderId="15" xfId="0" applyFont="1" applyFill="1" applyBorder="1" applyAlignment="1">
      <alignment horizontal="right"/>
    </xf>
    <xf numFmtId="42" fontId="15" fillId="0" borderId="82" xfId="1" applyFont="1" applyFill="1" applyBorder="1" applyAlignment="1">
      <alignment horizontal="center"/>
    </xf>
    <xf numFmtId="0" fontId="2" fillId="8" borderId="11" xfId="0" applyFont="1" applyFill="1" applyBorder="1" applyAlignment="1">
      <alignment vertical="center"/>
    </xf>
    <xf numFmtId="42" fontId="2" fillId="8" borderId="3" xfId="1" applyFont="1" applyFill="1" applyBorder="1" applyAlignment="1">
      <alignment vertical="center"/>
    </xf>
    <xf numFmtId="0" fontId="2" fillId="8" borderId="6" xfId="0" applyFont="1" applyFill="1" applyBorder="1" applyAlignment="1">
      <alignment horizontal="right"/>
    </xf>
    <xf numFmtId="0" fontId="2" fillId="8" borderId="30" xfId="0" applyFont="1" applyFill="1" applyBorder="1" applyAlignment="1">
      <alignment vertical="center"/>
    </xf>
    <xf numFmtId="0" fontId="0" fillId="0" borderId="88" xfId="0" applyBorder="1" applyAlignment="1">
      <alignment horizontal="left"/>
    </xf>
    <xf numFmtId="42" fontId="1" fillId="0" borderId="90" xfId="1" applyFill="1" applyBorder="1" applyAlignment="1">
      <alignment horizontal="left"/>
    </xf>
    <xf numFmtId="0" fontId="2" fillId="8" borderId="7" xfId="0" applyFont="1" applyFill="1" applyBorder="1" applyAlignment="1">
      <alignment horizontal="right"/>
    </xf>
    <xf numFmtId="0" fontId="0" fillId="0" borderId="81" xfId="0" applyBorder="1"/>
    <xf numFmtId="42" fontId="0" fillId="0" borderId="82" xfId="1" applyFont="1" applyFill="1" applyBorder="1"/>
    <xf numFmtId="0" fontId="29" fillId="8" borderId="15" xfId="0" applyFont="1" applyFill="1" applyBorder="1" applyAlignment="1">
      <alignment horizontal="left"/>
    </xf>
    <xf numFmtId="14" fontId="30" fillId="8" borderId="46" xfId="0" applyNumberFormat="1" applyFont="1" applyFill="1" applyBorder="1" applyAlignment="1">
      <alignment horizontal="left"/>
    </xf>
    <xf numFmtId="42" fontId="31" fillId="8" borderId="56" xfId="1" applyFont="1" applyFill="1" applyBorder="1" applyAlignment="1">
      <alignment horizontal="right"/>
    </xf>
    <xf numFmtId="42" fontId="32" fillId="0" borderId="0" xfId="1" applyFont="1" applyAlignment="1">
      <alignment horizontal="center"/>
    </xf>
    <xf numFmtId="0" fontId="0" fillId="0" borderId="81" xfId="0" applyBorder="1" applyAlignment="1">
      <alignment horizontal="left"/>
    </xf>
    <xf numFmtId="42" fontId="1" fillId="0" borderId="82" xfId="1" applyFill="1" applyBorder="1" applyAlignment="1">
      <alignment horizontal="left"/>
    </xf>
    <xf numFmtId="0" fontId="29" fillId="8" borderId="1" xfId="0" applyFont="1" applyFill="1" applyBorder="1" applyAlignment="1">
      <alignment horizontal="left"/>
    </xf>
    <xf numFmtId="14" fontId="30" fillId="8" borderId="3" xfId="0" applyNumberFormat="1" applyFont="1" applyFill="1" applyBorder="1" applyAlignment="1">
      <alignment horizontal="left"/>
    </xf>
    <xf numFmtId="42" fontId="31" fillId="8" borderId="10" xfId="1" applyFont="1" applyFill="1" applyBorder="1" applyAlignment="1">
      <alignment horizontal="right"/>
    </xf>
    <xf numFmtId="167" fontId="31" fillId="8" borderId="56" xfId="1" applyNumberFormat="1" applyFont="1" applyFill="1" applyBorder="1" applyAlignment="1">
      <alignment horizontal="right"/>
    </xf>
    <xf numFmtId="0" fontId="31" fillId="8" borderId="1" xfId="0" applyFont="1" applyFill="1" applyBorder="1" applyAlignment="1">
      <alignment horizontal="center"/>
    </xf>
    <xf numFmtId="0" fontId="31" fillId="8" borderId="2" xfId="0" applyFont="1" applyFill="1" applyBorder="1" applyAlignment="1">
      <alignment horizontal="center"/>
    </xf>
    <xf numFmtId="42" fontId="31" fillId="8" borderId="3" xfId="1" applyFont="1" applyFill="1" applyBorder="1" applyAlignment="1">
      <alignment horizontal="center"/>
    </xf>
    <xf numFmtId="0" fontId="10" fillId="9" borderId="92" xfId="0" applyFont="1" applyFill="1" applyBorder="1" applyAlignment="1">
      <alignment horizontal="left"/>
    </xf>
    <xf numFmtId="14" fontId="15" fillId="9" borderId="93" xfId="0" applyNumberFormat="1" applyFont="1" applyFill="1" applyBorder="1" applyAlignment="1">
      <alignment horizontal="left"/>
    </xf>
    <xf numFmtId="42" fontId="14" fillId="9" borderId="3" xfId="1" applyFont="1" applyFill="1" applyBorder="1" applyAlignment="1">
      <alignment horizontal="right"/>
    </xf>
    <xf numFmtId="0" fontId="12" fillId="8" borderId="1" xfId="0" applyFont="1" applyFill="1" applyBorder="1" applyAlignment="1">
      <alignment horizontal="left"/>
    </xf>
    <xf numFmtId="0" fontId="14" fillId="8" borderId="3" xfId="0" applyFont="1" applyFill="1" applyBorder="1" applyAlignment="1">
      <alignment horizontal="left"/>
    </xf>
    <xf numFmtId="42" fontId="12" fillId="8" borderId="10" xfId="1" applyFont="1" applyFill="1" applyBorder="1" applyAlignment="1">
      <alignment horizontal="right"/>
    </xf>
    <xf numFmtId="0" fontId="15" fillId="9" borderId="47" xfId="0" applyFont="1" applyFill="1" applyBorder="1" applyAlignment="1">
      <alignment horizontal="left" vertical="center"/>
    </xf>
    <xf numFmtId="14" fontId="14" fillId="9" borderId="22" xfId="0" applyNumberFormat="1" applyFont="1" applyFill="1" applyBorder="1" applyAlignment="1">
      <alignment horizontal="left"/>
    </xf>
    <xf numFmtId="42" fontId="31" fillId="0" borderId="60" xfId="1" applyFont="1" applyBorder="1" applyAlignment="1">
      <alignment horizontal="right"/>
    </xf>
    <xf numFmtId="0" fontId="15" fillId="9" borderId="81" xfId="0" applyFont="1" applyFill="1" applyBorder="1" applyAlignment="1">
      <alignment horizontal="left" vertical="center"/>
    </xf>
    <xf numFmtId="14" fontId="14" fillId="9" borderId="80" xfId="0" applyNumberFormat="1" applyFont="1" applyFill="1" applyBorder="1" applyAlignment="1">
      <alignment horizontal="left"/>
    </xf>
    <xf numFmtId="42" fontId="33" fillId="9" borderId="60" xfId="1" applyFont="1" applyFill="1" applyBorder="1" applyAlignment="1">
      <alignment horizontal="right"/>
    </xf>
    <xf numFmtId="0" fontId="15" fillId="0" borderId="81" xfId="0" applyFont="1" applyBorder="1" applyAlignment="1">
      <alignment horizontal="left" vertical="center"/>
    </xf>
    <xf numFmtId="14" fontId="14" fillId="0" borderId="80" xfId="0" applyNumberFormat="1" applyFont="1" applyBorder="1" applyAlignment="1">
      <alignment horizontal="left"/>
    </xf>
    <xf numFmtId="42" fontId="33" fillId="0" borderId="82" xfId="1" applyFont="1" applyBorder="1" applyAlignment="1">
      <alignment horizontal="right"/>
    </xf>
    <xf numFmtId="0" fontId="14" fillId="9" borderId="83" xfId="0" applyFont="1" applyFill="1" applyBorder="1" applyAlignment="1">
      <alignment horizontal="left"/>
    </xf>
    <xf numFmtId="14" fontId="14" fillId="9" borderId="62" xfId="0" applyNumberFormat="1" applyFont="1" applyFill="1" applyBorder="1" applyAlignment="1">
      <alignment horizontal="left"/>
    </xf>
    <xf numFmtId="42" fontId="33" fillId="9" borderId="84" xfId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42" fontId="32" fillId="0" borderId="0" xfId="1" applyFont="1" applyAlignment="1">
      <alignment horizontal="left"/>
    </xf>
    <xf numFmtId="42" fontId="10" fillId="7" borderId="88" xfId="0" applyNumberFormat="1" applyFont="1" applyFill="1" applyBorder="1" applyAlignment="1">
      <alignment horizontal="left"/>
    </xf>
    <xf numFmtId="14" fontId="15" fillId="0" borderId="89" xfId="0" applyNumberFormat="1" applyFont="1" applyBorder="1"/>
    <xf numFmtId="42" fontId="34" fillId="0" borderId="90" xfId="1" applyFont="1" applyBorder="1"/>
    <xf numFmtId="42" fontId="10" fillId="7" borderId="81" xfId="0" applyNumberFormat="1" applyFont="1" applyFill="1" applyBorder="1" applyAlignment="1">
      <alignment horizontal="left"/>
    </xf>
    <xf numFmtId="14" fontId="15" fillId="0" borderId="80" xfId="0" applyNumberFormat="1" applyFont="1" applyBorder="1"/>
    <xf numFmtId="42" fontId="34" fillId="0" borderId="82" xfId="1" applyFont="1" applyBorder="1"/>
    <xf numFmtId="42" fontId="20" fillId="0" borderId="82" xfId="1" applyFont="1" applyBorder="1"/>
    <xf numFmtId="42" fontId="10" fillId="7" borderId="77" xfId="0" applyNumberFormat="1" applyFont="1" applyFill="1" applyBorder="1" applyAlignment="1">
      <alignment horizontal="left"/>
    </xf>
    <xf numFmtId="14" fontId="15" fillId="0" borderId="78" xfId="0" applyNumberFormat="1" applyFont="1" applyBorder="1"/>
    <xf numFmtId="42" fontId="19" fillId="9" borderId="79" xfId="1" applyFont="1" applyFill="1" applyBorder="1"/>
    <xf numFmtId="14" fontId="0" fillId="0" borderId="47" xfId="0" applyNumberFormat="1" applyBorder="1" applyAlignment="1">
      <alignment horizontal="left"/>
    </xf>
    <xf numFmtId="0" fontId="2" fillId="8" borderId="10" xfId="0" applyFont="1" applyFill="1" applyBorder="1" applyAlignment="1">
      <alignment horizontal="right"/>
    </xf>
    <xf numFmtId="42" fontId="2" fillId="8" borderId="3" xfId="0" applyNumberFormat="1" applyFont="1" applyFill="1" applyBorder="1" applyAlignment="1">
      <alignment horizontal="left"/>
    </xf>
    <xf numFmtId="0" fontId="2" fillId="8" borderId="12" xfId="0" applyFont="1" applyFill="1" applyBorder="1"/>
    <xf numFmtId="42" fontId="2" fillId="8" borderId="12" xfId="1" applyFont="1" applyFill="1" applyBorder="1"/>
    <xf numFmtId="42" fontId="0" fillId="0" borderId="21" xfId="0" applyNumberFormat="1" applyBorder="1"/>
    <xf numFmtId="42" fontId="0" fillId="0" borderId="80" xfId="0" applyNumberFormat="1" applyBorder="1"/>
    <xf numFmtId="0" fontId="0" fillId="0" borderId="77" xfId="0" applyBorder="1"/>
    <xf numFmtId="42" fontId="0" fillId="0" borderId="79" xfId="1" applyFont="1" applyFill="1" applyBorder="1"/>
    <xf numFmtId="0" fontId="2" fillId="8" borderId="48" xfId="0" applyFont="1" applyFill="1" applyBorder="1" applyAlignment="1">
      <alignment vertical="center"/>
    </xf>
    <xf numFmtId="0" fontId="2" fillId="8" borderId="53" xfId="0" applyFont="1" applyFill="1" applyBorder="1" applyAlignment="1">
      <alignment vertical="center"/>
    </xf>
    <xf numFmtId="42" fontId="2" fillId="8" borderId="10" xfId="1" applyFont="1" applyFill="1" applyBorder="1"/>
    <xf numFmtId="0" fontId="0" fillId="0" borderId="88" xfId="0" applyBorder="1"/>
    <xf numFmtId="42" fontId="0" fillId="0" borderId="90" xfId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42" fontId="35" fillId="8" borderId="10" xfId="0" applyNumberFormat="1" applyFont="1" applyFill="1" applyBorder="1" applyAlignment="1">
      <alignment horizontal="left"/>
    </xf>
    <xf numFmtId="3" fontId="27" fillId="0" borderId="0" xfId="0" applyNumberFormat="1" applyFont="1" applyAlignment="1">
      <alignment horizontal="right"/>
    </xf>
    <xf numFmtId="42" fontId="27" fillId="0" borderId="0" xfId="1" applyFont="1"/>
    <xf numFmtId="0" fontId="2" fillId="8" borderId="6" xfId="0" applyFont="1" applyFill="1" applyBorder="1" applyAlignment="1">
      <alignment horizontal="center"/>
    </xf>
    <xf numFmtId="0" fontId="2" fillId="8" borderId="32" xfId="0" applyFont="1" applyFill="1" applyBorder="1"/>
    <xf numFmtId="42" fontId="2" fillId="8" borderId="33" xfId="1" applyFont="1" applyFill="1" applyBorder="1"/>
    <xf numFmtId="0" fontId="2" fillId="8" borderId="33" xfId="0" applyFont="1" applyFill="1" applyBorder="1"/>
    <xf numFmtId="0" fontId="2" fillId="8" borderId="64" xfId="0" applyFont="1" applyFill="1" applyBorder="1"/>
    <xf numFmtId="42" fontId="2" fillId="8" borderId="64" xfId="1" applyFont="1" applyFill="1" applyBorder="1"/>
    <xf numFmtId="14" fontId="0" fillId="0" borderId="88" xfId="0" applyNumberFormat="1" applyBorder="1"/>
    <xf numFmtId="42" fontId="0" fillId="0" borderId="89" xfId="1" applyFont="1" applyBorder="1"/>
    <xf numFmtId="0" fontId="0" fillId="0" borderId="89" xfId="0" applyBorder="1"/>
    <xf numFmtId="0" fontId="0" fillId="0" borderId="90" xfId="0" applyBorder="1"/>
    <xf numFmtId="42" fontId="0" fillId="9" borderId="90" xfId="1" applyFont="1" applyFill="1" applyBorder="1"/>
    <xf numFmtId="42" fontId="1" fillId="0" borderId="82" xfId="1" applyFont="1" applyFill="1" applyBorder="1"/>
    <xf numFmtId="14" fontId="0" fillId="0" borderId="81" xfId="0" applyNumberFormat="1" applyBorder="1"/>
    <xf numFmtId="42" fontId="0" fillId="0" borderId="80" xfId="1" applyFont="1" applyBorder="1"/>
    <xf numFmtId="0" fontId="0" fillId="0" borderId="82" xfId="0" applyBorder="1" applyAlignment="1">
      <alignment wrapText="1"/>
    </xf>
    <xf numFmtId="42" fontId="0" fillId="0" borderId="82" xfId="1" applyFont="1" applyFill="1" applyBorder="1" applyAlignment="1">
      <alignment vertical="center"/>
    </xf>
    <xf numFmtId="0" fontId="0" fillId="0" borderId="82" xfId="0" applyBorder="1"/>
    <xf numFmtId="0" fontId="0" fillId="0" borderId="83" xfId="0" applyBorder="1"/>
    <xf numFmtId="42" fontId="1" fillId="9" borderId="84" xfId="1" applyFont="1" applyFill="1" applyBorder="1"/>
    <xf numFmtId="42" fontId="0" fillId="9" borderId="82" xfId="1" applyFont="1" applyFill="1" applyBorder="1"/>
    <xf numFmtId="0" fontId="0" fillId="8" borderId="10" xfId="0" applyFill="1" applyBorder="1"/>
    <xf numFmtId="42" fontId="2" fillId="8" borderId="10" xfId="0" applyNumberFormat="1" applyFont="1" applyFill="1" applyBorder="1"/>
    <xf numFmtId="16" fontId="2" fillId="8" borderId="15" xfId="0" applyNumberFormat="1" applyFont="1" applyFill="1" applyBorder="1" applyAlignment="1">
      <alignment horizontal="center"/>
    </xf>
    <xf numFmtId="16" fontId="2" fillId="8" borderId="46" xfId="0" applyNumberFormat="1" applyFont="1" applyFill="1" applyBorder="1" applyAlignment="1">
      <alignment horizontal="center"/>
    </xf>
    <xf numFmtId="42" fontId="0" fillId="9" borderId="60" xfId="1" applyFont="1" applyFill="1" applyBorder="1"/>
    <xf numFmtId="16" fontId="2" fillId="8" borderId="7" xfId="0" applyNumberFormat="1" applyFont="1" applyFill="1" applyBorder="1" applyAlignment="1">
      <alignment horizontal="center"/>
    </xf>
    <xf numFmtId="16" fontId="2" fillId="8" borderId="8" xfId="0" applyNumberFormat="1" applyFont="1" applyFill="1" applyBorder="1" applyAlignment="1">
      <alignment horizontal="center"/>
    </xf>
    <xf numFmtId="16" fontId="0" fillId="0" borderId="88" xfId="0" applyNumberFormat="1" applyBorder="1" applyAlignment="1">
      <alignment horizontal="left"/>
    </xf>
    <xf numFmtId="42" fontId="1" fillId="0" borderId="90" xfId="1" applyFont="1" applyFill="1" applyBorder="1" applyAlignment="1">
      <alignment horizontal="left"/>
    </xf>
    <xf numFmtId="42" fontId="0" fillId="0" borderId="90" xfId="0" applyNumberFormat="1" applyBorder="1" applyAlignment="1">
      <alignment horizontal="center"/>
    </xf>
    <xf numFmtId="16" fontId="0" fillId="0" borderId="81" xfId="0" applyNumberFormat="1" applyBorder="1" applyAlignment="1">
      <alignment horizontal="left"/>
    </xf>
    <xf numFmtId="42" fontId="0" fillId="0" borderId="82" xfId="0" applyNumberFormat="1" applyBorder="1" applyAlignment="1">
      <alignment horizontal="center"/>
    </xf>
    <xf numFmtId="16" fontId="0" fillId="0" borderId="83" xfId="0" applyNumberFormat="1" applyBorder="1" applyAlignment="1">
      <alignment horizontal="left"/>
    </xf>
    <xf numFmtId="42" fontId="0" fillId="0" borderId="84" xfId="0" applyNumberFormat="1" applyBorder="1" applyAlignment="1">
      <alignment horizontal="center"/>
    </xf>
    <xf numFmtId="14" fontId="0" fillId="0" borderId="77" xfId="0" applyNumberFormat="1" applyBorder="1"/>
    <xf numFmtId="42" fontId="0" fillId="0" borderId="78" xfId="1" applyFont="1" applyBorder="1"/>
    <xf numFmtId="0" fontId="0" fillId="0" borderId="79" xfId="0" applyBorder="1"/>
    <xf numFmtId="14" fontId="2" fillId="8" borderId="30" xfId="0" applyNumberFormat="1" applyFont="1" applyFill="1" applyBorder="1" applyAlignment="1">
      <alignment horizontal="left"/>
    </xf>
    <xf numFmtId="42" fontId="2" fillId="8" borderId="13" xfId="0" applyNumberFormat="1" applyFont="1" applyFill="1" applyBorder="1" applyAlignment="1">
      <alignment horizontal="left"/>
    </xf>
    <xf numFmtId="0" fontId="12" fillId="8" borderId="15" xfId="0" applyFont="1" applyFill="1" applyBorder="1" applyAlignment="1">
      <alignment horizontal="center"/>
    </xf>
    <xf numFmtId="14" fontId="2" fillId="8" borderId="30" xfId="0" applyNumberFormat="1" applyFont="1" applyFill="1" applyBorder="1"/>
    <xf numFmtId="42" fontId="2" fillId="8" borderId="13" xfId="1" applyFont="1" applyFill="1" applyBorder="1"/>
    <xf numFmtId="42" fontId="2" fillId="8" borderId="1" xfId="0" applyNumberFormat="1" applyFont="1" applyFill="1" applyBorder="1"/>
    <xf numFmtId="0" fontId="2" fillId="8" borderId="30" xfId="0" applyFont="1" applyFill="1" applyBorder="1"/>
    <xf numFmtId="0" fontId="2" fillId="8" borderId="13" xfId="0" applyFont="1" applyFill="1" applyBorder="1"/>
    <xf numFmtId="0" fontId="2" fillId="8" borderId="10" xfId="0" applyFont="1" applyFill="1" applyBorder="1"/>
    <xf numFmtId="42" fontId="36" fillId="0" borderId="94" xfId="1" applyFont="1" applyBorder="1"/>
    <xf numFmtId="42" fontId="0" fillId="0" borderId="47" xfId="0" applyNumberFormat="1" applyBorder="1"/>
    <xf numFmtId="42" fontId="0" fillId="0" borderId="60" xfId="0" applyNumberFormat="1" applyBorder="1"/>
    <xf numFmtId="42" fontId="36" fillId="0" borderId="95" xfId="1" applyFont="1" applyBorder="1"/>
    <xf numFmtId="42" fontId="0" fillId="0" borderId="81" xfId="0" applyNumberFormat="1" applyBorder="1"/>
    <xf numFmtId="42" fontId="0" fillId="0" borderId="82" xfId="0" applyNumberFormat="1" applyBorder="1"/>
    <xf numFmtId="42" fontId="0" fillId="0" borderId="60" xfId="1" applyFont="1" applyBorder="1" applyAlignment="1"/>
    <xf numFmtId="42" fontId="36" fillId="0" borderId="96" xfId="1" applyFont="1" applyBorder="1"/>
    <xf numFmtId="42" fontId="0" fillId="0" borderId="83" xfId="0" applyNumberFormat="1" applyBorder="1"/>
    <xf numFmtId="42" fontId="0" fillId="0" borderId="84" xfId="0" applyNumberFormat="1" applyBorder="1"/>
    <xf numFmtId="42" fontId="0" fillId="0" borderId="82" xfId="1" applyFont="1" applyBorder="1" applyAlignment="1"/>
    <xf numFmtId="42" fontId="2" fillId="8" borderId="30" xfId="0" applyNumberFormat="1" applyFont="1" applyFill="1" applyBorder="1"/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46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/>
    </xf>
    <xf numFmtId="14" fontId="0" fillId="0" borderId="89" xfId="0" applyNumberFormat="1" applyBorder="1"/>
    <xf numFmtId="42" fontId="36" fillId="0" borderId="90" xfId="0" applyNumberFormat="1" applyFont="1" applyBorder="1"/>
    <xf numFmtId="14" fontId="0" fillId="0" borderId="78" xfId="0" applyNumberFormat="1" applyBorder="1"/>
    <xf numFmtId="42" fontId="36" fillId="0" borderId="79" xfId="0" applyNumberFormat="1" applyFont="1" applyBorder="1"/>
    <xf numFmtId="0" fontId="2" fillId="8" borderId="15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168" fontId="36" fillId="8" borderId="54" xfId="0" applyNumberFormat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E65F-C7EE-5A4B-984E-5E5F24D3A088}">
  <dimension ref="A1:AJ423"/>
  <sheetViews>
    <sheetView topLeftCell="A100" zoomScale="75" workbookViewId="0">
      <selection activeCell="E126" sqref="E126"/>
    </sheetView>
  </sheetViews>
  <sheetFormatPr baseColWidth="10" defaultRowHeight="16"/>
  <cols>
    <col min="1" max="1" width="46.5" customWidth="1"/>
    <col min="2" max="2" width="23.1640625" style="151" customWidth="1"/>
    <col min="3" max="3" width="17" style="209" bestFit="1" customWidth="1"/>
    <col min="4" max="4" width="69.6640625" style="168" customWidth="1"/>
    <col min="5" max="5" width="24.1640625" customWidth="1"/>
    <col min="6" max="6" width="23.83203125" style="151" customWidth="1"/>
    <col min="7" max="7" width="13.5" style="400" customWidth="1"/>
    <col min="8" max="8" width="10.83203125" style="16"/>
    <col min="9" max="9" width="49.6640625" style="274" bestFit="1" customWidth="1"/>
    <col min="10" max="10" width="19.1640625" style="151" customWidth="1"/>
    <col min="11" max="11" width="11.5" style="167" bestFit="1" customWidth="1"/>
    <col min="12" max="12" width="40.83203125" style="168" customWidth="1"/>
    <col min="13" max="14" width="13.83203125" customWidth="1"/>
    <col min="15" max="15" width="14.6640625" bestFit="1" customWidth="1"/>
    <col min="16" max="16" width="10.83203125" style="340"/>
    <col min="17" max="17" width="35.83203125" bestFit="1" customWidth="1"/>
    <col min="18" max="18" width="19.6640625" style="151" bestFit="1" customWidth="1"/>
    <col min="19" max="19" width="10.83203125" style="167"/>
    <col min="20" max="20" width="40.33203125" style="168" customWidth="1"/>
    <col min="21" max="21" width="14" customWidth="1"/>
    <col min="22" max="22" width="18" customWidth="1"/>
    <col min="23" max="23" width="15.5" customWidth="1"/>
    <col min="24" max="24" width="10.83203125" style="8"/>
    <col min="25" max="25" width="54.83203125" customWidth="1"/>
    <col min="26" max="26" width="16.5" style="151" customWidth="1"/>
    <col min="27" max="27" width="3.83203125" style="16" customWidth="1"/>
    <col min="28" max="28" width="41.6640625" bestFit="1" customWidth="1"/>
    <col min="29" max="29" width="22" style="151" customWidth="1"/>
    <col min="30" max="30" width="3" style="16" customWidth="1"/>
    <col min="31" max="31" width="42.1640625" bestFit="1" customWidth="1"/>
    <col min="32" max="32" width="17" style="151" customWidth="1"/>
    <col min="33" max="33" width="4" style="16" customWidth="1"/>
  </cols>
  <sheetData>
    <row r="1" spans="1:36" ht="3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  <c r="Y1" s="5" t="s">
        <v>1</v>
      </c>
      <c r="Z1" s="6"/>
      <c r="AA1" s="6"/>
      <c r="AB1" s="6"/>
      <c r="AC1" s="6"/>
      <c r="AD1" s="6"/>
      <c r="AE1" s="6"/>
      <c r="AF1" s="6"/>
      <c r="AG1" s="7"/>
    </row>
    <row r="2" spans="1:36" ht="35" thickBot="1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Y2" s="9" t="s">
        <v>124</v>
      </c>
      <c r="Z2" s="10"/>
      <c r="AA2" s="10"/>
      <c r="AB2" s="10"/>
      <c r="AC2" s="10"/>
      <c r="AD2" s="10"/>
      <c r="AE2" s="11"/>
      <c r="AF2" s="11"/>
      <c r="AG2" s="12"/>
    </row>
    <row r="3" spans="1:36" ht="30" thickBot="1">
      <c r="A3" s="13" t="s">
        <v>2</v>
      </c>
      <c r="B3" s="14"/>
      <c r="C3" s="14"/>
      <c r="D3" s="14"/>
      <c r="E3" s="14"/>
      <c r="F3" s="14"/>
      <c r="G3" s="15"/>
      <c r="I3" s="17" t="s">
        <v>3</v>
      </c>
      <c r="J3" s="18"/>
      <c r="K3" s="18"/>
      <c r="L3" s="18"/>
      <c r="M3" s="18"/>
      <c r="N3" s="18"/>
      <c r="O3" s="19"/>
      <c r="P3" s="20"/>
      <c r="Q3" s="21" t="s">
        <v>4</v>
      </c>
      <c r="R3" s="22"/>
      <c r="S3" s="22"/>
      <c r="T3" s="22"/>
      <c r="U3" s="22"/>
      <c r="V3" s="22"/>
      <c r="W3" s="23"/>
      <c r="Y3" s="24" t="s">
        <v>2</v>
      </c>
      <c r="Z3" s="25"/>
      <c r="AA3" s="26"/>
      <c r="AB3" s="27" t="s">
        <v>3</v>
      </c>
      <c r="AC3" s="28"/>
      <c r="AD3" s="29"/>
      <c r="AE3" s="27" t="s">
        <v>4</v>
      </c>
      <c r="AF3" s="28"/>
    </row>
    <row r="4" spans="1:36" ht="21" thickBot="1">
      <c r="A4" s="30" t="s">
        <v>5</v>
      </c>
      <c r="B4" s="31" t="s">
        <v>6</v>
      </c>
      <c r="C4" s="32" t="s">
        <v>7</v>
      </c>
      <c r="D4" s="33" t="s">
        <v>8</v>
      </c>
      <c r="E4" s="34"/>
      <c r="F4" s="35"/>
      <c r="G4" s="36"/>
      <c r="I4" s="37" t="s">
        <v>5</v>
      </c>
      <c r="J4" s="38" t="s">
        <v>9</v>
      </c>
      <c r="K4" s="39" t="s">
        <v>7</v>
      </c>
      <c r="L4" s="40" t="s">
        <v>10</v>
      </c>
      <c r="M4" s="41" t="s">
        <v>11</v>
      </c>
      <c r="N4" s="42" t="s">
        <v>12</v>
      </c>
      <c r="O4" s="41" t="s">
        <v>13</v>
      </c>
      <c r="P4" s="20"/>
      <c r="Q4" s="43" t="s">
        <v>5</v>
      </c>
      <c r="R4" s="38" t="s">
        <v>9</v>
      </c>
      <c r="S4" s="39" t="s">
        <v>7</v>
      </c>
      <c r="T4" s="40" t="s">
        <v>10</v>
      </c>
      <c r="U4" s="42" t="s">
        <v>11</v>
      </c>
      <c r="V4" s="44" t="s">
        <v>12</v>
      </c>
      <c r="W4" s="45"/>
      <c r="Y4" s="46" t="s">
        <v>14</v>
      </c>
      <c r="Z4" s="47" t="s">
        <v>9</v>
      </c>
      <c r="AA4" s="48"/>
      <c r="AB4" s="49" t="s">
        <v>14</v>
      </c>
      <c r="AC4" s="50" t="s">
        <v>15</v>
      </c>
      <c r="AE4" s="51" t="s">
        <v>14</v>
      </c>
      <c r="AF4" s="52" t="s">
        <v>9</v>
      </c>
    </row>
    <row r="5" spans="1:36" ht="20" thickBot="1">
      <c r="A5" s="53" t="s">
        <v>16</v>
      </c>
      <c r="B5" s="54"/>
      <c r="C5" s="54"/>
      <c r="D5" s="55"/>
      <c r="E5" s="56" t="s">
        <v>11</v>
      </c>
      <c r="F5" s="57" t="s">
        <v>17</v>
      </c>
      <c r="G5" s="58" t="s">
        <v>13</v>
      </c>
      <c r="I5" s="59" t="s">
        <v>16</v>
      </c>
      <c r="J5" s="60"/>
      <c r="K5" s="60"/>
      <c r="L5" s="60"/>
      <c r="M5" s="54"/>
      <c r="N5" s="54"/>
      <c r="O5" s="55"/>
      <c r="P5" s="20"/>
      <c r="Q5" s="61" t="s">
        <v>16</v>
      </c>
      <c r="R5" s="62"/>
      <c r="S5" s="62"/>
      <c r="T5" s="62"/>
      <c r="U5" s="63"/>
      <c r="V5" s="63"/>
      <c r="W5" s="64"/>
      <c r="Y5" s="65" t="s">
        <v>18</v>
      </c>
      <c r="Z5" s="66"/>
      <c r="AB5" s="67" t="s">
        <v>19</v>
      </c>
      <c r="AC5" s="68"/>
      <c r="AE5" s="67" t="s">
        <v>20</v>
      </c>
      <c r="AF5" s="68"/>
    </row>
    <row r="6" spans="1:36" ht="19">
      <c r="A6" s="69"/>
      <c r="B6" s="70"/>
      <c r="C6" s="71"/>
      <c r="D6" s="72"/>
      <c r="E6" s="73"/>
      <c r="F6" s="74"/>
      <c r="G6" s="75"/>
      <c r="H6" s="76"/>
      <c r="I6" s="77"/>
      <c r="J6" s="70"/>
      <c r="K6" s="71"/>
      <c r="L6" s="78"/>
      <c r="M6" s="73">
        <f>+J6*65%</f>
        <v>0</v>
      </c>
      <c r="N6" s="74">
        <f>+J6*35%</f>
        <v>0</v>
      </c>
      <c r="O6" s="79">
        <f>J7-M7-N7</f>
        <v>0</v>
      </c>
      <c r="P6" s="80"/>
      <c r="Q6" s="81"/>
      <c r="R6" s="82"/>
      <c r="S6" s="83"/>
      <c r="T6" s="84"/>
      <c r="U6" s="85">
        <f>R6*65%</f>
        <v>0</v>
      </c>
      <c r="V6" s="86">
        <f>R6*35%</f>
        <v>0</v>
      </c>
      <c r="W6" s="87">
        <f>R6-U6-V6</f>
        <v>0</v>
      </c>
      <c r="Y6" s="88" t="s">
        <v>21</v>
      </c>
      <c r="Z6" s="89"/>
      <c r="AB6" s="90" t="s">
        <v>22</v>
      </c>
      <c r="AC6" s="91"/>
      <c r="AE6" s="92" t="s">
        <v>23</v>
      </c>
      <c r="AF6" s="93"/>
      <c r="AH6" s="94"/>
    </row>
    <row r="7" spans="1:36" ht="20" thickBot="1">
      <c r="A7" s="95"/>
      <c r="B7" s="96"/>
      <c r="C7" s="97"/>
      <c r="D7" s="98"/>
      <c r="E7" s="99"/>
      <c r="F7" s="100"/>
      <c r="G7" s="101"/>
      <c r="H7" s="76"/>
      <c r="I7" s="102"/>
      <c r="J7" s="96"/>
      <c r="K7" s="97"/>
      <c r="L7" s="103"/>
      <c r="M7" s="99">
        <f t="shared" ref="M7:M8" si="0">+J7*65%</f>
        <v>0</v>
      </c>
      <c r="N7" s="100">
        <f t="shared" ref="N7:N17" si="1">+J7*35%</f>
        <v>0</v>
      </c>
      <c r="O7" s="104">
        <f>J8-M8-N8</f>
        <v>0</v>
      </c>
      <c r="P7" s="80"/>
      <c r="Q7" s="105"/>
      <c r="R7" s="82"/>
      <c r="S7" s="83"/>
      <c r="T7" s="84"/>
      <c r="U7" s="106">
        <f>R7*65%</f>
        <v>0</v>
      </c>
      <c r="V7" s="107">
        <f>R7*35%</f>
        <v>0</v>
      </c>
      <c r="W7" s="104">
        <f>R7-U7-V7</f>
        <v>0</v>
      </c>
      <c r="Y7" s="108" t="s">
        <v>24</v>
      </c>
      <c r="Z7" s="109"/>
      <c r="AB7" s="110" t="s">
        <v>25</v>
      </c>
      <c r="AC7" s="111"/>
      <c r="AE7" s="108" t="s">
        <v>26</v>
      </c>
      <c r="AF7" s="112"/>
      <c r="AH7" s="94"/>
    </row>
    <row r="8" spans="1:36" ht="20" thickBot="1">
      <c r="A8" s="113"/>
      <c r="B8" s="114"/>
      <c r="C8" s="115"/>
      <c r="D8" s="116"/>
      <c r="E8" s="117"/>
      <c r="F8" s="118"/>
      <c r="G8" s="119"/>
      <c r="H8" s="76"/>
      <c r="I8" s="102"/>
      <c r="J8" s="96"/>
      <c r="K8" s="97"/>
      <c r="L8" s="103"/>
      <c r="M8" s="99">
        <f t="shared" si="0"/>
        <v>0</v>
      </c>
      <c r="N8" s="100">
        <f t="shared" si="1"/>
        <v>0</v>
      </c>
      <c r="O8" s="104">
        <f t="shared" ref="O8:O17" si="2">J8-M8-N8</f>
        <v>0</v>
      </c>
      <c r="P8" s="80"/>
      <c r="Q8" s="120"/>
      <c r="R8" s="121"/>
      <c r="S8" s="122" t="s">
        <v>27</v>
      </c>
      <c r="T8" s="123"/>
      <c r="U8" s="124"/>
      <c r="V8" s="124"/>
      <c r="W8" s="125"/>
      <c r="Y8" s="108" t="s">
        <v>26</v>
      </c>
      <c r="Z8" s="109"/>
      <c r="AB8" s="108" t="s">
        <v>26</v>
      </c>
      <c r="AC8" s="112"/>
      <c r="AE8" s="108" t="s">
        <v>28</v>
      </c>
      <c r="AF8" s="112"/>
    </row>
    <row r="9" spans="1:36" ht="20" thickBot="1">
      <c r="A9" s="113"/>
      <c r="B9" s="114"/>
      <c r="C9" s="115"/>
      <c r="D9" s="116"/>
      <c r="E9" s="117"/>
      <c r="F9" s="118"/>
      <c r="G9" s="119"/>
      <c r="H9" s="76"/>
      <c r="I9" s="102"/>
      <c r="J9" s="96"/>
      <c r="K9" s="97"/>
      <c r="L9" s="103"/>
      <c r="M9" s="99">
        <f>+J9*65%</f>
        <v>0</v>
      </c>
      <c r="N9" s="100">
        <f t="shared" si="1"/>
        <v>0</v>
      </c>
      <c r="O9" s="104">
        <f t="shared" si="2"/>
        <v>0</v>
      </c>
      <c r="P9" s="80"/>
      <c r="Q9" s="126"/>
      <c r="R9" s="127">
        <v>0</v>
      </c>
      <c r="S9" s="128"/>
      <c r="T9" s="129"/>
      <c r="U9" s="130">
        <f t="shared" ref="U9" si="3">R9*65%</f>
        <v>0</v>
      </c>
      <c r="V9" s="131">
        <f t="shared" ref="V9" si="4">R9*35%</f>
        <v>0</v>
      </c>
      <c r="W9" s="132">
        <f t="shared" ref="W9" si="5">R9-U9-V9</f>
        <v>0</v>
      </c>
      <c r="Y9" s="108" t="s">
        <v>28</v>
      </c>
      <c r="Z9" s="109"/>
      <c r="AB9" s="108" t="s">
        <v>28</v>
      </c>
      <c r="AC9" s="111"/>
      <c r="AE9" s="108" t="s">
        <v>29</v>
      </c>
      <c r="AF9" s="109"/>
    </row>
    <row r="10" spans="1:36" ht="20" thickBot="1">
      <c r="A10" s="102"/>
      <c r="B10" s="96"/>
      <c r="C10" s="97"/>
      <c r="D10" s="116"/>
      <c r="E10" s="117"/>
      <c r="F10" s="118"/>
      <c r="G10" s="119"/>
      <c r="H10" s="76"/>
      <c r="I10" s="102"/>
      <c r="J10" s="96"/>
      <c r="K10" s="133"/>
      <c r="L10" s="103"/>
      <c r="M10" s="99">
        <f>+J10*65%</f>
        <v>0</v>
      </c>
      <c r="N10" s="100">
        <f t="shared" si="1"/>
        <v>0</v>
      </c>
      <c r="O10" s="104">
        <f t="shared" si="2"/>
        <v>0</v>
      </c>
      <c r="P10" s="80"/>
      <c r="Q10" s="134"/>
      <c r="R10" s="135"/>
      <c r="S10" s="136" t="s">
        <v>30</v>
      </c>
      <c r="T10" s="137"/>
      <c r="U10" s="138"/>
      <c r="V10" s="138"/>
      <c r="W10" s="139"/>
      <c r="Y10" s="108" t="s">
        <v>31</v>
      </c>
      <c r="Z10" s="109"/>
      <c r="AB10" s="140" t="s">
        <v>32</v>
      </c>
      <c r="AC10" s="111"/>
      <c r="AE10" s="141" t="s">
        <v>32</v>
      </c>
      <c r="AF10" s="112"/>
    </row>
    <row r="11" spans="1:36" ht="20" thickBot="1">
      <c r="A11" s="113"/>
      <c r="B11" s="96"/>
      <c r="C11" s="97"/>
      <c r="D11" s="116"/>
      <c r="E11" s="117"/>
      <c r="F11" s="118"/>
      <c r="G11" s="119"/>
      <c r="H11" s="76"/>
      <c r="I11" s="102"/>
      <c r="J11" s="96"/>
      <c r="K11" s="97"/>
      <c r="L11" s="103"/>
      <c r="M11" s="99">
        <f t="shared" ref="M11" si="6">+J11*65%</f>
        <v>0</v>
      </c>
      <c r="N11" s="100">
        <f t="shared" si="1"/>
        <v>0</v>
      </c>
      <c r="O11" s="104">
        <f t="shared" si="2"/>
        <v>0</v>
      </c>
      <c r="P11" s="80"/>
      <c r="Q11" s="142"/>
      <c r="R11" s="143"/>
      <c r="S11" s="144"/>
      <c r="T11" s="145"/>
      <c r="U11" s="146">
        <f>R11*65%</f>
        <v>0</v>
      </c>
      <c r="V11" s="147">
        <f>R11*35%</f>
        <v>0</v>
      </c>
      <c r="W11" s="148">
        <f>R11-U11-V11</f>
        <v>0</v>
      </c>
      <c r="Y11" s="108" t="s">
        <v>33</v>
      </c>
      <c r="Z11" s="109"/>
      <c r="AB11" s="108" t="s">
        <v>34</v>
      </c>
      <c r="AC11" s="149"/>
      <c r="AE11" s="150" t="s">
        <v>35</v>
      </c>
      <c r="AF11" s="112"/>
      <c r="AJ11" s="151"/>
    </row>
    <row r="12" spans="1:36" ht="20" thickBot="1">
      <c r="A12" s="113"/>
      <c r="B12" s="96"/>
      <c r="C12" s="97"/>
      <c r="D12" s="116"/>
      <c r="E12" s="117"/>
      <c r="F12" s="118"/>
      <c r="G12" s="119"/>
      <c r="H12" s="76"/>
      <c r="I12" s="102"/>
      <c r="J12" s="96"/>
      <c r="K12" s="133"/>
      <c r="L12" s="103"/>
      <c r="M12" s="99">
        <f>+J12*65%</f>
        <v>0</v>
      </c>
      <c r="N12" s="100">
        <f t="shared" si="1"/>
        <v>0</v>
      </c>
      <c r="O12" s="104">
        <f t="shared" si="2"/>
        <v>0</v>
      </c>
      <c r="P12" s="80"/>
      <c r="Q12" s="152"/>
      <c r="R12" s="153"/>
      <c r="S12" s="154" t="s">
        <v>36</v>
      </c>
      <c r="T12" s="155"/>
      <c r="U12" s="155"/>
      <c r="V12" s="155"/>
      <c r="W12" s="156"/>
      <c r="Y12" s="108" t="s">
        <v>37</v>
      </c>
      <c r="Z12" s="109"/>
      <c r="AB12" s="108" t="s">
        <v>38</v>
      </c>
      <c r="AC12" s="109"/>
      <c r="AE12" s="108" t="s">
        <v>34</v>
      </c>
      <c r="AF12" s="149"/>
      <c r="AJ12" s="151"/>
    </row>
    <row r="13" spans="1:36" ht="20" thickBot="1">
      <c r="A13" s="113"/>
      <c r="B13" s="96"/>
      <c r="C13" s="97"/>
      <c r="D13" s="116"/>
      <c r="E13" s="117"/>
      <c r="F13" s="118"/>
      <c r="G13" s="119"/>
      <c r="H13" s="76"/>
      <c r="I13" s="102"/>
      <c r="J13" s="96"/>
      <c r="K13" s="133"/>
      <c r="L13" s="103"/>
      <c r="M13" s="99">
        <f>+J13*65%</f>
        <v>0</v>
      </c>
      <c r="N13" s="100">
        <f t="shared" si="1"/>
        <v>0</v>
      </c>
      <c r="O13" s="104">
        <f t="shared" si="2"/>
        <v>0</v>
      </c>
      <c r="P13" s="80"/>
      <c r="Q13" s="157"/>
      <c r="R13" s="158"/>
      <c r="S13" s="159"/>
      <c r="T13" s="84"/>
      <c r="U13" s="160">
        <f t="shared" ref="U13" si="7">R13*65%</f>
        <v>0</v>
      </c>
      <c r="V13" s="161">
        <f t="shared" ref="V13" si="8">R13*35%</f>
        <v>0</v>
      </c>
      <c r="W13" s="87">
        <f t="shared" ref="W13" si="9">R13-U13-V13</f>
        <v>0</v>
      </c>
      <c r="Y13" s="108" t="s">
        <v>39</v>
      </c>
      <c r="Z13" s="109"/>
      <c r="AB13" s="150" t="s">
        <v>35</v>
      </c>
      <c r="AC13" s="162"/>
      <c r="AE13" s="108" t="s">
        <v>38</v>
      </c>
      <c r="AF13" s="109"/>
      <c r="AJ13" s="151"/>
    </row>
    <row r="14" spans="1:36" ht="20" thickBot="1">
      <c r="A14" s="113"/>
      <c r="B14" s="96"/>
      <c r="C14" s="97"/>
      <c r="D14" s="116"/>
      <c r="E14" s="117"/>
      <c r="F14" s="118"/>
      <c r="G14" s="119"/>
      <c r="H14" s="76"/>
      <c r="I14" s="102"/>
      <c r="J14" s="96"/>
      <c r="K14" s="133"/>
      <c r="L14" s="103"/>
      <c r="M14" s="99">
        <f>+J14*65%</f>
        <v>0</v>
      </c>
      <c r="N14" s="100">
        <f t="shared" si="1"/>
        <v>0</v>
      </c>
      <c r="O14" s="104">
        <f t="shared" si="2"/>
        <v>0</v>
      </c>
      <c r="P14" s="80"/>
      <c r="Q14" s="120" t="s">
        <v>40</v>
      </c>
      <c r="R14" s="38">
        <f>SUM(R6:R13)</f>
        <v>0</v>
      </c>
      <c r="S14" s="163"/>
      <c r="T14" s="164"/>
      <c r="U14" s="165"/>
      <c r="V14" s="165"/>
      <c r="W14" s="165"/>
      <c r="Y14" s="108" t="s">
        <v>41</v>
      </c>
      <c r="Z14" s="149"/>
      <c r="AB14" s="108" t="s">
        <v>42</v>
      </c>
      <c r="AC14" s="109"/>
      <c r="AE14" s="166" t="s">
        <v>43</v>
      </c>
      <c r="AF14" s="162"/>
      <c r="AJ14" s="151"/>
    </row>
    <row r="15" spans="1:36" ht="19">
      <c r="A15" s="113"/>
      <c r="B15" s="96"/>
      <c r="C15" s="97"/>
      <c r="D15" s="116"/>
      <c r="E15" s="117"/>
      <c r="F15" s="118"/>
      <c r="G15" s="119"/>
      <c r="H15" s="76"/>
      <c r="I15" s="102"/>
      <c r="J15" s="96"/>
      <c r="K15" s="133"/>
      <c r="L15" s="103"/>
      <c r="M15" s="99">
        <f t="shared" ref="M15:M17" si="10">+J15*65%</f>
        <v>0</v>
      </c>
      <c r="N15" s="100">
        <f t="shared" si="1"/>
        <v>0</v>
      </c>
      <c r="O15" s="104">
        <f t="shared" si="2"/>
        <v>0</v>
      </c>
      <c r="P15" s="80"/>
      <c r="Y15" s="108" t="s">
        <v>38</v>
      </c>
      <c r="Z15" s="109"/>
      <c r="AB15" s="108" t="s">
        <v>44</v>
      </c>
      <c r="AC15" s="149"/>
      <c r="AE15" s="108" t="s">
        <v>42</v>
      </c>
      <c r="AF15" s="109"/>
      <c r="AJ15" s="151"/>
    </row>
    <row r="16" spans="1:36" ht="19">
      <c r="A16" s="113"/>
      <c r="B16" s="96"/>
      <c r="C16" s="97"/>
      <c r="D16" s="116"/>
      <c r="E16" s="117"/>
      <c r="F16" s="118"/>
      <c r="G16" s="119"/>
      <c r="H16" s="76"/>
      <c r="I16" s="102"/>
      <c r="J16" s="96"/>
      <c r="K16" s="133"/>
      <c r="L16" s="103"/>
      <c r="M16" s="99">
        <f t="shared" si="10"/>
        <v>0</v>
      </c>
      <c r="N16" s="100">
        <f t="shared" si="1"/>
        <v>0</v>
      </c>
      <c r="O16" s="104">
        <f t="shared" si="2"/>
        <v>0</v>
      </c>
      <c r="P16" s="80"/>
      <c r="Y16" s="108" t="s">
        <v>45</v>
      </c>
      <c r="Z16" s="109"/>
      <c r="AB16" s="108" t="s">
        <v>46</v>
      </c>
      <c r="AC16" s="149"/>
      <c r="AE16" s="108" t="s">
        <v>44</v>
      </c>
      <c r="AF16" s="149"/>
      <c r="AJ16" s="151"/>
    </row>
    <row r="17" spans="1:33" ht="20" thickBot="1">
      <c r="A17" s="113"/>
      <c r="B17" s="96"/>
      <c r="C17" s="97"/>
      <c r="D17" s="116"/>
      <c r="E17" s="117"/>
      <c r="F17" s="118"/>
      <c r="G17" s="119"/>
      <c r="H17" s="76"/>
      <c r="I17" s="169"/>
      <c r="J17" s="170"/>
      <c r="K17" s="171"/>
      <c r="L17" s="172"/>
      <c r="M17" s="173">
        <f t="shared" si="10"/>
        <v>0</v>
      </c>
      <c r="N17" s="173">
        <f t="shared" si="1"/>
        <v>0</v>
      </c>
      <c r="O17" s="174">
        <f t="shared" si="2"/>
        <v>0</v>
      </c>
      <c r="P17" s="80"/>
      <c r="Y17" s="108" t="s">
        <v>34</v>
      </c>
      <c r="Z17" s="149"/>
      <c r="AB17" s="108" t="s">
        <v>47</v>
      </c>
      <c r="AC17" s="149"/>
      <c r="AE17" s="108" t="s">
        <v>46</v>
      </c>
      <c r="AF17" s="149"/>
    </row>
    <row r="18" spans="1:33" ht="20" thickBot="1">
      <c r="A18" s="113"/>
      <c r="B18" s="96"/>
      <c r="C18" s="97"/>
      <c r="D18" s="116"/>
      <c r="E18" s="117"/>
      <c r="F18" s="118"/>
      <c r="G18" s="119"/>
      <c r="H18" s="76"/>
      <c r="I18" s="175" t="s">
        <v>48</v>
      </c>
      <c r="J18" s="176"/>
      <c r="K18" s="176"/>
      <c r="L18" s="176"/>
      <c r="M18" s="176"/>
      <c r="N18" s="176"/>
      <c r="O18" s="176"/>
      <c r="P18" s="80"/>
      <c r="Y18" s="108" t="s">
        <v>49</v>
      </c>
      <c r="Z18" s="149"/>
      <c r="AB18" s="65" t="s">
        <v>50</v>
      </c>
      <c r="AC18" s="66"/>
      <c r="AE18" s="177" t="s">
        <v>47</v>
      </c>
      <c r="AF18" s="178"/>
    </row>
    <row r="19" spans="1:33" ht="20" thickBot="1">
      <c r="A19" s="113"/>
      <c r="B19" s="96"/>
      <c r="C19" s="97"/>
      <c r="D19" s="116"/>
      <c r="E19" s="117"/>
      <c r="F19" s="118"/>
      <c r="G19" s="119"/>
      <c r="H19" s="76"/>
      <c r="I19" s="77"/>
      <c r="J19" s="70"/>
      <c r="K19" s="179"/>
      <c r="L19" s="78"/>
      <c r="M19" s="73">
        <f t="shared" ref="M19:M21" si="11">+J19*65%</f>
        <v>0</v>
      </c>
      <c r="N19" s="74">
        <f t="shared" ref="N19:N21" si="12">+J19*35%</f>
        <v>0</v>
      </c>
      <c r="O19" s="75">
        <f t="shared" ref="O19:O21" si="13">J19-M19-N19</f>
        <v>0</v>
      </c>
      <c r="P19" s="80"/>
      <c r="Y19" s="108" t="s">
        <v>42</v>
      </c>
      <c r="Z19" s="109"/>
      <c r="AB19" s="90" t="s">
        <v>51</v>
      </c>
      <c r="AC19" s="91"/>
      <c r="AE19" s="67" t="s">
        <v>52</v>
      </c>
      <c r="AF19" s="68"/>
    </row>
    <row r="20" spans="1:33" ht="19">
      <c r="A20" s="113"/>
      <c r="B20" s="96"/>
      <c r="C20" s="97"/>
      <c r="D20" s="116"/>
      <c r="E20" s="117"/>
      <c r="F20" s="118"/>
      <c r="G20" s="119"/>
      <c r="H20" s="76"/>
      <c r="I20" s="102"/>
      <c r="J20" s="96"/>
      <c r="K20" s="133"/>
      <c r="L20" s="103"/>
      <c r="M20" s="99">
        <f t="shared" si="11"/>
        <v>0</v>
      </c>
      <c r="N20" s="100">
        <f t="shared" si="12"/>
        <v>0</v>
      </c>
      <c r="O20" s="101">
        <f t="shared" si="13"/>
        <v>0</v>
      </c>
      <c r="P20" s="80"/>
      <c r="Y20" s="166" t="s">
        <v>35</v>
      </c>
      <c r="Z20" s="162"/>
      <c r="AB20" s="141" t="s">
        <v>53</v>
      </c>
      <c r="AC20" s="111"/>
      <c r="AE20" s="92" t="s">
        <v>54</v>
      </c>
      <c r="AF20" s="180"/>
    </row>
    <row r="21" spans="1:33" ht="20" thickBot="1">
      <c r="A21" s="113"/>
      <c r="B21" s="96"/>
      <c r="C21" s="97"/>
      <c r="D21" s="116"/>
      <c r="E21" s="117"/>
      <c r="F21" s="118"/>
      <c r="G21" s="119"/>
      <c r="H21" s="76"/>
      <c r="I21" s="181"/>
      <c r="J21" s="182"/>
      <c r="K21" s="171"/>
      <c r="L21" s="172"/>
      <c r="M21" s="183">
        <f t="shared" si="11"/>
        <v>0</v>
      </c>
      <c r="N21" s="184">
        <f t="shared" si="12"/>
        <v>0</v>
      </c>
      <c r="O21" s="185">
        <f t="shared" si="13"/>
        <v>0</v>
      </c>
      <c r="P21" s="80"/>
      <c r="Y21" s="166" t="s">
        <v>43</v>
      </c>
      <c r="Z21" s="162"/>
      <c r="AB21" s="186" t="s">
        <v>55</v>
      </c>
      <c r="AC21" s="187"/>
      <c r="AE21" s="108" t="s">
        <v>56</v>
      </c>
      <c r="AF21" s="111"/>
    </row>
    <row r="22" spans="1:33" s="196" customFormat="1" ht="20" thickBot="1">
      <c r="A22" s="113"/>
      <c r="B22" s="96"/>
      <c r="C22" s="97"/>
      <c r="D22" s="116"/>
      <c r="E22" s="117"/>
      <c r="F22" s="118"/>
      <c r="G22" s="119"/>
      <c r="H22" s="188"/>
      <c r="I22" s="189" t="s">
        <v>27</v>
      </c>
      <c r="J22" s="190"/>
      <c r="K22" s="190"/>
      <c r="L22" s="190"/>
      <c r="M22" s="190"/>
      <c r="N22" s="190"/>
      <c r="O22" s="190"/>
      <c r="P22" s="191"/>
      <c r="Q22"/>
      <c r="R22" s="151"/>
      <c r="S22" s="167"/>
      <c r="T22" s="168"/>
      <c r="U22"/>
      <c r="V22"/>
      <c r="W22"/>
      <c r="X22" s="192"/>
      <c r="Y22" s="166" t="s">
        <v>57</v>
      </c>
      <c r="Z22" s="162"/>
      <c r="AA22" s="193"/>
      <c r="AB22" s="194" t="s">
        <v>58</v>
      </c>
      <c r="AC22" s="195"/>
      <c r="AD22" s="193"/>
      <c r="AE22" s="108" t="s">
        <v>59</v>
      </c>
      <c r="AF22" s="109"/>
      <c r="AG22" s="193"/>
    </row>
    <row r="23" spans="1:33" s="196" customFormat="1" ht="20" thickBot="1">
      <c r="A23" s="113"/>
      <c r="B23" s="96"/>
      <c r="C23" s="97"/>
      <c r="D23" s="103"/>
      <c r="E23" s="117"/>
      <c r="F23" s="118"/>
      <c r="G23" s="119"/>
      <c r="H23" s="188"/>
      <c r="I23" s="197"/>
      <c r="J23" s="198"/>
      <c r="K23" s="199"/>
      <c r="L23" s="145"/>
      <c r="M23" s="146">
        <f>+J23*65%</f>
        <v>0</v>
      </c>
      <c r="N23" s="147">
        <f>+J23*35%</f>
        <v>0</v>
      </c>
      <c r="O23" s="148">
        <f>J23-M23-N23</f>
        <v>0</v>
      </c>
      <c r="P23" s="191"/>
      <c r="Q23"/>
      <c r="R23" s="151"/>
      <c r="S23" s="167"/>
      <c r="T23" s="168"/>
      <c r="U23"/>
      <c r="V23"/>
      <c r="W23"/>
      <c r="X23" s="192"/>
      <c r="Y23" s="108" t="s">
        <v>44</v>
      </c>
      <c r="Z23" s="149"/>
      <c r="AA23" s="193"/>
      <c r="AB23" s="200" t="s">
        <v>60</v>
      </c>
      <c r="AC23" s="201"/>
      <c r="AD23" s="193"/>
      <c r="AE23" s="108" t="s">
        <v>61</v>
      </c>
      <c r="AF23" s="111"/>
      <c r="AG23" s="193"/>
    </row>
    <row r="24" spans="1:33" ht="20" thickBot="1">
      <c r="A24" s="113"/>
      <c r="B24" s="96"/>
      <c r="C24" s="97"/>
      <c r="D24" s="103"/>
      <c r="E24" s="117"/>
      <c r="F24" s="118"/>
      <c r="G24" s="119"/>
      <c r="H24" s="76"/>
      <c r="I24" s="202" t="s">
        <v>30</v>
      </c>
      <c r="J24" s="203"/>
      <c r="K24" s="203"/>
      <c r="L24" s="203"/>
      <c r="M24" s="203"/>
      <c r="N24" s="203"/>
      <c r="O24" s="204"/>
      <c r="P24" s="205"/>
      <c r="Y24" s="108" t="s">
        <v>46</v>
      </c>
      <c r="Z24" s="149"/>
      <c r="AB24" s="88" t="s">
        <v>62</v>
      </c>
      <c r="AC24" s="89"/>
      <c r="AE24" s="108" t="s">
        <v>63</v>
      </c>
      <c r="AF24" s="111"/>
    </row>
    <row r="25" spans="1:33" ht="20" thickBot="1">
      <c r="A25" s="113"/>
      <c r="B25" s="96"/>
      <c r="C25" s="97"/>
      <c r="D25" s="103"/>
      <c r="E25" s="117"/>
      <c r="F25" s="118"/>
      <c r="G25" s="119"/>
      <c r="H25" s="206"/>
      <c r="I25" s="157"/>
      <c r="J25" s="207"/>
      <c r="K25" s="83"/>
      <c r="L25" s="84"/>
      <c r="M25" s="208">
        <f t="shared" ref="M25" si="14">+J25*65%</f>
        <v>0</v>
      </c>
      <c r="N25" s="208">
        <f t="shared" ref="N25" si="15">+J25*35%</f>
        <v>0</v>
      </c>
      <c r="O25" s="208">
        <f t="shared" ref="O25" si="16">J25-M25-N25</f>
        <v>0</v>
      </c>
      <c r="P25" s="80"/>
      <c r="Y25" s="108" t="s">
        <v>47</v>
      </c>
      <c r="Z25" s="149"/>
      <c r="AB25" s="108" t="s">
        <v>64</v>
      </c>
      <c r="AC25" s="109"/>
      <c r="AE25" s="108" t="s">
        <v>65</v>
      </c>
      <c r="AF25" s="111"/>
    </row>
    <row r="26" spans="1:33" ht="20" thickBot="1">
      <c r="A26" s="113"/>
      <c r="B26" s="96"/>
      <c r="C26" s="97"/>
      <c r="D26" s="116"/>
      <c r="E26" s="117"/>
      <c r="F26" s="118"/>
      <c r="G26" s="119"/>
      <c r="H26" s="76"/>
      <c r="I26" s="43" t="s">
        <v>40</v>
      </c>
      <c r="J26" s="38">
        <f>SUM(J6:J25)</f>
        <v>0</v>
      </c>
      <c r="K26" s="209"/>
      <c r="L26" s="210"/>
      <c r="M26" s="211"/>
      <c r="N26" s="211"/>
      <c r="O26" s="211"/>
      <c r="P26" s="80"/>
      <c r="Y26" s="212" t="s">
        <v>66</v>
      </c>
      <c r="Z26" s="213">
        <f>SUM(Z6:Z25)</f>
        <v>0</v>
      </c>
      <c r="AB26" s="214" t="s">
        <v>67</v>
      </c>
      <c r="AC26" s="215"/>
      <c r="AE26" s="108" t="s">
        <v>68</v>
      </c>
      <c r="AF26" s="112"/>
    </row>
    <row r="27" spans="1:33" ht="20" thickBot="1">
      <c r="A27" s="113"/>
      <c r="B27" s="96"/>
      <c r="C27" s="97"/>
      <c r="D27" s="103"/>
      <c r="E27" s="117"/>
      <c r="F27" s="118"/>
      <c r="G27" s="119"/>
      <c r="H27" s="76"/>
      <c r="I27" s="216"/>
      <c r="J27" s="217"/>
      <c r="P27" s="80"/>
      <c r="Y27" s="123" t="s">
        <v>69</v>
      </c>
      <c r="Z27" s="121"/>
      <c r="AB27" s="92" t="s">
        <v>70</v>
      </c>
      <c r="AC27" s="93"/>
      <c r="AE27" s="108" t="s">
        <v>71</v>
      </c>
      <c r="AF27" s="112"/>
    </row>
    <row r="28" spans="1:33" ht="20" thickBot="1">
      <c r="A28" s="113"/>
      <c r="B28" s="96"/>
      <c r="C28" s="97"/>
      <c r="D28" s="103"/>
      <c r="E28" s="117"/>
      <c r="F28" s="118"/>
      <c r="G28" s="119"/>
      <c r="H28" s="76"/>
      <c r="I28" s="216"/>
      <c r="J28" s="217"/>
      <c r="P28" s="205"/>
      <c r="Y28" s="218" t="s">
        <v>72</v>
      </c>
      <c r="Z28" s="219"/>
      <c r="AA28" s="220"/>
      <c r="AB28" s="221" t="s">
        <v>73</v>
      </c>
      <c r="AC28" s="222"/>
      <c r="AD28" s="76"/>
      <c r="AE28" s="177" t="s">
        <v>74</v>
      </c>
      <c r="AF28" s="223"/>
    </row>
    <row r="29" spans="1:33" ht="20" thickBot="1">
      <c r="A29" s="113"/>
      <c r="B29" s="96"/>
      <c r="C29" s="97"/>
      <c r="D29" s="103"/>
      <c r="E29" s="117"/>
      <c r="F29" s="118"/>
      <c r="G29" s="119"/>
      <c r="H29" s="76"/>
      <c r="I29" s="216"/>
      <c r="J29" s="217"/>
      <c r="P29" s="80"/>
      <c r="Y29" s="224" t="s">
        <v>75</v>
      </c>
      <c r="Z29" s="225"/>
      <c r="AA29" s="220"/>
      <c r="AB29" s="226" t="s">
        <v>76</v>
      </c>
      <c r="AC29" s="227"/>
      <c r="AD29" s="76"/>
      <c r="AE29" s="200" t="s">
        <v>60</v>
      </c>
      <c r="AF29" s="201"/>
    </row>
    <row r="30" spans="1:33" ht="20" thickBot="1">
      <c r="A30" s="113"/>
      <c r="B30" s="96"/>
      <c r="C30" s="97"/>
      <c r="D30" s="103"/>
      <c r="E30" s="117"/>
      <c r="F30" s="118"/>
      <c r="G30" s="119"/>
      <c r="H30" s="76"/>
      <c r="I30" s="216"/>
      <c r="J30" s="217"/>
      <c r="P30" s="80"/>
      <c r="Y30" s="65" t="s">
        <v>67</v>
      </c>
      <c r="Z30" s="66"/>
      <c r="AA30" s="220"/>
      <c r="AB30" s="228" t="s">
        <v>77</v>
      </c>
      <c r="AC30" s="229"/>
      <c r="AD30" s="76"/>
      <c r="AE30" s="88" t="s">
        <v>62</v>
      </c>
      <c r="AF30" s="89"/>
    </row>
    <row r="31" spans="1:33" ht="20" thickBot="1">
      <c r="A31" s="181"/>
      <c r="B31" s="182"/>
      <c r="C31" s="230"/>
      <c r="D31" s="172"/>
      <c r="E31" s="183"/>
      <c r="F31" s="184"/>
      <c r="G31" s="185"/>
      <c r="H31" s="76"/>
      <c r="I31" s="216"/>
      <c r="J31" s="217"/>
      <c r="P31" s="80"/>
      <c r="Y31" s="231" t="s">
        <v>78</v>
      </c>
      <c r="Z31" s="232"/>
      <c r="AA31" s="220"/>
      <c r="AB31" s="233" t="s">
        <v>79</v>
      </c>
      <c r="AC31" s="234"/>
      <c r="AD31" s="76"/>
      <c r="AE31" s="166" t="s">
        <v>64</v>
      </c>
      <c r="AF31" s="235"/>
    </row>
    <row r="32" spans="1:33" ht="20" thickBot="1">
      <c r="A32" s="236" t="s">
        <v>80</v>
      </c>
      <c r="B32" s="237"/>
      <c r="C32" s="237"/>
      <c r="D32" s="237"/>
      <c r="E32" s="237"/>
      <c r="F32" s="237"/>
      <c r="G32" s="238"/>
      <c r="H32" s="239"/>
      <c r="I32" s="216"/>
      <c r="J32" s="217"/>
      <c r="P32" s="80"/>
      <c r="Y32" s="240" t="s">
        <v>81</v>
      </c>
      <c r="Z32" s="241"/>
      <c r="AA32" s="220"/>
      <c r="AB32" s="242" t="s">
        <v>82</v>
      </c>
      <c r="AC32" s="243">
        <f>SUM(AC6:AC31)</f>
        <v>0</v>
      </c>
      <c r="AD32" s="76"/>
      <c r="AE32" s="67" t="s">
        <v>76</v>
      </c>
      <c r="AF32" s="68"/>
    </row>
    <row r="33" spans="1:33" ht="20" thickBot="1">
      <c r="A33" s="77"/>
      <c r="B33" s="70"/>
      <c r="C33" s="179"/>
      <c r="D33" s="78"/>
      <c r="E33" s="73"/>
      <c r="F33" s="74"/>
      <c r="G33" s="79"/>
      <c r="I33" s="216"/>
      <c r="J33" s="217"/>
      <c r="P33" s="80"/>
      <c r="Y33" s="231" t="s">
        <v>83</v>
      </c>
      <c r="Z33" s="232"/>
      <c r="AA33" s="220"/>
      <c r="AB33" s="244" t="s">
        <v>84</v>
      </c>
      <c r="AC33" s="245">
        <f>B92</f>
        <v>0</v>
      </c>
      <c r="AD33" s="76"/>
      <c r="AE33" s="92" t="s">
        <v>79</v>
      </c>
      <c r="AF33" s="246"/>
    </row>
    <row r="34" spans="1:33" ht="20" thickBot="1">
      <c r="A34" s="247" t="s">
        <v>30</v>
      </c>
      <c r="B34" s="248"/>
      <c r="C34" s="248"/>
      <c r="D34" s="248"/>
      <c r="E34" s="248"/>
      <c r="F34" s="248"/>
      <c r="G34" s="249"/>
      <c r="I34" s="216"/>
      <c r="J34" s="217"/>
      <c r="P34" s="80"/>
      <c r="Y34" s="240" t="s">
        <v>85</v>
      </c>
      <c r="Z34" s="241"/>
      <c r="AA34" s="220"/>
      <c r="AB34" s="244" t="s">
        <v>86</v>
      </c>
      <c r="AC34" s="250">
        <f>AC33-AC32</f>
        <v>0</v>
      </c>
      <c r="AD34" s="76"/>
      <c r="AE34" s="251" t="s">
        <v>87</v>
      </c>
      <c r="AF34" s="112"/>
    </row>
    <row r="35" spans="1:33" ht="20" thickBot="1">
      <c r="A35" s="252"/>
      <c r="B35" s="253"/>
      <c r="C35" s="254"/>
      <c r="D35" s="255"/>
      <c r="E35" s="85">
        <f>B35*65%</f>
        <v>0</v>
      </c>
      <c r="F35" s="86">
        <f>B35*35%</f>
        <v>0</v>
      </c>
      <c r="G35" s="87">
        <f t="shared" ref="G35" si="17">B35-E35-F35</f>
        <v>0</v>
      </c>
      <c r="I35" s="216"/>
      <c r="J35" s="217"/>
      <c r="P35" s="80"/>
      <c r="Y35" s="231" t="s">
        <v>88</v>
      </c>
      <c r="Z35" s="256"/>
      <c r="AD35" s="220"/>
      <c r="AE35" s="257" t="s">
        <v>89</v>
      </c>
      <c r="AF35" s="258"/>
    </row>
    <row r="36" spans="1:33" ht="19" customHeight="1" thickBot="1">
      <c r="A36" s="113"/>
      <c r="B36" s="114"/>
      <c r="C36" s="115"/>
      <c r="D36" s="259"/>
      <c r="E36" s="117">
        <f t="shared" ref="E36:E51" si="18">+B36*65%</f>
        <v>0</v>
      </c>
      <c r="F36" s="118">
        <f t="shared" ref="F36:F51" si="19">+B36*35%</f>
        <v>0</v>
      </c>
      <c r="G36" s="260">
        <f>B36-E36-F36</f>
        <v>0</v>
      </c>
      <c r="I36" s="216"/>
      <c r="J36" s="217"/>
      <c r="P36" s="80"/>
      <c r="Y36" s="200" t="s">
        <v>60</v>
      </c>
      <c r="Z36" s="201"/>
      <c r="AD36" s="220"/>
      <c r="AE36" s="261" t="s">
        <v>82</v>
      </c>
      <c r="AF36" s="262">
        <f>SUM(AF6:AF35)</f>
        <v>0</v>
      </c>
    </row>
    <row r="37" spans="1:33" ht="20" thickBot="1">
      <c r="A37" s="113"/>
      <c r="B37" s="114"/>
      <c r="C37" s="115"/>
      <c r="D37" s="116"/>
      <c r="E37" s="117">
        <f t="shared" si="18"/>
        <v>0</v>
      </c>
      <c r="F37" s="118">
        <f t="shared" si="19"/>
        <v>0</v>
      </c>
      <c r="G37" s="260">
        <f>B37-E37-F37</f>
        <v>0</v>
      </c>
      <c r="I37" s="216"/>
      <c r="J37" s="217"/>
      <c r="P37" s="80"/>
      <c r="X37" s="263"/>
      <c r="Y37" s="228" t="s">
        <v>62</v>
      </c>
      <c r="Z37" s="264"/>
      <c r="AA37" s="265"/>
      <c r="AD37" s="220"/>
      <c r="AE37" s="244" t="s">
        <v>84</v>
      </c>
      <c r="AF37" s="266">
        <f>B112</f>
        <v>0</v>
      </c>
    </row>
    <row r="38" spans="1:33" ht="21" customHeight="1" thickBot="1">
      <c r="A38" s="113"/>
      <c r="B38" s="114"/>
      <c r="C38" s="115"/>
      <c r="D38" s="116"/>
      <c r="E38" s="117">
        <f t="shared" si="18"/>
        <v>0</v>
      </c>
      <c r="F38" s="118">
        <f t="shared" si="19"/>
        <v>0</v>
      </c>
      <c r="G38" s="104">
        <f t="shared" ref="G38:G51" si="20">B38-E38-F38</f>
        <v>0</v>
      </c>
      <c r="H38" s="193"/>
      <c r="I38" s="216"/>
      <c r="J38" s="217"/>
      <c r="P38" s="267"/>
      <c r="X38" s="263"/>
      <c r="Y38" s="257" t="s">
        <v>64</v>
      </c>
      <c r="Z38" s="268"/>
      <c r="AA38" s="76"/>
      <c r="AE38" s="244" t="s">
        <v>86</v>
      </c>
      <c r="AF38" s="269">
        <f>AF37-AF36</f>
        <v>0</v>
      </c>
    </row>
    <row r="39" spans="1:33" s="196" customFormat="1" ht="20" thickBot="1">
      <c r="A39" s="113"/>
      <c r="B39" s="114"/>
      <c r="C39" s="115"/>
      <c r="D39" s="116"/>
      <c r="E39" s="117">
        <f t="shared" si="18"/>
        <v>0</v>
      </c>
      <c r="F39" s="118">
        <f t="shared" si="19"/>
        <v>0</v>
      </c>
      <c r="G39" s="104">
        <f t="shared" si="20"/>
        <v>0</v>
      </c>
      <c r="H39" s="16"/>
      <c r="I39" s="216"/>
      <c r="J39" s="217"/>
      <c r="K39" s="167"/>
      <c r="L39" s="168"/>
      <c r="M39"/>
      <c r="N39"/>
      <c r="O39"/>
      <c r="P39" s="80"/>
      <c r="Q39"/>
      <c r="R39" s="151"/>
      <c r="S39" s="167"/>
      <c r="T39" s="168"/>
      <c r="U39"/>
      <c r="V39"/>
      <c r="W39"/>
      <c r="X39" s="192"/>
      <c r="Y39" s="270" t="s">
        <v>90</v>
      </c>
      <c r="Z39" s="271"/>
      <c r="AA39" s="193"/>
      <c r="AB39"/>
      <c r="AC39" s="151"/>
      <c r="AD39" s="16"/>
      <c r="AE39"/>
      <c r="AF39" s="151"/>
      <c r="AG39" s="193"/>
    </row>
    <row r="40" spans="1:33" s="196" customFormat="1" ht="19">
      <c r="A40" s="113"/>
      <c r="B40" s="114"/>
      <c r="C40" s="115"/>
      <c r="D40" s="116"/>
      <c r="E40" s="117">
        <f t="shared" si="18"/>
        <v>0</v>
      </c>
      <c r="F40" s="118">
        <f t="shared" si="19"/>
        <v>0</v>
      </c>
      <c r="G40" s="104">
        <f t="shared" si="20"/>
        <v>0</v>
      </c>
      <c r="H40" s="16"/>
      <c r="I40" s="216"/>
      <c r="J40" s="217"/>
      <c r="K40" s="167"/>
      <c r="L40" s="168"/>
      <c r="M40"/>
      <c r="N40"/>
      <c r="O40"/>
      <c r="P40" s="80"/>
      <c r="Q40"/>
      <c r="R40" s="151"/>
      <c r="S40" s="167"/>
      <c r="T40" s="168"/>
      <c r="U40"/>
      <c r="V40"/>
      <c r="W40"/>
      <c r="X40" s="192"/>
      <c r="Y40" s="92" t="s">
        <v>91</v>
      </c>
      <c r="Z40" s="272">
        <v>0</v>
      </c>
      <c r="AA40" s="193"/>
      <c r="AB40"/>
      <c r="AC40" s="151"/>
      <c r="AD40" s="16"/>
      <c r="AE40"/>
      <c r="AF40" s="151"/>
      <c r="AG40" s="193"/>
    </row>
    <row r="41" spans="1:33" s="196" customFormat="1" ht="20" thickBot="1">
      <c r="A41" s="113"/>
      <c r="B41" s="114"/>
      <c r="C41" s="115"/>
      <c r="D41" s="116"/>
      <c r="E41" s="117">
        <f t="shared" si="18"/>
        <v>0</v>
      </c>
      <c r="F41" s="118">
        <f t="shared" si="19"/>
        <v>0</v>
      </c>
      <c r="G41" s="104">
        <f t="shared" si="20"/>
        <v>0</v>
      </c>
      <c r="H41" s="16"/>
      <c r="I41" s="216"/>
      <c r="J41" s="217"/>
      <c r="K41" s="167"/>
      <c r="L41" s="168"/>
      <c r="M41"/>
      <c r="N41"/>
      <c r="O41"/>
      <c r="P41" s="80"/>
      <c r="Q41"/>
      <c r="R41" s="151"/>
      <c r="S41" s="167"/>
      <c r="T41" s="168"/>
      <c r="U41"/>
      <c r="V41"/>
      <c r="W41"/>
      <c r="X41" s="192"/>
      <c r="Y41" s="177" t="s">
        <v>92</v>
      </c>
      <c r="Z41" s="273">
        <v>0</v>
      </c>
      <c r="AA41" s="193"/>
      <c r="AB41"/>
      <c r="AC41" s="151"/>
      <c r="AD41" s="193"/>
      <c r="AE41"/>
      <c r="AF41" s="151"/>
      <c r="AG41" s="193"/>
    </row>
    <row r="42" spans="1:33" ht="19" customHeight="1" thickBot="1">
      <c r="A42" s="113"/>
      <c r="B42" s="114"/>
      <c r="C42" s="115"/>
      <c r="D42" s="116"/>
      <c r="E42" s="117">
        <f t="shared" si="18"/>
        <v>0</v>
      </c>
      <c r="F42" s="118">
        <f t="shared" si="19"/>
        <v>0</v>
      </c>
      <c r="G42" s="104">
        <f t="shared" si="20"/>
        <v>0</v>
      </c>
      <c r="J42" s="217"/>
      <c r="P42" s="80"/>
      <c r="Y42" s="275" t="s">
        <v>66</v>
      </c>
      <c r="Z42" s="52">
        <f>SUM(Z29:Z41)</f>
        <v>0</v>
      </c>
      <c r="AD42" s="193"/>
    </row>
    <row r="43" spans="1:33" ht="20" customHeight="1" thickBot="1">
      <c r="A43" s="113"/>
      <c r="B43" s="114"/>
      <c r="C43" s="115"/>
      <c r="D43" s="116"/>
      <c r="E43" s="117">
        <f t="shared" si="18"/>
        <v>0</v>
      </c>
      <c r="F43" s="118">
        <f t="shared" si="19"/>
        <v>0</v>
      </c>
      <c r="G43" s="104">
        <f t="shared" si="20"/>
        <v>0</v>
      </c>
      <c r="I43" s="216"/>
      <c r="J43" s="217"/>
      <c r="P43" s="80"/>
      <c r="Y43" s="65" t="s">
        <v>93</v>
      </c>
      <c r="Z43" s="66"/>
      <c r="AD43" s="193"/>
    </row>
    <row r="44" spans="1:33" s="280" customFormat="1" ht="20" thickBot="1">
      <c r="A44" s="113"/>
      <c r="B44" s="114"/>
      <c r="C44" s="115"/>
      <c r="D44" s="116"/>
      <c r="E44" s="117">
        <f t="shared" si="18"/>
        <v>0</v>
      </c>
      <c r="F44" s="118">
        <f t="shared" si="19"/>
        <v>0</v>
      </c>
      <c r="G44" s="104">
        <f t="shared" si="20"/>
        <v>0</v>
      </c>
      <c r="H44" s="276"/>
      <c r="I44" s="277"/>
      <c r="J44" s="278"/>
      <c r="K44" s="279"/>
      <c r="P44" s="281"/>
      <c r="R44" s="282"/>
      <c r="S44" s="279"/>
      <c r="X44" s="283"/>
      <c r="Y44" s="284" t="s">
        <v>93</v>
      </c>
      <c r="Z44" s="285"/>
      <c r="AA44" s="276"/>
      <c r="AC44" s="282"/>
      <c r="AD44" s="276"/>
      <c r="AF44" s="282"/>
      <c r="AG44" s="276"/>
    </row>
    <row r="45" spans="1:33" ht="20" thickBot="1">
      <c r="A45" s="113"/>
      <c r="B45" s="114"/>
      <c r="C45" s="115"/>
      <c r="D45" s="116"/>
      <c r="E45" s="117">
        <f t="shared" si="18"/>
        <v>0</v>
      </c>
      <c r="F45" s="118">
        <f t="shared" si="19"/>
        <v>0</v>
      </c>
      <c r="G45" s="104">
        <f t="shared" si="20"/>
        <v>0</v>
      </c>
      <c r="I45" s="216"/>
      <c r="J45" s="217"/>
      <c r="P45" s="20"/>
      <c r="Y45" s="286" t="s">
        <v>66</v>
      </c>
      <c r="Z45" s="287">
        <f>Z44</f>
        <v>0</v>
      </c>
    </row>
    <row r="46" spans="1:33" s="292" customFormat="1" ht="20" thickBot="1">
      <c r="A46" s="113"/>
      <c r="B46" s="114"/>
      <c r="C46" s="115"/>
      <c r="D46" s="116"/>
      <c r="E46" s="117">
        <f t="shared" si="18"/>
        <v>0</v>
      </c>
      <c r="F46" s="118">
        <f t="shared" si="19"/>
        <v>0</v>
      </c>
      <c r="G46" s="104">
        <f t="shared" si="20"/>
        <v>0</v>
      </c>
      <c r="H46" s="288"/>
      <c r="I46" s="277"/>
      <c r="J46" s="289"/>
      <c r="K46" s="290"/>
      <c r="L46" s="291"/>
      <c r="P46" s="293"/>
      <c r="R46" s="294"/>
      <c r="S46" s="290"/>
      <c r="T46" s="291"/>
      <c r="X46" s="295"/>
      <c r="Y46" s="296" t="s">
        <v>94</v>
      </c>
      <c r="Z46" s="297"/>
      <c r="AA46" s="288"/>
      <c r="AC46" s="294"/>
      <c r="AD46" s="288"/>
      <c r="AF46" s="294"/>
      <c r="AG46" s="288"/>
    </row>
    <row r="47" spans="1:33" ht="22" customHeight="1">
      <c r="A47" s="113"/>
      <c r="B47" s="114"/>
      <c r="C47" s="115"/>
      <c r="D47" s="116"/>
      <c r="E47" s="117">
        <f t="shared" si="18"/>
        <v>0</v>
      </c>
      <c r="F47" s="118">
        <f t="shared" si="19"/>
        <v>0</v>
      </c>
      <c r="G47" s="104">
        <f t="shared" si="20"/>
        <v>0</v>
      </c>
      <c r="I47" s="216"/>
      <c r="J47" s="217"/>
      <c r="P47" s="20"/>
      <c r="Y47" s="92"/>
      <c r="Z47" s="298"/>
    </row>
    <row r="48" spans="1:33" ht="23" customHeight="1">
      <c r="A48" s="113"/>
      <c r="B48" s="96"/>
      <c r="C48" s="97"/>
      <c r="D48" s="116"/>
      <c r="E48" s="117">
        <f>+B48*65%</f>
        <v>0</v>
      </c>
      <c r="F48" s="118">
        <f t="shared" si="19"/>
        <v>0</v>
      </c>
      <c r="G48" s="260">
        <f>B48-E48-F48</f>
        <v>0</v>
      </c>
      <c r="I48" s="216"/>
      <c r="J48" s="217"/>
      <c r="P48" s="20"/>
      <c r="Y48" s="108"/>
      <c r="Z48" s="299"/>
    </row>
    <row r="49" spans="1:29" ht="23" customHeight="1">
      <c r="A49" s="113"/>
      <c r="B49" s="96"/>
      <c r="C49" s="97"/>
      <c r="D49" s="116"/>
      <c r="E49" s="117">
        <f t="shared" ref="E49:E50" si="21">+B49*65%</f>
        <v>0</v>
      </c>
      <c r="F49" s="118">
        <f t="shared" si="19"/>
        <v>0</v>
      </c>
      <c r="G49" s="104">
        <f t="shared" ref="G49:G50" si="22">B49-E49-F49</f>
        <v>0</v>
      </c>
      <c r="I49" s="216"/>
      <c r="J49" s="217"/>
      <c r="P49" s="20"/>
      <c r="Y49" s="108"/>
      <c r="Z49" s="299"/>
    </row>
    <row r="50" spans="1:29" ht="17" customHeight="1">
      <c r="A50" s="113"/>
      <c r="B50" s="114"/>
      <c r="C50" s="115"/>
      <c r="D50" s="116"/>
      <c r="E50" s="117">
        <f t="shared" si="21"/>
        <v>0</v>
      </c>
      <c r="F50" s="118">
        <f t="shared" si="19"/>
        <v>0</v>
      </c>
      <c r="G50" s="104">
        <f t="shared" si="22"/>
        <v>0</v>
      </c>
      <c r="I50" s="216"/>
      <c r="J50" s="217"/>
      <c r="P50" s="20"/>
      <c r="Y50" s="108"/>
      <c r="Z50" s="299"/>
    </row>
    <row r="51" spans="1:29" ht="19">
      <c r="A51" s="113"/>
      <c r="B51" s="114"/>
      <c r="C51" s="115"/>
      <c r="D51" s="116"/>
      <c r="E51" s="117">
        <f t="shared" si="18"/>
        <v>0</v>
      </c>
      <c r="F51" s="118">
        <f t="shared" si="19"/>
        <v>0</v>
      </c>
      <c r="G51" s="104">
        <f t="shared" si="20"/>
        <v>0</v>
      </c>
      <c r="I51" s="216"/>
      <c r="J51" s="217"/>
      <c r="P51" s="20"/>
      <c r="Y51" s="108"/>
      <c r="Z51" s="299"/>
    </row>
    <row r="52" spans="1:29" ht="20" thickBot="1">
      <c r="A52" s="300" t="s">
        <v>95</v>
      </c>
      <c r="B52" s="301"/>
      <c r="C52" s="301"/>
      <c r="D52" s="301"/>
      <c r="E52" s="301"/>
      <c r="F52" s="301"/>
      <c r="G52" s="302"/>
      <c r="I52" s="216"/>
      <c r="J52" s="217"/>
      <c r="P52" s="20"/>
      <c r="Y52" s="108"/>
      <c r="Z52" s="299"/>
      <c r="AA52" s="76"/>
    </row>
    <row r="53" spans="1:29" ht="24" customHeight="1">
      <c r="A53" s="69"/>
      <c r="B53" s="70"/>
      <c r="C53" s="71"/>
      <c r="D53" s="72"/>
      <c r="E53" s="73">
        <f>+B53*65%</f>
        <v>0</v>
      </c>
      <c r="F53" s="74">
        <f>+B53*35%</f>
        <v>0</v>
      </c>
      <c r="G53" s="75">
        <f>B53-E53-F53</f>
        <v>0</v>
      </c>
      <c r="I53" s="216"/>
      <c r="J53" s="217"/>
      <c r="P53" s="20"/>
      <c r="Y53" s="108"/>
      <c r="Z53" s="299"/>
      <c r="AA53" s="76"/>
    </row>
    <row r="54" spans="1:29" ht="22" customHeight="1">
      <c r="A54" s="102"/>
      <c r="B54" s="96"/>
      <c r="C54" s="133"/>
      <c r="D54" s="103"/>
      <c r="E54" s="99">
        <f>+B54*65%</f>
        <v>0</v>
      </c>
      <c r="F54" s="100">
        <f>+B54*35%</f>
        <v>0</v>
      </c>
      <c r="G54" s="101">
        <f>B54-E54-F54</f>
        <v>0</v>
      </c>
      <c r="I54" s="216"/>
      <c r="J54" s="217"/>
      <c r="P54" s="20"/>
      <c r="Y54" s="108"/>
      <c r="Z54" s="299"/>
      <c r="AA54" s="76"/>
    </row>
    <row r="55" spans="1:29" ht="19" customHeight="1">
      <c r="A55" s="95"/>
      <c r="B55" s="96"/>
      <c r="C55" s="97"/>
      <c r="D55" s="98"/>
      <c r="E55" s="117">
        <f>+B55*65%</f>
        <v>0</v>
      </c>
      <c r="F55" s="118">
        <f>+B55*35%</f>
        <v>0</v>
      </c>
      <c r="G55" s="119">
        <f t="shared" ref="G55" si="23">B55-E55-F55</f>
        <v>0</v>
      </c>
      <c r="H55" s="76"/>
      <c r="I55" s="216"/>
      <c r="J55" s="217"/>
      <c r="P55" s="20"/>
      <c r="Y55" s="108"/>
      <c r="Z55" s="299"/>
      <c r="AA55" s="76"/>
    </row>
    <row r="56" spans="1:29" ht="20" customHeight="1" thickBot="1">
      <c r="A56" s="303" t="s">
        <v>36</v>
      </c>
      <c r="B56" s="304"/>
      <c r="C56" s="304"/>
      <c r="D56" s="304"/>
      <c r="E56" s="304"/>
      <c r="F56" s="304"/>
      <c r="G56" s="305"/>
      <c r="H56" s="76"/>
      <c r="I56" s="216"/>
      <c r="J56" s="217"/>
      <c r="P56" s="20"/>
      <c r="Y56" s="108"/>
      <c r="Z56" s="299"/>
      <c r="AA56" s="76"/>
    </row>
    <row r="57" spans="1:29" ht="19">
      <c r="A57" s="77"/>
      <c r="B57" s="70"/>
      <c r="C57" s="179"/>
      <c r="D57" s="78"/>
      <c r="E57" s="73">
        <f>+B57*65%</f>
        <v>0</v>
      </c>
      <c r="F57" s="306">
        <f>+B57*35%</f>
        <v>0</v>
      </c>
      <c r="G57" s="307">
        <f t="shared" ref="G57:G58" si="24">B57-E57-F57</f>
        <v>0</v>
      </c>
      <c r="H57" s="76"/>
      <c r="I57" s="216"/>
      <c r="J57" s="217"/>
      <c r="P57" s="20"/>
      <c r="Y57" s="108"/>
      <c r="Z57" s="299"/>
      <c r="AA57" s="76"/>
    </row>
    <row r="58" spans="1:29" ht="19">
      <c r="A58" s="102"/>
      <c r="B58" s="96"/>
      <c r="C58" s="133"/>
      <c r="D58" s="103"/>
      <c r="E58" s="99">
        <f>+B58*65%</f>
        <v>0</v>
      </c>
      <c r="F58" s="308">
        <f>+B58*35%</f>
        <v>0</v>
      </c>
      <c r="G58" s="309">
        <f t="shared" si="24"/>
        <v>0</v>
      </c>
      <c r="H58" s="76"/>
      <c r="I58" s="216"/>
      <c r="J58" s="217"/>
      <c r="P58" s="20"/>
      <c r="Y58" s="108"/>
      <c r="Z58" s="299"/>
      <c r="AA58" s="76"/>
    </row>
    <row r="59" spans="1:29" ht="20" thickBot="1">
      <c r="A59" s="181"/>
      <c r="B59" s="182"/>
      <c r="C59" s="171"/>
      <c r="D59" s="310"/>
      <c r="E59" s="183"/>
      <c r="F59" s="311"/>
      <c r="G59" s="312"/>
      <c r="H59" s="76"/>
      <c r="I59" s="216"/>
      <c r="J59" s="217"/>
      <c r="P59" s="20"/>
      <c r="Y59" s="166"/>
      <c r="Z59" s="313"/>
      <c r="AA59" s="76"/>
    </row>
    <row r="60" spans="1:29" ht="20" thickBot="1">
      <c r="A60" s="314" t="s">
        <v>97</v>
      </c>
      <c r="B60" s="315">
        <f>SUM(B6:B59)</f>
        <v>0</v>
      </c>
      <c r="C60" s="316"/>
      <c r="D60" s="317"/>
      <c r="E60" s="318"/>
      <c r="F60" s="319"/>
      <c r="G60" s="320"/>
      <c r="H60" s="76"/>
      <c r="I60" s="216"/>
      <c r="J60" s="217"/>
      <c r="P60" s="20"/>
      <c r="Y60" s="321" t="s">
        <v>66</v>
      </c>
      <c r="Z60" s="322">
        <f>SUM(Z47:Z59)</f>
        <v>0</v>
      </c>
      <c r="AA60" s="76"/>
    </row>
    <row r="61" spans="1:29" ht="27" thickBot="1">
      <c r="A61" s="323" t="s">
        <v>3</v>
      </c>
      <c r="B61" s="324"/>
      <c r="C61" s="325"/>
      <c r="D61" s="326"/>
      <c r="E61" s="22"/>
      <c r="F61" s="22"/>
      <c r="G61" s="23"/>
      <c r="I61" s="216"/>
      <c r="J61" s="217"/>
      <c r="P61" s="20"/>
      <c r="Y61" s="327" t="s">
        <v>82</v>
      </c>
      <c r="Z61" s="328">
        <f>Z60+Z45+Z42+Z26</f>
        <v>0</v>
      </c>
      <c r="AA61" s="76"/>
      <c r="AB61" s="196"/>
      <c r="AC61" s="329"/>
    </row>
    <row r="62" spans="1:29" ht="20" thickBot="1">
      <c r="A62" s="330" t="s">
        <v>5</v>
      </c>
      <c r="B62" s="331" t="s">
        <v>9</v>
      </c>
      <c r="C62" s="332" t="s">
        <v>7</v>
      </c>
      <c r="D62" s="333" t="s">
        <v>10</v>
      </c>
      <c r="E62" s="334" t="s">
        <v>11</v>
      </c>
      <c r="F62" s="335" t="s">
        <v>12</v>
      </c>
      <c r="G62" s="335" t="s">
        <v>13</v>
      </c>
      <c r="H62" s="76"/>
      <c r="I62" s="216"/>
      <c r="J62" s="217"/>
      <c r="P62" s="20"/>
      <c r="Y62" s="336" t="s">
        <v>84</v>
      </c>
      <c r="Z62" s="337">
        <f>B60</f>
        <v>0</v>
      </c>
      <c r="AA62" s="76"/>
    </row>
    <row r="63" spans="1:29" ht="20" thickBot="1">
      <c r="A63" s="59" t="s">
        <v>16</v>
      </c>
      <c r="B63" s="60"/>
      <c r="C63" s="60"/>
      <c r="D63" s="60"/>
      <c r="E63" s="54"/>
      <c r="F63" s="54"/>
      <c r="G63" s="55"/>
      <c r="H63" s="76"/>
      <c r="I63" s="216"/>
      <c r="J63" s="217"/>
      <c r="P63" s="20"/>
      <c r="Y63" s="338" t="s">
        <v>86</v>
      </c>
      <c r="Z63" s="339">
        <f>Z62-Z61</f>
        <v>0</v>
      </c>
      <c r="AA63" s="76"/>
    </row>
    <row r="64" spans="1:29" ht="19">
      <c r="A64" s="77"/>
      <c r="B64" s="70"/>
      <c r="C64" s="71"/>
      <c r="D64" s="78"/>
      <c r="E64" s="73">
        <f>+B64*65%</f>
        <v>0</v>
      </c>
      <c r="F64" s="74">
        <f>+B64*35%</f>
        <v>0</v>
      </c>
      <c r="G64" s="75">
        <f>B65-E65-F65</f>
        <v>0</v>
      </c>
      <c r="H64" s="76"/>
      <c r="I64" s="216"/>
      <c r="J64" s="217"/>
      <c r="Y64" s="341"/>
      <c r="AA64" s="76"/>
    </row>
    <row r="65" spans="1:34" ht="19">
      <c r="A65" s="102"/>
      <c r="B65" s="96"/>
      <c r="C65" s="97"/>
      <c r="D65" s="103"/>
      <c r="E65" s="99">
        <f t="shared" ref="E65:E69" si="25">+B65*65%</f>
        <v>0</v>
      </c>
      <c r="F65" s="100">
        <f t="shared" ref="F65:F81" si="26">+B65*35%</f>
        <v>0</v>
      </c>
      <c r="G65" s="101">
        <f>B66-E66-F66</f>
        <v>0</v>
      </c>
      <c r="H65" s="76"/>
      <c r="I65" s="216"/>
      <c r="J65" s="217"/>
      <c r="Y65" s="196"/>
      <c r="Z65" s="329"/>
      <c r="AA65" s="76"/>
    </row>
    <row r="66" spans="1:34" ht="19">
      <c r="A66" s="102"/>
      <c r="B66" s="96"/>
      <c r="C66" s="97"/>
      <c r="D66" s="103"/>
      <c r="E66" s="99">
        <f t="shared" si="25"/>
        <v>0</v>
      </c>
      <c r="F66" s="100">
        <f t="shared" si="26"/>
        <v>0</v>
      </c>
      <c r="G66" s="101">
        <f t="shared" ref="G66:G81" si="27">B66-E66-F66</f>
        <v>0</v>
      </c>
      <c r="H66" s="76"/>
      <c r="I66" s="216"/>
      <c r="J66" s="217"/>
      <c r="Y66" s="196"/>
      <c r="Z66" s="329"/>
      <c r="AA66" s="76"/>
    </row>
    <row r="67" spans="1:34" ht="19">
      <c r="A67" s="102"/>
      <c r="B67" s="96"/>
      <c r="C67" s="97"/>
      <c r="D67" s="103"/>
      <c r="E67" s="99">
        <f>+B67*65%</f>
        <v>0</v>
      </c>
      <c r="F67" s="100">
        <f t="shared" si="26"/>
        <v>0</v>
      </c>
      <c r="G67" s="101">
        <f t="shared" si="27"/>
        <v>0</v>
      </c>
      <c r="H67" s="76"/>
      <c r="I67" s="216"/>
      <c r="J67" s="217"/>
      <c r="Y67" s="196"/>
      <c r="Z67" s="329"/>
    </row>
    <row r="68" spans="1:34" ht="19">
      <c r="A68" s="102"/>
      <c r="B68" s="96"/>
      <c r="C68" s="133"/>
      <c r="D68" s="103"/>
      <c r="E68" s="99">
        <f>+B68*65%</f>
        <v>0</v>
      </c>
      <c r="F68" s="100">
        <f t="shared" si="26"/>
        <v>0</v>
      </c>
      <c r="G68" s="101">
        <f t="shared" si="27"/>
        <v>0</v>
      </c>
      <c r="H68" s="76"/>
      <c r="I68" s="216"/>
      <c r="J68" s="217"/>
      <c r="Y68" s="196"/>
      <c r="Z68" s="329"/>
    </row>
    <row r="69" spans="1:34" ht="19">
      <c r="A69" s="102"/>
      <c r="B69" s="96"/>
      <c r="C69" s="97"/>
      <c r="D69" s="103"/>
      <c r="E69" s="99">
        <f t="shared" si="25"/>
        <v>0</v>
      </c>
      <c r="F69" s="100">
        <f t="shared" si="26"/>
        <v>0</v>
      </c>
      <c r="G69" s="101">
        <f t="shared" si="27"/>
        <v>0</v>
      </c>
      <c r="H69" s="76"/>
      <c r="I69" s="216"/>
      <c r="J69" s="217"/>
      <c r="Y69" s="196"/>
      <c r="Z69" s="329"/>
    </row>
    <row r="70" spans="1:34" ht="19">
      <c r="A70" s="102"/>
      <c r="B70" s="96"/>
      <c r="C70" s="133"/>
      <c r="D70" s="103"/>
      <c r="E70" s="99">
        <f>+B70*65%</f>
        <v>0</v>
      </c>
      <c r="F70" s="100">
        <f t="shared" si="26"/>
        <v>0</v>
      </c>
      <c r="G70" s="101">
        <f t="shared" si="27"/>
        <v>0</v>
      </c>
      <c r="H70" s="76"/>
      <c r="I70" s="216"/>
      <c r="J70" s="217"/>
      <c r="Y70" s="196"/>
      <c r="Z70" s="329"/>
    </row>
    <row r="71" spans="1:34" ht="19">
      <c r="A71" s="102"/>
      <c r="B71" s="96"/>
      <c r="C71" s="133"/>
      <c r="D71" s="103"/>
      <c r="E71" s="99">
        <f>+B71*65%</f>
        <v>0</v>
      </c>
      <c r="F71" s="100">
        <f t="shared" si="26"/>
        <v>0</v>
      </c>
      <c r="G71" s="101">
        <f t="shared" si="27"/>
        <v>0</v>
      </c>
      <c r="H71" s="76"/>
      <c r="I71" s="216"/>
      <c r="J71" s="217"/>
      <c r="Y71" s="196"/>
      <c r="Z71" s="329"/>
    </row>
    <row r="72" spans="1:34" ht="20" customHeight="1">
      <c r="A72" s="102"/>
      <c r="B72" s="96"/>
      <c r="C72" s="133"/>
      <c r="D72" s="103"/>
      <c r="E72" s="99">
        <f>+B72*65%</f>
        <v>0</v>
      </c>
      <c r="F72" s="100">
        <f t="shared" si="26"/>
        <v>0</v>
      </c>
      <c r="G72" s="101">
        <f t="shared" si="27"/>
        <v>0</v>
      </c>
      <c r="H72" s="76"/>
      <c r="I72" s="216"/>
      <c r="J72" s="217"/>
      <c r="Y72" s="196"/>
      <c r="AH72" s="342"/>
    </row>
    <row r="73" spans="1:34" ht="19">
      <c r="A73" s="102"/>
      <c r="B73" s="96"/>
      <c r="C73" s="133"/>
      <c r="D73" s="103"/>
      <c r="E73" s="99">
        <f t="shared" ref="E73:E81" si="28">+B73*65%</f>
        <v>0</v>
      </c>
      <c r="F73" s="100">
        <f t="shared" si="26"/>
        <v>0</v>
      </c>
      <c r="G73" s="101">
        <f t="shared" si="27"/>
        <v>0</v>
      </c>
      <c r="H73" s="76"/>
      <c r="I73" s="216"/>
      <c r="J73" s="217"/>
      <c r="AH73" s="342"/>
    </row>
    <row r="74" spans="1:34" ht="19">
      <c r="A74" s="102"/>
      <c r="B74" s="96"/>
      <c r="C74" s="133"/>
      <c r="D74" s="103"/>
      <c r="E74" s="99">
        <f t="shared" si="28"/>
        <v>0</v>
      </c>
      <c r="F74" s="100">
        <f t="shared" si="26"/>
        <v>0</v>
      </c>
      <c r="G74" s="101">
        <f t="shared" si="27"/>
        <v>0</v>
      </c>
      <c r="H74" s="76"/>
      <c r="I74" s="216"/>
      <c r="J74" s="217"/>
      <c r="AH74" s="342"/>
    </row>
    <row r="75" spans="1:34" ht="19">
      <c r="A75" s="113"/>
      <c r="B75" s="117"/>
      <c r="C75" s="133"/>
      <c r="D75" s="103"/>
      <c r="E75" s="343">
        <f t="shared" si="28"/>
        <v>0</v>
      </c>
      <c r="F75" s="343">
        <f t="shared" si="26"/>
        <v>0</v>
      </c>
      <c r="G75" s="344">
        <f t="shared" si="27"/>
        <v>0</v>
      </c>
      <c r="H75" s="76"/>
      <c r="I75" s="216"/>
      <c r="J75" s="217"/>
      <c r="AE75" s="196"/>
      <c r="AF75" s="329"/>
      <c r="AH75" s="342"/>
    </row>
    <row r="76" spans="1:34" ht="19">
      <c r="A76" s="113"/>
      <c r="B76" s="117"/>
      <c r="C76" s="133"/>
      <c r="D76" s="103"/>
      <c r="E76" s="343">
        <f t="shared" si="28"/>
        <v>0</v>
      </c>
      <c r="F76" s="343">
        <f t="shared" si="26"/>
        <v>0</v>
      </c>
      <c r="G76" s="344">
        <f t="shared" si="27"/>
        <v>0</v>
      </c>
      <c r="H76" s="76"/>
      <c r="I76" s="216"/>
      <c r="J76" s="217"/>
      <c r="AH76" s="342"/>
    </row>
    <row r="77" spans="1:34" ht="19">
      <c r="A77" s="113"/>
      <c r="B77" s="117"/>
      <c r="C77" s="133"/>
      <c r="D77" s="103"/>
      <c r="E77" s="343">
        <f t="shared" si="28"/>
        <v>0</v>
      </c>
      <c r="F77" s="343">
        <f t="shared" si="26"/>
        <v>0</v>
      </c>
      <c r="G77" s="344">
        <f t="shared" si="27"/>
        <v>0</v>
      </c>
      <c r="H77" s="76"/>
      <c r="I77" s="216"/>
      <c r="J77" s="217"/>
    </row>
    <row r="78" spans="1:34" ht="19">
      <c r="A78" s="113"/>
      <c r="B78" s="117"/>
      <c r="C78" s="133"/>
      <c r="D78" s="103"/>
      <c r="E78" s="343">
        <f t="shared" si="28"/>
        <v>0</v>
      </c>
      <c r="F78" s="343">
        <f t="shared" si="26"/>
        <v>0</v>
      </c>
      <c r="G78" s="344">
        <f t="shared" si="27"/>
        <v>0</v>
      </c>
      <c r="H78" s="76"/>
      <c r="I78" s="216"/>
      <c r="J78" s="217"/>
      <c r="Y78" s="196"/>
      <c r="Z78" s="329"/>
    </row>
    <row r="79" spans="1:34" ht="19">
      <c r="A79" s="113"/>
      <c r="B79" s="117"/>
      <c r="C79" s="133"/>
      <c r="D79" s="103"/>
      <c r="E79" s="343">
        <f t="shared" si="28"/>
        <v>0</v>
      </c>
      <c r="F79" s="343">
        <f t="shared" si="26"/>
        <v>0</v>
      </c>
      <c r="G79" s="344">
        <f t="shared" si="27"/>
        <v>0</v>
      </c>
      <c r="H79" s="76"/>
      <c r="I79" s="216"/>
      <c r="J79" s="217"/>
      <c r="Y79" s="196"/>
      <c r="Z79" s="329"/>
    </row>
    <row r="80" spans="1:34" ht="19">
      <c r="A80" s="113"/>
      <c r="B80" s="117"/>
      <c r="C80" s="133"/>
      <c r="D80" s="103"/>
      <c r="E80" s="343">
        <f t="shared" si="28"/>
        <v>0</v>
      </c>
      <c r="F80" s="343">
        <f t="shared" si="26"/>
        <v>0</v>
      </c>
      <c r="G80" s="344">
        <f t="shared" si="27"/>
        <v>0</v>
      </c>
      <c r="H80" s="76"/>
      <c r="I80" s="216"/>
      <c r="J80" s="217"/>
      <c r="Y80" s="196"/>
      <c r="Z80" s="329"/>
    </row>
    <row r="81" spans="1:30" ht="19">
      <c r="A81" s="102"/>
      <c r="B81" s="96"/>
      <c r="C81" s="97"/>
      <c r="D81" s="103"/>
      <c r="E81" s="343">
        <f t="shared" si="28"/>
        <v>0</v>
      </c>
      <c r="F81" s="343">
        <f t="shared" si="26"/>
        <v>0</v>
      </c>
      <c r="G81" s="344">
        <f t="shared" si="27"/>
        <v>0</v>
      </c>
      <c r="H81" s="76"/>
      <c r="I81" s="216"/>
      <c r="J81" s="217"/>
      <c r="Y81" s="196"/>
      <c r="Z81" s="329"/>
    </row>
    <row r="82" spans="1:30" ht="20" thickBot="1">
      <c r="A82" s="175" t="s">
        <v>80</v>
      </c>
      <c r="B82" s="176"/>
      <c r="C82" s="176"/>
      <c r="D82" s="176"/>
      <c r="E82" s="176"/>
      <c r="F82" s="176"/>
      <c r="G82" s="176"/>
      <c r="H82" s="76"/>
      <c r="I82" s="216"/>
      <c r="J82" s="217"/>
      <c r="Y82" s="196"/>
      <c r="Z82" s="329"/>
    </row>
    <row r="83" spans="1:30" ht="19">
      <c r="A83" s="77"/>
      <c r="B83" s="70"/>
      <c r="C83" s="179"/>
      <c r="D83" s="345"/>
      <c r="E83" s="346">
        <f t="shared" ref="E83:E85" si="29">+B83*65%</f>
        <v>0</v>
      </c>
      <c r="F83" s="74">
        <f t="shared" ref="F83:F85" si="30">+B83*35%</f>
        <v>0</v>
      </c>
      <c r="G83" s="75">
        <f t="shared" ref="G83:G85" si="31">B83-E83-F83</f>
        <v>0</v>
      </c>
      <c r="H83" s="76"/>
      <c r="I83" s="216"/>
      <c r="J83" s="217"/>
      <c r="Y83" s="196"/>
      <c r="Z83" s="329"/>
    </row>
    <row r="84" spans="1:30" ht="19">
      <c r="A84" s="102"/>
      <c r="B84" s="96"/>
      <c r="C84" s="133"/>
      <c r="D84" s="347"/>
      <c r="E84" s="348">
        <f t="shared" si="29"/>
        <v>0</v>
      </c>
      <c r="F84" s="100">
        <f t="shared" si="30"/>
        <v>0</v>
      </c>
      <c r="G84" s="101">
        <f t="shared" si="31"/>
        <v>0</v>
      </c>
      <c r="I84" s="216"/>
      <c r="J84" s="217"/>
      <c r="Y84" s="196"/>
      <c r="Z84" s="329"/>
    </row>
    <row r="85" spans="1:30" ht="20" thickBot="1">
      <c r="A85" s="181"/>
      <c r="B85" s="182"/>
      <c r="C85" s="171"/>
      <c r="D85" s="349"/>
      <c r="E85" s="350">
        <f t="shared" si="29"/>
        <v>0</v>
      </c>
      <c r="F85" s="184">
        <f t="shared" si="30"/>
        <v>0</v>
      </c>
      <c r="G85" s="185">
        <f t="shared" si="31"/>
        <v>0</v>
      </c>
      <c r="I85" s="216"/>
      <c r="J85" s="217"/>
      <c r="Y85" s="196"/>
      <c r="Z85" s="329"/>
      <c r="AA85" s="351"/>
    </row>
    <row r="86" spans="1:30" ht="20" thickBot="1">
      <c r="A86" s="189" t="s">
        <v>27</v>
      </c>
      <c r="B86" s="190"/>
      <c r="C86" s="190"/>
      <c r="D86" s="190"/>
      <c r="E86" s="190"/>
      <c r="F86" s="190"/>
      <c r="G86" s="190"/>
      <c r="I86" s="216"/>
      <c r="J86" s="217"/>
      <c r="Y86" s="196"/>
      <c r="Z86" s="329"/>
    </row>
    <row r="87" spans="1:30" ht="20" thickBot="1">
      <c r="A87" s="197"/>
      <c r="B87" s="198"/>
      <c r="C87" s="199"/>
      <c r="D87" s="145"/>
      <c r="E87" s="146">
        <f>+B87*65%</f>
        <v>0</v>
      </c>
      <c r="F87" s="147">
        <f>+B87*35%</f>
        <v>0</v>
      </c>
      <c r="G87" s="148">
        <f>B87-E87-F87</f>
        <v>0</v>
      </c>
      <c r="I87" s="216"/>
      <c r="J87" s="217"/>
      <c r="Y87" s="196"/>
      <c r="Z87" s="329"/>
      <c r="AD87" s="351"/>
    </row>
    <row r="88" spans="1:30" ht="20" thickBot="1">
      <c r="A88" s="352" t="s">
        <v>30</v>
      </c>
      <c r="B88" s="353"/>
      <c r="C88" s="353"/>
      <c r="D88" s="353"/>
      <c r="E88" s="353"/>
      <c r="F88" s="353"/>
      <c r="G88" s="354"/>
      <c r="I88" s="216"/>
      <c r="J88" s="217"/>
      <c r="Y88" s="196"/>
      <c r="Z88" s="329"/>
    </row>
    <row r="89" spans="1:30" ht="19">
      <c r="A89" s="77"/>
      <c r="B89" s="355"/>
      <c r="C89" s="71"/>
      <c r="D89" s="78"/>
      <c r="E89" s="356">
        <f>+B89*65%</f>
        <v>0</v>
      </c>
      <c r="F89" s="356">
        <f>+B89*35%</f>
        <v>0</v>
      </c>
      <c r="G89" s="357">
        <f>B89-E89-F89</f>
        <v>0</v>
      </c>
      <c r="I89" s="216"/>
      <c r="J89" s="217"/>
      <c r="Y89" s="196"/>
      <c r="Z89" s="329"/>
    </row>
    <row r="90" spans="1:30" ht="19">
      <c r="A90" s="102"/>
      <c r="B90" s="358"/>
      <c r="C90" s="97"/>
      <c r="D90" s="103"/>
      <c r="E90" s="343">
        <f>+B90*65%</f>
        <v>0</v>
      </c>
      <c r="F90" s="343">
        <f>+B90*35%</f>
        <v>0</v>
      </c>
      <c r="G90" s="344">
        <f>B90-E90-F90</f>
        <v>0</v>
      </c>
      <c r="I90" s="216"/>
      <c r="J90" s="217"/>
      <c r="Y90" s="196"/>
      <c r="Z90" s="329"/>
    </row>
    <row r="91" spans="1:30" ht="20" thickBot="1">
      <c r="A91" s="181"/>
      <c r="B91" s="359"/>
      <c r="C91" s="230"/>
      <c r="D91" s="172"/>
      <c r="E91" s="173">
        <f>+B91*65%</f>
        <v>0</v>
      </c>
      <c r="F91" s="173">
        <f>+B91*35%</f>
        <v>0</v>
      </c>
      <c r="G91" s="360">
        <f>B91-E91-F91</f>
        <v>0</v>
      </c>
      <c r="I91" s="216"/>
      <c r="J91" s="217"/>
      <c r="Y91" s="196"/>
      <c r="Z91" s="329"/>
    </row>
    <row r="92" spans="1:30" ht="20" thickBot="1">
      <c r="A92" s="361" t="s">
        <v>40</v>
      </c>
      <c r="B92" s="362">
        <f>SUM(B64:B91)</f>
        <v>0</v>
      </c>
      <c r="C92" s="363"/>
      <c r="D92" s="364"/>
      <c r="E92" s="365"/>
      <c r="F92" s="365"/>
      <c r="G92" s="365"/>
      <c r="I92" s="216"/>
      <c r="J92" s="217"/>
      <c r="Y92" s="196"/>
      <c r="Z92" s="329"/>
    </row>
    <row r="93" spans="1:30" ht="27" thickBot="1">
      <c r="A93" s="366"/>
      <c r="B93" s="324"/>
      <c r="C93" s="367"/>
      <c r="D93" s="326" t="s">
        <v>4</v>
      </c>
      <c r="E93" s="22"/>
      <c r="F93" s="22"/>
      <c r="G93" s="22"/>
      <c r="I93" s="216"/>
      <c r="J93" s="217"/>
      <c r="Y93" s="196"/>
      <c r="Z93" s="329"/>
    </row>
    <row r="94" spans="1:30" ht="20" thickBot="1">
      <c r="A94" s="43" t="s">
        <v>5</v>
      </c>
      <c r="B94" s="38" t="s">
        <v>9</v>
      </c>
      <c r="C94" s="39" t="s">
        <v>7</v>
      </c>
      <c r="D94" s="40" t="s">
        <v>10</v>
      </c>
      <c r="E94" s="42" t="s">
        <v>11</v>
      </c>
      <c r="F94" s="44" t="s">
        <v>12</v>
      </c>
      <c r="G94" s="44" t="s">
        <v>13</v>
      </c>
      <c r="I94" s="216"/>
      <c r="J94" s="217"/>
    </row>
    <row r="95" spans="1:30" ht="20" thickBot="1">
      <c r="A95" s="61" t="s">
        <v>16</v>
      </c>
      <c r="B95" s="62"/>
      <c r="C95" s="62"/>
      <c r="D95" s="62"/>
      <c r="E95" s="63"/>
      <c r="F95" s="63"/>
      <c r="G95" s="64"/>
      <c r="I95" s="216"/>
      <c r="J95" s="217"/>
    </row>
    <row r="96" spans="1:30" ht="19">
      <c r="A96" s="81"/>
      <c r="B96" s="82"/>
      <c r="C96" s="83"/>
      <c r="D96" s="84"/>
      <c r="E96" s="85">
        <f t="shared" ref="E96:E101" si="32">B96*65%</f>
        <v>0</v>
      </c>
      <c r="F96" s="86">
        <f t="shared" ref="F96:F101" si="33">B96*35%</f>
        <v>0</v>
      </c>
      <c r="G96" s="87">
        <f t="shared" ref="G96:G101" si="34">B96-E96-F96</f>
        <v>0</v>
      </c>
      <c r="I96" s="216"/>
      <c r="J96" s="217"/>
    </row>
    <row r="97" spans="1:25" ht="19">
      <c r="A97" s="105"/>
      <c r="B97" s="82"/>
      <c r="C97" s="83"/>
      <c r="D97" s="84"/>
      <c r="E97" s="106">
        <f t="shared" si="32"/>
        <v>0</v>
      </c>
      <c r="F97" s="107">
        <f t="shared" si="33"/>
        <v>0</v>
      </c>
      <c r="G97" s="104">
        <f t="shared" si="34"/>
        <v>0</v>
      </c>
      <c r="I97" s="216"/>
      <c r="J97" s="217"/>
    </row>
    <row r="98" spans="1:25" ht="19">
      <c r="A98" s="81"/>
      <c r="B98" s="82"/>
      <c r="C98" s="83"/>
      <c r="D98" s="84"/>
      <c r="E98" s="85">
        <f t="shared" si="32"/>
        <v>0</v>
      </c>
      <c r="F98" s="86">
        <f t="shared" si="33"/>
        <v>0</v>
      </c>
      <c r="G98" s="87">
        <f t="shared" si="34"/>
        <v>0</v>
      </c>
      <c r="I98" s="216"/>
      <c r="J98" s="217"/>
    </row>
    <row r="99" spans="1:25" ht="19">
      <c r="A99" s="81"/>
      <c r="B99" s="82"/>
      <c r="C99" s="83"/>
      <c r="D99" s="84"/>
      <c r="E99" s="85">
        <f t="shared" si="32"/>
        <v>0</v>
      </c>
      <c r="F99" s="86">
        <f t="shared" si="33"/>
        <v>0</v>
      </c>
      <c r="G99" s="87">
        <f t="shared" si="34"/>
        <v>0</v>
      </c>
      <c r="I99" s="216"/>
      <c r="J99" s="217"/>
    </row>
    <row r="100" spans="1:25" ht="19">
      <c r="A100" s="81"/>
      <c r="B100" s="82"/>
      <c r="C100" s="83"/>
      <c r="D100" s="84"/>
      <c r="E100" s="85">
        <f t="shared" si="32"/>
        <v>0</v>
      </c>
      <c r="F100" s="86">
        <f t="shared" si="33"/>
        <v>0</v>
      </c>
      <c r="G100" s="87">
        <f t="shared" si="34"/>
        <v>0</v>
      </c>
      <c r="I100" s="216"/>
      <c r="J100" s="217"/>
    </row>
    <row r="101" spans="1:25" ht="20" thickBot="1">
      <c r="A101" s="368"/>
      <c r="B101" s="369"/>
      <c r="C101" s="370"/>
      <c r="D101" s="371"/>
      <c r="E101" s="372">
        <f t="shared" si="32"/>
        <v>0</v>
      </c>
      <c r="F101" s="373">
        <f t="shared" si="33"/>
        <v>0</v>
      </c>
      <c r="G101" s="373">
        <f t="shared" si="34"/>
        <v>0</v>
      </c>
      <c r="I101" s="216"/>
      <c r="J101" s="217"/>
      <c r="Y101" s="374"/>
    </row>
    <row r="102" spans="1:25" ht="20" thickBot="1">
      <c r="A102" s="120"/>
      <c r="B102" s="121"/>
      <c r="C102" s="122" t="s">
        <v>27</v>
      </c>
      <c r="D102" s="123"/>
      <c r="E102" s="124"/>
      <c r="F102" s="124"/>
      <c r="G102" s="125"/>
      <c r="I102" s="216"/>
      <c r="J102" s="217"/>
    </row>
    <row r="103" spans="1:25" ht="20" thickBot="1">
      <c r="A103" s="126"/>
      <c r="B103" s="127"/>
      <c r="C103" s="128"/>
      <c r="D103" s="129"/>
      <c r="E103" s="130">
        <f t="shared" ref="E103" si="35">B103*65%</f>
        <v>0</v>
      </c>
      <c r="F103" s="131">
        <f t="shared" ref="F103" si="36">B103*35%</f>
        <v>0</v>
      </c>
      <c r="G103" s="132">
        <f t="shared" ref="G103" si="37">B103-E103-F103</f>
        <v>0</v>
      </c>
      <c r="I103" s="216"/>
    </row>
    <row r="104" spans="1:25" ht="20" thickBot="1">
      <c r="A104" s="134"/>
      <c r="B104" s="135"/>
      <c r="C104" s="136" t="s">
        <v>30</v>
      </c>
      <c r="D104" s="137"/>
      <c r="E104" s="138"/>
      <c r="F104" s="138"/>
      <c r="G104" s="139"/>
      <c r="I104" s="216"/>
    </row>
    <row r="105" spans="1:25" ht="20" thickBot="1">
      <c r="A105" s="142"/>
      <c r="B105" s="143"/>
      <c r="C105" s="144"/>
      <c r="D105" s="145"/>
      <c r="E105" s="146">
        <f>B105*65%</f>
        <v>0</v>
      </c>
      <c r="F105" s="147">
        <f>B105*35%</f>
        <v>0</v>
      </c>
      <c r="G105" s="148">
        <f>B105-E105-F105</f>
        <v>0</v>
      </c>
      <c r="I105" s="216"/>
    </row>
    <row r="106" spans="1:25" ht="20" thickBot="1">
      <c r="A106" s="375"/>
      <c r="B106" s="219"/>
      <c r="C106" s="376" t="s">
        <v>36</v>
      </c>
      <c r="D106" s="377"/>
      <c r="E106" s="377"/>
      <c r="F106" s="377"/>
      <c r="G106" s="377"/>
      <c r="I106" s="216"/>
    </row>
    <row r="107" spans="1:25" ht="19">
      <c r="A107" s="77"/>
      <c r="B107" s="378"/>
      <c r="C107" s="179"/>
      <c r="D107" s="78"/>
      <c r="E107" s="379">
        <f t="shared" ref="E107:E108" si="38">B107*65%</f>
        <v>0</v>
      </c>
      <c r="F107" s="380">
        <f t="shared" ref="F107:F108" si="39">B107*35%</f>
        <v>0</v>
      </c>
      <c r="G107" s="75">
        <f t="shared" ref="G107:G108" si="40">B107-E107-F107</f>
        <v>0</v>
      </c>
      <c r="I107" s="216"/>
    </row>
    <row r="108" spans="1:25" ht="20" thickBot="1">
      <c r="A108" s="181"/>
      <c r="B108" s="381"/>
      <c r="C108" s="171"/>
      <c r="D108" s="172"/>
      <c r="E108" s="382">
        <f t="shared" si="38"/>
        <v>0</v>
      </c>
      <c r="F108" s="383">
        <f t="shared" si="39"/>
        <v>0</v>
      </c>
      <c r="G108" s="185">
        <f t="shared" si="40"/>
        <v>0</v>
      </c>
      <c r="H108" s="76"/>
      <c r="I108" s="216"/>
    </row>
    <row r="109" spans="1:25" ht="20" thickBot="1">
      <c r="A109" s="384" t="s">
        <v>40</v>
      </c>
      <c r="B109" s="362">
        <f>SUM(B96:B108)</f>
        <v>0</v>
      </c>
      <c r="C109" s="385" t="s">
        <v>98</v>
      </c>
      <c r="D109" s="386" t="s">
        <v>99</v>
      </c>
      <c r="E109" s="387"/>
      <c r="F109" s="388"/>
      <c r="G109" s="389"/>
      <c r="H109" s="76"/>
      <c r="I109" s="216"/>
    </row>
    <row r="110" spans="1:25" ht="22" thickBot="1">
      <c r="A110" s="390" t="s">
        <v>100</v>
      </c>
      <c r="B110" s="391">
        <f>B60</f>
        <v>0</v>
      </c>
      <c r="C110" s="392">
        <f>Z61</f>
        <v>0</v>
      </c>
      <c r="D110" s="393">
        <f>B110-C110</f>
        <v>0</v>
      </c>
      <c r="E110" s="394"/>
      <c r="F110" s="395"/>
      <c r="G110" s="396"/>
      <c r="I110" s="216"/>
    </row>
    <row r="111" spans="1:25" ht="22" thickBot="1">
      <c r="A111" s="397" t="s">
        <v>101</v>
      </c>
      <c r="B111" s="391">
        <f>B92</f>
        <v>0</v>
      </c>
      <c r="C111" s="392">
        <f>AC32</f>
        <v>0</v>
      </c>
      <c r="D111" s="398">
        <f t="shared" ref="D111:D112" si="41">B111-C111</f>
        <v>0</v>
      </c>
      <c r="E111" s="394"/>
      <c r="F111" s="399"/>
      <c r="I111" s="216"/>
    </row>
    <row r="112" spans="1:25" ht="22" thickBot="1">
      <c r="A112" s="401" t="s">
        <v>102</v>
      </c>
      <c r="B112" s="391">
        <f>B109</f>
        <v>0</v>
      </c>
      <c r="C112" s="392">
        <f>AF36</f>
        <v>0</v>
      </c>
      <c r="D112" s="398">
        <f t="shared" si="41"/>
        <v>0</v>
      </c>
      <c r="F112" s="399"/>
    </row>
    <row r="113" spans="1:16" ht="22" thickBot="1">
      <c r="A113" s="401" t="s">
        <v>103</v>
      </c>
      <c r="B113" s="391">
        <f>SUM(B110:B112)</f>
        <v>0</v>
      </c>
      <c r="C113" s="402">
        <f>Z61+AF36+AC32</f>
        <v>0</v>
      </c>
      <c r="D113" s="403">
        <f>SUM(D110:D112)</f>
        <v>0</v>
      </c>
      <c r="E113" s="394"/>
      <c r="F113" s="399"/>
      <c r="I113" s="216"/>
    </row>
    <row r="114" spans="1:16" ht="26" thickBot="1">
      <c r="A114" s="404" t="s">
        <v>98</v>
      </c>
      <c r="B114" s="405"/>
      <c r="C114" s="402"/>
      <c r="D114" s="406"/>
      <c r="E114" s="407" t="s">
        <v>104</v>
      </c>
      <c r="F114" s="408" t="s">
        <v>17</v>
      </c>
      <c r="G114" s="151"/>
      <c r="I114" s="216"/>
    </row>
    <row r="115" spans="1:16" ht="25" thickBot="1">
      <c r="A115" s="409" t="s">
        <v>103</v>
      </c>
      <c r="B115" s="410"/>
      <c r="C115" s="411" t="s">
        <v>105</v>
      </c>
      <c r="D115" s="412" t="s">
        <v>106</v>
      </c>
      <c r="E115" s="413">
        <f>SUM(E6:E108)</f>
        <v>0</v>
      </c>
      <c r="F115" s="414">
        <f>SUM(F6:F108)</f>
        <v>0</v>
      </c>
      <c r="G115" s="151"/>
      <c r="I115" s="216"/>
    </row>
    <row r="116" spans="1:16" ht="22" thickBot="1">
      <c r="A116" s="415" t="s">
        <v>104</v>
      </c>
      <c r="B116" s="416"/>
      <c r="C116" s="417">
        <v>0.65</v>
      </c>
      <c r="D116" s="418"/>
      <c r="E116" s="419">
        <f>C113*C116</f>
        <v>0</v>
      </c>
      <c r="F116" s="420">
        <f>C113*C117</f>
        <v>0</v>
      </c>
      <c r="G116" s="151"/>
      <c r="I116" s="421"/>
    </row>
    <row r="117" spans="1:16" ht="22" thickBot="1">
      <c r="A117" s="422" t="s">
        <v>12</v>
      </c>
      <c r="B117" s="423"/>
      <c r="C117" s="424">
        <v>0.35</v>
      </c>
      <c r="D117" s="425" t="s">
        <v>107</v>
      </c>
      <c r="E117" s="426">
        <f>E115-E116</f>
        <v>0</v>
      </c>
      <c r="F117" s="427">
        <f>F115-F116</f>
        <v>0</v>
      </c>
      <c r="G117" s="151"/>
      <c r="I117" s="421"/>
    </row>
    <row r="118" spans="1:16" ht="20">
      <c r="A118" s="428"/>
      <c r="C118" s="429"/>
      <c r="D118" s="409" t="s">
        <v>108</v>
      </c>
      <c r="E118" s="430">
        <v>0</v>
      </c>
      <c r="F118" s="431">
        <v>0</v>
      </c>
      <c r="G118" s="151"/>
      <c r="I118" s="421"/>
    </row>
    <row r="119" spans="1:16" ht="20">
      <c r="D119" s="432" t="s">
        <v>109</v>
      </c>
      <c r="E119" s="433">
        <v>0</v>
      </c>
      <c r="F119" s="434">
        <v>0</v>
      </c>
      <c r="G119" s="151"/>
      <c r="I119" s="421"/>
    </row>
    <row r="120" spans="1:16" ht="20">
      <c r="D120" s="435" t="s">
        <v>110</v>
      </c>
      <c r="E120" s="433">
        <v>0</v>
      </c>
      <c r="F120" s="434">
        <v>0</v>
      </c>
      <c r="G120" s="217"/>
      <c r="I120" s="421"/>
    </row>
    <row r="121" spans="1:16" ht="20">
      <c r="D121" s="435" t="s">
        <v>111</v>
      </c>
      <c r="E121" s="433">
        <v>0</v>
      </c>
      <c r="F121" s="437">
        <v>0</v>
      </c>
      <c r="G121" s="151"/>
      <c r="I121" s="421"/>
    </row>
    <row r="122" spans="1:16" ht="20">
      <c r="D122" s="435" t="s">
        <v>112</v>
      </c>
      <c r="E122" s="433">
        <v>0</v>
      </c>
      <c r="F122" s="437">
        <v>0</v>
      </c>
      <c r="G122" s="151"/>
      <c r="I122" s="421"/>
      <c r="J122" s="217"/>
      <c r="P122" s="80"/>
    </row>
    <row r="123" spans="1:16" ht="20">
      <c r="D123" s="432" t="s">
        <v>113</v>
      </c>
      <c r="E123" s="436">
        <v>0</v>
      </c>
      <c r="F123" s="437">
        <v>0</v>
      </c>
      <c r="G123" s="151"/>
      <c r="I123" s="421"/>
      <c r="J123" s="217"/>
      <c r="P123" s="80"/>
    </row>
    <row r="124" spans="1:16" ht="28" customHeight="1" thickBot="1">
      <c r="D124" s="438" t="s">
        <v>86</v>
      </c>
      <c r="E124" s="439">
        <v>0</v>
      </c>
      <c r="F124" s="439">
        <f>SUM(F117:F123)</f>
        <v>0</v>
      </c>
      <c r="G124" s="151"/>
      <c r="I124" s="421"/>
      <c r="J124" s="217"/>
      <c r="P124" s="80"/>
    </row>
    <row r="125" spans="1:16" ht="30" customHeight="1">
      <c r="D125" s="440"/>
      <c r="E125" s="441"/>
      <c r="F125" s="441"/>
      <c r="G125" s="151"/>
      <c r="I125" s="421"/>
      <c r="J125" s="217"/>
      <c r="P125" s="80"/>
    </row>
    <row r="126" spans="1:16" ht="21">
      <c r="D126" s="440"/>
      <c r="E126" s="441"/>
      <c r="F126" s="441"/>
      <c r="G126" s="151"/>
      <c r="I126" s="421"/>
      <c r="J126" s="217"/>
      <c r="P126" s="80"/>
    </row>
    <row r="127" spans="1:16" ht="21">
      <c r="D127" s="440"/>
      <c r="E127" s="441"/>
      <c r="F127" s="441"/>
      <c r="G127" s="151"/>
      <c r="I127" s="421"/>
      <c r="J127" s="217"/>
      <c r="P127" s="80"/>
    </row>
    <row r="128" spans="1:16" ht="21">
      <c r="D128" s="440"/>
      <c r="E128" s="441"/>
      <c r="F128" s="441"/>
      <c r="G128" s="151"/>
      <c r="I128" s="421"/>
      <c r="J128" s="217"/>
    </row>
    <row r="129" spans="1:33" ht="21">
      <c r="D129" s="440"/>
      <c r="E129" s="441"/>
      <c r="F129" s="441"/>
      <c r="G129" s="151"/>
      <c r="I129" s="421"/>
      <c r="J129" s="217"/>
    </row>
    <row r="130" spans="1:33" ht="21">
      <c r="D130" s="440"/>
      <c r="E130" s="441"/>
      <c r="F130" s="441"/>
      <c r="G130" s="151"/>
      <c r="I130" s="421"/>
      <c r="J130" s="217"/>
    </row>
    <row r="131" spans="1:33" ht="21">
      <c r="D131" s="440"/>
      <c r="E131" s="441"/>
      <c r="F131" s="441"/>
      <c r="G131" s="442"/>
      <c r="I131" s="421"/>
      <c r="J131" s="217"/>
    </row>
    <row r="132" spans="1:33" ht="22" thickBot="1">
      <c r="D132" s="440"/>
      <c r="E132" s="441"/>
      <c r="F132" s="441"/>
      <c r="G132" s="442"/>
      <c r="I132" s="421"/>
      <c r="J132" s="217"/>
    </row>
    <row r="133" spans="1:33" ht="22" thickBot="1">
      <c r="A133" s="443" t="s">
        <v>114</v>
      </c>
      <c r="B133" s="444"/>
      <c r="C133" s="377"/>
      <c r="D133" s="445"/>
      <c r="E133" s="441"/>
      <c r="F133" s="441"/>
      <c r="G133" s="442"/>
      <c r="I133" s="421"/>
      <c r="J133" s="217"/>
    </row>
    <row r="134" spans="1:33" s="196" customFormat="1" ht="21">
      <c r="A134" s="446"/>
      <c r="B134" s="447"/>
      <c r="C134" s="448"/>
      <c r="D134" s="449"/>
      <c r="E134" s="441"/>
      <c r="F134" s="441"/>
      <c r="G134" s="442"/>
      <c r="H134" s="16"/>
      <c r="I134" s="421"/>
      <c r="J134" s="217"/>
      <c r="K134" s="167"/>
      <c r="L134" s="168"/>
      <c r="M134"/>
      <c r="N134"/>
      <c r="O134"/>
      <c r="P134" s="340"/>
      <c r="Q134"/>
      <c r="R134" s="151"/>
      <c r="S134" s="167"/>
      <c r="T134" s="168"/>
      <c r="U134"/>
      <c r="V134"/>
      <c r="W134"/>
      <c r="X134" s="192"/>
      <c r="Y134"/>
      <c r="Z134" s="151"/>
      <c r="AA134" s="193"/>
      <c r="AB134"/>
      <c r="AC134" s="151"/>
      <c r="AD134" s="16"/>
      <c r="AE134"/>
      <c r="AF134" s="151"/>
      <c r="AG134" s="193"/>
    </row>
    <row r="135" spans="1:33" s="196" customFormat="1" ht="29" customHeight="1">
      <c r="A135" s="113"/>
      <c r="B135" s="450"/>
      <c r="C135" s="114"/>
      <c r="D135" s="451"/>
      <c r="E135" s="441"/>
      <c r="F135" s="452"/>
      <c r="G135" s="442"/>
      <c r="H135" s="16"/>
      <c r="I135" s="421"/>
      <c r="J135" s="217"/>
      <c r="K135" s="167"/>
      <c r="L135" s="168"/>
      <c r="M135"/>
      <c r="N135"/>
      <c r="O135"/>
      <c r="P135" s="340"/>
      <c r="Q135"/>
      <c r="R135" s="151"/>
      <c r="S135" s="167"/>
      <c r="T135" s="168"/>
      <c r="U135"/>
      <c r="V135"/>
      <c r="W135"/>
      <c r="X135" s="192"/>
      <c r="Z135" s="329"/>
      <c r="AA135" s="193"/>
      <c r="AB135"/>
      <c r="AC135" s="151"/>
      <c r="AD135" s="16"/>
      <c r="AE135"/>
      <c r="AF135" s="151"/>
      <c r="AG135" s="193"/>
    </row>
    <row r="136" spans="1:33" s="196" customFormat="1" ht="40" customHeight="1">
      <c r="A136" s="113"/>
      <c r="B136" s="450"/>
      <c r="C136" s="114"/>
      <c r="D136" s="451"/>
      <c r="E136" s="453"/>
      <c r="F136" s="454"/>
      <c r="G136" s="442"/>
      <c r="H136" s="16"/>
      <c r="I136" s="216"/>
      <c r="J136" s="217"/>
      <c r="K136" s="167"/>
      <c r="L136" s="168"/>
      <c r="M136"/>
      <c r="N136"/>
      <c r="O136"/>
      <c r="P136" s="340"/>
      <c r="Q136"/>
      <c r="R136" s="151"/>
      <c r="S136" s="167"/>
      <c r="T136" s="168"/>
      <c r="U136"/>
      <c r="V136"/>
      <c r="W136"/>
      <c r="X136" s="192"/>
      <c r="Y136"/>
      <c r="Z136" s="151"/>
      <c r="AA136" s="193"/>
      <c r="AB136"/>
      <c r="AC136" s="151"/>
      <c r="AD136" s="193"/>
      <c r="AE136"/>
      <c r="AF136" s="151"/>
      <c r="AG136" s="193"/>
    </row>
    <row r="137" spans="1:33" s="196" customFormat="1" ht="28" customHeight="1">
      <c r="A137" s="113"/>
      <c r="B137" s="450"/>
      <c r="C137" s="114"/>
      <c r="D137" s="451"/>
      <c r="E137" s="453"/>
      <c r="F137" s="454"/>
      <c r="G137" s="442"/>
      <c r="H137" s="16"/>
      <c r="I137" s="216"/>
      <c r="J137" s="217"/>
      <c r="K137" s="167"/>
      <c r="L137" s="168"/>
      <c r="M137"/>
      <c r="N137"/>
      <c r="O137"/>
      <c r="P137" s="340"/>
      <c r="Q137"/>
      <c r="R137" s="151"/>
      <c r="S137" s="167"/>
      <c r="T137" s="168"/>
      <c r="U137"/>
      <c r="V137"/>
      <c r="W137"/>
      <c r="X137" s="192"/>
      <c r="Y137"/>
      <c r="Z137" s="151"/>
      <c r="AA137" s="193"/>
      <c r="AB137"/>
      <c r="AC137" s="151"/>
      <c r="AD137" s="193"/>
      <c r="AE137"/>
      <c r="AF137" s="151"/>
      <c r="AG137" s="193"/>
    </row>
    <row r="138" spans="1:33" ht="19">
      <c r="A138" s="113"/>
      <c r="B138" s="450"/>
      <c r="C138" s="114"/>
      <c r="D138" s="451"/>
      <c r="E138" s="453"/>
      <c r="F138" s="196"/>
      <c r="G138" s="442"/>
      <c r="I138" s="216"/>
      <c r="J138" s="217"/>
      <c r="AD138" s="193"/>
    </row>
    <row r="139" spans="1:33" ht="19">
      <c r="A139" s="113"/>
      <c r="B139" s="450"/>
      <c r="C139" s="114"/>
      <c r="D139" s="451"/>
      <c r="E139" s="453"/>
      <c r="F139" s="196"/>
      <c r="G139" s="442"/>
      <c r="I139" s="216"/>
      <c r="J139" s="217"/>
      <c r="AD139" s="193"/>
    </row>
    <row r="140" spans="1:33" ht="20" thickBot="1">
      <c r="A140" s="457" t="s">
        <v>86</v>
      </c>
      <c r="B140" s="458"/>
      <c r="C140" s="459"/>
      <c r="D140" s="460">
        <f>SUM(D134:D139)</f>
        <v>0</v>
      </c>
      <c r="E140" s="453"/>
      <c r="F140" s="196"/>
      <c r="G140" s="442"/>
      <c r="I140" s="216"/>
      <c r="J140" s="217"/>
    </row>
    <row r="141" spans="1:33" ht="20" thickBot="1">
      <c r="A141" s="443" t="s">
        <v>115</v>
      </c>
      <c r="B141" s="444"/>
      <c r="C141" s="376"/>
      <c r="D141" s="445"/>
      <c r="E141" s="453"/>
      <c r="F141" s="454"/>
      <c r="G141" s="151"/>
      <c r="I141" s="216"/>
      <c r="J141" s="217"/>
    </row>
    <row r="142" spans="1:33" ht="40">
      <c r="A142" s="463" t="s">
        <v>116</v>
      </c>
      <c r="B142" s="464" t="s">
        <v>117</v>
      </c>
      <c r="C142" s="465" t="s">
        <v>118</v>
      </c>
      <c r="D142" s="466" t="s">
        <v>119</v>
      </c>
      <c r="E142" s="453"/>
      <c r="F142" s="454"/>
      <c r="G142" s="151"/>
      <c r="I142" s="455"/>
      <c r="J142" s="217"/>
      <c r="L142" s="456"/>
      <c r="M142" s="196"/>
      <c r="N142" s="196"/>
      <c r="O142" s="196"/>
      <c r="Y142" s="374"/>
    </row>
    <row r="143" spans="1:33" ht="19">
      <c r="A143" s="252"/>
      <c r="B143" s="467"/>
      <c r="C143" s="467"/>
      <c r="D143" s="468"/>
      <c r="E143" s="453"/>
      <c r="F143" s="454"/>
      <c r="G143" s="151"/>
      <c r="I143" s="455"/>
      <c r="J143" s="217"/>
      <c r="L143" s="456"/>
      <c r="M143" s="196"/>
      <c r="N143" s="196"/>
      <c r="O143" s="196"/>
      <c r="Y143" s="374"/>
    </row>
    <row r="144" spans="1:33" ht="19">
      <c r="A144" s="113"/>
      <c r="B144" s="114"/>
      <c r="C144" s="114"/>
      <c r="D144" s="468"/>
      <c r="E144" s="453"/>
      <c r="F144" s="454"/>
      <c r="G144" s="151"/>
      <c r="I144" s="216"/>
      <c r="J144" s="217"/>
      <c r="Y144" s="374"/>
    </row>
    <row r="145" spans="1:28" ht="20" thickBot="1">
      <c r="A145" s="113"/>
      <c r="B145" s="114"/>
      <c r="C145" s="114"/>
      <c r="D145" s="468"/>
      <c r="E145" s="453"/>
      <c r="F145" s="454"/>
      <c r="G145" s="151"/>
      <c r="I145" s="216"/>
      <c r="J145" s="461"/>
      <c r="K145" s="462"/>
      <c r="Y145" s="374"/>
    </row>
    <row r="146" spans="1:28" ht="22" thickBot="1">
      <c r="A146" s="181"/>
      <c r="B146" s="469"/>
      <c r="C146" s="39" t="s">
        <v>120</v>
      </c>
      <c r="D146" s="470">
        <f>SUM(D143:D145)</f>
        <v>0</v>
      </c>
      <c r="E146" s="441"/>
      <c r="F146" s="454"/>
      <c r="G146" s="151"/>
      <c r="I146" s="216"/>
      <c r="J146" s="461"/>
      <c r="K146" s="462"/>
      <c r="Y146" s="374"/>
    </row>
    <row r="147" spans="1:28" ht="22" thickBot="1">
      <c r="A147" s="471" t="s">
        <v>121</v>
      </c>
      <c r="B147" s="472"/>
      <c r="C147" s="473"/>
      <c r="D147" s="474"/>
      <c r="E147" s="441"/>
      <c r="F147"/>
      <c r="G147" s="151"/>
      <c r="I147" s="216"/>
      <c r="J147" s="217"/>
      <c r="Y147" s="374"/>
    </row>
    <row r="148" spans="1:28" ht="22" thickBot="1">
      <c r="A148" s="475"/>
      <c r="B148" s="467"/>
      <c r="C148" s="476"/>
      <c r="D148" s="477">
        <f>C148*10%</f>
        <v>0</v>
      </c>
      <c r="E148" s="441"/>
      <c r="F148"/>
      <c r="G148" s="151"/>
      <c r="I148" s="216"/>
      <c r="J148" s="217"/>
      <c r="Y148" s="374"/>
    </row>
    <row r="149" spans="1:28" ht="22" thickBot="1">
      <c r="A149" s="95"/>
      <c r="B149" s="478"/>
      <c r="C149" s="39" t="s">
        <v>120</v>
      </c>
      <c r="D149" s="470">
        <f>SUM(D148:D148)</f>
        <v>0</v>
      </c>
      <c r="E149" s="441"/>
      <c r="F149"/>
      <c r="G149" s="151"/>
      <c r="I149" s="216"/>
      <c r="J149" s="217"/>
      <c r="Y149" s="374"/>
    </row>
    <row r="150" spans="1:28" ht="22" thickBot="1">
      <c r="A150" s="479" t="s">
        <v>86</v>
      </c>
      <c r="B150" s="480">
        <v>0.1</v>
      </c>
      <c r="C150" s="481"/>
      <c r="D150" s="482">
        <f>+D146+D149</f>
        <v>0</v>
      </c>
      <c r="E150" s="441"/>
      <c r="F150"/>
      <c r="G150" s="151"/>
      <c r="I150" s="216"/>
      <c r="J150" s="217"/>
    </row>
    <row r="151" spans="1:28" ht="22" thickBot="1">
      <c r="A151" s="479" t="s">
        <v>86</v>
      </c>
      <c r="B151" s="480">
        <v>0.5</v>
      </c>
      <c r="C151" s="484"/>
      <c r="D151" s="485">
        <f>D140</f>
        <v>0</v>
      </c>
      <c r="E151" s="441"/>
      <c r="F151"/>
      <c r="G151" s="151"/>
      <c r="I151" s="216"/>
      <c r="J151" s="217"/>
    </row>
    <row r="152" spans="1:28" ht="22" thickBot="1">
      <c r="A152" s="479" t="s">
        <v>122</v>
      </c>
      <c r="B152" s="486"/>
      <c r="C152" s="484"/>
      <c r="D152" s="485"/>
      <c r="E152" s="441"/>
      <c r="F152"/>
      <c r="G152" s="151"/>
      <c r="I152" s="216"/>
      <c r="J152" s="217"/>
    </row>
    <row r="153" spans="1:28" ht="20" thickBot="1">
      <c r="A153" s="479" t="s">
        <v>123</v>
      </c>
      <c r="B153" s="486"/>
      <c r="C153" s="484"/>
      <c r="D153" s="485">
        <v>0</v>
      </c>
      <c r="E153" s="211"/>
      <c r="F153"/>
      <c r="G153" s="151"/>
      <c r="I153" s="216"/>
      <c r="J153" s="217"/>
      <c r="Y153" s="374"/>
    </row>
    <row r="154" spans="1:28" ht="20" thickBot="1">
      <c r="A154" s="479" t="s">
        <v>86</v>
      </c>
      <c r="B154" s="486"/>
      <c r="C154" s="484"/>
      <c r="D154" s="487">
        <f>SUM(D150:D153)</f>
        <v>0</v>
      </c>
      <c r="E154" s="211"/>
      <c r="F154"/>
      <c r="G154" s="151"/>
      <c r="I154" s="216"/>
      <c r="J154" s="217"/>
      <c r="Y154" s="374"/>
    </row>
    <row r="155" spans="1:28" ht="19">
      <c r="A155" s="368"/>
      <c r="B155" s="488"/>
      <c r="C155" s="489"/>
      <c r="E155" s="211"/>
      <c r="F155"/>
      <c r="G155" s="151"/>
      <c r="I155" s="216"/>
      <c r="J155" s="217"/>
      <c r="Y155" s="374"/>
      <c r="AB155" s="483"/>
    </row>
    <row r="156" spans="1:28" ht="19">
      <c r="A156" s="483"/>
      <c r="B156" s="490"/>
      <c r="C156" s="489"/>
      <c r="D156" s="371"/>
      <c r="E156" s="211"/>
      <c r="F156" s="491"/>
      <c r="G156" s="151"/>
      <c r="I156" s="216"/>
      <c r="J156" s="217"/>
      <c r="Y156" s="374"/>
      <c r="AB156" s="483"/>
    </row>
    <row r="157" spans="1:28" ht="19">
      <c r="A157" s="368"/>
      <c r="B157" s="488"/>
      <c r="C157" s="489"/>
      <c r="D157" s="371"/>
      <c r="E157" s="211"/>
      <c r="F157" s="491"/>
      <c r="G157" s="151"/>
      <c r="I157" s="216"/>
      <c r="J157" s="217"/>
      <c r="AB157" s="483"/>
    </row>
    <row r="158" spans="1:28" ht="19">
      <c r="A158" s="492"/>
      <c r="B158" s="488"/>
      <c r="C158" s="440"/>
      <c r="D158" s="371"/>
      <c r="E158" s="211"/>
      <c r="G158" s="151"/>
      <c r="I158" s="216"/>
      <c r="J158" s="217"/>
      <c r="Q158" s="196"/>
      <c r="R158" s="329"/>
      <c r="AB158" s="483"/>
    </row>
    <row r="159" spans="1:28" ht="19">
      <c r="A159" s="440"/>
      <c r="B159" s="493"/>
      <c r="C159" s="440"/>
      <c r="D159" s="371"/>
      <c r="E159" s="211"/>
      <c r="G159" s="151"/>
      <c r="I159" s="216"/>
      <c r="J159" s="217"/>
      <c r="AB159" s="483"/>
    </row>
    <row r="160" spans="1:28" ht="19">
      <c r="A160" s="483"/>
      <c r="B160" s="494"/>
      <c r="C160" s="163"/>
      <c r="D160" s="371"/>
      <c r="E160" s="211"/>
      <c r="G160" s="151"/>
      <c r="I160" s="216"/>
      <c r="J160" s="217"/>
      <c r="S160" s="462"/>
      <c r="T160" s="456"/>
      <c r="U160" s="196"/>
      <c r="V160" s="196"/>
      <c r="W160" s="196"/>
      <c r="AB160" s="483"/>
    </row>
    <row r="161" spans="1:28" ht="19">
      <c r="A161" s="495"/>
      <c r="B161" s="496"/>
      <c r="C161" s="489"/>
      <c r="D161" s="371"/>
      <c r="E161" s="211"/>
      <c r="G161" s="151"/>
      <c r="I161" s="216"/>
      <c r="J161" s="217"/>
      <c r="AB161" s="483"/>
    </row>
    <row r="162" spans="1:28" ht="19">
      <c r="A162" s="368"/>
      <c r="B162" s="488"/>
      <c r="C162" s="489"/>
      <c r="D162" s="371"/>
      <c r="E162" s="211"/>
      <c r="G162" s="151"/>
      <c r="I162" s="216"/>
      <c r="J162" s="217"/>
      <c r="AB162" s="483"/>
    </row>
    <row r="163" spans="1:28" ht="19">
      <c r="A163" s="368"/>
      <c r="B163" s="488"/>
      <c r="C163" s="483"/>
      <c r="D163" s="483"/>
      <c r="E163" s="211"/>
      <c r="G163" s="151"/>
      <c r="I163" s="216"/>
      <c r="J163" s="217"/>
      <c r="AB163" s="483"/>
    </row>
    <row r="164" spans="1:28" ht="19">
      <c r="A164" s="368"/>
      <c r="B164" s="488"/>
      <c r="C164" s="497"/>
      <c r="D164" s="494"/>
      <c r="E164" s="211"/>
      <c r="G164" s="151"/>
      <c r="I164" s="216"/>
      <c r="J164" s="217"/>
      <c r="AB164" s="483"/>
    </row>
    <row r="165" spans="1:28" ht="19">
      <c r="A165" s="368"/>
      <c r="B165" s="488"/>
      <c r="C165" s="488"/>
      <c r="D165" s="494"/>
      <c r="E165" s="211"/>
      <c r="G165" s="151"/>
      <c r="I165" s="216"/>
      <c r="J165" s="217"/>
      <c r="AB165" s="483"/>
    </row>
    <row r="166" spans="1:28" ht="19">
      <c r="A166" s="368"/>
      <c r="B166" s="488"/>
      <c r="C166" s="440"/>
      <c r="D166" s="494"/>
      <c r="E166" s="211"/>
      <c r="G166" s="151"/>
      <c r="I166" s="216"/>
      <c r="J166" s="217"/>
      <c r="AB166" s="483"/>
    </row>
    <row r="167" spans="1:28" ht="19">
      <c r="A167" s="368"/>
      <c r="B167" s="488"/>
      <c r="C167" s="163"/>
      <c r="D167" s="483"/>
      <c r="E167" s="211"/>
      <c r="G167" s="151"/>
      <c r="I167" s="216"/>
      <c r="J167" s="217"/>
      <c r="AB167" s="483"/>
    </row>
    <row r="168" spans="1:28" ht="19">
      <c r="A168" s="368"/>
      <c r="B168" s="488"/>
      <c r="C168" s="498"/>
      <c r="D168" s="499"/>
      <c r="E168" s="211"/>
      <c r="G168" s="151"/>
      <c r="I168" s="216"/>
      <c r="J168" s="217"/>
      <c r="AB168" s="483"/>
    </row>
    <row r="169" spans="1:28" ht="19">
      <c r="A169" s="368"/>
      <c r="B169" s="488"/>
      <c r="C169" s="488"/>
      <c r="D169" s="500"/>
      <c r="E169" s="211"/>
      <c r="G169" s="151"/>
      <c r="I169" s="216"/>
      <c r="J169" s="217"/>
      <c r="AB169" s="483"/>
    </row>
    <row r="170" spans="1:28" ht="19">
      <c r="A170" s="371"/>
      <c r="B170" s="500"/>
      <c r="C170" s="488"/>
      <c r="D170" s="500"/>
      <c r="E170" s="211"/>
      <c r="G170" s="151"/>
      <c r="I170" s="421"/>
      <c r="J170" s="217"/>
      <c r="Z170" s="491"/>
      <c r="AB170" s="483"/>
    </row>
    <row r="171" spans="1:28" ht="19">
      <c r="A171" s="368"/>
      <c r="B171" s="488"/>
      <c r="C171" s="488"/>
      <c r="D171" s="500"/>
      <c r="E171" s="211"/>
      <c r="G171" s="151"/>
      <c r="I171" s="421"/>
      <c r="J171" s="217"/>
      <c r="Z171" s="491"/>
      <c r="AB171" s="483"/>
    </row>
    <row r="172" spans="1:28" ht="19">
      <c r="A172" s="368"/>
      <c r="B172" s="488"/>
      <c r="C172" s="488"/>
      <c r="D172" s="500"/>
      <c r="E172" s="211"/>
      <c r="G172" s="151"/>
      <c r="I172" s="421"/>
      <c r="J172" s="217"/>
      <c r="AB172" s="483"/>
    </row>
    <row r="173" spans="1:28" ht="19">
      <c r="A173" s="368"/>
      <c r="B173" s="488"/>
      <c r="C173" s="488"/>
      <c r="D173" s="500"/>
      <c r="E173" s="211"/>
      <c r="G173" s="151"/>
      <c r="I173" s="421"/>
      <c r="J173" s="217"/>
      <c r="AB173" s="483"/>
    </row>
    <row r="174" spans="1:28" ht="19">
      <c r="A174" s="368"/>
      <c r="B174" s="488"/>
      <c r="C174" s="488"/>
      <c r="D174" s="500"/>
      <c r="E174" s="211"/>
      <c r="G174" s="151"/>
      <c r="I174" s="216"/>
      <c r="J174" s="217"/>
      <c r="AB174" s="483"/>
    </row>
    <row r="175" spans="1:28" ht="19">
      <c r="A175" s="368"/>
      <c r="B175" s="488"/>
      <c r="C175" s="488"/>
      <c r="D175" s="500"/>
      <c r="E175" s="211"/>
      <c r="G175" s="151"/>
      <c r="I175" s="421"/>
      <c r="J175" s="217"/>
      <c r="AB175" s="483"/>
    </row>
    <row r="176" spans="1:28" ht="19">
      <c r="A176" s="368"/>
      <c r="B176" s="488"/>
      <c r="C176" s="163"/>
      <c r="D176" s="490"/>
      <c r="E176" s="211"/>
      <c r="G176" s="151"/>
      <c r="I176" s="421"/>
      <c r="J176" s="217"/>
      <c r="AB176" s="483"/>
    </row>
    <row r="177" spans="1:28" ht="19">
      <c r="A177" s="368"/>
      <c r="B177" s="488"/>
      <c r="C177" s="503"/>
      <c r="D177" s="371"/>
      <c r="E177" s="211"/>
      <c r="G177" s="501"/>
      <c r="I177" s="216"/>
      <c r="J177" s="217"/>
      <c r="AB177" s="483"/>
    </row>
    <row r="178" spans="1:28" ht="19">
      <c r="A178" s="368"/>
      <c r="B178" s="488"/>
      <c r="C178" s="488"/>
      <c r="D178" s="504"/>
      <c r="E178" s="211"/>
      <c r="G178" s="501"/>
      <c r="I178" s="421"/>
      <c r="J178" s="217"/>
      <c r="AB178" s="483"/>
    </row>
    <row r="179" spans="1:28" ht="19">
      <c r="A179" s="368"/>
      <c r="B179" s="488"/>
      <c r="C179" s="505"/>
      <c r="D179" s="504"/>
      <c r="E179" s="211"/>
      <c r="G179" s="501"/>
      <c r="I179" s="421"/>
      <c r="J179" s="217"/>
      <c r="AB179" s="483"/>
    </row>
    <row r="180" spans="1:28" ht="19">
      <c r="A180" s="371"/>
      <c r="B180" s="500"/>
      <c r="C180" s="488"/>
      <c r="D180" s="504"/>
      <c r="E180" s="211"/>
      <c r="G180" s="151"/>
      <c r="I180" s="216"/>
      <c r="J180" s="217"/>
      <c r="Y180" s="140"/>
      <c r="Z180" s="502"/>
      <c r="AB180" s="483"/>
    </row>
    <row r="181" spans="1:28" ht="19">
      <c r="A181" s="368"/>
      <c r="B181" s="506"/>
      <c r="C181" s="488"/>
      <c r="D181" s="504"/>
      <c r="E181" s="211"/>
      <c r="G181" s="151"/>
      <c r="I181" s="216"/>
      <c r="J181" s="217"/>
      <c r="AB181" s="483"/>
    </row>
    <row r="182" spans="1:28" ht="19">
      <c r="A182" s="368"/>
      <c r="B182" s="506"/>
      <c r="C182" s="488"/>
      <c r="D182" s="504"/>
      <c r="E182" s="211"/>
      <c r="G182" s="151"/>
      <c r="I182" s="216"/>
      <c r="J182" s="217"/>
      <c r="AB182" s="483"/>
    </row>
    <row r="183" spans="1:28" ht="19">
      <c r="A183" s="368"/>
      <c r="B183" s="507"/>
      <c r="C183" s="488"/>
      <c r="D183" s="504"/>
      <c r="G183" s="151"/>
      <c r="I183" s="216"/>
      <c r="J183" s="217"/>
      <c r="AB183" s="483"/>
    </row>
    <row r="184" spans="1:28" ht="19">
      <c r="A184" s="368"/>
      <c r="B184" s="506"/>
      <c r="C184" s="488"/>
      <c r="D184" s="504"/>
      <c r="G184" s="151"/>
      <c r="I184" s="216"/>
      <c r="J184" s="217"/>
      <c r="AB184" s="483"/>
    </row>
    <row r="185" spans="1:28" ht="19">
      <c r="A185" s="368"/>
      <c r="B185" s="488"/>
      <c r="C185" s="488"/>
      <c r="D185" s="504"/>
      <c r="G185" s="151"/>
      <c r="I185" s="216"/>
      <c r="J185" s="217"/>
    </row>
    <row r="186" spans="1:28" ht="19">
      <c r="A186" s="508"/>
      <c r="B186" s="509"/>
      <c r="C186" s="163"/>
      <c r="D186" s="490"/>
      <c r="E186" s="211"/>
      <c r="G186" s="151"/>
      <c r="I186" s="216"/>
      <c r="J186" s="217"/>
    </row>
    <row r="187" spans="1:28" ht="19">
      <c r="A187" s="508"/>
      <c r="B187" s="509"/>
      <c r="C187" s="503"/>
      <c r="D187" s="371"/>
      <c r="E187" s="211"/>
      <c r="G187" s="151"/>
      <c r="J187" s="217"/>
    </row>
    <row r="188" spans="1:28" ht="19">
      <c r="A188" s="508"/>
      <c r="B188" s="509"/>
      <c r="C188" s="497"/>
      <c r="D188" s="504"/>
      <c r="E188" s="211"/>
      <c r="G188" s="151"/>
      <c r="I188" s="216"/>
      <c r="J188" s="217"/>
    </row>
    <row r="189" spans="1:28" ht="19">
      <c r="A189" s="508"/>
      <c r="B189" s="509"/>
      <c r="C189" s="497"/>
      <c r="D189" s="504"/>
      <c r="E189" s="211"/>
      <c r="G189" s="151"/>
      <c r="I189" s="216"/>
      <c r="J189" s="217"/>
    </row>
    <row r="190" spans="1:28" ht="19">
      <c r="A190" s="508"/>
      <c r="B190" s="509"/>
      <c r="C190" s="488"/>
      <c r="D190" s="504"/>
      <c r="E190" s="211"/>
      <c r="G190"/>
      <c r="I190" s="216"/>
    </row>
    <row r="191" spans="1:28" ht="19">
      <c r="A191" s="368"/>
      <c r="B191" s="488"/>
      <c r="C191" s="497"/>
      <c r="D191" s="504"/>
      <c r="E191" s="211"/>
      <c r="G191"/>
      <c r="J191" s="217"/>
    </row>
    <row r="192" spans="1:28" ht="19">
      <c r="A192" s="483"/>
      <c r="B192" s="494"/>
      <c r="C192" s="163"/>
      <c r="D192" s="490"/>
      <c r="E192" s="211"/>
      <c r="G192" s="151"/>
      <c r="J192" s="217"/>
    </row>
    <row r="193" spans="1:15" ht="19">
      <c r="A193" s="510"/>
      <c r="B193" s="511"/>
      <c r="C193" s="512"/>
      <c r="D193" s="509"/>
      <c r="E193" s="211"/>
      <c r="G193" s="151"/>
      <c r="J193" s="217"/>
    </row>
    <row r="194" spans="1:15" ht="19">
      <c r="A194" s="510"/>
      <c r="B194" s="399"/>
      <c r="C194" s="512"/>
      <c r="D194" s="509"/>
      <c r="E194" s="211"/>
      <c r="G194" s="151"/>
    </row>
    <row r="195" spans="1:15" ht="19">
      <c r="A195" s="510"/>
      <c r="B195" s="399"/>
      <c r="C195" s="512"/>
      <c r="D195" s="509"/>
      <c r="E195" s="211"/>
      <c r="G195" s="151"/>
    </row>
    <row r="196" spans="1:15" ht="19">
      <c r="A196" s="510"/>
      <c r="B196" s="399"/>
      <c r="C196" s="512"/>
      <c r="D196" s="509"/>
      <c r="E196" s="211"/>
      <c r="G196" s="151"/>
    </row>
    <row r="197" spans="1:15" ht="19">
      <c r="A197" s="495"/>
      <c r="B197" s="399"/>
      <c r="C197" s="512"/>
      <c r="D197" s="490"/>
      <c r="E197" s="211"/>
      <c r="G197" s="151"/>
    </row>
    <row r="198" spans="1:15" ht="47" customHeight="1">
      <c r="A198" s="368"/>
      <c r="B198" s="488"/>
      <c r="C198" s="489"/>
      <c r="D198" s="371"/>
      <c r="E198" s="211"/>
      <c r="G198" s="151"/>
    </row>
    <row r="199" spans="1:15" ht="19">
      <c r="A199" s="368"/>
      <c r="B199" s="488"/>
      <c r="C199" s="489"/>
      <c r="D199" s="371"/>
      <c r="E199" s="211"/>
      <c r="G199" s="151"/>
    </row>
    <row r="200" spans="1:15" ht="19">
      <c r="A200" s="368"/>
      <c r="B200" s="488"/>
      <c r="C200" s="489"/>
      <c r="D200" s="371"/>
      <c r="E200" s="211"/>
      <c r="G200" s="151"/>
    </row>
    <row r="201" spans="1:15" ht="19">
      <c r="A201" s="368"/>
      <c r="B201" s="488"/>
      <c r="C201" s="440"/>
      <c r="D201" s="371"/>
      <c r="E201" s="211"/>
      <c r="G201" s="151"/>
    </row>
    <row r="202" spans="1:15" ht="19">
      <c r="A202" s="368"/>
      <c r="B202" s="488"/>
      <c r="C202" s="440"/>
      <c r="D202" s="371"/>
      <c r="E202" s="211"/>
      <c r="G202" s="151"/>
    </row>
    <row r="203" spans="1:15" ht="19">
      <c r="A203" s="492"/>
      <c r="B203" s="488"/>
      <c r="C203" s="163"/>
      <c r="D203" s="371"/>
      <c r="E203" s="211"/>
      <c r="G203" s="151"/>
    </row>
    <row r="204" spans="1:15" ht="19">
      <c r="A204" s="368"/>
      <c r="B204" s="488"/>
      <c r="C204" s="489"/>
      <c r="D204" s="371"/>
      <c r="E204" s="211"/>
      <c r="G204" s="151"/>
    </row>
    <row r="205" spans="1:15" ht="19">
      <c r="A205" s="368"/>
      <c r="B205" s="488"/>
      <c r="C205" s="489"/>
      <c r="D205" s="371"/>
      <c r="E205" s="211"/>
      <c r="G205" s="151"/>
    </row>
    <row r="206" spans="1:15" ht="19">
      <c r="A206" s="368"/>
      <c r="B206" s="488"/>
      <c r="C206" s="489"/>
      <c r="D206" s="371"/>
      <c r="E206" s="211"/>
      <c r="G206" s="151"/>
    </row>
    <row r="207" spans="1:15" ht="19">
      <c r="A207" s="518"/>
      <c r="B207" s="500"/>
      <c r="C207" s="489"/>
      <c r="D207" s="371"/>
      <c r="E207" s="211"/>
      <c r="G207" s="151"/>
    </row>
    <row r="208" spans="1:15" ht="19">
      <c r="A208" s="368"/>
      <c r="B208" s="488"/>
      <c r="C208" s="489"/>
      <c r="D208" s="371"/>
      <c r="E208" s="211"/>
      <c r="G208" s="151"/>
      <c r="I208" s="513"/>
      <c r="L208" s="514"/>
      <c r="M208" s="515"/>
      <c r="N208" s="516"/>
      <c r="O208" s="516"/>
    </row>
    <row r="209" spans="1:23" ht="19">
      <c r="A209" s="368"/>
      <c r="B209" s="488"/>
      <c r="C209" s="489"/>
      <c r="D209" s="371"/>
      <c r="E209" s="211"/>
      <c r="G209" s="151"/>
      <c r="L209" s="517"/>
      <c r="N209" s="151"/>
      <c r="O209" s="151"/>
    </row>
    <row r="210" spans="1:23" ht="19">
      <c r="A210" s="368"/>
      <c r="B210" s="488"/>
      <c r="C210" s="489"/>
      <c r="D210" s="371"/>
      <c r="E210" s="211"/>
      <c r="G210" s="151"/>
      <c r="L210" s="517"/>
      <c r="N210" s="151"/>
      <c r="O210" s="151"/>
    </row>
    <row r="211" spans="1:23" ht="19">
      <c r="A211" s="368"/>
      <c r="B211" s="488"/>
      <c r="C211" s="489"/>
      <c r="D211" s="371"/>
      <c r="E211" s="211"/>
      <c r="G211" s="151"/>
      <c r="J211" s="516"/>
      <c r="K211" s="516"/>
      <c r="L211" s="517"/>
      <c r="N211" s="151"/>
      <c r="O211" s="151"/>
    </row>
    <row r="212" spans="1:23" ht="19">
      <c r="A212" s="368"/>
      <c r="B212" s="488"/>
      <c r="C212" s="489"/>
      <c r="D212" s="371"/>
      <c r="E212" s="211"/>
      <c r="G212" s="151"/>
      <c r="K212" s="151"/>
      <c r="L212" s="517"/>
      <c r="N212" s="151"/>
      <c r="O212" s="151"/>
    </row>
    <row r="213" spans="1:23" ht="19">
      <c r="A213" s="368"/>
      <c r="B213" s="488"/>
      <c r="C213" s="489"/>
      <c r="D213" s="371"/>
      <c r="E213" s="211"/>
      <c r="G213" s="151"/>
      <c r="K213" s="151"/>
      <c r="L213" s="517"/>
      <c r="N213" s="151"/>
      <c r="O213" s="151"/>
    </row>
    <row r="214" spans="1:23" ht="19">
      <c r="A214" s="368"/>
      <c r="B214" s="488"/>
      <c r="C214" s="489"/>
      <c r="D214" s="371"/>
      <c r="E214" s="211"/>
      <c r="G214" s="151"/>
      <c r="K214" s="151"/>
    </row>
    <row r="215" spans="1:23" ht="19">
      <c r="A215" s="368"/>
      <c r="B215" s="488"/>
      <c r="C215" s="489"/>
      <c r="D215" s="371"/>
      <c r="E215" s="211"/>
      <c r="G215" s="151"/>
      <c r="K215" s="151"/>
    </row>
    <row r="216" spans="1:23" ht="19">
      <c r="A216" s="368"/>
      <c r="B216" s="488"/>
      <c r="C216" s="489"/>
      <c r="D216" s="371"/>
      <c r="E216" s="211"/>
      <c r="G216" s="151"/>
      <c r="I216" s="519"/>
      <c r="K216" s="151"/>
      <c r="L216" s="416"/>
      <c r="M216" s="520"/>
      <c r="N216" s="416"/>
      <c r="O216" s="520"/>
    </row>
    <row r="217" spans="1:23" ht="19">
      <c r="C217" s="489"/>
      <c r="D217" s="371"/>
      <c r="E217" s="211"/>
      <c r="G217" s="151"/>
      <c r="L217" s="151"/>
      <c r="N217" s="151"/>
    </row>
    <row r="218" spans="1:23" ht="20" thickBot="1">
      <c r="C218" s="489"/>
      <c r="D218" s="371"/>
      <c r="G218" s="151"/>
    </row>
    <row r="219" spans="1:23" ht="20" thickBot="1">
      <c r="C219" s="489"/>
      <c r="D219" s="371"/>
      <c r="G219" s="151"/>
      <c r="H219" s="521"/>
      <c r="J219" s="416"/>
      <c r="K219" s="520"/>
    </row>
    <row r="220" spans="1:23" ht="27" thickBot="1">
      <c r="C220" s="489"/>
      <c r="D220" s="371"/>
      <c r="G220" s="151"/>
      <c r="H220" s="522"/>
      <c r="K220"/>
      <c r="Q220" s="515"/>
      <c r="R220" s="516"/>
      <c r="S220" s="516"/>
      <c r="T220" s="514"/>
      <c r="U220" s="515"/>
      <c r="V220" s="516"/>
      <c r="W220" s="523"/>
    </row>
    <row r="221" spans="1:23" ht="20" thickBot="1">
      <c r="C221" s="489"/>
      <c r="D221" s="371"/>
      <c r="E221" s="211"/>
      <c r="G221" s="151"/>
      <c r="H221" s="521"/>
      <c r="S221" s="151"/>
      <c r="T221" s="517"/>
      <c r="V221" s="151"/>
      <c r="W221" s="151"/>
    </row>
    <row r="222" spans="1:23" ht="20" thickBot="1">
      <c r="C222" s="489"/>
      <c r="D222" s="528"/>
      <c r="E222" s="211"/>
      <c r="G222" s="151"/>
      <c r="H222" s="524"/>
      <c r="S222" s="151"/>
      <c r="T222" s="517"/>
      <c r="V222" s="151"/>
      <c r="W222" s="151"/>
    </row>
    <row r="223" spans="1:23" ht="20" thickBot="1">
      <c r="C223" s="489"/>
      <c r="D223" s="528"/>
      <c r="G223" s="151"/>
      <c r="H223" s="521"/>
      <c r="P223" s="525"/>
      <c r="S223" s="151"/>
      <c r="T223" s="517"/>
      <c r="V223" s="151"/>
      <c r="W223" s="151"/>
    </row>
    <row r="224" spans="1:23" ht="17" thickBot="1">
      <c r="D224" s="531"/>
      <c r="E224" s="211"/>
      <c r="G224" s="151"/>
      <c r="H224" s="521"/>
      <c r="S224" s="151"/>
      <c r="T224" s="517"/>
      <c r="V224" s="151"/>
      <c r="W224" s="151"/>
    </row>
    <row r="225" spans="5:26">
      <c r="E225" s="211"/>
      <c r="G225" s="151"/>
      <c r="H225" s="526"/>
      <c r="S225" s="151"/>
      <c r="T225" s="517"/>
      <c r="V225" s="151"/>
      <c r="W225" s="151"/>
    </row>
    <row r="226" spans="5:26">
      <c r="E226" s="211"/>
      <c r="G226" s="151"/>
      <c r="H226" s="527"/>
    </row>
    <row r="227" spans="5:26">
      <c r="E227" s="211"/>
      <c r="G227" s="151"/>
      <c r="H227" s="529"/>
    </row>
    <row r="228" spans="5:26">
      <c r="E228" s="211"/>
      <c r="G228" s="151"/>
      <c r="H228" s="527"/>
      <c r="Q228" s="520"/>
      <c r="R228" s="416"/>
      <c r="S228" s="520"/>
      <c r="T228" s="416"/>
      <c r="U228" s="520"/>
      <c r="V228" s="416"/>
      <c r="W228" s="530"/>
    </row>
    <row r="229" spans="5:26">
      <c r="E229" s="211"/>
      <c r="G229" s="151"/>
      <c r="H229" s="527"/>
      <c r="S229"/>
      <c r="T229" s="151"/>
      <c r="V229" s="151"/>
    </row>
    <row r="230" spans="5:26">
      <c r="E230" s="211"/>
      <c r="G230" s="151"/>
      <c r="H230" s="527"/>
    </row>
    <row r="231" spans="5:26">
      <c r="E231" s="211"/>
      <c r="G231" s="151"/>
      <c r="H231" s="527"/>
    </row>
    <row r="232" spans="5:26">
      <c r="E232" s="211"/>
      <c r="G232" s="151"/>
      <c r="H232" s="527"/>
      <c r="Y232" s="374"/>
      <c r="Z232" s="217"/>
    </row>
    <row r="233" spans="5:26">
      <c r="G233" s="151"/>
      <c r="H233" s="527"/>
      <c r="Y233" s="374"/>
      <c r="Z233" s="217"/>
    </row>
    <row r="234" spans="5:26">
      <c r="G234" s="151"/>
      <c r="H234" s="529"/>
      <c r="Y234" s="374"/>
      <c r="Z234" s="217"/>
    </row>
    <row r="235" spans="5:26" ht="17" thickBot="1">
      <c r="G235" s="151"/>
      <c r="H235" s="532"/>
      <c r="Y235" s="374"/>
      <c r="Z235" s="217"/>
    </row>
    <row r="236" spans="5:26" ht="20" thickBot="1">
      <c r="G236" s="151"/>
      <c r="H236" s="533"/>
      <c r="Y236" s="374"/>
      <c r="Z236" s="217"/>
    </row>
    <row r="237" spans="5:26">
      <c r="E237" s="211"/>
      <c r="G237" s="151"/>
      <c r="H237" s="534"/>
      <c r="Y237" s="374"/>
      <c r="Z237" s="217"/>
    </row>
    <row r="238" spans="5:26">
      <c r="E238" s="211"/>
      <c r="G238" s="151"/>
      <c r="H238" s="527"/>
      <c r="Y238" s="374"/>
      <c r="Z238" s="217"/>
    </row>
    <row r="239" spans="5:26" ht="17" thickBot="1">
      <c r="G239" s="151"/>
      <c r="H239" s="532"/>
      <c r="Y239" s="374"/>
      <c r="Z239" s="217"/>
    </row>
    <row r="240" spans="5:26" ht="20" thickBot="1">
      <c r="G240" s="151"/>
      <c r="H240" s="535"/>
      <c r="Y240" s="374"/>
      <c r="Z240" s="217"/>
    </row>
    <row r="241" spans="7:26">
      <c r="G241" s="151"/>
      <c r="H241" s="526"/>
      <c r="Y241" s="374"/>
      <c r="Z241" s="217"/>
    </row>
    <row r="242" spans="7:26">
      <c r="G242" s="151"/>
      <c r="H242" s="527"/>
      <c r="Y242" s="374"/>
      <c r="Z242" s="217"/>
    </row>
    <row r="243" spans="7:26">
      <c r="G243" s="151"/>
      <c r="H243" s="527"/>
      <c r="Y243" s="374"/>
      <c r="Z243" s="217"/>
    </row>
    <row r="244" spans="7:26" ht="17" thickBot="1">
      <c r="G244" s="151"/>
      <c r="H244" s="527"/>
      <c r="Y244" s="374"/>
      <c r="Z244" s="217"/>
    </row>
    <row r="245" spans="7:26" ht="17" thickBot="1">
      <c r="G245" s="151"/>
      <c r="H245" s="536"/>
      <c r="Z245" s="217"/>
    </row>
    <row r="246" spans="7:26" ht="17" thickBot="1">
      <c r="G246" s="151"/>
      <c r="H246" s="29"/>
      <c r="Z246" s="217"/>
    </row>
    <row r="247" spans="7:26">
      <c r="G247" s="151"/>
      <c r="H247" s="537"/>
      <c r="Z247" s="217"/>
    </row>
    <row r="248" spans="7:26" ht="17" thickBot="1">
      <c r="G248" s="151"/>
      <c r="H248" s="538"/>
    </row>
    <row r="249" spans="7:26" ht="20" thickBot="1">
      <c r="G249" s="151"/>
      <c r="H249" s="539"/>
    </row>
    <row r="250" spans="7:26">
      <c r="G250" s="151"/>
      <c r="H250" s="534"/>
    </row>
    <row r="251" spans="7:26">
      <c r="G251" s="151"/>
      <c r="H251" s="527"/>
    </row>
    <row r="252" spans="7:26">
      <c r="G252" s="151"/>
      <c r="H252" s="527"/>
      <c r="Y252" s="374"/>
      <c r="Z252" s="217"/>
    </row>
    <row r="253" spans="7:26">
      <c r="G253" s="151"/>
      <c r="H253" s="527"/>
      <c r="Y253" s="374"/>
      <c r="Z253" s="217"/>
    </row>
    <row r="254" spans="7:26">
      <c r="G254" s="151"/>
      <c r="H254" s="527"/>
    </row>
    <row r="255" spans="7:26">
      <c r="G255" s="151"/>
      <c r="H255" s="527"/>
    </row>
    <row r="256" spans="7:26">
      <c r="G256" s="151"/>
      <c r="H256" s="527"/>
    </row>
    <row r="257" spans="7:26" ht="17" thickBot="1">
      <c r="G257" s="151"/>
      <c r="H257" s="351"/>
      <c r="Z257" s="217"/>
    </row>
    <row r="258" spans="7:26" ht="17" thickBot="1">
      <c r="G258" s="151"/>
      <c r="H258" s="537"/>
      <c r="Y258" s="374"/>
      <c r="Z258" s="217"/>
    </row>
    <row r="259" spans="7:26">
      <c r="G259" s="151"/>
      <c r="H259" s="534"/>
    </row>
    <row r="260" spans="7:26" ht="17" thickBot="1">
      <c r="G260" s="151"/>
      <c r="H260" s="538"/>
    </row>
    <row r="261" spans="7:26">
      <c r="G261" s="151"/>
      <c r="H261" s="537"/>
    </row>
    <row r="262" spans="7:26">
      <c r="G262" s="151"/>
    </row>
    <row r="263" spans="7:26">
      <c r="G263" s="151"/>
      <c r="I263" s="540"/>
    </row>
    <row r="264" spans="7:26">
      <c r="G264" s="151"/>
      <c r="I264" s="540"/>
    </row>
    <row r="265" spans="7:26">
      <c r="G265" s="151"/>
      <c r="I265" s="540"/>
    </row>
    <row r="266" spans="7:26">
      <c r="G266" s="151"/>
      <c r="J266" s="329"/>
      <c r="K266" s="462"/>
    </row>
    <row r="267" spans="7:26">
      <c r="G267" s="151"/>
      <c r="J267" s="329"/>
      <c r="K267" s="462"/>
    </row>
    <row r="268" spans="7:26">
      <c r="G268" s="151"/>
      <c r="J268" s="329"/>
      <c r="K268" s="462"/>
    </row>
    <row r="269" spans="7:26">
      <c r="G269" s="151"/>
    </row>
    <row r="270" spans="7:26">
      <c r="G270" s="151"/>
      <c r="L270" s="456"/>
      <c r="M270" s="196"/>
      <c r="N270" s="196"/>
      <c r="O270" s="196"/>
    </row>
    <row r="271" spans="7:26">
      <c r="G271" s="151"/>
      <c r="L271" s="456"/>
      <c r="M271" s="196"/>
      <c r="N271" s="196"/>
      <c r="O271" s="196"/>
    </row>
    <row r="272" spans="7:26">
      <c r="G272" s="151"/>
      <c r="L272" s="456"/>
      <c r="M272" s="196"/>
      <c r="N272" s="196"/>
      <c r="O272" s="196"/>
    </row>
    <row r="273" spans="7:16">
      <c r="G273" s="151"/>
    </row>
    <row r="274" spans="7:16">
      <c r="G274" s="151"/>
    </row>
    <row r="275" spans="7:16">
      <c r="G275" s="151"/>
    </row>
    <row r="276" spans="7:16">
      <c r="G276" s="151"/>
    </row>
    <row r="277" spans="7:16">
      <c r="G277" s="151"/>
    </row>
    <row r="278" spans="7:16">
      <c r="G278" s="151"/>
    </row>
    <row r="279" spans="7:16">
      <c r="G279" s="151"/>
    </row>
    <row r="280" spans="7:16">
      <c r="G280" s="151"/>
      <c r="H280" s="541"/>
    </row>
    <row r="281" spans="7:16">
      <c r="G281" s="151"/>
      <c r="H281" s="542"/>
    </row>
    <row r="282" spans="7:16">
      <c r="G282" s="151"/>
      <c r="H282" s="542"/>
    </row>
    <row r="283" spans="7:16">
      <c r="G283" s="151"/>
      <c r="H283" s="542"/>
      <c r="P283" s="543"/>
    </row>
    <row r="284" spans="7:16">
      <c r="G284" s="151"/>
      <c r="H284" s="542"/>
      <c r="P284" s="544"/>
    </row>
    <row r="285" spans="7:16">
      <c r="G285" s="151"/>
      <c r="H285" s="542"/>
      <c r="P285" s="544"/>
    </row>
    <row r="286" spans="7:16">
      <c r="G286" s="151"/>
      <c r="P286" s="544"/>
    </row>
    <row r="287" spans="7:16">
      <c r="G287" s="151"/>
      <c r="P287" s="544"/>
    </row>
    <row r="288" spans="7:16">
      <c r="G288" s="151"/>
      <c r="H288" s="545"/>
      <c r="P288" s="544"/>
    </row>
    <row r="289" spans="7:16">
      <c r="G289" s="151"/>
      <c r="H289" s="546"/>
    </row>
    <row r="290" spans="7:16">
      <c r="G290" s="151"/>
    </row>
    <row r="291" spans="7:16">
      <c r="G291" s="151"/>
      <c r="P291" s="547"/>
    </row>
    <row r="292" spans="7:16">
      <c r="G292" s="151"/>
      <c r="P292" s="548"/>
    </row>
    <row r="293" spans="7:16">
      <c r="G293" s="151"/>
    </row>
    <row r="294" spans="7:16">
      <c r="G294" s="151"/>
    </row>
    <row r="295" spans="7:16">
      <c r="G295" s="151"/>
    </row>
    <row r="296" spans="7:16">
      <c r="G296" s="151"/>
    </row>
    <row r="297" spans="7:16">
      <c r="G297" s="151"/>
    </row>
    <row r="298" spans="7:16">
      <c r="G298" s="151"/>
    </row>
    <row r="299" spans="7:16">
      <c r="G299" s="151"/>
    </row>
    <row r="300" spans="7:16">
      <c r="G300" s="151"/>
    </row>
    <row r="301" spans="7:16">
      <c r="G301" s="151"/>
    </row>
    <row r="302" spans="7:16">
      <c r="G302" s="151"/>
    </row>
    <row r="303" spans="7:16">
      <c r="G303" s="151"/>
    </row>
    <row r="304" spans="7:16">
      <c r="G304" s="151"/>
    </row>
    <row r="305" spans="7:7">
      <c r="G305" s="151"/>
    </row>
    <row r="306" spans="7:7">
      <c r="G306" s="151"/>
    </row>
    <row r="307" spans="7:7">
      <c r="G307" s="151"/>
    </row>
    <row r="308" spans="7:7">
      <c r="G308" s="151"/>
    </row>
    <row r="309" spans="7:7">
      <c r="G309" s="151"/>
    </row>
    <row r="310" spans="7:7">
      <c r="G310" s="151"/>
    </row>
    <row r="311" spans="7:7">
      <c r="G311" s="151"/>
    </row>
    <row r="312" spans="7:7">
      <c r="G312" s="151"/>
    </row>
    <row r="313" spans="7:7">
      <c r="G313" s="151"/>
    </row>
    <row r="314" spans="7:7">
      <c r="G314" s="151"/>
    </row>
    <row r="315" spans="7:7">
      <c r="G315" s="151"/>
    </row>
    <row r="316" spans="7:7">
      <c r="G316" s="151"/>
    </row>
    <row r="317" spans="7:7">
      <c r="G317" s="151"/>
    </row>
    <row r="318" spans="7:7">
      <c r="G318" s="151"/>
    </row>
    <row r="319" spans="7:7">
      <c r="G319" s="151"/>
    </row>
    <row r="320" spans="7:7">
      <c r="G320" s="151"/>
    </row>
    <row r="321" spans="7:7">
      <c r="G321" s="151"/>
    </row>
    <row r="322" spans="7:7">
      <c r="G322" s="151"/>
    </row>
    <row r="323" spans="7:7">
      <c r="G323" s="151"/>
    </row>
    <row r="324" spans="7:7">
      <c r="G324" s="151"/>
    </row>
    <row r="325" spans="7:7">
      <c r="G325" s="151"/>
    </row>
    <row r="326" spans="7:7">
      <c r="G326" s="151"/>
    </row>
    <row r="327" spans="7:7">
      <c r="G327" s="151"/>
    </row>
    <row r="328" spans="7:7">
      <c r="G328" s="151"/>
    </row>
    <row r="329" spans="7:7">
      <c r="G329" s="151"/>
    </row>
    <row r="330" spans="7:7">
      <c r="G330" s="151"/>
    </row>
    <row r="331" spans="7:7">
      <c r="G331" s="151"/>
    </row>
    <row r="332" spans="7:7">
      <c r="G332" s="151"/>
    </row>
    <row r="333" spans="7:7">
      <c r="G333" s="151"/>
    </row>
    <row r="334" spans="7:7">
      <c r="G334" s="151"/>
    </row>
    <row r="335" spans="7:7">
      <c r="G335" s="151"/>
    </row>
    <row r="336" spans="7:7">
      <c r="G336" s="151"/>
    </row>
    <row r="337" spans="7:7">
      <c r="G337" s="151"/>
    </row>
    <row r="338" spans="7:7">
      <c r="G338" s="151"/>
    </row>
    <row r="339" spans="7:7">
      <c r="G339" s="151"/>
    </row>
    <row r="340" spans="7:7">
      <c r="G340" s="151"/>
    </row>
    <row r="341" spans="7:7">
      <c r="G341" s="151"/>
    </row>
    <row r="342" spans="7:7">
      <c r="G342" s="151"/>
    </row>
    <row r="343" spans="7:7">
      <c r="G343" s="151"/>
    </row>
    <row r="344" spans="7:7">
      <c r="G344" s="151"/>
    </row>
    <row r="345" spans="7:7">
      <c r="G345" s="151"/>
    </row>
    <row r="346" spans="7:7">
      <c r="G346" s="151"/>
    </row>
    <row r="347" spans="7:7">
      <c r="G347" s="151"/>
    </row>
    <row r="348" spans="7:7">
      <c r="G348" s="151"/>
    </row>
    <row r="349" spans="7:7">
      <c r="G349" s="151"/>
    </row>
    <row r="350" spans="7:7">
      <c r="G350" s="151"/>
    </row>
    <row r="351" spans="7:7">
      <c r="G351" s="151"/>
    </row>
    <row r="352" spans="7:7">
      <c r="G352" s="151"/>
    </row>
    <row r="353" spans="7:7">
      <c r="G353" s="151"/>
    </row>
    <row r="354" spans="7:7">
      <c r="G354" s="151"/>
    </row>
    <row r="355" spans="7:7">
      <c r="G355" s="151"/>
    </row>
    <row r="356" spans="7:7">
      <c r="G356" s="151"/>
    </row>
    <row r="357" spans="7:7">
      <c r="G357" s="151"/>
    </row>
    <row r="358" spans="7:7">
      <c r="G358" s="151"/>
    </row>
    <row r="359" spans="7:7">
      <c r="G359" s="151"/>
    </row>
    <row r="360" spans="7:7">
      <c r="G360" s="151"/>
    </row>
    <row r="361" spans="7:7">
      <c r="G361" s="151"/>
    </row>
    <row r="362" spans="7:7">
      <c r="G362" s="151"/>
    </row>
    <row r="363" spans="7:7">
      <c r="G363" s="151"/>
    </row>
    <row r="364" spans="7:7">
      <c r="G364" s="151"/>
    </row>
    <row r="365" spans="7:7">
      <c r="G365" s="151"/>
    </row>
    <row r="366" spans="7:7">
      <c r="G366" s="151"/>
    </row>
    <row r="367" spans="7:7">
      <c r="G367" s="151"/>
    </row>
    <row r="368" spans="7:7">
      <c r="G368" s="151"/>
    </row>
    <row r="369" spans="7:7">
      <c r="G369" s="151"/>
    </row>
    <row r="370" spans="7:7">
      <c r="G370" s="151"/>
    </row>
    <row r="371" spans="7:7">
      <c r="G371" s="151"/>
    </row>
    <row r="372" spans="7:7">
      <c r="G372" s="151"/>
    </row>
    <row r="373" spans="7:7">
      <c r="G373" s="151"/>
    </row>
    <row r="374" spans="7:7">
      <c r="G374" s="151"/>
    </row>
    <row r="375" spans="7:7">
      <c r="G375" s="151"/>
    </row>
    <row r="376" spans="7:7">
      <c r="G376" s="151"/>
    </row>
    <row r="377" spans="7:7">
      <c r="G377" s="151"/>
    </row>
    <row r="378" spans="7:7">
      <c r="G378" s="151"/>
    </row>
    <row r="379" spans="7:7">
      <c r="G379" s="151"/>
    </row>
    <row r="380" spans="7:7">
      <c r="G380" s="151"/>
    </row>
    <row r="381" spans="7:7">
      <c r="G381" s="151"/>
    </row>
    <row r="382" spans="7:7">
      <c r="G382" s="151"/>
    </row>
    <row r="383" spans="7:7">
      <c r="G383" s="151"/>
    </row>
    <row r="384" spans="7:7">
      <c r="G384" s="151"/>
    </row>
    <row r="385" spans="7:7">
      <c r="G385" s="151"/>
    </row>
    <row r="386" spans="7:7">
      <c r="G386" s="151"/>
    </row>
    <row r="387" spans="7:7">
      <c r="G387" s="151"/>
    </row>
    <row r="388" spans="7:7">
      <c r="G388" s="151"/>
    </row>
    <row r="389" spans="7:7">
      <c r="G389" s="151"/>
    </row>
    <row r="390" spans="7:7">
      <c r="G390" s="151"/>
    </row>
    <row r="391" spans="7:7">
      <c r="G391" s="151"/>
    </row>
    <row r="392" spans="7:7">
      <c r="G392" s="151"/>
    </row>
    <row r="393" spans="7:7">
      <c r="G393" s="151"/>
    </row>
    <row r="394" spans="7:7">
      <c r="G394" s="151"/>
    </row>
    <row r="395" spans="7:7">
      <c r="G395" s="151"/>
    </row>
    <row r="396" spans="7:7">
      <c r="G396" s="151"/>
    </row>
    <row r="397" spans="7:7">
      <c r="G397" s="151"/>
    </row>
    <row r="398" spans="7:7">
      <c r="G398" s="151"/>
    </row>
    <row r="399" spans="7:7">
      <c r="G399" s="151"/>
    </row>
    <row r="400" spans="7:7">
      <c r="G400" s="151"/>
    </row>
    <row r="401" spans="7:7">
      <c r="G401" s="151"/>
    </row>
    <row r="402" spans="7:7">
      <c r="G402" s="151"/>
    </row>
    <row r="403" spans="7:7">
      <c r="G403" s="151"/>
    </row>
    <row r="404" spans="7:7">
      <c r="G404" s="151"/>
    </row>
    <row r="405" spans="7:7">
      <c r="G405" s="151"/>
    </row>
    <row r="406" spans="7:7">
      <c r="G406" s="151"/>
    </row>
    <row r="407" spans="7:7">
      <c r="G407" s="151"/>
    </row>
    <row r="408" spans="7:7">
      <c r="G408" s="151"/>
    </row>
    <row r="409" spans="7:7">
      <c r="G409" s="151"/>
    </row>
    <row r="410" spans="7:7">
      <c r="G410" s="151"/>
    </row>
    <row r="411" spans="7:7">
      <c r="G411" s="151"/>
    </row>
    <row r="412" spans="7:7">
      <c r="G412" s="151"/>
    </row>
    <row r="413" spans="7:7">
      <c r="G413" s="151"/>
    </row>
    <row r="414" spans="7:7">
      <c r="G414" s="151"/>
    </row>
    <row r="415" spans="7:7">
      <c r="G415" s="151"/>
    </row>
    <row r="416" spans="7:7">
      <c r="G416" s="151"/>
    </row>
    <row r="417" spans="7:7">
      <c r="G417" s="151"/>
    </row>
    <row r="418" spans="7:7">
      <c r="G418" s="151"/>
    </row>
    <row r="419" spans="7:7">
      <c r="G419" s="151"/>
    </row>
    <row r="420" spans="7:7">
      <c r="G420" s="151"/>
    </row>
    <row r="421" spans="7:7">
      <c r="G421" s="151"/>
    </row>
    <row r="422" spans="7:7">
      <c r="G422" s="151"/>
    </row>
    <row r="423" spans="7:7">
      <c r="G423" s="151"/>
    </row>
  </sheetData>
  <mergeCells count="41">
    <mergeCell ref="E93:G93"/>
    <mergeCell ref="E95:G95"/>
    <mergeCell ref="E109:G109"/>
    <mergeCell ref="C113:C114"/>
    <mergeCell ref="D113:D114"/>
    <mergeCell ref="A140:C140"/>
    <mergeCell ref="Y43:Z43"/>
    <mergeCell ref="E60:G60"/>
    <mergeCell ref="E61:G61"/>
    <mergeCell ref="E63:G63"/>
    <mergeCell ref="AH72:AH76"/>
    <mergeCell ref="E92:G92"/>
    <mergeCell ref="Y30:Z30"/>
    <mergeCell ref="Y32:Z32"/>
    <mergeCell ref="AE32:AF32"/>
    <mergeCell ref="Y34:Z34"/>
    <mergeCell ref="Y36:Z36"/>
    <mergeCell ref="Y39:Z39"/>
    <mergeCell ref="AE5:AF5"/>
    <mergeCell ref="AB18:AC18"/>
    <mergeCell ref="AE19:AF19"/>
    <mergeCell ref="AB23:AC23"/>
    <mergeCell ref="AB26:AC26"/>
    <mergeCell ref="AB29:AC29"/>
    <mergeCell ref="AE29:AF29"/>
    <mergeCell ref="E4:G4"/>
    <mergeCell ref="A5:D5"/>
    <mergeCell ref="M5:O5"/>
    <mergeCell ref="U5:W5"/>
    <mergeCell ref="Y5:Z5"/>
    <mergeCell ref="AB5:AC5"/>
    <mergeCell ref="A1:W1"/>
    <mergeCell ref="Y1:AG1"/>
    <mergeCell ref="A2:W2"/>
    <mergeCell ref="Y2:AG2"/>
    <mergeCell ref="A3:G3"/>
    <mergeCell ref="I3:O3"/>
    <mergeCell ref="Q3:W3"/>
    <mergeCell ref="Y3:Z3"/>
    <mergeCell ref="AB3:AC3"/>
    <mergeCell ref="AE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6593-40E8-1A4E-839A-77FB5B3CE599}">
  <dimension ref="A1:S119"/>
  <sheetViews>
    <sheetView zoomScale="107" workbookViewId="0">
      <selection activeCell="D67" sqref="D67"/>
    </sheetView>
  </sheetViews>
  <sheetFormatPr baseColWidth="10" defaultRowHeight="16"/>
  <cols>
    <col min="1" max="1" width="53.1640625" style="274" bestFit="1" customWidth="1"/>
    <col min="2" max="2" width="14.6640625" style="776" customWidth="1"/>
    <col min="3" max="3" width="26.33203125" style="777" customWidth="1"/>
    <col min="4" max="4" width="24" style="748" customWidth="1"/>
    <col min="5" max="5" width="6.1640625" style="16" customWidth="1"/>
    <col min="6" max="6" width="75.5" bestFit="1" customWidth="1"/>
    <col min="7" max="7" width="15.5" style="151" bestFit="1" customWidth="1"/>
    <col min="8" max="8" width="10" bestFit="1" customWidth="1"/>
    <col min="9" max="9" width="75.5" bestFit="1" customWidth="1"/>
    <col min="10" max="10" width="14.83203125" style="151" customWidth="1"/>
    <col min="12" max="12" width="40.6640625" bestFit="1" customWidth="1"/>
    <col min="13" max="13" width="26.1640625" customWidth="1"/>
    <col min="14" max="14" width="17.6640625" style="604" customWidth="1"/>
    <col min="16" max="16" width="32.1640625" customWidth="1"/>
    <col min="17" max="17" width="10.83203125" style="209"/>
    <col min="18" max="18" width="13.83203125" style="604" bestFit="1" customWidth="1"/>
    <col min="19" max="19" width="10.83203125" style="16"/>
  </cols>
  <sheetData>
    <row r="1" spans="1:19" ht="17" thickBot="1">
      <c r="A1" s="549" t="s">
        <v>207</v>
      </c>
      <c r="B1" s="550"/>
      <c r="C1" s="550"/>
      <c r="D1" s="551"/>
      <c r="E1" s="552"/>
      <c r="F1" s="67" t="s">
        <v>125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68"/>
      <c r="S1" s="552"/>
    </row>
    <row r="2" spans="1:19" ht="17" thickBot="1">
      <c r="A2" s="554" t="s">
        <v>14</v>
      </c>
      <c r="B2" s="555" t="s">
        <v>7</v>
      </c>
      <c r="C2" s="556" t="s">
        <v>9</v>
      </c>
      <c r="D2" s="557" t="s">
        <v>126</v>
      </c>
      <c r="F2" s="558" t="s">
        <v>127</v>
      </c>
      <c r="G2" s="559" t="s">
        <v>128</v>
      </c>
      <c r="I2" s="560" t="s">
        <v>129</v>
      </c>
      <c r="J2" s="559" t="s">
        <v>128</v>
      </c>
      <c r="L2" s="561" t="s">
        <v>130</v>
      </c>
      <c r="M2" s="562"/>
      <c r="N2" s="563"/>
      <c r="P2" s="560" t="s">
        <v>131</v>
      </c>
      <c r="Q2" s="558"/>
      <c r="R2" s="564"/>
    </row>
    <row r="3" spans="1:19" s="292" customFormat="1" ht="17" thickBot="1">
      <c r="A3" s="565" t="s">
        <v>132</v>
      </c>
      <c r="B3" s="566"/>
      <c r="C3" s="567"/>
      <c r="D3" s="568"/>
      <c r="E3" s="288"/>
      <c r="F3" s="569" t="s">
        <v>19</v>
      </c>
      <c r="G3" s="570"/>
      <c r="I3" s="571" t="s">
        <v>19</v>
      </c>
      <c r="J3" s="570"/>
      <c r="L3" s="572" t="s">
        <v>133</v>
      </c>
      <c r="M3" s="573" t="s">
        <v>134</v>
      </c>
      <c r="N3" s="574" t="s">
        <v>15</v>
      </c>
      <c r="O3" s="575"/>
      <c r="P3" s="576" t="s">
        <v>133</v>
      </c>
      <c r="Q3" s="577" t="s">
        <v>134</v>
      </c>
      <c r="R3" s="578" t="s">
        <v>15</v>
      </c>
      <c r="S3" s="579"/>
    </row>
    <row r="4" spans="1:19">
      <c r="A4" s="580"/>
      <c r="B4" s="581"/>
      <c r="C4" s="582"/>
      <c r="D4" s="583"/>
      <c r="E4" s="206"/>
      <c r="F4" s="584" t="s">
        <v>135</v>
      </c>
      <c r="G4" s="585"/>
      <c r="I4" s="584" t="s">
        <v>136</v>
      </c>
      <c r="J4" s="586"/>
      <c r="L4" s="587"/>
      <c r="M4" s="588"/>
      <c r="N4" s="589">
        <v>0</v>
      </c>
      <c r="P4" s="590"/>
      <c r="Q4" s="591"/>
      <c r="R4" s="592"/>
      <c r="S4" s="76"/>
    </row>
    <row r="5" spans="1:19" ht="20" thickBot="1">
      <c r="A5" s="251"/>
      <c r="B5" s="593"/>
      <c r="C5" s="594"/>
      <c r="D5" s="595"/>
      <c r="E5" s="206"/>
      <c r="F5" s="520" t="s">
        <v>28</v>
      </c>
      <c r="G5" s="596"/>
      <c r="I5" s="520" t="s">
        <v>26</v>
      </c>
      <c r="J5" s="596"/>
      <c r="L5" s="597" t="s">
        <v>86</v>
      </c>
      <c r="M5" s="598"/>
      <c r="N5" s="599">
        <f>SUM(N4:N4)</f>
        <v>0</v>
      </c>
      <c r="O5" s="600"/>
      <c r="P5" s="601"/>
      <c r="Q5" s="602"/>
      <c r="R5" s="603"/>
      <c r="S5" s="76"/>
    </row>
    <row r="6" spans="1:19" ht="17" thickBot="1">
      <c r="A6" s="251"/>
      <c r="B6" s="593"/>
      <c r="C6" s="594"/>
      <c r="D6" s="595"/>
      <c r="E6" s="206"/>
      <c r="F6" s="520" t="s">
        <v>137</v>
      </c>
      <c r="G6" s="596"/>
      <c r="I6" s="520" t="s">
        <v>138</v>
      </c>
      <c r="J6" s="596"/>
      <c r="O6" s="600"/>
      <c r="P6" s="601"/>
      <c r="Q6" s="602"/>
      <c r="R6" s="603"/>
      <c r="S6" s="76"/>
    </row>
    <row r="7" spans="1:19">
      <c r="A7" s="251"/>
      <c r="B7" s="593"/>
      <c r="C7" s="594"/>
      <c r="D7" s="595"/>
      <c r="E7" s="206"/>
      <c r="F7" s="520" t="s">
        <v>139</v>
      </c>
      <c r="G7" s="596"/>
      <c r="I7" s="520" t="s">
        <v>137</v>
      </c>
      <c r="J7" s="596"/>
      <c r="L7" s="605" t="s">
        <v>140</v>
      </c>
      <c r="M7" s="606"/>
      <c r="N7" s="607"/>
      <c r="O7" s="600"/>
      <c r="P7" s="601"/>
      <c r="Q7" s="602"/>
      <c r="R7" s="603"/>
      <c r="S7" s="76"/>
    </row>
    <row r="8" spans="1:19" ht="17" thickBot="1">
      <c r="A8" s="251"/>
      <c r="B8" s="593"/>
      <c r="C8" s="594"/>
      <c r="D8" s="595"/>
      <c r="E8" s="206"/>
      <c r="F8" s="520" t="s">
        <v>141</v>
      </c>
      <c r="G8" s="596"/>
      <c r="I8" s="520" t="s">
        <v>139</v>
      </c>
      <c r="J8" s="596"/>
      <c r="L8" s="608" t="s">
        <v>133</v>
      </c>
      <c r="M8" s="609" t="s">
        <v>134</v>
      </c>
      <c r="N8" s="610" t="s">
        <v>15</v>
      </c>
      <c r="P8" s="601"/>
      <c r="Q8" s="602"/>
      <c r="R8" s="603"/>
      <c r="S8" s="76"/>
    </row>
    <row r="9" spans="1:19">
      <c r="A9" s="251"/>
      <c r="B9" s="593"/>
      <c r="C9" s="594"/>
      <c r="D9" s="595"/>
      <c r="E9" s="206"/>
      <c r="F9" s="520" t="s">
        <v>142</v>
      </c>
      <c r="G9" s="596"/>
      <c r="I9" s="520" t="s">
        <v>141</v>
      </c>
      <c r="J9" s="596"/>
      <c r="L9" s="515"/>
      <c r="M9" s="611"/>
      <c r="N9" s="612">
        <v>0</v>
      </c>
      <c r="P9" s="601"/>
      <c r="Q9" s="602"/>
      <c r="R9" s="603"/>
      <c r="S9" s="76"/>
    </row>
    <row r="10" spans="1:19" ht="20" thickBot="1">
      <c r="A10" s="251"/>
      <c r="B10" s="593"/>
      <c r="C10" s="594"/>
      <c r="D10" s="595"/>
      <c r="E10" s="206"/>
      <c r="F10" s="520" t="s">
        <v>143</v>
      </c>
      <c r="G10" s="596"/>
      <c r="I10" s="520" t="s">
        <v>142</v>
      </c>
      <c r="J10" s="596"/>
      <c r="L10" s="613" t="s">
        <v>86</v>
      </c>
      <c r="M10" s="614"/>
      <c r="N10" s="615">
        <f>SUM(N9:N9)</f>
        <v>0</v>
      </c>
      <c r="P10" s="601"/>
      <c r="Q10" s="602"/>
      <c r="R10" s="603"/>
      <c r="S10" s="76"/>
    </row>
    <row r="11" spans="1:19" ht="17" thickBot="1">
      <c r="A11" s="251"/>
      <c r="B11" s="593"/>
      <c r="C11" s="594"/>
      <c r="D11" s="595"/>
      <c r="E11" s="206"/>
      <c r="F11" s="520" t="s">
        <v>144</v>
      </c>
      <c r="G11" s="596"/>
      <c r="I11" s="520" t="str">
        <f>F10</f>
        <v>PAGO GRUPO FIRMA</v>
      </c>
      <c r="J11" s="596"/>
      <c r="P11" s="601"/>
      <c r="Q11" s="602"/>
      <c r="R11" s="603"/>
      <c r="S11" s="76"/>
    </row>
    <row r="12" spans="1:19" ht="17" thickBot="1">
      <c r="A12" s="251"/>
      <c r="B12" s="593"/>
      <c r="C12" s="594"/>
      <c r="D12" s="595"/>
      <c r="E12" s="206"/>
      <c r="F12" s="520" t="s">
        <v>145</v>
      </c>
      <c r="G12" s="596"/>
      <c r="I12" s="520" t="s">
        <v>144</v>
      </c>
      <c r="J12" s="596"/>
      <c r="L12" s="67" t="s">
        <v>146</v>
      </c>
      <c r="M12" s="553"/>
      <c r="N12" s="68"/>
      <c r="P12" s="695" t="s">
        <v>86</v>
      </c>
      <c r="Q12" s="696"/>
      <c r="R12" s="697">
        <f>SUM(R4:R11)</f>
        <v>0</v>
      </c>
      <c r="S12" s="76"/>
    </row>
    <row r="13" spans="1:19" ht="20" thickBot="1">
      <c r="A13" s="661" t="s">
        <v>165</v>
      </c>
      <c r="B13" s="662"/>
      <c r="C13" s="663">
        <f>SUM(C4:C12)</f>
        <v>0</v>
      </c>
      <c r="D13" s="664"/>
      <c r="E13" s="206"/>
      <c r="F13" s="616" t="s">
        <v>147</v>
      </c>
      <c r="G13" s="617"/>
      <c r="I13" s="616" t="s">
        <v>147</v>
      </c>
      <c r="J13" s="617"/>
      <c r="L13" s="618" t="s">
        <v>133</v>
      </c>
      <c r="M13" s="619" t="s">
        <v>134</v>
      </c>
      <c r="N13" s="620" t="s">
        <v>15</v>
      </c>
      <c r="S13" s="76"/>
    </row>
    <row r="14" spans="1:19" ht="20" thickBot="1">
      <c r="A14" s="665" t="s">
        <v>167</v>
      </c>
      <c r="B14" s="666"/>
      <c r="C14" s="666"/>
      <c r="D14" s="667"/>
      <c r="E14" s="206" t="s">
        <v>148</v>
      </c>
      <c r="F14" s="520" t="s">
        <v>149</v>
      </c>
      <c r="G14" s="621"/>
      <c r="I14" s="520" t="s">
        <v>145</v>
      </c>
      <c r="J14" s="596"/>
      <c r="L14" s="584"/>
      <c r="M14" s="622"/>
      <c r="N14" s="586">
        <v>0</v>
      </c>
      <c r="S14" s="76"/>
    </row>
    <row r="15" spans="1:19" s="196" customFormat="1" ht="18" customHeight="1" thickBot="1">
      <c r="A15" s="672"/>
      <c r="B15" s="673"/>
      <c r="C15" s="674"/>
      <c r="D15" s="675"/>
      <c r="E15" s="623"/>
      <c r="F15" s="624" t="s">
        <v>150</v>
      </c>
      <c r="G15" s="625"/>
      <c r="I15" s="624" t="s">
        <v>151</v>
      </c>
      <c r="J15" s="625"/>
      <c r="L15" s="626" t="s">
        <v>86</v>
      </c>
      <c r="M15" s="627"/>
      <c r="N15" s="628">
        <f>SUM(N14:N14)</f>
        <v>0</v>
      </c>
      <c r="P15"/>
      <c r="Q15" s="209"/>
      <c r="R15" s="604"/>
      <c r="S15" s="188"/>
    </row>
    <row r="16" spans="1:19" ht="17" thickBot="1">
      <c r="A16" s="679"/>
      <c r="B16" s="593"/>
      <c r="C16" s="594"/>
      <c r="D16" s="680"/>
      <c r="E16" s="206"/>
      <c r="F16" s="520" t="s">
        <v>152</v>
      </c>
      <c r="G16" s="621"/>
      <c r="I16" s="520" t="s">
        <v>150</v>
      </c>
      <c r="J16" s="621"/>
      <c r="S16" s="76"/>
    </row>
    <row r="17" spans="1:19" ht="17" thickBot="1">
      <c r="A17" s="679"/>
      <c r="B17" s="593"/>
      <c r="C17" s="594"/>
      <c r="D17" s="680"/>
      <c r="E17" s="206"/>
      <c r="F17" s="520" t="s">
        <v>153</v>
      </c>
      <c r="G17" s="621"/>
      <c r="I17" s="520" t="str">
        <f>+F16</f>
        <v xml:space="preserve">PAGO GAS </v>
      </c>
      <c r="J17" s="621"/>
      <c r="L17" s="67" t="s">
        <v>154</v>
      </c>
      <c r="M17" s="553"/>
      <c r="N17" s="68"/>
      <c r="S17" s="76"/>
    </row>
    <row r="18" spans="1:19" ht="17" thickBot="1">
      <c r="A18" s="689"/>
      <c r="B18" s="690"/>
      <c r="C18" s="691"/>
      <c r="D18" s="692"/>
      <c r="E18" s="206"/>
      <c r="F18" s="616" t="s">
        <v>155</v>
      </c>
      <c r="G18" s="617"/>
      <c r="H18" s="211"/>
      <c r="I18" s="520" t="str">
        <f>+F17</f>
        <v xml:space="preserve">HUEVOS </v>
      </c>
      <c r="J18" s="621"/>
      <c r="L18" s="618" t="s">
        <v>133</v>
      </c>
      <c r="M18" s="619" t="s">
        <v>134</v>
      </c>
      <c r="N18" s="620" t="s">
        <v>15</v>
      </c>
      <c r="S18" s="76"/>
    </row>
    <row r="19" spans="1:19">
      <c r="A19" s="689"/>
      <c r="B19" s="690"/>
      <c r="C19" s="691"/>
      <c r="D19" s="692"/>
      <c r="E19" s="206"/>
      <c r="F19" s="520" t="s">
        <v>96</v>
      </c>
      <c r="G19" s="621"/>
      <c r="I19" s="616" t="s">
        <v>155</v>
      </c>
      <c r="J19" s="617"/>
      <c r="L19" s="629"/>
      <c r="M19" s="630"/>
      <c r="N19" s="631">
        <v>0</v>
      </c>
      <c r="S19" s="76"/>
    </row>
    <row r="20" spans="1:19" ht="20" thickBot="1">
      <c r="A20" s="689"/>
      <c r="B20" s="690"/>
      <c r="C20" s="691"/>
      <c r="D20" s="692"/>
      <c r="E20" s="76"/>
      <c r="F20" s="520" t="s">
        <v>44</v>
      </c>
      <c r="G20" s="621"/>
      <c r="I20" s="520" t="str">
        <f>+F19</f>
        <v xml:space="preserve">RELBASE </v>
      </c>
      <c r="J20" s="621"/>
      <c r="L20" s="632" t="s">
        <v>86</v>
      </c>
      <c r="M20" s="633"/>
      <c r="N20" s="628">
        <f>SUM(N19:N19)</f>
        <v>0</v>
      </c>
      <c r="S20" s="76"/>
    </row>
    <row r="21" spans="1:19" ht="17" thickBot="1">
      <c r="A21" s="689"/>
      <c r="B21" s="690"/>
      <c r="C21" s="691"/>
      <c r="D21" s="692"/>
      <c r="E21" s="76"/>
      <c r="F21" s="520" t="s">
        <v>156</v>
      </c>
      <c r="G21" s="621"/>
      <c r="I21" s="520" t="s">
        <v>44</v>
      </c>
      <c r="J21" s="621"/>
      <c r="L21" s="634"/>
      <c r="S21" s="76"/>
    </row>
    <row r="22" spans="1:19" ht="17" thickBot="1">
      <c r="A22" s="689"/>
      <c r="B22" s="690"/>
      <c r="C22" s="691"/>
      <c r="D22" s="692"/>
      <c r="E22" s="206"/>
      <c r="F22" s="520" t="s">
        <v>47</v>
      </c>
      <c r="G22" s="621"/>
      <c r="I22" s="520" t="s">
        <v>156</v>
      </c>
      <c r="J22" s="621"/>
      <c r="L22" s="67" t="s">
        <v>157</v>
      </c>
      <c r="M22" s="553"/>
      <c r="N22" s="68"/>
      <c r="O22" s="604"/>
      <c r="S22" s="76"/>
    </row>
    <row r="23" spans="1:19" ht="17" thickBot="1">
      <c r="A23" s="703"/>
      <c r="B23" s="704"/>
      <c r="C23" s="705"/>
      <c r="D23" s="706"/>
      <c r="E23" s="206"/>
      <c r="F23" s="635" t="s">
        <v>158</v>
      </c>
      <c r="G23" s="636"/>
      <c r="I23" s="520" t="s">
        <v>47</v>
      </c>
      <c r="J23" s="637"/>
      <c r="L23" s="618" t="s">
        <v>133</v>
      </c>
      <c r="M23" s="619" t="s">
        <v>134</v>
      </c>
      <c r="N23" s="620" t="s">
        <v>15</v>
      </c>
      <c r="S23" s="76"/>
    </row>
    <row r="24" spans="1:19" ht="20" thickBot="1">
      <c r="A24" s="65" t="s">
        <v>165</v>
      </c>
      <c r="B24" s="66"/>
      <c r="C24" s="709">
        <f>SUM(C15:C23)</f>
        <v>0</v>
      </c>
      <c r="D24" s="710"/>
      <c r="E24" s="206"/>
      <c r="F24" s="638" t="s">
        <v>159</v>
      </c>
      <c r="G24" s="639"/>
      <c r="I24" s="635" t="s">
        <v>158</v>
      </c>
      <c r="J24" s="636"/>
      <c r="L24" s="640"/>
      <c r="M24" s="641"/>
      <c r="N24" s="642">
        <v>0</v>
      </c>
      <c r="S24" s="76"/>
    </row>
    <row r="25" spans="1:19" ht="20" thickBot="1">
      <c r="A25" s="665" t="s">
        <v>178</v>
      </c>
      <c r="B25" s="666"/>
      <c r="C25" s="666"/>
      <c r="D25" s="667"/>
      <c r="E25" s="206"/>
      <c r="F25" s="643" t="s">
        <v>66</v>
      </c>
      <c r="G25" s="644">
        <f>SUM(G4:G24)</f>
        <v>0</v>
      </c>
      <c r="I25" s="638" t="s">
        <v>159</v>
      </c>
      <c r="J25" s="639"/>
      <c r="L25" s="645" t="s">
        <v>86</v>
      </c>
      <c r="M25" s="646"/>
      <c r="N25" s="647">
        <f>SUM(N24:N24)</f>
        <v>0</v>
      </c>
      <c r="S25" s="76"/>
    </row>
    <row r="26" spans="1:19" ht="17" thickBot="1">
      <c r="A26" s="689"/>
      <c r="B26" s="690"/>
      <c r="C26" s="691"/>
      <c r="D26" s="692"/>
      <c r="E26" s="76"/>
      <c r="F26" s="648" t="s">
        <v>160</v>
      </c>
      <c r="G26" s="649"/>
      <c r="I26" s="650" t="s">
        <v>66</v>
      </c>
      <c r="J26" s="644">
        <f>SUM(J4:J25)</f>
        <v>0</v>
      </c>
      <c r="S26" s="76"/>
    </row>
    <row r="27" spans="1:19" ht="20" thickBot="1">
      <c r="A27" s="65" t="s">
        <v>165</v>
      </c>
      <c r="B27" s="66"/>
      <c r="C27" s="709">
        <f>SUM(C26)</f>
        <v>0</v>
      </c>
      <c r="D27" s="716"/>
      <c r="E27" s="76"/>
      <c r="F27" s="520" t="s">
        <v>161</v>
      </c>
      <c r="G27" s="187"/>
      <c r="I27" s="651" t="s">
        <v>160</v>
      </c>
      <c r="J27" s="649"/>
      <c r="L27" s="652" t="s">
        <v>162</v>
      </c>
      <c r="M27" s="653"/>
      <c r="N27" s="654"/>
      <c r="S27" s="76"/>
    </row>
    <row r="28" spans="1:19" ht="20" thickBot="1">
      <c r="A28" s="719" t="s">
        <v>182</v>
      </c>
      <c r="B28" s="720"/>
      <c r="C28" s="720"/>
      <c r="D28" s="721"/>
      <c r="E28" s="76"/>
      <c r="F28" s="520" t="s">
        <v>163</v>
      </c>
      <c r="G28" s="596"/>
      <c r="I28" s="520" t="s">
        <v>161</v>
      </c>
      <c r="J28" s="621">
        <f t="shared" ref="J28:J30" si="0">+G27</f>
        <v>0</v>
      </c>
      <c r="L28" s="655" t="s">
        <v>133</v>
      </c>
      <c r="M28" s="656" t="s">
        <v>134</v>
      </c>
      <c r="N28" s="657" t="s">
        <v>15</v>
      </c>
      <c r="S28" s="76"/>
    </row>
    <row r="29" spans="1:19" ht="20" thickBot="1">
      <c r="A29" s="722"/>
      <c r="B29" s="723"/>
      <c r="C29" s="724"/>
      <c r="D29" s="725"/>
      <c r="E29" s="76"/>
      <c r="F29" s="520" t="s">
        <v>164</v>
      </c>
      <c r="G29" s="596"/>
      <c r="I29" s="520" t="s">
        <v>163</v>
      </c>
      <c r="J29" s="621">
        <f t="shared" si="0"/>
        <v>0</v>
      </c>
      <c r="L29" s="658"/>
      <c r="M29" s="659"/>
      <c r="N29" s="660">
        <v>0</v>
      </c>
      <c r="S29" s="76"/>
    </row>
    <row r="30" spans="1:19" ht="20" thickBot="1">
      <c r="A30" s="728"/>
      <c r="B30" s="729"/>
      <c r="C30" s="730"/>
      <c r="D30" s="731"/>
      <c r="E30" s="76"/>
      <c r="F30" s="624" t="s">
        <v>64</v>
      </c>
      <c r="G30" s="625"/>
      <c r="I30" s="520" t="s">
        <v>164</v>
      </c>
      <c r="J30" s="596">
        <f t="shared" si="0"/>
        <v>0</v>
      </c>
      <c r="L30" s="632" t="s">
        <v>86</v>
      </c>
      <c r="M30" s="633"/>
      <c r="N30" s="628">
        <f>SUM(N29:N29)</f>
        <v>0</v>
      </c>
      <c r="S30" s="76"/>
    </row>
    <row r="31" spans="1:19" ht="20" thickBot="1">
      <c r="A31" s="728"/>
      <c r="B31" s="729"/>
      <c r="C31" s="730"/>
      <c r="D31" s="735"/>
      <c r="E31" s="76"/>
      <c r="F31" s="520" t="s">
        <v>78</v>
      </c>
      <c r="G31" s="596"/>
      <c r="I31" s="624" t="s">
        <v>166</v>
      </c>
      <c r="J31" s="625">
        <f>G30</f>
        <v>0</v>
      </c>
      <c r="S31" s="76"/>
    </row>
    <row r="32" spans="1:19" ht="20" thickBot="1">
      <c r="A32" s="728"/>
      <c r="B32" s="729"/>
      <c r="C32" s="730"/>
      <c r="D32" s="735"/>
      <c r="E32" s="206"/>
      <c r="F32" s="635" t="s">
        <v>168</v>
      </c>
      <c r="G32" s="668"/>
      <c r="I32" s="520" t="str">
        <f t="shared" ref="I32:J32" si="1">+F31</f>
        <v xml:space="preserve">NELVIS VILLALOBOS </v>
      </c>
      <c r="J32" s="596">
        <f t="shared" si="1"/>
        <v>0</v>
      </c>
      <c r="L32" s="669" t="s">
        <v>169</v>
      </c>
      <c r="M32" s="670"/>
      <c r="N32" s="671"/>
      <c r="S32" s="76"/>
    </row>
    <row r="33" spans="1:19" ht="20" thickBot="1">
      <c r="A33" s="728"/>
      <c r="B33" s="729"/>
      <c r="C33" s="730"/>
      <c r="D33" s="735"/>
      <c r="E33" s="206"/>
      <c r="F33" s="635" t="s">
        <v>170</v>
      </c>
      <c r="G33" s="668"/>
      <c r="I33" s="520" t="str">
        <f>+F32</f>
        <v>IVONEE GUINEZ ASEO</v>
      </c>
      <c r="J33" s="596">
        <f>+G32</f>
        <v>0</v>
      </c>
      <c r="L33" s="676" t="s">
        <v>133</v>
      </c>
      <c r="M33" s="677" t="s">
        <v>134</v>
      </c>
      <c r="N33" s="678" t="s">
        <v>15</v>
      </c>
      <c r="S33" s="76"/>
    </row>
    <row r="34" spans="1:19" ht="20" thickBot="1">
      <c r="A34" s="728"/>
      <c r="B34" s="729"/>
      <c r="C34" s="730"/>
      <c r="D34" s="735"/>
      <c r="E34" s="76"/>
      <c r="F34" s="638" t="s">
        <v>109</v>
      </c>
      <c r="G34" s="681"/>
      <c r="I34" s="635" t="s">
        <v>170</v>
      </c>
      <c r="J34" s="668">
        <f>G33</f>
        <v>0</v>
      </c>
      <c r="L34" s="682"/>
      <c r="M34" s="683"/>
      <c r="N34" s="684"/>
      <c r="S34" s="76"/>
    </row>
    <row r="35" spans="1:19" ht="20" thickBot="1">
      <c r="A35" s="745" t="s">
        <v>190</v>
      </c>
      <c r="B35" s="746"/>
      <c r="C35" s="747"/>
      <c r="E35" s="76"/>
      <c r="F35" s="650" t="s">
        <v>66</v>
      </c>
      <c r="G35" s="685">
        <f>SUM(G27:G34)</f>
        <v>0</v>
      </c>
      <c r="I35" s="638" t="s">
        <v>109</v>
      </c>
      <c r="J35" s="681">
        <f>G34</f>
        <v>0</v>
      </c>
      <c r="L35" s="686"/>
      <c r="M35" s="687"/>
      <c r="N35" s="688"/>
      <c r="S35" s="76"/>
    </row>
    <row r="36" spans="1:19" ht="21" customHeight="1" thickBot="1">
      <c r="A36" s="745" t="s">
        <v>192</v>
      </c>
      <c r="B36" s="746"/>
      <c r="C36" s="747"/>
      <c r="E36" s="76"/>
      <c r="F36" s="693" t="s">
        <v>171</v>
      </c>
      <c r="G36" s="694"/>
      <c r="I36" s="650" t="s">
        <v>66</v>
      </c>
      <c r="J36" s="644">
        <f>SUM(J28:J35)</f>
        <v>0</v>
      </c>
      <c r="L36" s="686"/>
      <c r="M36" s="687"/>
      <c r="N36" s="688"/>
      <c r="S36" s="76"/>
    </row>
    <row r="37" spans="1:19" ht="20" thickBot="1">
      <c r="A37" s="751" t="s">
        <v>193</v>
      </c>
      <c r="B37" s="752"/>
      <c r="C37" s="753">
        <v>0</v>
      </c>
      <c r="E37" s="76"/>
      <c r="F37" s="698" t="s">
        <v>172</v>
      </c>
      <c r="G37" s="699">
        <v>0</v>
      </c>
      <c r="I37" s="700" t="s">
        <v>171</v>
      </c>
      <c r="J37" s="701"/>
      <c r="L37" s="686"/>
      <c r="M37" s="687"/>
      <c r="N37" s="688"/>
      <c r="S37" s="76"/>
    </row>
    <row r="38" spans="1:19" ht="24" customHeight="1" thickBot="1">
      <c r="A38" s="745" t="s">
        <v>86</v>
      </c>
      <c r="B38" s="746"/>
      <c r="C38" s="754">
        <f>SUM(C29:C34)</f>
        <v>0</v>
      </c>
      <c r="E38" s="76"/>
      <c r="F38" s="698" t="s">
        <v>173</v>
      </c>
      <c r="G38" s="702">
        <f>N10/2</f>
        <v>0</v>
      </c>
      <c r="I38" s="698" t="s">
        <v>172</v>
      </c>
      <c r="J38" s="699">
        <f t="shared" ref="J38:J44" si="2">+G37</f>
        <v>0</v>
      </c>
      <c r="L38" s="686"/>
      <c r="M38" s="687"/>
      <c r="N38" s="688"/>
      <c r="S38" s="76"/>
    </row>
    <row r="39" spans="1:19" ht="20" thickBot="1">
      <c r="A39" s="755" t="s">
        <v>194</v>
      </c>
      <c r="B39" s="756"/>
      <c r="C39" s="757"/>
      <c r="E39" s="76"/>
      <c r="F39" s="698" t="s">
        <v>174</v>
      </c>
      <c r="G39" s="699">
        <f>N15/2</f>
        <v>0</v>
      </c>
      <c r="I39" s="698" t="s">
        <v>173</v>
      </c>
      <c r="J39" s="702">
        <f t="shared" si="2"/>
        <v>0</v>
      </c>
      <c r="L39" s="686"/>
      <c r="M39" s="687"/>
      <c r="N39" s="688"/>
      <c r="S39" s="76"/>
    </row>
    <row r="40" spans="1:19" ht="20" thickBot="1">
      <c r="A40" s="758" t="s">
        <v>195</v>
      </c>
      <c r="B40" s="759"/>
      <c r="C40" s="760"/>
      <c r="E40" s="76"/>
      <c r="F40" s="698" t="s">
        <v>175</v>
      </c>
      <c r="G40" s="699">
        <v>0</v>
      </c>
      <c r="I40" s="698" t="s">
        <v>174</v>
      </c>
      <c r="J40" s="699">
        <f t="shared" si="2"/>
        <v>0</v>
      </c>
      <c r="L40" s="686"/>
      <c r="M40" s="687"/>
      <c r="N40" s="688"/>
      <c r="S40" s="76"/>
    </row>
    <row r="41" spans="1:19" ht="20" thickBot="1">
      <c r="A41" s="751" t="s">
        <v>165</v>
      </c>
      <c r="B41" s="752"/>
      <c r="C41" s="753">
        <f>SUM(C40)</f>
        <v>0</v>
      </c>
      <c r="E41" s="206"/>
      <c r="F41" s="707" t="s">
        <v>176</v>
      </c>
      <c r="G41" s="708">
        <f>N30/2</f>
        <v>0</v>
      </c>
      <c r="I41" s="698" t="s">
        <v>175</v>
      </c>
      <c r="J41" s="699">
        <f t="shared" si="2"/>
        <v>0</v>
      </c>
      <c r="L41" s="686"/>
      <c r="M41" s="687"/>
      <c r="N41" s="688"/>
    </row>
    <row r="42" spans="1:19" ht="20" thickBot="1">
      <c r="A42" s="761" t="s">
        <v>196</v>
      </c>
      <c r="B42" s="762"/>
      <c r="C42" s="763">
        <f>C13+C41+C24+C38+C27</f>
        <v>0</v>
      </c>
      <c r="E42" s="206"/>
      <c r="F42" s="698" t="s">
        <v>177</v>
      </c>
      <c r="G42" s="699">
        <f>N25/2</f>
        <v>0</v>
      </c>
      <c r="I42" s="707" t="s">
        <v>176</v>
      </c>
      <c r="J42" s="708">
        <f>+G41</f>
        <v>0</v>
      </c>
      <c r="L42" s="711"/>
      <c r="M42" s="712"/>
      <c r="N42" s="713"/>
    </row>
    <row r="43" spans="1:19" ht="20" thickBot="1">
      <c r="A43" s="764" t="s">
        <v>197</v>
      </c>
      <c r="B43" s="765"/>
      <c r="C43" s="766"/>
      <c r="E43" s="76"/>
      <c r="F43" s="698" t="s">
        <v>179</v>
      </c>
      <c r="G43" s="699"/>
      <c r="I43" s="698" t="str">
        <f>F43</f>
        <v>GASTO TARJETA DEBITO</v>
      </c>
      <c r="J43" s="699">
        <f t="shared" si="2"/>
        <v>0</v>
      </c>
      <c r="L43" s="714" t="s">
        <v>86</v>
      </c>
      <c r="M43" s="715"/>
      <c r="N43" s="647">
        <f>SUM(N34:N42)</f>
        <v>0</v>
      </c>
      <c r="P43" s="151"/>
      <c r="S43" s="76"/>
    </row>
    <row r="44" spans="1:19" ht="20" thickBot="1">
      <c r="A44" s="767" t="s">
        <v>198</v>
      </c>
      <c r="B44" s="768"/>
      <c r="C44" s="769"/>
      <c r="F44" s="707" t="str">
        <f>L45</f>
        <v>ESTADO DE CUENTA TC BCI</v>
      </c>
      <c r="G44" s="708"/>
      <c r="I44" s="698" t="s">
        <v>177</v>
      </c>
      <c r="J44" s="699">
        <f t="shared" si="2"/>
        <v>0</v>
      </c>
      <c r="S44" s="76"/>
    </row>
    <row r="45" spans="1:19" ht="20" thickBot="1">
      <c r="A45" s="770" t="s">
        <v>193</v>
      </c>
      <c r="B45" s="771"/>
      <c r="C45" s="772">
        <v>0</v>
      </c>
      <c r="F45" s="717" t="s">
        <v>180</v>
      </c>
      <c r="G45" s="718"/>
      <c r="I45" s="707" t="str">
        <f>F44</f>
        <v>ESTADO DE CUENTA TC BCI</v>
      </c>
      <c r="J45" s="708">
        <f>G44</f>
        <v>0</v>
      </c>
      <c r="L45" s="67" t="s">
        <v>181</v>
      </c>
      <c r="M45" s="553"/>
      <c r="N45" s="68"/>
      <c r="S45" s="76"/>
    </row>
    <row r="46" spans="1:19" ht="20" thickBot="1">
      <c r="A46" s="773" t="s">
        <v>195</v>
      </c>
      <c r="B46" s="774"/>
      <c r="C46" s="775">
        <f>C41</f>
        <v>0</v>
      </c>
      <c r="E46" s="206"/>
      <c r="F46" s="643" t="s">
        <v>66</v>
      </c>
      <c r="G46" s="644">
        <f>SUM(G37:G45)</f>
        <v>0</v>
      </c>
      <c r="I46" s="717" t="str">
        <f>F45</f>
        <v xml:space="preserve">TARJETA CREDITO ITAU </v>
      </c>
      <c r="J46" s="718">
        <f>G45</f>
        <v>0</v>
      </c>
      <c r="L46" s="655" t="s">
        <v>133</v>
      </c>
      <c r="M46" s="656" t="s">
        <v>134</v>
      </c>
      <c r="N46" s="657" t="s">
        <v>15</v>
      </c>
      <c r="S46" s="76"/>
    </row>
    <row r="47" spans="1:19" ht="20" thickBot="1">
      <c r="A47" s="761" t="s">
        <v>196</v>
      </c>
      <c r="B47" s="762"/>
      <c r="C47" s="38">
        <f>SUM(C43:C46)</f>
        <v>0</v>
      </c>
      <c r="E47" s="206"/>
      <c r="F47" s="726" t="s">
        <v>183</v>
      </c>
      <c r="G47" s="727"/>
      <c r="I47" s="650" t="s">
        <v>66</v>
      </c>
      <c r="J47" s="644">
        <f>SUM(J38:J46)</f>
        <v>0</v>
      </c>
      <c r="L47" s="658"/>
      <c r="M47" s="659"/>
      <c r="N47" s="660"/>
      <c r="S47" s="76"/>
    </row>
    <row r="48" spans="1:19" ht="20" thickBot="1">
      <c r="E48" s="206"/>
      <c r="F48" s="732" t="s">
        <v>184</v>
      </c>
      <c r="G48" s="733"/>
      <c r="I48" s="734" t="s">
        <v>183</v>
      </c>
      <c r="J48" s="727"/>
      <c r="L48" s="632" t="s">
        <v>86</v>
      </c>
      <c r="M48" s="633"/>
      <c r="N48" s="628">
        <f>SUM(N47:N47)</f>
        <v>0</v>
      </c>
      <c r="S48" s="76"/>
    </row>
    <row r="49" spans="1:19" ht="17" thickBot="1">
      <c r="E49" s="206"/>
      <c r="F49" s="732" t="s">
        <v>185</v>
      </c>
      <c r="G49" s="733"/>
      <c r="I49" s="698" t="str">
        <f>F48</f>
        <v>PRESTAMO 1(cuotas 36 de 60 )</v>
      </c>
      <c r="J49" s="733"/>
      <c r="S49" s="76"/>
    </row>
    <row r="50" spans="1:19" ht="22" thickBot="1">
      <c r="A50" s="778" t="s">
        <v>230</v>
      </c>
      <c r="B50" s="779"/>
      <c r="C50" s="780"/>
      <c r="E50" s="206"/>
      <c r="F50" s="732" t="s">
        <v>186</v>
      </c>
      <c r="G50" s="733"/>
      <c r="I50" s="698" t="str">
        <f>F49</f>
        <v>PRESTAMO 2 (Cuotas 34 de 60)</v>
      </c>
      <c r="J50" s="733"/>
      <c r="S50" s="76"/>
    </row>
    <row r="51" spans="1:19" ht="22" thickBot="1">
      <c r="A51" s="781" t="s">
        <v>231</v>
      </c>
      <c r="B51" s="782"/>
      <c r="C51" s="783"/>
      <c r="E51" s="206"/>
      <c r="F51" s="736" t="s">
        <v>66</v>
      </c>
      <c r="G51" s="737">
        <f>SUM(G48:G50)</f>
        <v>0</v>
      </c>
      <c r="I51" s="698" t="str">
        <f>F50</f>
        <v>PRESTAMO 3 (Cuota 33 de 60)</v>
      </c>
      <c r="J51" s="733"/>
      <c r="S51" s="76"/>
    </row>
    <row r="52" spans="1:19" ht="22" thickBot="1">
      <c r="A52" s="781" t="s">
        <v>232</v>
      </c>
      <c r="B52" s="782"/>
      <c r="C52" s="784"/>
      <c r="E52" s="206"/>
      <c r="F52" s="738" t="s">
        <v>187</v>
      </c>
      <c r="G52" s="649"/>
      <c r="I52" s="739" t="s">
        <v>66</v>
      </c>
      <c r="J52" s="737">
        <f>SUM(J49:J51)</f>
        <v>0</v>
      </c>
      <c r="S52" s="76"/>
    </row>
    <row r="53" spans="1:19" ht="22" thickBot="1">
      <c r="A53" s="781" t="s">
        <v>199</v>
      </c>
      <c r="B53" s="782"/>
      <c r="C53" s="784"/>
      <c r="E53" s="206"/>
      <c r="F53" s="740" t="s">
        <v>188</v>
      </c>
      <c r="G53" s="741" t="e">
        <f>(#REF!/2)</f>
        <v>#REF!</v>
      </c>
      <c r="I53" s="742" t="s">
        <v>187</v>
      </c>
      <c r="J53" s="649"/>
    </row>
    <row r="54" spans="1:19" ht="22" thickBot="1">
      <c r="A54" s="785" t="s">
        <v>233</v>
      </c>
      <c r="B54" s="786"/>
      <c r="C54" s="787"/>
      <c r="E54" s="220"/>
      <c r="F54" s="743" t="s">
        <v>189</v>
      </c>
      <c r="G54" s="744"/>
      <c r="I54" s="740" t="str">
        <f t="shared" ref="I54:I56" si="3">F53</f>
        <v>DINERO NO DEPOSITADO</v>
      </c>
      <c r="J54" s="741"/>
    </row>
    <row r="55" spans="1:19">
      <c r="E55" s="220"/>
      <c r="F55" s="743" t="s">
        <v>191</v>
      </c>
      <c r="G55" s="744"/>
      <c r="I55" s="749" t="str">
        <f t="shared" si="3"/>
        <v xml:space="preserve">LUZ JAVIER </v>
      </c>
      <c r="J55" s="750"/>
    </row>
    <row r="56" spans="1:19" ht="17" thickBot="1">
      <c r="A56" s="216"/>
      <c r="B56" s="604"/>
      <c r="E56" s="220"/>
      <c r="F56" s="743"/>
      <c r="G56" s="744"/>
      <c r="I56" s="749" t="str">
        <f t="shared" si="3"/>
        <v xml:space="preserve">AGUA JAVIER </v>
      </c>
      <c r="J56" s="750"/>
    </row>
    <row r="57" spans="1:19" ht="17" thickBot="1">
      <c r="A57" s="669" t="s">
        <v>200</v>
      </c>
      <c r="B57" s="671"/>
      <c r="E57" s="220"/>
      <c r="F57" s="743"/>
      <c r="G57" s="744"/>
      <c r="I57" s="743"/>
      <c r="J57" s="744"/>
      <c r="K57" s="211"/>
    </row>
    <row r="58" spans="1:19" ht="17" thickBot="1">
      <c r="A58" s="788"/>
      <c r="B58" s="612"/>
      <c r="E58" s="220"/>
      <c r="F58" s="743"/>
      <c r="G58" s="744"/>
      <c r="I58" s="743"/>
      <c r="J58" s="744"/>
      <c r="K58" s="211"/>
    </row>
    <row r="59" spans="1:19" ht="17" thickBot="1">
      <c r="A59" s="789" t="s">
        <v>86</v>
      </c>
      <c r="B59" s="790">
        <f>SUM(B58:B58)</f>
        <v>0</v>
      </c>
      <c r="E59" s="220"/>
      <c r="F59" s="743"/>
      <c r="G59" s="744"/>
      <c r="I59" s="743"/>
      <c r="J59" s="744"/>
      <c r="K59" s="211"/>
    </row>
    <row r="60" spans="1:19" ht="17" thickBot="1">
      <c r="A60" s="67" t="s">
        <v>201</v>
      </c>
      <c r="B60" s="68"/>
      <c r="C60" s="374"/>
      <c r="E60" s="220"/>
      <c r="F60" s="743"/>
      <c r="G60" s="744"/>
      <c r="I60" s="743"/>
      <c r="J60" s="744"/>
      <c r="K60" s="211"/>
    </row>
    <row r="61" spans="1:19" ht="17" thickBot="1">
      <c r="A61" s="791" t="s">
        <v>202</v>
      </c>
      <c r="B61" s="792" t="s">
        <v>9</v>
      </c>
      <c r="E61" s="220"/>
      <c r="F61" s="743"/>
      <c r="G61" s="744"/>
      <c r="I61" s="743"/>
      <c r="J61" s="744"/>
      <c r="K61" s="211"/>
    </row>
    <row r="62" spans="1:19">
      <c r="A62" s="675"/>
      <c r="B62" s="793"/>
      <c r="D62" s="374"/>
      <c r="E62" s="206"/>
      <c r="F62" s="743"/>
      <c r="G62" s="744"/>
      <c r="I62" s="743"/>
      <c r="J62" s="744"/>
      <c r="K62" s="211"/>
    </row>
    <row r="63" spans="1:19" ht="17" thickBot="1">
      <c r="A63" s="692"/>
      <c r="B63" s="794"/>
      <c r="D63" s="374"/>
      <c r="E63" s="206"/>
      <c r="F63" s="797" t="s">
        <v>66</v>
      </c>
      <c r="G63" s="644" t="e">
        <f>SUM(G53:G62)</f>
        <v>#REF!</v>
      </c>
      <c r="I63" s="743"/>
      <c r="J63" s="744"/>
      <c r="K63" s="211"/>
    </row>
    <row r="64" spans="1:19" ht="17" thickBot="1">
      <c r="A64" s="692"/>
      <c r="B64" s="794"/>
      <c r="D64"/>
      <c r="E64" s="206"/>
      <c r="F64" s="734" t="s">
        <v>203</v>
      </c>
      <c r="G64" s="727"/>
      <c r="I64" s="798" t="s">
        <v>66</v>
      </c>
      <c r="J64" s="644">
        <f>SUM(J54:J63)</f>
        <v>0</v>
      </c>
      <c r="K64" s="211"/>
    </row>
    <row r="65" spans="1:11" ht="17" thickBot="1">
      <c r="A65" s="692"/>
      <c r="B65" s="794"/>
      <c r="D65"/>
      <c r="E65" s="206"/>
      <c r="F65" s="800" t="s">
        <v>205</v>
      </c>
      <c r="G65" s="801"/>
      <c r="I65" s="734" t="s">
        <v>203</v>
      </c>
      <c r="J65" s="727"/>
      <c r="K65" s="211"/>
    </row>
    <row r="66" spans="1:11" ht="17" thickBot="1">
      <c r="A66" s="692"/>
      <c r="B66" s="794"/>
      <c r="D66"/>
      <c r="E66" s="206"/>
      <c r="F66" s="739" t="s">
        <v>66</v>
      </c>
      <c r="G66" s="737">
        <f>SUM(G65:G65)</f>
        <v>0</v>
      </c>
      <c r="I66" s="800" t="s">
        <v>205</v>
      </c>
      <c r="J66" s="801">
        <f>G65</f>
        <v>0</v>
      </c>
      <c r="K66" s="211"/>
    </row>
    <row r="67" spans="1:11" ht="17" thickBot="1">
      <c r="A67" s="652" t="s">
        <v>204</v>
      </c>
      <c r="B67" s="799">
        <f>SUM(B62:B66)</f>
        <v>0</v>
      </c>
      <c r="D67"/>
      <c r="E67" s="206"/>
      <c r="F67" s="561" t="s">
        <v>103</v>
      </c>
      <c r="G67" s="701" t="e">
        <f>G25+G35+G46+G51+G63+G66</f>
        <v>#REF!</v>
      </c>
      <c r="I67" s="739" t="s">
        <v>66</v>
      </c>
      <c r="J67" s="737">
        <f>SUM(J66:J66)</f>
        <v>0</v>
      </c>
      <c r="K67" s="211"/>
    </row>
    <row r="68" spans="1:11" ht="17" thickBot="1">
      <c r="A68" s="802" t="s">
        <v>206</v>
      </c>
      <c r="B68" s="803">
        <f>B58-B67</f>
        <v>0</v>
      </c>
      <c r="D68"/>
      <c r="E68" s="206"/>
      <c r="I68" s="561" t="s">
        <v>103</v>
      </c>
      <c r="J68" s="701">
        <f>J67+J52+J47+J36+J26+J64</f>
        <v>0</v>
      </c>
      <c r="K68" s="211"/>
    </row>
    <row r="69" spans="1:11">
      <c r="D69"/>
      <c r="E69" s="206"/>
      <c r="K69" s="211"/>
    </row>
    <row r="70" spans="1:11">
      <c r="D70"/>
      <c r="E70" s="206"/>
      <c r="K70" s="211"/>
    </row>
    <row r="71" spans="1:11">
      <c r="D71"/>
      <c r="E71" s="206"/>
      <c r="K71" s="211"/>
    </row>
    <row r="72" spans="1:11">
      <c r="D72"/>
      <c r="E72" s="206"/>
      <c r="K72" s="211"/>
    </row>
    <row r="73" spans="1:11">
      <c r="D73"/>
      <c r="E73" s="206"/>
      <c r="K73" s="211"/>
    </row>
    <row r="74" spans="1:11">
      <c r="D74"/>
      <c r="E74" s="206"/>
      <c r="K74" s="211"/>
    </row>
    <row r="75" spans="1:11">
      <c r="D75"/>
      <c r="E75" s="206"/>
      <c r="K75" s="211"/>
    </row>
    <row r="76" spans="1:11">
      <c r="D76"/>
      <c r="E76" s="206"/>
      <c r="K76" s="211"/>
    </row>
    <row r="77" spans="1:11">
      <c r="D77"/>
      <c r="E77" s="206"/>
      <c r="K77" s="211"/>
    </row>
    <row r="78" spans="1:11">
      <c r="D78"/>
      <c r="E78" s="206"/>
      <c r="K78" s="211"/>
    </row>
    <row r="79" spans="1:11">
      <c r="D79"/>
      <c r="E79" s="206"/>
      <c r="K79" s="211"/>
    </row>
    <row r="80" spans="1:11">
      <c r="D80"/>
      <c r="E80" s="206"/>
      <c r="K80" s="211"/>
    </row>
    <row r="81" spans="4:11">
      <c r="D81"/>
      <c r="E81" s="206"/>
      <c r="K81" s="211"/>
    </row>
    <row r="82" spans="4:11">
      <c r="D82"/>
      <c r="E82" s="206"/>
      <c r="K82" s="211"/>
    </row>
    <row r="83" spans="4:11">
      <c r="D83"/>
      <c r="E83" s="206"/>
      <c r="K83" s="211"/>
    </row>
    <row r="84" spans="4:11">
      <c r="D84"/>
      <c r="E84" s="220"/>
      <c r="K84" s="211"/>
    </row>
    <row r="85" spans="4:11">
      <c r="E85" s="220"/>
      <c r="K85" s="211"/>
    </row>
    <row r="86" spans="4:11">
      <c r="E86" s="220"/>
      <c r="K86" s="211"/>
    </row>
    <row r="87" spans="4:11">
      <c r="E87" s="220"/>
      <c r="K87" s="211"/>
    </row>
    <row r="88" spans="4:11">
      <c r="E88" s="220"/>
      <c r="K88" s="211"/>
    </row>
    <row r="89" spans="4:11">
      <c r="E89" s="220"/>
      <c r="K89" s="211"/>
    </row>
    <row r="90" spans="4:11">
      <c r="E90" s="220"/>
      <c r="K90" s="211"/>
    </row>
    <row r="91" spans="4:11">
      <c r="E91" s="220"/>
    </row>
    <row r="92" spans="4:11">
      <c r="E92" s="220"/>
    </row>
    <row r="93" spans="4:11">
      <c r="E93" s="220"/>
    </row>
    <row r="94" spans="4:11">
      <c r="E94" s="220"/>
    </row>
    <row r="98" spans="8:10">
      <c r="I98" s="804"/>
      <c r="J98" s="805"/>
    </row>
    <row r="99" spans="8:10">
      <c r="I99" s="804"/>
      <c r="J99" s="805"/>
    </row>
    <row r="100" spans="8:10">
      <c r="I100" s="804"/>
      <c r="J100" s="805"/>
    </row>
    <row r="101" spans="8:10">
      <c r="I101" s="804"/>
      <c r="J101" s="805"/>
    </row>
    <row r="102" spans="8:10">
      <c r="I102" s="804"/>
      <c r="J102" s="805"/>
    </row>
    <row r="103" spans="8:10">
      <c r="I103" s="804"/>
      <c r="J103" s="805"/>
    </row>
    <row r="104" spans="8:10">
      <c r="I104" s="804"/>
      <c r="J104" s="805"/>
    </row>
    <row r="105" spans="8:10">
      <c r="I105" s="804"/>
      <c r="J105" s="805"/>
    </row>
    <row r="106" spans="8:10">
      <c r="I106" s="804"/>
      <c r="J106" s="805"/>
    </row>
    <row r="107" spans="8:10">
      <c r="I107" s="804"/>
      <c r="J107" s="805"/>
    </row>
    <row r="108" spans="8:10">
      <c r="I108" s="804"/>
      <c r="J108" s="805"/>
    </row>
    <row r="109" spans="8:10">
      <c r="I109" s="804"/>
      <c r="J109" s="805"/>
    </row>
    <row r="110" spans="8:10">
      <c r="I110" s="804"/>
      <c r="J110" s="805"/>
    </row>
    <row r="111" spans="8:10">
      <c r="I111" s="804"/>
      <c r="J111" s="805"/>
    </row>
    <row r="112" spans="8:10">
      <c r="H112" s="168"/>
      <c r="I112" s="804"/>
      <c r="J112" s="805"/>
    </row>
    <row r="113" spans="6:10">
      <c r="I113" s="804"/>
      <c r="J113" s="805"/>
    </row>
    <row r="114" spans="6:10">
      <c r="I114" s="804"/>
      <c r="J114" s="805"/>
    </row>
    <row r="115" spans="6:10">
      <c r="I115" s="804"/>
      <c r="J115" s="805"/>
    </row>
    <row r="119" spans="6:10">
      <c r="F119" s="168"/>
      <c r="G119" s="168"/>
    </row>
  </sheetData>
  <mergeCells count="20">
    <mergeCell ref="A57:B57"/>
    <mergeCell ref="A60:B60"/>
    <mergeCell ref="A24:B24"/>
    <mergeCell ref="A25:D25"/>
    <mergeCell ref="L43:M43"/>
    <mergeCell ref="A27:B27"/>
    <mergeCell ref="L45:N45"/>
    <mergeCell ref="A28:D28"/>
    <mergeCell ref="L17:N17"/>
    <mergeCell ref="L22:N22"/>
    <mergeCell ref="A13:B13"/>
    <mergeCell ref="A14:D14"/>
    <mergeCell ref="L32:N32"/>
    <mergeCell ref="P12:Q12"/>
    <mergeCell ref="A1:D1"/>
    <mergeCell ref="F1:R1"/>
    <mergeCell ref="D2:D3"/>
    <mergeCell ref="A3:C3"/>
    <mergeCell ref="L7:N7"/>
    <mergeCell ref="L12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F69-88DB-5D4B-A5A7-4A596A404354}">
  <dimension ref="A1:K40"/>
  <sheetViews>
    <sheetView tabSelected="1" workbookViewId="0">
      <selection activeCell="F1" sqref="F1:G1"/>
    </sheetView>
  </sheetViews>
  <sheetFormatPr baseColWidth="10" defaultRowHeight="16"/>
  <cols>
    <col min="1" max="1" width="21.33203125" customWidth="1"/>
    <col min="2" max="2" width="44.83203125" customWidth="1"/>
    <col min="3" max="3" width="43.83203125" bestFit="1" customWidth="1"/>
    <col min="4" max="4" width="34.5" customWidth="1"/>
    <col min="6" max="6" width="63.6640625" customWidth="1"/>
    <col min="7" max="7" width="23.1640625" customWidth="1"/>
    <col min="9" max="9" width="57.6640625" customWidth="1"/>
    <col min="10" max="10" width="19.83203125" customWidth="1"/>
  </cols>
  <sheetData>
    <row r="1" spans="1:11" ht="17" thickBot="1">
      <c r="A1" s="226" t="s">
        <v>225</v>
      </c>
      <c r="B1" s="806"/>
      <c r="C1" s="806"/>
      <c r="D1" s="227"/>
      <c r="F1" s="669" t="s">
        <v>234</v>
      </c>
      <c r="G1" s="671"/>
      <c r="I1" s="669" t="s">
        <v>229</v>
      </c>
      <c r="J1" s="671"/>
    </row>
    <row r="2" spans="1:11" ht="17" thickBot="1">
      <c r="A2" s="807" t="s">
        <v>7</v>
      </c>
      <c r="B2" s="808" t="s">
        <v>15</v>
      </c>
      <c r="C2" s="809" t="s">
        <v>208</v>
      </c>
      <c r="D2" s="810" t="s">
        <v>14</v>
      </c>
      <c r="F2" s="807" t="s">
        <v>14</v>
      </c>
      <c r="G2" s="811" t="s">
        <v>15</v>
      </c>
      <c r="I2" s="807" t="s">
        <v>14</v>
      </c>
      <c r="J2" s="811" t="s">
        <v>15</v>
      </c>
    </row>
    <row r="3" spans="1:11" ht="17" thickBot="1">
      <c r="A3" s="812"/>
      <c r="B3" s="813"/>
      <c r="C3" s="814"/>
      <c r="D3" s="815"/>
      <c r="F3" s="67" t="s">
        <v>228</v>
      </c>
      <c r="G3" s="68"/>
      <c r="I3" s="743"/>
      <c r="J3" s="817"/>
    </row>
    <row r="4" spans="1:11">
      <c r="A4" s="818"/>
      <c r="B4" s="819"/>
      <c r="C4" s="692"/>
      <c r="D4" s="820"/>
      <c r="E4" s="274"/>
      <c r="F4" s="800"/>
      <c r="G4" s="816"/>
      <c r="I4" s="743"/>
      <c r="J4" s="817"/>
    </row>
    <row r="5" spans="1:11" ht="17" thickBot="1">
      <c r="A5" s="818"/>
      <c r="B5" s="819"/>
      <c r="C5" s="692"/>
      <c r="D5" s="822"/>
      <c r="F5" s="743"/>
      <c r="G5" s="821"/>
      <c r="I5" s="823"/>
      <c r="J5" s="824"/>
    </row>
    <row r="6" spans="1:11" ht="17" thickBot="1">
      <c r="A6" s="818"/>
      <c r="B6" s="819"/>
      <c r="C6" s="692"/>
      <c r="D6" s="822"/>
      <c r="F6" s="743"/>
      <c r="G6" s="744"/>
      <c r="I6" s="826" t="s">
        <v>86</v>
      </c>
      <c r="J6" s="827">
        <f>SUM(J3:J5)</f>
        <v>0</v>
      </c>
    </row>
    <row r="7" spans="1:11">
      <c r="A7" s="818"/>
      <c r="B7" s="819"/>
      <c r="C7" s="692"/>
      <c r="D7" s="822"/>
      <c r="F7" s="743"/>
      <c r="G7" s="825"/>
    </row>
    <row r="8" spans="1:11" ht="17" thickBot="1">
      <c r="A8" s="818"/>
      <c r="B8" s="819"/>
      <c r="C8" s="692"/>
      <c r="D8" s="822"/>
      <c r="F8" s="795"/>
      <c r="G8" s="796"/>
    </row>
    <row r="9" spans="1:11" ht="17" thickBot="1">
      <c r="A9" s="818"/>
      <c r="B9" s="819"/>
      <c r="C9" s="692"/>
      <c r="D9" s="822"/>
      <c r="F9" s="828" t="s">
        <v>209</v>
      </c>
      <c r="G9" s="829"/>
    </row>
    <row r="10" spans="1:11">
      <c r="A10" s="818"/>
      <c r="B10" s="819"/>
      <c r="C10" s="692"/>
      <c r="D10" s="822"/>
      <c r="F10" s="515"/>
      <c r="G10" s="830"/>
    </row>
    <row r="11" spans="1:11">
      <c r="A11" s="818"/>
      <c r="B11" s="819"/>
      <c r="C11" s="692"/>
      <c r="D11" s="822"/>
      <c r="F11" s="515"/>
      <c r="G11" s="830"/>
    </row>
    <row r="12" spans="1:11" ht="17" thickBot="1">
      <c r="A12" s="818"/>
      <c r="B12" s="819"/>
      <c r="C12" s="692"/>
      <c r="D12" s="822"/>
      <c r="F12" s="515"/>
      <c r="G12" s="830"/>
    </row>
    <row r="13" spans="1:11" ht="17" thickBot="1">
      <c r="A13" s="818"/>
      <c r="B13" s="819"/>
      <c r="C13" s="692"/>
      <c r="D13" s="822"/>
      <c r="F13" s="831" t="s">
        <v>210</v>
      </c>
      <c r="G13" s="832"/>
    </row>
    <row r="14" spans="1:11" ht="17" thickBot="1">
      <c r="A14" s="818"/>
      <c r="B14" s="819"/>
      <c r="C14" s="692"/>
      <c r="D14" s="822"/>
      <c r="E14" s="168"/>
      <c r="F14" s="833"/>
      <c r="G14" s="834"/>
      <c r="H14" s="168"/>
      <c r="K14" s="168"/>
    </row>
    <row r="15" spans="1:11" ht="17" thickBot="1">
      <c r="A15" s="818"/>
      <c r="B15" s="819"/>
      <c r="C15" s="692"/>
      <c r="D15" s="822"/>
      <c r="F15" s="831" t="s">
        <v>211</v>
      </c>
      <c r="G15" s="832"/>
    </row>
    <row r="16" spans="1:11">
      <c r="A16" s="818"/>
      <c r="B16" s="819"/>
      <c r="C16" s="692"/>
      <c r="D16" s="822"/>
      <c r="F16" s="833"/>
      <c r="G16" s="835"/>
    </row>
    <row r="17" spans="1:9">
      <c r="A17" s="818"/>
      <c r="B17" s="819"/>
      <c r="C17" s="692"/>
      <c r="D17" s="822"/>
      <c r="F17" s="836"/>
      <c r="G17" s="837"/>
    </row>
    <row r="18" spans="1:9">
      <c r="A18" s="818"/>
      <c r="B18" s="819"/>
      <c r="C18" s="794"/>
      <c r="D18" s="822"/>
      <c r="F18" s="836"/>
      <c r="G18" s="837"/>
    </row>
    <row r="19" spans="1:9" ht="17" thickBot="1">
      <c r="A19" s="840"/>
      <c r="B19" s="841"/>
      <c r="C19" s="706"/>
      <c r="D19" s="842"/>
      <c r="F19" s="838"/>
      <c r="G19" s="839"/>
    </row>
    <row r="20" spans="1:9" ht="20" thickBot="1">
      <c r="A20" s="845" t="s">
        <v>86</v>
      </c>
      <c r="B20" s="362">
        <f>SUM(B3:B19)</f>
        <v>0</v>
      </c>
      <c r="F20" s="843" t="s">
        <v>212</v>
      </c>
      <c r="G20" s="844">
        <f>SUM(G4:G19)</f>
        <v>0</v>
      </c>
    </row>
    <row r="21" spans="1:9" ht="17" thickBot="1">
      <c r="F21" s="846" t="s">
        <v>0</v>
      </c>
      <c r="G21" s="847">
        <f>B20</f>
        <v>0</v>
      </c>
      <c r="H21" s="849" t="s">
        <v>214</v>
      </c>
      <c r="I21" s="850" t="s">
        <v>215</v>
      </c>
    </row>
    <row r="22" spans="1:9" ht="17" thickBot="1">
      <c r="B22" s="151"/>
      <c r="F22" s="561" t="s">
        <v>213</v>
      </c>
      <c r="G22" s="848">
        <f>G21-G20</f>
        <v>0</v>
      </c>
      <c r="H22" s="853">
        <f>G23*33%</f>
        <v>0</v>
      </c>
      <c r="I22" s="854">
        <f>G23-H22</f>
        <v>0</v>
      </c>
    </row>
    <row r="23" spans="1:9" ht="20" thickBot="1">
      <c r="A23" s="65" t="s">
        <v>221</v>
      </c>
      <c r="B23" s="66"/>
      <c r="F23" s="851" t="s">
        <v>216</v>
      </c>
      <c r="G23" s="852">
        <f>G22*35%</f>
        <v>0</v>
      </c>
      <c r="H23" s="856">
        <v>0</v>
      </c>
      <c r="I23" s="857">
        <v>0</v>
      </c>
    </row>
    <row r="24" spans="1:9" ht="17" thickBot="1">
      <c r="A24" s="849" t="s">
        <v>9</v>
      </c>
      <c r="B24" s="847" t="s">
        <v>14</v>
      </c>
      <c r="F24" s="851" t="s">
        <v>217</v>
      </c>
      <c r="G24" s="855">
        <f>G22*65%</f>
        <v>0</v>
      </c>
      <c r="H24" s="856">
        <f>G25*33%</f>
        <v>0</v>
      </c>
      <c r="I24" s="857">
        <f>G25-H24</f>
        <v>0</v>
      </c>
    </row>
    <row r="25" spans="1:9" ht="17" thickBot="1">
      <c r="A25" s="853"/>
      <c r="B25" s="858"/>
      <c r="F25" s="851" t="s">
        <v>218</v>
      </c>
      <c r="G25" s="855">
        <f>G24*25%</f>
        <v>0</v>
      </c>
      <c r="H25" s="860">
        <f>G26*33%</f>
        <v>0</v>
      </c>
      <c r="I25" s="861">
        <f>G26-H25</f>
        <v>0</v>
      </c>
    </row>
    <row r="26" spans="1:9" ht="17" thickBot="1">
      <c r="A26" s="853"/>
      <c r="B26" s="862"/>
      <c r="F26" s="851" t="s">
        <v>219</v>
      </c>
      <c r="G26" s="859">
        <f>G24-G25</f>
        <v>0</v>
      </c>
      <c r="H26" s="827">
        <f>SUM(H22:H25)</f>
        <v>0</v>
      </c>
      <c r="I26" s="827">
        <f>SUM(I22:I25)</f>
        <v>0</v>
      </c>
    </row>
    <row r="27" spans="1:9" ht="17" thickBot="1">
      <c r="A27" s="863">
        <f>A25-A26</f>
        <v>0</v>
      </c>
      <c r="B27" s="847" t="s">
        <v>220</v>
      </c>
      <c r="D27" s="168"/>
      <c r="G27" s="851" t="s">
        <v>214</v>
      </c>
    </row>
    <row r="28" spans="1:9" ht="17" thickBot="1">
      <c r="A28" s="863">
        <f>+A27*5%</f>
        <v>0</v>
      </c>
      <c r="B28" s="847" t="s">
        <v>221</v>
      </c>
      <c r="D28" s="168"/>
      <c r="F28" s="864"/>
      <c r="G28" s="865"/>
    </row>
    <row r="29" spans="1:9" ht="17" thickBot="1">
      <c r="A29" s="863">
        <f>A27-A28</f>
        <v>0</v>
      </c>
      <c r="B29" s="847" t="s">
        <v>222</v>
      </c>
      <c r="D29" s="168"/>
      <c r="F29" s="866"/>
      <c r="G29" s="867"/>
    </row>
    <row r="30" spans="1:9">
      <c r="B30" s="151"/>
      <c r="D30" s="168"/>
      <c r="F30" s="168"/>
      <c r="G30" s="168"/>
    </row>
    <row r="31" spans="1:9">
      <c r="B31" s="151"/>
      <c r="D31" s="168"/>
    </row>
    <row r="32" spans="1:9">
      <c r="B32" s="151"/>
      <c r="D32" s="168"/>
    </row>
    <row r="33" spans="1:4">
      <c r="B33" s="151"/>
      <c r="D33" s="168"/>
    </row>
    <row r="34" spans="1:4" ht="17" thickBot="1">
      <c r="B34" s="151"/>
      <c r="D34" s="168"/>
    </row>
    <row r="35" spans="1:4" ht="17" thickBot="1">
      <c r="A35" s="67" t="s">
        <v>223</v>
      </c>
      <c r="B35" s="553"/>
      <c r="C35" s="68"/>
      <c r="D35" s="168"/>
    </row>
    <row r="36" spans="1:4" ht="17" thickBot="1">
      <c r="A36" s="868" t="s">
        <v>223</v>
      </c>
      <c r="B36" s="809" t="s">
        <v>7</v>
      </c>
      <c r="C36" s="810" t="s">
        <v>9</v>
      </c>
      <c r="D36" s="168"/>
    </row>
    <row r="37" spans="1:4">
      <c r="A37" s="800" t="s">
        <v>227</v>
      </c>
      <c r="B37" s="869"/>
      <c r="C37" s="870"/>
      <c r="D37" s="168"/>
    </row>
    <row r="38" spans="1:4" ht="17" thickBot="1">
      <c r="A38" s="795" t="s">
        <v>224</v>
      </c>
      <c r="B38" s="871"/>
      <c r="C38" s="872"/>
      <c r="D38" s="168"/>
    </row>
    <row r="39" spans="1:4" ht="17" thickBot="1">
      <c r="A39" s="873" t="s">
        <v>226</v>
      </c>
      <c r="B39" s="874"/>
      <c r="C39" s="875">
        <f>SUM(C37:C38)</f>
        <v>0</v>
      </c>
      <c r="D39" s="168"/>
    </row>
    <row r="40" spans="1:4">
      <c r="D40" s="168"/>
    </row>
  </sheetData>
  <mergeCells count="11">
    <mergeCell ref="A23:B23"/>
    <mergeCell ref="F28:G29"/>
    <mergeCell ref="A35:C35"/>
    <mergeCell ref="A39:B39"/>
    <mergeCell ref="F3:G3"/>
    <mergeCell ref="A1:D1"/>
    <mergeCell ref="F1:G1"/>
    <mergeCell ref="I1:J1"/>
    <mergeCell ref="F9:G9"/>
    <mergeCell ref="F13:G13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FIRMA </vt:lpstr>
      <vt:lpstr>HOSTAL </vt:lpstr>
      <vt:lpstr>LUBRICENTRO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2020-09-11T13:31:04Z</dcterms:created>
  <dcterms:modified xsi:type="dcterms:W3CDTF">2020-09-11T14:15:13Z</dcterms:modified>
</cp:coreProperties>
</file>