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stion Rent a Car Maule" sheetId="1" state="visible" r:id="rId2"/>
    <sheet name="Etapa 1" sheetId="2" state="visible" r:id="rId3"/>
    <sheet name="etapa 2" sheetId="3" state="visible" r:id="rId4"/>
    <sheet name="etapa 3" sheetId="4" state="visible" r:id="rId5"/>
    <sheet name="etapa 4" sheetId="5" state="visible" r:id="rId6"/>
    <sheet name="etapa 5" sheetId="6" state="visible" r:id="rId7"/>
    <sheet name="Gestion Ingresos - Egresos" sheetId="7" state="hidden" r:id="rId8"/>
    <sheet name="Help" sheetId="8" state="hidden" r:id="rId9"/>
  </sheets>
  <definedNames>
    <definedName function="false" hidden="false" localSheetId="0" name="_xlnm.Print_Area" vbProcedure="false">'Gestion Rent a Car Maule'!$A$1:$BN$30</definedName>
    <definedName function="false" hidden="false" localSheetId="0" name="_xlnm.Print_Titles" vbProcedure="false">'Gestion Rent a Car Maule'!$4:$7</definedName>
    <definedName function="false" hidden="false" name="L" vbProcedure="false">'Gestion Rent a Car Maule'!$K$7</definedName>
    <definedName function="false" hidden="false" name="valuevx" vbProcedure="false">42.314159</definedName>
    <definedName function="false" hidden="false" name="vertex42_copyright" vbProcedure="false">"© 2006-2018 Vertex42 LLC"</definedName>
    <definedName function="false" hidden="false" name="vertex42_id" vbProcedure="false">"gantt-chart_L.xlsx"</definedName>
    <definedName function="false" hidden="false" name="vertex42_title" vbProcedure="false">"Gantt Chart Template"</definedName>
    <definedName function="false" hidden="false" localSheetId="0" name="prevWBS" vbProcedure="false">'Gestion Rent a Car Maule'!$A1048576</definedName>
    <definedName function="false" hidden="false" localSheetId="6" name="prevWBS" vbProcedure="false">'Gestion Ingresos - Egresos'!$A1048576</definedName>
  </definedName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 </author>
  </authors>
  <commentList>
    <comment ref="C16" authorId="0">
      <text>
        <r>
          <rPr>
            <sz val="8"/>
            <color rgb="FF000000"/>
            <rFont val="Tahoma"/>
            <family val="2"/>
            <charset val="1"/>
          </rPr>
          <t xml:space="preserve">This is an example comment.</t>
        </r>
      </text>
    </comment>
  </commentList>
</comments>
</file>

<file path=xl/sharedStrings.xml><?xml version="1.0" encoding="utf-8"?>
<sst xmlns="http://schemas.openxmlformats.org/spreadsheetml/2006/main" count="1703" uniqueCount="389">
  <si>
    <t xml:space="preserve">GRUPO FIRMA</t>
  </si>
  <si>
    <t xml:space="preserve">Software de gestion Rent a Car Maule</t>
  </si>
  <si>
    <t xml:space="preserve">Fecha de inicio del proyecto</t>
  </si>
  <si>
    <t xml:space="preserve">Mostrar Semana</t>
  </si>
  <si>
    <t xml:space="preserve">Lider de proyecto</t>
  </si>
  <si>
    <t xml:space="preserve">Gonzalo Aravena Olivier</t>
  </si>
  <si>
    <t xml:space="preserve">WBS</t>
  </si>
  <si>
    <t xml:space="preserve">Modulos generales</t>
  </si>
  <si>
    <t xml:space="preserve">PROGRAMADOR</t>
  </si>
  <si>
    <t xml:space="preserve">INICIO</t>
  </si>
  <si>
    <t xml:space="preserve">FIN</t>
  </si>
  <si>
    <t xml:space="preserve">DIAS  (corridos)</t>
  </si>
  <si>
    <t xml:space="preserve">% COMPLETADO</t>
  </si>
  <si>
    <t xml:space="preserve">DIAS DE TRABAJO</t>
  </si>
  <si>
    <t xml:space="preserve">Etapa 1</t>
  </si>
  <si>
    <t xml:space="preserve">Diego Rios</t>
  </si>
  <si>
    <t xml:space="preserve">Administradores de vehiculo</t>
  </si>
  <si>
    <t xml:space="preserve">Administrador de conductores</t>
  </si>
  <si>
    <t xml:space="preserve">Administrador de clientes</t>
  </si>
  <si>
    <t xml:space="preserve">Administrador de usuarios</t>
  </si>
  <si>
    <t xml:space="preserve">gestion de arriendo</t>
  </si>
  <si>
    <t xml:space="preserve">gestion de despacho</t>
  </si>
  <si>
    <t xml:space="preserve">Etapa 2</t>
  </si>
  <si>
    <t xml:space="preserve">Control de pagos y tarifas</t>
  </si>
  <si>
    <t xml:space="preserve">administrador de documentos</t>
  </si>
  <si>
    <t xml:space="preserve">control de recepcion de vehiculos arrendados</t>
  </si>
  <si>
    <t xml:space="preserve">Extencion de contrato</t>
  </si>
  <si>
    <t xml:space="preserve">Alertas para vencimientos </t>
  </si>
  <si>
    <t xml:space="preserve">Registro de daños</t>
  </si>
  <si>
    <t xml:space="preserve">Control de kilometraje</t>
  </si>
  <si>
    <t xml:space="preserve">Etapa 3</t>
  </si>
  <si>
    <t xml:space="preserve">gestor de mantenciones</t>
  </si>
  <si>
    <t xml:space="preserve">traspaso de vehiculos entre sucursales</t>
  </si>
  <si>
    <t xml:space="preserve">Control alertas a clientes</t>
  </si>
  <si>
    <t xml:space="preserve">Integracion con monitoreo GPS</t>
  </si>
  <si>
    <t xml:space="preserve">gestion de pases diario</t>
  </si>
  <si>
    <t xml:space="preserve">Etapa 4</t>
  </si>
  <si>
    <t xml:space="preserve">Calendario de reservas</t>
  </si>
  <si>
    <t xml:space="preserve">Cliente potenciales</t>
  </si>
  <si>
    <t xml:space="preserve">llamado automatico</t>
  </si>
  <si>
    <t xml:space="preserve">control de vehiculos sinietrados</t>
  </si>
  <si>
    <t xml:space="preserve">control de pago vehiculos</t>
  </si>
  <si>
    <t xml:space="preserve">Etapa 5</t>
  </si>
  <si>
    <t xml:space="preserve">control de perfiles de usuarios</t>
  </si>
  <si>
    <t xml:space="preserve">Reportabilidad a medida</t>
  </si>
  <si>
    <t xml:space="preserve">Control de Bodega (Stock de repuestos)</t>
  </si>
  <si>
    <t xml:space="preserve">Historial de mantencion (Valorizado por vehiculo)</t>
  </si>
  <si>
    <t xml:space="preserve"> </t>
  </si>
  <si>
    <t xml:space="preserve">artefactos</t>
  </si>
  <si>
    <t xml:space="preserve">sub modulos</t>
  </si>
  <si>
    <t xml:space="preserve">Tareas resumidas a nivel general para la construccion</t>
  </si>
  <si>
    <t xml:space="preserve">API Rest(server)</t>
  </si>
  <si>
    <t xml:space="preserve">APP Web(client)</t>
  </si>
  <si>
    <t xml:space="preserve">Tecnologia</t>
  </si>
  <si>
    <t xml:space="preserve">puntos de esfuerzo</t>
  </si>
  <si>
    <t xml:space="preserve">completas</t>
  </si>
  <si>
    <t xml:space="preserve">Construccion modelo y relaciones de vehiculos</t>
  </si>
  <si>
    <t xml:space="preserve">x</t>
  </si>
  <si>
    <t xml:space="preserve">javascript</t>
  </si>
  <si>
    <t xml:space="preserve">✅</t>
  </si>
  <si>
    <t xml:space="preserve">Total puntos de desarrollo</t>
  </si>
  <si>
    <t xml:space="preserve">Enrutamiento del servicio</t>
  </si>
  <si>
    <t xml:space="preserve">Total puntos cumplidos</t>
  </si>
  <si>
    <t xml:space="preserve">manejo libreria formidable y sequlizer en node js</t>
  </si>
  <si>
    <t xml:space="preserve">dias habiles trabajados</t>
  </si>
  <si>
    <t xml:space="preserve">Logica registrar vehiculos en base de datos</t>
  </si>
  <si>
    <t xml:space="preserve">advantage diego</t>
  </si>
  <si>
    <t xml:space="preserve">Logica guardar imagen vehiculo en servidor</t>
  </si>
  <si>
    <t xml:space="preserve">Logica editar vehiculo en la base de datos</t>
  </si>
  <si>
    <t xml:space="preserve">Logica editar imagen vehiculo en servidor</t>
  </si>
  <si>
    <t xml:space="preserve">Puntos Faltantes</t>
  </si>
  <si>
    <t xml:space="preserve">Logica mostrar vehiculos de la base de datos</t>
  </si>
  <si>
    <t xml:space="preserve">transformacion en dias</t>
  </si>
  <si>
    <t xml:space="preserve">Logica buscar vehiculo en la base de datos</t>
  </si>
  <si>
    <t xml:space="preserve">Logica mostrar imagen vehiculo en el servidor</t>
  </si>
  <si>
    <t xml:space="preserve">enrutamiento y creacion de controller vehiculo</t>
  </si>
  <si>
    <t xml:space="preserve">PHP</t>
  </si>
  <si>
    <t xml:space="preserve">Dias Habiles faltantes</t>
  </si>
  <si>
    <t xml:space="preserve">manejo de librería guzzleHttp para consulta http</t>
  </si>
  <si>
    <t xml:space="preserve">construccion logica archivo js vehiculos</t>
  </si>
  <si>
    <t xml:space="preserve">Construccion vista  registrar vehiculos en el HTML vehiculo</t>
  </si>
  <si>
    <t xml:space="preserve">HTML</t>
  </si>
  <si>
    <t xml:space="preserve">observacion:</t>
  </si>
  <si>
    <t xml:space="preserve"> El tiempo estimada para esta etapa es relativo y puede variar dependiendo de la complejidad del manejo las tecnologías que se pretenden integrar como lo son la firma y huella digital.</t>
  </si>
  <si>
    <t xml:space="preserve">Construccion vista  mostrar vehiculos en el HTML vehiculo</t>
  </si>
  <si>
    <t xml:space="preserve">Construccion vista  editar vehiculos en el HTML vehiculo</t>
  </si>
  <si>
    <t xml:space="preserve">total</t>
  </si>
  <si>
    <t xml:space="preserve">Construccion modelo y relaciones de conductores</t>
  </si>
  <si>
    <t xml:space="preserve">Manejo libreria sequlizer en node js</t>
  </si>
  <si>
    <t xml:space="preserve">Logica registrar conductores en base de datos</t>
  </si>
  <si>
    <t xml:space="preserve">Logica editar conductores en la base de datos</t>
  </si>
  <si>
    <t xml:space="preserve">Logica mostrar conductores de la base de datos</t>
  </si>
  <si>
    <t xml:space="preserve">Logica buscar conductor en la base de datos</t>
  </si>
  <si>
    <t xml:space="preserve">enrutamiento y creacion de controller conductor</t>
  </si>
  <si>
    <t xml:space="preserve">construccion logica archivo js arriendo y cliente</t>
  </si>
  <si>
    <t xml:space="preserve">Construccion vista registrar conductores en el HTML arriendos</t>
  </si>
  <si>
    <t xml:space="preserve">Construccion vista buscar conductor en el HTML arriendos</t>
  </si>
  <si>
    <t xml:space="preserve">Construccion vista conductores en el HTML clientes</t>
  </si>
  <si>
    <t xml:space="preserve">Construccion modelo y relaciones de clientes y empresas</t>
  </si>
  <si>
    <t xml:space="preserve">Logica registrar cliente en base de datos</t>
  </si>
  <si>
    <t xml:space="preserve">Logica editar cliente en la base de datos</t>
  </si>
  <si>
    <t xml:space="preserve">Logica mostrar clientes de la base de datos</t>
  </si>
  <si>
    <t xml:space="preserve">Logica buscar cliente en la base de datos</t>
  </si>
  <si>
    <t xml:space="preserve">Logica registrar empresa en base de datos</t>
  </si>
  <si>
    <t xml:space="preserve">Logica editar empresa en la base de datos</t>
  </si>
  <si>
    <t xml:space="preserve">Logica mostrar empresas de la base de datos</t>
  </si>
  <si>
    <t xml:space="preserve">Logica buscar empresa en la base de datos</t>
  </si>
  <si>
    <t xml:space="preserve">enrutamiento y creacion de controller clientes</t>
  </si>
  <si>
    <t xml:space="preserve">Construccion vista registrar cliente en el HTML arriendos</t>
  </si>
  <si>
    <t xml:space="preserve">Construccion vista buscar cliente en el HTML arriendos</t>
  </si>
  <si>
    <t xml:space="preserve">Construccion vista clientes en el HTML clientes</t>
  </si>
  <si>
    <t xml:space="preserve">Construccion modelo y relaciones de Usuarios y Roles</t>
  </si>
  <si>
    <t xml:space="preserve">Enrutamiento del servicio con middlewares de autentifiacion</t>
  </si>
  <si>
    <t xml:space="preserve">Manejo libreria sequlizer, bcryptjs  en node js</t>
  </si>
  <si>
    <t xml:space="preserve">Logica registrar usuario en base de datos</t>
  </si>
  <si>
    <t xml:space="preserve">Logica editar usuario en la base de datos</t>
  </si>
  <si>
    <t xml:space="preserve">Logica mostrar usuarios de la base de datos</t>
  </si>
  <si>
    <t xml:space="preserve">Logica buscar usuario en la base de datos</t>
  </si>
  <si>
    <t xml:space="preserve">Logica de Inicio de Sesion usuario</t>
  </si>
  <si>
    <t xml:space="preserve">Logica registrar rol en base de datos</t>
  </si>
  <si>
    <t xml:space="preserve">Logica mostrar roles de la base de datos</t>
  </si>
  <si>
    <t xml:space="preserve">enrutamiento y creacion de controller usuario</t>
  </si>
  <si>
    <t xml:space="preserve">construccion logica archivo js usuario</t>
  </si>
  <si>
    <t xml:space="preserve">Construccion vista registrar usuario en el HTML usuario</t>
  </si>
  <si>
    <t xml:space="preserve">Construccion vista buscar roles en el HTML usuario</t>
  </si>
  <si>
    <t xml:space="preserve">Construccion vista ver usuarios en el HTML usuario</t>
  </si>
  <si>
    <t xml:space="preserve">Construccion vista ver roles en el HTML usuario</t>
  </si>
  <si>
    <t xml:space="preserve">Construccion vista ver editar usuario en el HTML usuario</t>
  </si>
  <si>
    <t xml:space="preserve">Construccion vista activar/desactivar usuario en el HTML usuario</t>
  </si>
  <si>
    <t xml:space="preserve">Construccion modelo y relaciones de arriendos y otras</t>
  </si>
  <si>
    <t xml:space="preserve">Enrutamiento de  los servicios</t>
  </si>
  <si>
    <t xml:space="preserve">Manejo libreria sequlizer, pdfmake, formidable  en node js</t>
  </si>
  <si>
    <t xml:space="preserve">Implementacio y investigacion de la API de signaturit</t>
  </si>
  <si>
    <t xml:space="preserve">Construccion PDF contrato arriendo</t>
  </si>
  <si>
    <t xml:space="preserve">Construccion PDF acta de entrega</t>
  </si>
  <si>
    <t xml:space="preserve">Logica registro arriendo en base de datos</t>
  </si>
  <si>
    <t xml:space="preserve">Logica buscar arriendo en la base de datos</t>
  </si>
  <si>
    <t xml:space="preserve">Logica de mostrar los arriendo de la base de datos</t>
  </si>
  <si>
    <t xml:space="preserve">logica de registrar documentos en base de datos</t>
  </si>
  <si>
    <t xml:space="preserve">Logica registro de documentos en el servidor</t>
  </si>
  <si>
    <t xml:space="preserve">Logica de vista de los documentos del servidor</t>
  </si>
  <si>
    <t xml:space="preserve">Logica registrar accesorios en la base de datos</t>
  </si>
  <si>
    <t xml:space="preserve">Logica de cambiar estado del arriendo en la base de datos</t>
  </si>
  <si>
    <t xml:space="preserve">enrutamiento y creacion de controller arriendo</t>
  </si>
  <si>
    <t xml:space="preserve">construccion logica archivo js arriendo</t>
  </si>
  <si>
    <t xml:space="preserve">manejo de tecnologia de firma digital</t>
  </si>
  <si>
    <t xml:space="preserve">Construccion vista registrar arriendo en el HTML arriendo</t>
  </si>
  <si>
    <t xml:space="preserve">Construccion vista mostrar arriendos activos en el HTML arriendo</t>
  </si>
  <si>
    <t xml:space="preserve">Construccion vista mostrar todos los arriendos en el HTML arriendo</t>
  </si>
  <si>
    <t xml:space="preserve">Construccion vista de Iframe firma digital en el HTML arriendo</t>
  </si>
  <si>
    <t xml:space="preserve">Construccion vista de Iframe huella digital en el HTML arriendo</t>
  </si>
  <si>
    <t xml:space="preserve">Construccion vista buscar arriendo en el HTML arriendo</t>
  </si>
  <si>
    <t xml:space="preserve">Construccion modelo y relaciones </t>
  </si>
  <si>
    <t xml:space="preserve">Manejo libreria sequlizer  en node js</t>
  </si>
  <si>
    <t xml:space="preserve">Logica registrar  en base de datos</t>
  </si>
  <si>
    <t xml:space="preserve">Logica editar  en la base de datos</t>
  </si>
  <si>
    <t xml:space="preserve">Logica mostrar  de la base de datos</t>
  </si>
  <si>
    <t xml:space="preserve">Logica buscar  en la base de datos</t>
  </si>
  <si>
    <t xml:space="preserve">construccion logica archivo js </t>
  </si>
  <si>
    <t xml:space="preserve">Construccion vista  en el HTML despacho</t>
  </si>
  <si>
    <t xml:space="preserve">Construccion vista buscar  en el HTML despacho</t>
  </si>
  <si>
    <t xml:space="preserve">Construccion vista ver despachos en el HTML despacho</t>
  </si>
  <si>
    <t xml:space="preserve">Construccion vista ver arriendos activos en el HTML despacho</t>
  </si>
  <si>
    <t xml:space="preserve">Tareas de referencia para la medicion de esfuerzo</t>
  </si>
  <si>
    <t xml:space="preserve">Puntos de esfuerzo</t>
  </si>
  <si>
    <t xml:space="preserve">detalles etapa 1:</t>
  </si>
  <si>
    <t xml:space="preserve">CORE: comienza desde que una persona arrienda un vehiculo hasta su entrega </t>
  </si>
  <si>
    <t xml:space="preserve">1)al registrar un arriendo se necesita como minimo los siguiente documentos:</t>
  </si>
  <si>
    <t xml:space="preserve">ARRIENDO PARTICULAR Y EMPRESA</t>
  </si>
  <si>
    <t xml:space="preserve">cheque en garantia y/o tarjeta de credito por ambos lados</t>
  </si>
  <si>
    <t xml:space="preserve">licencia de conducir</t>
  </si>
  <si>
    <t xml:space="preserve">comprobante de domicilio</t>
  </si>
  <si>
    <t xml:space="preserve">celula de identidad</t>
  </si>
  <si>
    <t xml:space="preserve">ARRIENDO  EMPRESA REMPLAZO</t>
  </si>
  <si>
    <t xml:space="preserve">2) durante el registro del arriendo se asigna el vehiculo</t>
  </si>
  <si>
    <t xml:space="preserve">3) PAGO DEL ARRIENDO </t>
  </si>
  <si>
    <t xml:space="preserve">cuando es arriendo arriendo persona natural se paga antes</t>
  </si>
  <si>
    <t xml:space="preserve">cuando es arriendo empresa remplazo se paga al final y se agrega carta de servicio</t>
  </si>
  <si>
    <t xml:space="preserve">4) CONFIRMACION ARRIENDO</t>
  </si>
  <si>
    <t xml:space="preserve">se firma el documento mediante un tablet</t>
  </si>
  <si>
    <t xml:space="preserve">se envia contrato al cliente</t>
  </si>
  <si>
    <t xml:space="preserve">5) ENTREGA DEL VEHICULO ARRENDADO</t>
  </si>
  <si>
    <t xml:space="preserve">se toma foto de todos los angulos del vehiculo para identificar sus desperfectos</t>
  </si>
  <si>
    <t xml:space="preserve">se detalla todas las abolladuras, rayaduras y pierzas rotas</t>
  </si>
  <si>
    <t xml:space="preserve">se genera acta de entrega </t>
  </si>
  <si>
    <t xml:space="preserve">se firma acta de entrega</t>
  </si>
  <si>
    <t xml:space="preserve">se envia acta de entrega + fotos a cliente</t>
  </si>
  <si>
    <t xml:space="preserve">Creacion de controllers </t>
  </si>
  <si>
    <t xml:space="preserve">Logica de registro en base de datos</t>
  </si>
  <si>
    <t xml:space="preserve">Logica de busqueda en la base de datos</t>
  </si>
  <si>
    <t xml:space="preserve">Logica de muestra de la base de datos</t>
  </si>
  <si>
    <t xml:space="preserve">enrutamiento y creacion de controllers necesarios</t>
  </si>
  <si>
    <t xml:space="preserve">construccion logica archivos js </t>
  </si>
  <si>
    <t xml:space="preserve">Construccion formulario registro en el HTML </t>
  </si>
  <si>
    <t xml:space="preserve">Construccion vista mostrar  en el HTML </t>
  </si>
  <si>
    <t xml:space="preserve">Administradores documentos</t>
  </si>
  <si>
    <t xml:space="preserve">El tiempo estimada para esta etapa es relativo , puede variar mucho dependiendo de las distintas tecnologias que se pretendan implementar.</t>
  </si>
  <si>
    <t xml:space="preserve">Detalle etapa 2:</t>
  </si>
  <si>
    <t xml:space="preserve">3)Alertas de contratos por vencer y vencidos</t>
  </si>
  <si>
    <t xml:space="preserve">alertar en caso de que un contrato este por vencer</t>
  </si>
  <si>
    <t xml:space="preserve">en caso de que el contrato este vencido y no se este pagando , tomar medidas</t>
  </si>
  <si>
    <t xml:space="preserve">4) recepcion del vehiculo</t>
  </si>
  <si>
    <t xml:space="preserve">se revisa si el vehiculo tiene daños o no</t>
  </si>
  <si>
    <t xml:space="preserve">en caso de que tenga daños el jefe de taller tiene 24h para reliazar un presupuesto</t>
  </si>
  <si>
    <t xml:space="preserve">5) Controlar kilometraje cada 3 semanas</t>
  </si>
  <si>
    <t xml:space="preserve">para relizar mantenciones y control</t>
  </si>
  <si>
    <t xml:space="preserve">Etapa 3: control de asistencia para clientes</t>
  </si>
  <si>
    <t xml:space="preserve">1)Plataforma GPS</t>
  </si>
  <si>
    <t xml:space="preserve">aviso a los clientes sobre vencimiento de contrato</t>
  </si>
  <si>
    <t xml:space="preserve">aviso si excede limite de velocidad</t>
  </si>
  <si>
    <t xml:space="preserve">2)Pase diario</t>
  </si>
  <si>
    <t xml:space="preserve">llamado automatico(estimacion desconocida)</t>
  </si>
  <si>
    <t xml:space="preserve">Etapa 4: clientes</t>
  </si>
  <si>
    <t xml:space="preserve">1) Clientes potenciales</t>
  </si>
  <si>
    <t xml:space="preserve">seguiente de los clientes</t>
  </si>
  <si>
    <t xml:space="preserve">mas de 10 vehiculos disponibles se generan llamados</t>
  </si>
  <si>
    <t xml:space="preserve">Software de gestion Ingresos y Egresos</t>
  </si>
  <si>
    <t xml:space="preserve">TAREAS</t>
  </si>
  <si>
    <t xml:space="preserve">DESARROLLADOR</t>
  </si>
  <si>
    <t xml:space="preserve">HOSTAL PLAZA MAULE</t>
  </si>
  <si>
    <t xml:space="preserve">REGISTRAR INGRESO DE PAGOS Y CONCEPTO DEL INGRESO</t>
  </si>
  <si>
    <t xml:space="preserve">Victor Hodges</t>
  </si>
  <si>
    <t xml:space="preserve">  CARGA Y DESCARGA DEL COMPROBANTE</t>
  </si>
  <si>
    <t xml:space="preserve">1.2</t>
  </si>
  <si>
    <t xml:space="preserve">REGISTRAR EGRESOS DE DINERO Y CONCEPTO</t>
  </si>
  <si>
    <t xml:space="preserve">1.2.1</t>
  </si>
  <si>
    <t xml:space="preserve">  CARGAR COMPROBANTE POR EGRESO RELACIONADO</t>
  </si>
  <si>
    <t xml:space="preserve">1.3</t>
  </si>
  <si>
    <t xml:space="preserve">PROYECCION MENSUAL ECONOMICA DE ACUERDO A ALOJAMIENTOS CLIENTES EMPRESA</t>
  </si>
  <si>
    <t xml:space="preserve">FIRMA ABOGADOS CHILE</t>
  </si>
  <si>
    <t xml:space="preserve">2.1</t>
  </si>
  <si>
    <t xml:space="preserve">REGISTRAR CAUSAS POR CLIENTE</t>
  </si>
  <si>
    <t xml:space="preserve">2.1.1</t>
  </si>
  <si>
    <t xml:space="preserve">REGISTRAR EL MONTO TOTAL DEL SERVICIO</t>
  </si>
  <si>
    <t xml:space="preserve">2.1.2</t>
  </si>
  <si>
    <t xml:space="preserve">REGISTRAR LA CANTIDAD DE CUOTAS</t>
  </si>
  <si>
    <t xml:space="preserve">2.1.3</t>
  </si>
  <si>
    <t xml:space="preserve">REGISTRAR MONTO DE LAS CUOTAS</t>
  </si>
  <si>
    <t xml:space="preserve">CARGA Y DESCARGA DOCUMENTOS</t>
  </si>
  <si>
    <t xml:space="preserve">2.2</t>
  </si>
  <si>
    <t xml:space="preserve">EMITIR ALERTA X DIAS ANTES QUE LA CUOTA ESTE POR VENCER</t>
  </si>
  <si>
    <t xml:space="preserve">2.2.1</t>
  </si>
  <si>
    <t xml:space="preserve">LLAMADO AUTOMATICO AL CLIENTE</t>
  </si>
  <si>
    <t xml:space="preserve">2.3</t>
  </si>
  <si>
    <t xml:space="preserve">PROYECCION ECONOMICA DE ACUERDO A LOS CONTRATOS FIRMADOS</t>
  </si>
  <si>
    <t xml:space="preserve">2.4</t>
  </si>
  <si>
    <t xml:space="preserve">REGISTRAR INGRESOS DE DINERO</t>
  </si>
  <si>
    <t xml:space="preserve">2.4.1</t>
  </si>
  <si>
    <t xml:space="preserve">REGISTRAR INGRESO DE DINEROS Y CONCEPTO DEL INGRESO</t>
  </si>
  <si>
    <t xml:space="preserve">2.4.2</t>
  </si>
  <si>
    <t xml:space="preserve">2.5</t>
  </si>
  <si>
    <t xml:space="preserve">2.5.1</t>
  </si>
  <si>
    <t xml:space="preserve">2.5.2</t>
  </si>
  <si>
    <t xml:space="preserve">RENT A CAR MAULE</t>
  </si>
  <si>
    <t xml:space="preserve">REGISTRAR CONTRATOS, MONTOS Y DIAS DE ARRIENDO</t>
  </si>
  <si>
    <t xml:space="preserve">3.1.1</t>
  </si>
  <si>
    <t xml:space="preserve">CARGA Y DESCARGA DOCUMENTOS ASOCIADOS AL ARRIENDO</t>
  </si>
  <si>
    <t xml:space="preserve">3.2.1</t>
  </si>
  <si>
    <t xml:space="preserve">CARGA Y DESCARGA DOCUMENTOS ASOCIADOS AL INGRESO</t>
  </si>
  <si>
    <t xml:space="preserve">3.3</t>
  </si>
  <si>
    <t xml:space="preserve">3.3.1</t>
  </si>
  <si>
    <t xml:space="preserve">CARGA Y DESCARGA DOCUMENTOS ASOCIADOS AL EGRESO</t>
  </si>
  <si>
    <t xml:space="preserve">3.3.2</t>
  </si>
  <si>
    <t xml:space="preserve">REGISTRA EGRESO EN CAJA CHICA</t>
  </si>
  <si>
    <t xml:space="preserve">3.4</t>
  </si>
  <si>
    <t xml:space="preserve">EMITE ALERTA X DIAS ANTES DEL VENCIMIENTO DEL ARRIENDO</t>
  </si>
  <si>
    <t xml:space="preserve">3.4.1</t>
  </si>
  <si>
    <t xml:space="preserve">LUBRICENTRO RENT A CAR</t>
  </si>
  <si>
    <t xml:space="preserve">REGISTRAR INGRESOS DE DINERO POR OPERACIÓN (LAVADO,REPARACION,MANTENCION)</t>
  </si>
  <si>
    <t xml:space="preserve">4.2.1</t>
  </si>
  <si>
    <t xml:space="preserve">REGISTRAR CONCEPTO DEL EGRESO ASOCIADO AL VEHICULO</t>
  </si>
  <si>
    <t xml:space="preserve">4.2.2</t>
  </si>
  <si>
    <t xml:space="preserve">4.2.3</t>
  </si>
  <si>
    <t xml:space="preserve">INMOBILIARIA</t>
  </si>
  <si>
    <t xml:space="preserve">REGISTRAR PROPIEDADES</t>
  </si>
  <si>
    <t xml:space="preserve">5.1.1</t>
  </si>
  <si>
    <t xml:space="preserve">REGISTRAR MONTO DE COMPRA DE LA PROPIEDAD</t>
  </si>
  <si>
    <t xml:space="preserve">REGISTRAR INGRESOS POR CONCEPTO (SEPARADO POR INMUEBLE)</t>
  </si>
  <si>
    <t xml:space="preserve">5.2.1</t>
  </si>
  <si>
    <t xml:space="preserve">REGISTRAR MONTO Y FECHA</t>
  </si>
  <si>
    <t xml:space="preserve">5.2.2</t>
  </si>
  <si>
    <t xml:space="preserve">ADJUNTAR DOCUMENTOS</t>
  </si>
  <si>
    <t xml:space="preserve">5.2.3</t>
  </si>
  <si>
    <t xml:space="preserve">5.3</t>
  </si>
  <si>
    <t xml:space="preserve">REGISTRA VENTA DE PROPIEDADES</t>
  </si>
  <si>
    <t xml:space="preserve">5.3.1</t>
  </si>
  <si>
    <t xml:space="preserve">REGISTRA MONTO Y FECHA DE LA VENTA</t>
  </si>
  <si>
    <t xml:space="preserve">5.3.2</t>
  </si>
  <si>
    <t xml:space="preserve">FRUTICOLA AGRO FIRMA</t>
  </si>
  <si>
    <t xml:space="preserve">REGISTRAR NEGOCIOS</t>
  </si>
  <si>
    <t xml:space="preserve">6.1.1</t>
  </si>
  <si>
    <t xml:space="preserve">REGISTRAR MONTO DEL NEGOCIO Y FECHA</t>
  </si>
  <si>
    <t xml:space="preserve">6.2</t>
  </si>
  <si>
    <t xml:space="preserve">REGISTRA INGRESOS</t>
  </si>
  <si>
    <t xml:space="preserve">6.2.1</t>
  </si>
  <si>
    <t xml:space="preserve">REGISTRA MONTO, NEGOCIO ASOCIADO</t>
  </si>
  <si>
    <t xml:space="preserve">6.2.2</t>
  </si>
  <si>
    <t xml:space="preserve">ADJUNTA DOCUMENTOS</t>
  </si>
  <si>
    <t xml:space="preserve">6.3</t>
  </si>
  <si>
    <t xml:space="preserve">REGISTRA EGRESOS</t>
  </si>
  <si>
    <t xml:space="preserve">6.3.1</t>
  </si>
  <si>
    <t xml:space="preserve">REGISTRA MONTO Y CONCEPTO DEL EGRESO</t>
  </si>
  <si>
    <t xml:space="preserve">6.3.2</t>
  </si>
  <si>
    <t xml:space="preserve">6.3.3</t>
  </si>
  <si>
    <t xml:space="preserve">6.4</t>
  </si>
  <si>
    <t xml:space="preserve">PROYECCION ECONOMICA DEL NEGOCIO</t>
  </si>
  <si>
    <t xml:space="preserve">MAQUETA DE FILAS</t>
  </si>
  <si>
    <t xml:space="preserve">EN CASO DE CAGAZO, USAR ESTAS FORMULAS</t>
  </si>
  <si>
    <t xml:space="preserve">[ NIVEL 1 TAREA O FASE ]</t>
  </si>
  <si>
    <t xml:space="preserve"> . [ Nivel 2 Tarea ]</t>
  </si>
  <si>
    <t xml:space="preserve"> . . [ Nivel 3 Tarea ]</t>
  </si>
  <si>
    <t xml:space="preserve"> . . . [ Nivel 4 Tarea ]</t>
  </si>
  <si>
    <t xml:space="preserve">Help</t>
  </si>
  <si>
    <t xml:space="preserve">https://www.vertex42.com/ExcelTemplates/excel-gantt-chart.html</t>
  </si>
  <si>
    <t xml:space="preserve">About This Template</t>
  </si>
  <si>
    <t xml:space="preserve">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</si>
  <si>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xml:space="preserve">Be sure to read the Getting Started Tips below. Watching the video demos for Gantt Chart Template Pro may also help you see how to use the spreadsheet.</t>
  </si>
  <si>
    <t xml:space="preserve">Watch Demo Videos of the Pro Version on Vertex42.com</t>
  </si>
  <si>
    <t xml:space="preserve">Please read the license agreement in the TermsOfUse worksheet to learn how you may or may not use and share this spreadsheet.</t>
  </si>
  <si>
    <t xml:space="preserve">Getting Started Tips</t>
  </si>
  <si>
    <t xml:space="preserve">• [Bracketed Text] is meant to be edited, like the project title and task descriptions.</t>
  </si>
  <si>
    <t xml:space="preserve">• Some of the labels include cell comments to provide extra information.</t>
  </si>
  <si>
    <t xml:space="preserve">Label</t>
  </si>
  <si>
    <t xml:space="preserve">• To adjust the range of dates shown in the Gantt chart, change the Display Week number.</t>
  </si>
  <si>
    <t xml:space="preserve">• The Project Start Date is used to define the first week shown in the gantt chart.</t>
  </si>
  <si>
    <t xml:space="preserve">• Insert new tasks using one of the methods listed below.</t>
  </si>
  <si>
    <t xml:space="preserve">• Define the task start date and duration (days) by editing the light green cells.</t>
  </si>
  <si>
    <t xml:space="preserve">Input Cell</t>
  </si>
  <si>
    <t xml:space="preserve">• If you see "#####" in a cell, widen the column to display the cell contents.</t>
  </si>
  <si>
    <r>
      <rPr>
        <sz val="11"/>
        <color rgb="FFFF0000"/>
        <rFont val="Arial"/>
        <family val="2"/>
        <charset val="1"/>
      </rPr>
      <t xml:space="preserve">• </t>
    </r>
    <r>
      <rPr>
        <b val="true"/>
        <sz val="11"/>
        <color rgb="FFFF0000"/>
        <rFont val="Arial"/>
        <family val="2"/>
        <charset val="1"/>
      </rPr>
      <t xml:space="preserve">Backup</t>
    </r>
    <r>
      <rPr>
        <sz val="11"/>
        <color rgb="FFFF0000"/>
        <rFont val="Arial"/>
        <family val="2"/>
        <charset val="1"/>
      </rPr>
      <t xml:space="preserve"> your file regularly to avoid losing data! Excel files get corrupted occasionally.</t>
    </r>
  </si>
  <si>
    <t xml:space="preserve">Inserting New Tasks (Rows)</t>
  </si>
  <si>
    <r>
      <rPr>
        <sz val="11"/>
        <rFont val="Arial"/>
        <family val="2"/>
        <charset val="1"/>
      </rPr>
      <t xml:space="preserve">When inserting and deleting tasks, you need to insert and delete </t>
    </r>
    <r>
      <rPr>
        <b val="true"/>
        <sz val="11"/>
        <rFont val="Arial"/>
        <family val="2"/>
        <charset val="1"/>
      </rPr>
      <t xml:space="preserve">entire rows</t>
    </r>
    <r>
      <rPr>
        <sz val="11"/>
        <rFont val="Arial"/>
        <family val="2"/>
        <charset val="1"/>
      </rPr>
      <t xml:space="preserve">. Some columns contain formulas (such as the End Date and the Work Days columns), so these formulas need to copied to the newly inserted rows.</t>
    </r>
  </si>
  <si>
    <t xml:space="preserve">METHOD 1 (recommended)</t>
  </si>
  <si>
    <t xml:space="preserve">• Insert a new blank row by right-clicking on the row number and selecting Insert.</t>
  </si>
  <si>
    <t xml:space="preserve">• With the new blank row selected, press Ctrl+d to copy the formulas and formatting down from the row above OR use the row drag handle to copy the formulas and formatting down.</t>
  </si>
  <si>
    <t xml:space="preserve">METHOD 2</t>
  </si>
  <si>
    <t xml:space="preserve">• Copy a row from the set of template rows at the bottom of the worksheet.</t>
  </si>
  <si>
    <t xml:space="preserve">• Right-click on the row where you want to insert the new task and select Insert Copied Cells.</t>
  </si>
  <si>
    <t xml:space="preserve">Method 2 will work, but Excel will split/fracture/duplicate conditional formatting rules rather than merging the rules. This can cause inefficiencies in very large and heavily modified files.</t>
  </si>
  <si>
    <t xml:space="preserve">Help improve Excel by voting on a suggestion to fix this problem.</t>
  </si>
  <si>
    <t xml:space="preserve">Using the Template Rows and Choosing a WBS Level</t>
  </si>
  <si>
    <t xml:space="preserve">The set of template rows at the bottom of the Gantt Chart worksheet provide examples of different ways to format and define tasks for different WBS levels.</t>
  </si>
  <si>
    <t xml:space="preserve">Each different WBS level uses a different formula in the WBS column.</t>
  </si>
  <si>
    <t xml:space="preserve">You can either copy/paste/insert these template rows via Method 2 as explained above, OR you can just copy/paste the desired WBS cell when you want to change the WBS level.</t>
  </si>
  <si>
    <t xml:space="preserve">If you leave a blank cell above a WBS number, the numbering will reset to 1.x.x. The formulas are meant for convenience, but you can manually enter the WBS numbers if you want to.</t>
  </si>
  <si>
    <t xml:space="preserve">You can indent the task description for sub-tasks by entering leading spaces or using the Indent feature in Excel.</t>
  </si>
  <si>
    <t xml:space="preserve">Creating Task Dependencies</t>
  </si>
  <si>
    <t xml:space="preserve">You can enter the Start date manually, or define task dependencies using a formula. Below are some common options for defining the Start date:</t>
  </si>
  <si>
    <t xml:space="preserve">A.</t>
  </si>
  <si>
    <t xml:space="preserve">Enter the date manually (e.g. 1/3/2015)</t>
  </si>
  <si>
    <t xml:space="preserve">B.</t>
  </si>
  <si>
    <t xml:space="preserve">Reference the Project Start Date (e.g. =$E$4 )</t>
  </si>
  <si>
    <t xml:space="preserve">C.</t>
  </si>
  <si>
    <t xml:space="preserve">Set the Start date to the next Work Day after another task's End date.</t>
  </si>
  <si>
    <r>
      <rPr>
        <sz val="11"/>
        <rFont val="Arial"/>
        <family val="2"/>
        <charset val="1"/>
      </rPr>
      <t xml:space="preserve">• Use the formula =WORKDAY(</t>
    </r>
    <r>
      <rPr>
        <i val="true"/>
        <sz val="11"/>
        <rFont val="Arial"/>
        <family val="2"/>
        <charset val="1"/>
      </rPr>
      <t xml:space="preserve">enddate</t>
    </r>
    <r>
      <rPr>
        <sz val="11"/>
        <rFont val="Arial"/>
        <family val="2"/>
        <charset val="1"/>
      </rPr>
      <t xml:space="preserve">,1) where </t>
    </r>
    <r>
      <rPr>
        <i val="true"/>
        <sz val="11"/>
        <rFont val="Arial"/>
        <family val="2"/>
        <charset val="1"/>
      </rPr>
      <t xml:space="preserve">enddate</t>
    </r>
    <r>
      <rPr>
        <sz val="11"/>
        <rFont val="Arial"/>
        <family val="2"/>
        <charset val="1"/>
      </rPr>
      <t xml:space="preserve"> is the reference to the End date of a predecessor task.</t>
    </r>
  </si>
  <si>
    <r>
      <rPr>
        <sz val="11"/>
        <rFont val="Arial"/>
        <family val="2"/>
        <charset val="1"/>
      </rPr>
      <t xml:space="preserve">• For multiple predecessors, the formula would be =MAX(WORKDAY(</t>
    </r>
    <r>
      <rPr>
        <i val="true"/>
        <sz val="11"/>
        <rFont val="Arial"/>
        <family val="2"/>
        <charset val="1"/>
      </rPr>
      <t xml:space="preserve">enddate1</t>
    </r>
    <r>
      <rPr>
        <sz val="11"/>
        <rFont val="Arial"/>
        <family val="2"/>
        <charset val="1"/>
      </rPr>
      <t xml:space="preserve">,1),WORKDAY(</t>
    </r>
    <r>
      <rPr>
        <i val="true"/>
        <sz val="11"/>
        <rFont val="Arial"/>
        <family val="2"/>
        <charset val="1"/>
      </rPr>
      <t xml:space="preserve">enddate2</t>
    </r>
    <r>
      <rPr>
        <sz val="11"/>
        <rFont val="Arial"/>
        <family val="2"/>
        <charset val="1"/>
      </rPr>
      <t xml:space="preserve">,1))</t>
    </r>
  </si>
  <si>
    <t xml:space="preserve">D.</t>
  </si>
  <si>
    <t xml:space="preserve">Set the Start date to the next Calendar Day after another task's End date.</t>
  </si>
  <si>
    <r>
      <rPr>
        <sz val="11"/>
        <rFont val="Arial"/>
        <family val="2"/>
        <charset val="1"/>
      </rPr>
      <t xml:space="preserve">• This formula is very simple: =</t>
    </r>
    <r>
      <rPr>
        <i val="true"/>
        <sz val="11"/>
        <rFont val="Arial"/>
        <family val="2"/>
        <charset val="1"/>
      </rPr>
      <t xml:space="preserve">enddate</t>
    </r>
    <r>
      <rPr>
        <sz val="11"/>
        <rFont val="Arial"/>
        <family val="2"/>
        <charset val="1"/>
      </rPr>
      <t xml:space="preserve">+1</t>
    </r>
  </si>
  <si>
    <r>
      <rPr>
        <sz val="11"/>
        <rFont val="Arial"/>
        <family val="2"/>
        <charset val="1"/>
      </rPr>
      <t xml:space="preserve">• For multiple predecessors, the formula would be =MAX(</t>
    </r>
    <r>
      <rPr>
        <i val="true"/>
        <sz val="11"/>
        <rFont val="Arial"/>
        <family val="2"/>
        <charset val="1"/>
      </rPr>
      <t xml:space="preserve">enddate1</t>
    </r>
    <r>
      <rPr>
        <sz val="11"/>
        <rFont val="Arial"/>
        <family val="2"/>
        <charset val="1"/>
      </rPr>
      <t xml:space="preserve">,</t>
    </r>
    <r>
      <rPr>
        <i val="true"/>
        <sz val="11"/>
        <rFont val="Arial"/>
        <family val="2"/>
        <charset val="1"/>
      </rPr>
      <t xml:space="preserve">enddate2</t>
    </r>
    <r>
      <rPr>
        <sz val="11"/>
        <rFont val="Arial"/>
        <family val="2"/>
        <charset val="1"/>
      </rPr>
      <t xml:space="preserve">,</t>
    </r>
    <r>
      <rPr>
        <i val="true"/>
        <sz val="11"/>
        <rFont val="Arial"/>
        <family val="2"/>
        <charset val="1"/>
      </rPr>
      <t xml:space="preserve">enddate3</t>
    </r>
    <r>
      <rPr>
        <sz val="11"/>
        <rFont val="Arial"/>
        <family val="2"/>
        <charset val="1"/>
      </rPr>
      <t xml:space="preserve">)+1</t>
    </r>
  </si>
  <si>
    <t xml:space="preserve">E.</t>
  </si>
  <si>
    <t xml:space="preserve">Set the Start date to a number of days before or after another date.</t>
  </si>
  <si>
    <r>
      <rPr>
        <sz val="11"/>
        <rFont val="Arial"/>
        <family val="2"/>
        <charset val="1"/>
      </rPr>
      <t xml:space="preserve">• This formula is just like the one in C or D, except that in place of the "1" you enter the number of days, such as =WORKDAY(</t>
    </r>
    <r>
      <rPr>
        <i val="true"/>
        <sz val="11"/>
        <rFont val="Arial"/>
        <family val="2"/>
        <charset val="1"/>
      </rPr>
      <t xml:space="preserve">enddate</t>
    </r>
    <r>
      <rPr>
        <sz val="11"/>
        <rFont val="Arial"/>
        <family val="2"/>
        <charset val="1"/>
      </rPr>
      <t xml:space="preserve">,5) or =WORKDAY(</t>
    </r>
    <r>
      <rPr>
        <i val="true"/>
        <sz val="11"/>
        <rFont val="Arial"/>
        <family val="2"/>
        <charset val="1"/>
      </rPr>
      <t xml:space="preserve">startdate</t>
    </r>
    <r>
      <rPr>
        <sz val="11"/>
        <rFont val="Arial"/>
        <family val="2"/>
        <charset val="1"/>
      </rPr>
      <t xml:space="preserve">,-5)</t>
    </r>
  </si>
  <si>
    <t xml:space="preserve">F.</t>
  </si>
  <si>
    <t xml:space="preserve">Use a lookup formula and the Predecessor column to define the start date.</t>
  </si>
  <si>
    <t xml:space="preserve">[The formulas for using this method are built into Gantt Chart Template Pro]</t>
  </si>
  <si>
    <t xml:space="preserve">Changing the Color of the Bars in the Gantt Chart</t>
  </si>
  <si>
    <t xml:space="preserve">[Advanced] The Gantt Chart is created using conditional formatting, so you can modify the conditional formatting rules to change the format to a different color. The Pro version includes a column where you can change the color by entering a color code ("b"=blue, "g"=green, etc.)</t>
  </si>
  <si>
    <t xml:space="preserve">FAQs</t>
  </si>
  <si>
    <t xml:space="preserve">Q:</t>
  </si>
  <si>
    <r>
      <rPr>
        <sz val="11"/>
        <color rgb="FF376092"/>
        <rFont val="Arial"/>
        <family val="2"/>
        <charset val="1"/>
      </rPr>
      <t xml:space="preserve">How do I enter the </t>
    </r>
    <r>
      <rPr>
        <b val="true"/>
        <sz val="11"/>
        <color rgb="FF376092"/>
        <rFont val="Arial"/>
        <family val="2"/>
        <charset val="1"/>
      </rPr>
      <t xml:space="preserve">Work Days</t>
    </r>
    <r>
      <rPr>
        <sz val="11"/>
        <color rgb="FF376092"/>
        <rFont val="Arial"/>
        <family val="2"/>
        <charset val="1"/>
      </rPr>
      <t xml:space="preserve"> instead of </t>
    </r>
    <r>
      <rPr>
        <b val="true"/>
        <sz val="11"/>
        <color rgb="FF376092"/>
        <rFont val="Arial"/>
        <family val="2"/>
        <charset val="1"/>
      </rPr>
      <t xml:space="preserve">Calendar Days</t>
    </r>
    <r>
      <rPr>
        <sz val="11"/>
        <color rgb="FF376092"/>
        <rFont val="Arial"/>
        <family val="2"/>
        <charset val="1"/>
      </rPr>
      <t xml:space="preserve">?</t>
    </r>
  </si>
  <si>
    <t xml:space="preserve">Entering work days instead of calendar days is a feature of the Pro version. There is nothing in the free version preventing you from entering your own formulas, though.</t>
  </si>
  <si>
    <r>
      <rPr>
        <sz val="11"/>
        <color rgb="FF376092"/>
        <rFont val="Arial"/>
        <family val="2"/>
        <charset val="1"/>
      </rPr>
      <t xml:space="preserve">How do I calculate Calendar Days after entering the </t>
    </r>
    <r>
      <rPr>
        <b val="true"/>
        <sz val="11"/>
        <color rgb="FF376092"/>
        <rFont val="Arial"/>
        <family val="2"/>
        <charset val="1"/>
      </rPr>
      <t xml:space="preserve">Start and End Dates</t>
    </r>
    <r>
      <rPr>
        <sz val="11"/>
        <color rgb="FF376092"/>
        <rFont val="Arial"/>
        <family val="2"/>
        <charset val="1"/>
      </rPr>
      <t xml:space="preserve">?</t>
    </r>
  </si>
  <si>
    <r>
      <rPr>
        <sz val="11"/>
        <rFont val="Arial"/>
        <family val="2"/>
        <charset val="1"/>
      </rPr>
      <t xml:space="preserve">You can calculate the duration in calendar days (including both start and end dates) using the formula =</t>
    </r>
    <r>
      <rPr>
        <i val="true"/>
        <sz val="11"/>
        <rFont val="Arial"/>
        <family val="2"/>
        <charset val="1"/>
      </rPr>
      <t xml:space="preserve">enddate</t>
    </r>
    <r>
      <rPr>
        <sz val="11"/>
        <rFont val="Arial"/>
        <family val="2"/>
        <charset val="1"/>
      </rPr>
      <t xml:space="preserve">-</t>
    </r>
    <r>
      <rPr>
        <i val="true"/>
        <sz val="11"/>
        <rFont val="Arial"/>
        <family val="2"/>
        <charset val="1"/>
      </rPr>
      <t xml:space="preserve">startdate</t>
    </r>
    <r>
      <rPr>
        <sz val="11"/>
        <rFont val="Arial"/>
        <family val="2"/>
        <charset val="1"/>
      </rPr>
      <t xml:space="preserve">+1</t>
    </r>
  </si>
  <si>
    <r>
      <rPr>
        <sz val="11"/>
        <color rgb="FF376092"/>
        <rFont val="Arial"/>
        <family val="2"/>
        <charset val="1"/>
      </rPr>
      <t xml:space="preserve">How do I change the </t>
    </r>
    <r>
      <rPr>
        <b val="true"/>
        <sz val="11"/>
        <color rgb="FF376092"/>
        <rFont val="Arial"/>
        <family val="2"/>
        <charset val="1"/>
      </rPr>
      <t xml:space="preserve">Print Settings</t>
    </r>
    <r>
      <rPr>
        <sz val="11"/>
        <color rgb="FF376092"/>
        <rFont val="Arial"/>
        <family val="2"/>
        <charset val="1"/>
      </rPr>
      <t xml:space="preserve">? (Excel 2010, 2013)</t>
    </r>
  </si>
  <si>
    <t xml:space="preserve">Select the entire range of cells you want to print and go to File &gt; Print Area &gt; Set Print Area. Then go to File &gt; Page Setup or File &gt; Print Preview and adjust the Scaling, Margins, and Page Orientation as desired.</t>
  </si>
  <si>
    <r>
      <rPr>
        <sz val="11"/>
        <color rgb="FF376092"/>
        <rFont val="Arial"/>
        <family val="2"/>
        <charset val="1"/>
      </rPr>
      <t xml:space="preserve">How do I increase the </t>
    </r>
    <r>
      <rPr>
        <b val="true"/>
        <sz val="11"/>
        <color rgb="FF376092"/>
        <rFont val="Arial"/>
        <family val="2"/>
        <charset val="1"/>
      </rPr>
      <t xml:space="preserve">range of dates</t>
    </r>
    <r>
      <rPr>
        <sz val="11"/>
        <color rgb="FF376092"/>
        <rFont val="Arial"/>
        <family val="2"/>
        <charset val="1"/>
      </rPr>
      <t xml:space="preserve"> displayed in the Gantt chart?</t>
    </r>
  </si>
  <si>
    <t xml:space="preserve">You will need to add columns to the right of the Gantt Chart via copy/paste. Copy and paste the columns in groups of 7. Afterwards, you will also probably need to update the print area.</t>
  </si>
  <si>
    <r>
      <rPr>
        <sz val="11"/>
        <color rgb="FF376092"/>
        <rFont val="Arial"/>
        <family val="2"/>
        <charset val="1"/>
      </rPr>
      <t xml:space="preserve">How do I create a summary row that shows the </t>
    </r>
    <r>
      <rPr>
        <b val="true"/>
        <sz val="11"/>
        <color rgb="FF376092"/>
        <rFont val="Arial"/>
        <family val="2"/>
        <charset val="1"/>
      </rPr>
      <t xml:space="preserve">MIN</t>
    </r>
    <r>
      <rPr>
        <sz val="11"/>
        <color rgb="FF376092"/>
        <rFont val="Arial"/>
        <family val="2"/>
        <charset val="1"/>
      </rPr>
      <t xml:space="preserve"> and </t>
    </r>
    <r>
      <rPr>
        <b val="true"/>
        <sz val="11"/>
        <color rgb="FF376092"/>
        <rFont val="Arial"/>
        <family val="2"/>
        <charset val="1"/>
      </rPr>
      <t xml:space="preserve">MAX</t>
    </r>
    <r>
      <rPr>
        <sz val="11"/>
        <color rgb="FF376092"/>
        <rFont val="Arial"/>
        <family val="2"/>
        <charset val="1"/>
      </rPr>
      <t xml:space="preserve"> dates for all sub-tasks?</t>
    </r>
  </si>
  <si>
    <r>
      <rPr>
        <sz val="11"/>
        <color rgb="FF000000"/>
        <rFont val="Arial"/>
        <family val="2"/>
        <charset val="1"/>
      </rPr>
      <t xml:space="preserve">In the Start column, use the formula =MIN(</t>
    </r>
    <r>
      <rPr>
        <i val="true"/>
        <sz val="11"/>
        <color rgb="FF000000"/>
        <rFont val="Arial"/>
        <family val="2"/>
        <charset val="1"/>
      </rPr>
      <t xml:space="preserve">range_of_start_dates</t>
    </r>
    <r>
      <rPr>
        <sz val="11"/>
        <color rgb="FF000000"/>
        <rFont val="Arial"/>
        <family val="2"/>
        <charset val="1"/>
      </rPr>
      <t xml:space="preserve">)</t>
    </r>
  </si>
  <si>
    <r>
      <rPr>
        <sz val="11"/>
        <color rgb="FF000000"/>
        <rFont val="Arial"/>
        <family val="2"/>
        <charset val="1"/>
      </rPr>
      <t xml:space="preserve">In the End column, use the formula =MAX(</t>
    </r>
    <r>
      <rPr>
        <i val="true"/>
        <sz val="11"/>
        <color rgb="FF000000"/>
        <rFont val="Arial"/>
        <family val="2"/>
        <charset val="1"/>
      </rPr>
      <t xml:space="preserve">range_of_end_dates</t>
    </r>
    <r>
      <rPr>
        <sz val="11"/>
        <color rgb="FF000000"/>
        <rFont val="Arial"/>
        <family val="2"/>
        <charset val="1"/>
      </rPr>
      <t xml:space="preserve">)</t>
    </r>
  </si>
  <si>
    <r>
      <rPr>
        <sz val="11"/>
        <color rgb="FF000000"/>
        <rFont val="Arial"/>
        <family val="2"/>
        <charset val="1"/>
      </rPr>
      <t xml:space="preserve">In the Days column, use the formula =</t>
    </r>
    <r>
      <rPr>
        <i val="true"/>
        <sz val="11"/>
        <color rgb="FF000000"/>
        <rFont val="Arial"/>
        <family val="2"/>
        <charset val="1"/>
      </rPr>
      <t xml:space="preserve">end_date</t>
    </r>
    <r>
      <rPr>
        <sz val="11"/>
        <color rgb="FF000000"/>
        <rFont val="Arial"/>
        <family val="2"/>
        <charset val="1"/>
      </rPr>
      <t xml:space="preserve">-</t>
    </r>
    <r>
      <rPr>
        <i val="true"/>
        <sz val="11"/>
        <color rgb="FF000000"/>
        <rFont val="Arial"/>
        <family val="2"/>
        <charset val="1"/>
      </rPr>
      <t xml:space="preserve">start_date</t>
    </r>
    <r>
      <rPr>
        <sz val="11"/>
        <color rgb="FF000000"/>
        <rFont val="Arial"/>
        <family val="2"/>
        <charset val="1"/>
      </rPr>
      <t xml:space="preserve">+1</t>
    </r>
  </si>
  <si>
    <r>
      <rPr>
        <sz val="11"/>
        <color rgb="FF376092"/>
        <rFont val="Arial"/>
        <family val="2"/>
        <charset val="1"/>
      </rPr>
      <t xml:space="preserve">How do I calculate the </t>
    </r>
    <r>
      <rPr>
        <b val="true"/>
        <sz val="11"/>
        <color rgb="FF376092"/>
        <rFont val="Arial"/>
        <family val="2"/>
        <charset val="1"/>
      </rPr>
      <t xml:space="preserve">%Complete</t>
    </r>
    <r>
      <rPr>
        <sz val="11"/>
        <color rgb="FF376092"/>
        <rFont val="Arial"/>
        <family val="2"/>
        <charset val="1"/>
      </rPr>
      <t xml:space="preserve"> for an entire category of tasks?</t>
    </r>
  </si>
  <si>
    <t xml:space="preserve">The %Complete for a group of tasks can be calculated from its sub tasks using the formula below, where "workdays" is a reference to the range of work day values and "complete" is a reference to the %complete for each of the subtasks.</t>
  </si>
  <si>
    <r>
      <rPr>
        <sz val="11"/>
        <rFont val="Arial"/>
        <family val="2"/>
        <charset val="1"/>
      </rPr>
      <t xml:space="preserve">=SUMPRODUCT(</t>
    </r>
    <r>
      <rPr>
        <i val="true"/>
        <sz val="11"/>
        <rFont val="Arial"/>
        <family val="2"/>
        <charset val="1"/>
      </rPr>
      <t xml:space="preserve">workdays</t>
    </r>
    <r>
      <rPr>
        <sz val="11"/>
        <rFont val="Arial"/>
        <family val="2"/>
        <charset val="1"/>
      </rPr>
      <t xml:space="preserve">,</t>
    </r>
    <r>
      <rPr>
        <i val="true"/>
        <sz val="11"/>
        <rFont val="Arial"/>
        <family val="2"/>
        <charset val="1"/>
      </rPr>
      <t xml:space="preserve">complete</t>
    </r>
    <r>
      <rPr>
        <sz val="11"/>
        <rFont val="Arial"/>
        <family val="2"/>
        <charset val="1"/>
      </rPr>
      <t xml:space="preserve">)/SUM(</t>
    </r>
    <r>
      <rPr>
        <i val="true"/>
        <sz val="11"/>
        <rFont val="Arial"/>
        <family val="2"/>
        <charset val="1"/>
      </rPr>
      <t xml:space="preserve">workdays</t>
    </r>
    <r>
      <rPr>
        <sz val="11"/>
        <rFont val="Arial"/>
        <family val="2"/>
        <charset val="1"/>
      </rPr>
      <t xml:space="preserve">)</t>
    </r>
  </si>
  <si>
    <t xml:space="preserve">Example: Let's say you have 3 sub tasks that are 10 days, 12 days, and 14 days long, respectively. If the first subtask is 50% complete and the others are 25% complete, you could calculate the overall percent complete for the group as: =(10*50%+12*25%+14*25%)/(10+12+14).</t>
  </si>
  <si>
    <r>
      <rPr>
        <sz val="11"/>
        <color rgb="FF376092"/>
        <rFont val="Arial"/>
        <family val="2"/>
        <charset val="1"/>
      </rPr>
      <t xml:space="preserve">I've </t>
    </r>
    <r>
      <rPr>
        <b val="true"/>
        <sz val="11"/>
        <color rgb="FF376092"/>
        <rFont val="Arial"/>
        <family val="2"/>
        <charset val="1"/>
      </rPr>
      <t xml:space="preserve">messed up</t>
    </r>
    <r>
      <rPr>
        <sz val="11"/>
        <color rgb="FF376092"/>
        <rFont val="Arial"/>
        <family val="2"/>
        <charset val="1"/>
      </rPr>
      <t xml:space="preserve"> the chart area somehow. How do I fix it?</t>
    </r>
  </si>
  <si>
    <t xml:space="preserve">Find a row that works, then copy the cells that make up the gantt chart area from that row into the row that is messed up.</t>
  </si>
  <si>
    <t xml:space="preserve">© 2006-2018 Vertex42 LLC</t>
  </si>
</sst>
</file>

<file path=xl/styles.xml><?xml version="1.0" encoding="utf-8"?>
<styleSheet xmlns="http://schemas.openxmlformats.org/spreadsheetml/2006/main">
  <numFmts count="9">
    <numFmt numFmtId="164" formatCode="General"/>
    <numFmt numFmtId="165" formatCode="m/d/yyyy&quot; (&quot;dddd\)"/>
    <numFmt numFmtId="166" formatCode="General"/>
    <numFmt numFmtId="167" formatCode="d\ mmm\ yyyy"/>
    <numFmt numFmtId="168" formatCode="d"/>
    <numFmt numFmtId="169" formatCode="ddd\ dd/mm/yy"/>
    <numFmt numFmtId="170" formatCode="0\ %"/>
    <numFmt numFmtId="171" formatCode="0"/>
    <numFmt numFmtId="172" formatCode="ddd\ m/dd/yy"/>
  </numFmts>
  <fonts count="48">
    <font>
      <sz val="10"/>
      <name val="Arial"/>
      <family val="0"/>
      <charset val="1"/>
    </font>
    <font>
      <sz val="10"/>
      <name val="Arial"/>
      <family val="0"/>
    </font>
    <font>
      <sz val="10"/>
      <name val="Arial"/>
      <family val="0"/>
    </font>
    <font>
      <sz val="10"/>
      <name val="Arial"/>
      <family val="0"/>
    </font>
    <font>
      <sz val="16"/>
      <color rgb="FF376092"/>
      <name val="Arial"/>
      <family val="1"/>
      <charset val="1"/>
    </font>
    <font>
      <sz val="14"/>
      <color rgb="FF003366"/>
      <name val="Arial"/>
      <family val="2"/>
      <charset val="1"/>
    </font>
    <font>
      <sz val="10"/>
      <name val="Arial"/>
      <family val="2"/>
      <charset val="1"/>
    </font>
    <font>
      <sz val="9"/>
      <name val="Arial"/>
      <family val="2"/>
      <charset val="1"/>
    </font>
    <font>
      <u val="single"/>
      <sz val="10"/>
      <color rgb="FF0000FF"/>
      <name val="Arial"/>
      <family val="2"/>
      <charset val="1"/>
    </font>
    <font>
      <u val="single"/>
      <sz val="8"/>
      <color rgb="FF0000FF"/>
      <name val="Arial"/>
      <family val="2"/>
      <charset val="1"/>
    </font>
    <font>
      <sz val="7"/>
      <color rgb="FFC0C0C0"/>
      <name val="Arial"/>
      <family val="2"/>
      <charset val="1"/>
    </font>
    <font>
      <sz val="11"/>
      <name val="Arial"/>
      <family val="1"/>
      <charset val="1"/>
    </font>
    <font>
      <sz val="10"/>
      <name val="Arial"/>
      <family val="1"/>
      <charset val="1"/>
    </font>
    <font>
      <sz val="11"/>
      <name val="Arial"/>
      <family val="2"/>
      <charset val="1"/>
    </font>
    <font>
      <sz val="8"/>
      <name val="Arial"/>
      <family val="2"/>
      <charset val="1"/>
    </font>
    <font>
      <b val="true"/>
      <sz val="9"/>
      <name val="Arial"/>
      <family val="2"/>
      <charset val="1"/>
    </font>
    <font>
      <b val="true"/>
      <sz val="8"/>
      <name val="Arial"/>
      <family val="2"/>
      <charset val="1"/>
    </font>
    <font>
      <b val="true"/>
      <sz val="11"/>
      <name val="Arial"/>
      <family val="2"/>
      <charset val="1"/>
    </font>
    <font>
      <sz val="14"/>
      <name val="Arial"/>
      <family val="2"/>
      <charset val="1"/>
    </font>
    <font>
      <sz val="9"/>
      <color rgb="FF000000"/>
      <name val="Arial"/>
      <family val="2"/>
      <charset val="1"/>
    </font>
    <font>
      <sz val="14"/>
      <color rgb="FF000000"/>
      <name val="Arial"/>
      <family val="2"/>
      <charset val="1"/>
    </font>
    <font>
      <i val="true"/>
      <sz val="9"/>
      <name val="Arial"/>
      <family val="2"/>
      <charset val="1"/>
    </font>
    <font>
      <sz val="18"/>
      <name val="Arial"/>
      <family val="2"/>
      <charset val="1"/>
    </font>
    <font>
      <sz val="72"/>
      <name val="Arial"/>
      <family val="2"/>
      <charset val="1"/>
    </font>
    <font>
      <b val="true"/>
      <sz val="18"/>
      <name val="Arial"/>
      <family val="2"/>
      <charset val="1"/>
    </font>
    <font>
      <sz val="22"/>
      <name val="Arial"/>
      <family val="2"/>
      <charset val="1"/>
    </font>
    <font>
      <sz val="20"/>
      <name val="Arial"/>
      <family val="2"/>
      <charset val="1"/>
    </font>
    <font>
      <sz val="26"/>
      <name val="Arial"/>
      <family val="2"/>
      <charset val="1"/>
    </font>
    <font>
      <sz val="12"/>
      <name val="Arial"/>
      <family val="2"/>
      <charset val="1"/>
    </font>
    <font>
      <sz val="16"/>
      <name val="Arial"/>
      <family val="2"/>
      <charset val="1"/>
    </font>
    <font>
      <sz val="28"/>
      <name val="Arial"/>
      <family val="2"/>
      <charset val="1"/>
    </font>
    <font>
      <b val="true"/>
      <sz val="10"/>
      <color rgb="FF000000"/>
      <name val="Arial"/>
      <family val="2"/>
      <charset val="1"/>
    </font>
    <font>
      <sz val="10"/>
      <color rgb="FF000000"/>
      <name val="Arial"/>
      <family val="2"/>
      <charset val="1"/>
    </font>
    <font>
      <b val="true"/>
      <sz val="11"/>
      <color rgb="FF000000"/>
      <name val="Arial"/>
      <family val="2"/>
      <charset val="1"/>
    </font>
    <font>
      <sz val="18"/>
      <color rgb="FF376092"/>
      <name val="Arial"/>
      <family val="2"/>
      <charset val="1"/>
    </font>
    <font>
      <sz val="18"/>
      <color rgb="FF3B8741"/>
      <name val="Arial"/>
      <family val="2"/>
      <charset val="1"/>
    </font>
    <font>
      <u val="single"/>
      <sz val="11"/>
      <color rgb="FF0000FF"/>
      <name val="Arial"/>
      <family val="2"/>
      <charset val="1"/>
    </font>
    <font>
      <sz val="14"/>
      <color rgb="FF376092"/>
      <name val="Arial"/>
      <family val="2"/>
      <charset val="1"/>
    </font>
    <font>
      <b val="true"/>
      <sz val="12"/>
      <color rgb="FF376092"/>
      <name val="Arial"/>
      <family val="2"/>
      <charset val="1"/>
    </font>
    <font>
      <sz val="11"/>
      <color rgb="FFFF0000"/>
      <name val="Arial"/>
      <family val="2"/>
      <charset val="1"/>
    </font>
    <font>
      <b val="true"/>
      <sz val="11"/>
      <color rgb="FFFF0000"/>
      <name val="Arial"/>
      <family val="2"/>
      <charset val="1"/>
    </font>
    <font>
      <b val="true"/>
      <sz val="10"/>
      <name val="Arial"/>
      <family val="2"/>
      <charset val="1"/>
    </font>
    <font>
      <b val="true"/>
      <sz val="11"/>
      <color rgb="FF376092"/>
      <name val="Arial"/>
      <family val="2"/>
      <charset val="1"/>
    </font>
    <font>
      <sz val="11"/>
      <color rgb="FF000000"/>
      <name val="Arial"/>
      <family val="2"/>
      <charset val="1"/>
    </font>
    <font>
      <i val="true"/>
      <sz val="11"/>
      <name val="Arial"/>
      <family val="2"/>
      <charset val="1"/>
    </font>
    <font>
      <sz val="11"/>
      <color rgb="FF376092"/>
      <name val="Arial"/>
      <family val="2"/>
      <charset val="1"/>
    </font>
    <font>
      <i val="true"/>
      <sz val="11"/>
      <color rgb="FF000000"/>
      <name val="Arial"/>
      <family val="2"/>
      <charset val="1"/>
    </font>
    <font>
      <sz val="8"/>
      <color rgb="FF000000"/>
      <name val="Tahoma"/>
      <family val="2"/>
      <charset val="1"/>
    </font>
  </fonts>
  <fills count="10">
    <fill>
      <patternFill patternType="none"/>
    </fill>
    <fill>
      <patternFill patternType="gray125"/>
    </fill>
    <fill>
      <patternFill patternType="solid">
        <fgColor rgb="FFFFFFFF"/>
        <bgColor rgb="FFEFEFEF"/>
      </patternFill>
    </fill>
    <fill>
      <patternFill patternType="solid">
        <fgColor rgb="FFFF0000"/>
        <bgColor rgb="FFC00000"/>
      </patternFill>
    </fill>
    <fill>
      <patternFill patternType="solid">
        <fgColor rgb="FFD9D9D9"/>
        <bgColor rgb="FFD3ECD5"/>
      </patternFill>
    </fill>
    <fill>
      <patternFill patternType="solid">
        <fgColor rgb="FFFFFF00"/>
        <bgColor rgb="FFFFFF00"/>
      </patternFill>
    </fill>
    <fill>
      <patternFill patternType="solid">
        <fgColor rgb="FFD3ECD5"/>
        <bgColor rgb="FFEAEAEA"/>
      </patternFill>
    </fill>
    <fill>
      <patternFill patternType="solid">
        <fgColor rgb="FF7BC581"/>
        <bgColor rgb="FFA7D9AB"/>
      </patternFill>
    </fill>
    <fill>
      <patternFill patternType="solid">
        <fgColor rgb="FFA7D9AB"/>
        <bgColor rgb="FFC0C0C0"/>
      </patternFill>
    </fill>
    <fill>
      <patternFill patternType="solid">
        <fgColor rgb="FFEAEAEA"/>
        <bgColor rgb="FFEFEFEF"/>
      </patternFill>
    </fill>
  </fills>
  <borders count="31">
    <border diagonalUp="false" diagonalDown="false">
      <left/>
      <right/>
      <top/>
      <bottom/>
      <diagonal/>
    </border>
    <border diagonalUp="false" diagonalDown="false">
      <left/>
      <right/>
      <top/>
      <bottom style="thin">
        <color rgb="FFBFBFBF"/>
      </bottom>
      <diagonal/>
    </border>
    <border diagonalUp="false" diagonalDown="false">
      <left style="medium">
        <color rgb="FFBFBFBF"/>
      </left>
      <right style="medium">
        <color rgb="FFBFBFBF"/>
      </right>
      <top/>
      <bottom/>
      <diagonal/>
    </border>
    <border diagonalUp="false" diagonalDown="false">
      <left/>
      <right/>
      <top style="thin">
        <color rgb="FFBFBFBF"/>
      </top>
      <bottom style="thin">
        <color rgb="FFBFBFBF"/>
      </bottom>
      <diagonal/>
    </border>
    <border diagonalUp="false" diagonalDown="false">
      <left style="medium">
        <color rgb="FFBFBFBF"/>
      </left>
      <right style="thin">
        <color rgb="FFBFBFBF"/>
      </right>
      <top/>
      <bottom/>
      <diagonal/>
    </border>
    <border diagonalUp="false" diagonalDown="false">
      <left style="thin">
        <color rgb="FFBFBFBF"/>
      </left>
      <right style="thin">
        <color rgb="FFBFBFBF"/>
      </right>
      <top/>
      <bottom/>
      <diagonal/>
    </border>
    <border diagonalUp="false" diagonalDown="false">
      <left style="thin">
        <color rgb="FFBFBFBF"/>
      </left>
      <right style="medium">
        <color rgb="FFBFBFBF"/>
      </right>
      <top/>
      <bottom/>
      <diagonal/>
    </border>
    <border diagonalUp="false" diagonalDown="false">
      <left/>
      <right/>
      <top/>
      <bottom style="medium">
        <color rgb="FFA6A6A6"/>
      </bottom>
      <diagonal/>
    </border>
    <border diagonalUp="false" diagonalDown="false">
      <left style="medium">
        <color rgb="FFBFBFBF"/>
      </left>
      <right style="thin">
        <color rgb="FFBFBFBF"/>
      </right>
      <top/>
      <bottom style="medium">
        <color rgb="FFA6A6A6"/>
      </bottom>
      <diagonal/>
    </border>
    <border diagonalUp="false" diagonalDown="false">
      <left style="thin">
        <color rgb="FFBFBFBF"/>
      </left>
      <right style="thin">
        <color rgb="FFBFBFBF"/>
      </right>
      <top/>
      <bottom style="medium">
        <color rgb="FFA6A6A6"/>
      </bottom>
      <diagonal/>
    </border>
    <border diagonalUp="false" diagonalDown="false">
      <left style="thin">
        <color rgb="FFBFBFBF"/>
      </left>
      <right style="medium">
        <color rgb="FFBFBFBF"/>
      </right>
      <top/>
      <bottom style="medium">
        <color rgb="FFA6A6A6"/>
      </bottom>
      <diagonal/>
    </border>
    <border diagonalUp="false" diagonalDown="false">
      <left/>
      <right/>
      <top/>
      <bottom style="thin">
        <color rgb="FFEAEAEA"/>
      </bottom>
      <diagonal/>
    </border>
    <border diagonalUp="false" diagonalDown="false">
      <left/>
      <right/>
      <top style="thin">
        <color rgb="FFEAEAEA"/>
      </top>
      <bottom style="thin">
        <color rgb="FFEAEAEA"/>
      </bottom>
      <diagonal/>
    </border>
    <border diagonalUp="false" diagonalDown="false">
      <left/>
      <right/>
      <top style="thin">
        <color rgb="FFEFEFEF"/>
      </top>
      <bottom style="thin">
        <color rgb="FFEFEFE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color rgb="FFEFEFEF"/>
      </bottom>
      <diagonal/>
    </border>
    <border diagonalUp="false" diagonalDown="false">
      <left style="thin"/>
      <right style="thin"/>
      <top/>
      <bottom style="thin">
        <color rgb="FFEFEFEF"/>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right style="thin"/>
      <top style="thin"/>
      <bottom/>
      <diagonal/>
    </border>
    <border diagonalUp="false" diagonalDown="false">
      <left/>
      <right style="thin"/>
      <top/>
      <bottom style="thin"/>
      <diagonal/>
    </border>
    <border diagonalUp="false" diagonalDown="false">
      <left/>
      <right/>
      <top style="thin"/>
      <bottom/>
      <diagonal/>
    </border>
    <border diagonalUp="false" diagonalDown="false">
      <left/>
      <right/>
      <top/>
      <bottom style="thin">
        <color rgb="FFEFEFE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2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9" fillId="2" borderId="0" xfId="20" applyFont="true" applyBorder="true" applyAlignment="true" applyProtection="true">
      <alignment horizontal="right"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0" applyFont="false" applyBorder="true" applyAlignment="true" applyProtection="true">
      <alignment horizontal="left"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true" hidden="false"/>
    </xf>
    <xf numFmtId="165" fontId="6" fillId="0" borderId="1" xfId="0" applyFont="true" applyBorder="true" applyAlignment="true" applyProtection="true">
      <alignment horizontal="center" vertical="center" textRotation="0" wrapText="false" indent="0" shrinkToFit="true"/>
      <protection locked="fals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6" fontId="13" fillId="0" borderId="2" xfId="0" applyFont="true" applyBorder="true" applyAlignment="true" applyProtection="true">
      <alignment horizontal="center" vertical="center" textRotation="0" wrapText="false" indent="0" shrinkToFit="false"/>
      <protection locked="true" hidden="false"/>
    </xf>
    <xf numFmtId="165" fontId="6" fillId="0" borderId="3" xfId="0" applyFont="true" applyBorder="true" applyAlignment="true" applyProtection="true">
      <alignment horizontal="center" vertical="center" textRotation="0" wrapText="false" indent="0" shrinkToFit="tru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7" fontId="6" fillId="0" borderId="2"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8" fontId="14" fillId="0" borderId="4" xfId="0" applyFont="true" applyBorder="true" applyAlignment="true" applyProtection="true">
      <alignment horizontal="center" vertical="center" textRotation="0" wrapText="false" indent="0" shrinkToFit="true"/>
      <protection locked="true" hidden="false"/>
    </xf>
    <xf numFmtId="168" fontId="14" fillId="0" borderId="5" xfId="0" applyFont="true" applyBorder="true" applyAlignment="true" applyProtection="true">
      <alignment horizontal="center" vertical="center" textRotation="0" wrapText="false" indent="0" shrinkToFit="true"/>
      <protection locked="true" hidden="false"/>
    </xf>
    <xf numFmtId="168" fontId="14" fillId="0" borderId="6" xfId="0" applyFont="true" applyBorder="true" applyAlignment="true" applyProtection="true">
      <alignment horizontal="center" vertical="center" textRotation="0" wrapText="false" indent="0" shrinkToFit="true"/>
      <protection locked="true" hidden="false"/>
    </xf>
    <xf numFmtId="164" fontId="15" fillId="0" borderId="7" xfId="0" applyFont="true" applyBorder="true" applyAlignment="true" applyProtection="true">
      <alignment horizontal="left" vertical="center" textRotation="0" wrapText="false" indent="0" shrinkToFit="false"/>
      <protection locked="true" hidden="false"/>
    </xf>
    <xf numFmtId="164" fontId="15" fillId="0" borderId="7" xfId="0" applyFont="true" applyBorder="true" applyAlignment="true" applyProtection="true">
      <alignment horizontal="left" vertical="center" textRotation="0" wrapText="false" indent="0" shrinkToFit="false"/>
      <protection locked="true" hidden="false"/>
    </xf>
    <xf numFmtId="164" fontId="15" fillId="0" borderId="7"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true">
      <alignment horizontal="center" vertical="center" textRotation="0" wrapText="true" indent="0" shrinkToFit="false"/>
      <protection locked="true" hidden="false"/>
    </xf>
    <xf numFmtId="164" fontId="15" fillId="0" borderId="7" xfId="0" applyFont="true" applyBorder="true" applyAlignment="true" applyProtection="true">
      <alignment horizontal="center" vertical="center" textRotation="0" wrapText="false" indent="0" shrinkToFit="false"/>
      <protection locked="true" hidden="false"/>
    </xf>
    <xf numFmtId="166" fontId="7" fillId="0" borderId="8" xfId="0" applyFont="true" applyBorder="true" applyAlignment="true" applyProtection="true">
      <alignment horizontal="center" vertical="center" textRotation="0" wrapText="false" indent="0" shrinkToFit="true"/>
      <protection locked="true" hidden="false"/>
    </xf>
    <xf numFmtId="166" fontId="7" fillId="0" borderId="9" xfId="0" applyFont="true" applyBorder="true" applyAlignment="true" applyProtection="true">
      <alignment horizontal="center" vertical="center" textRotation="0" wrapText="false" indent="0" shrinkToFit="true"/>
      <protection locked="true" hidden="false"/>
    </xf>
    <xf numFmtId="166" fontId="7" fillId="3" borderId="9" xfId="0" applyFont="true" applyBorder="true" applyAlignment="true" applyProtection="true">
      <alignment horizontal="center" vertical="center" textRotation="0" wrapText="false" indent="0" shrinkToFit="true"/>
      <protection locked="true" hidden="false"/>
    </xf>
    <xf numFmtId="166" fontId="7" fillId="3" borderId="10" xfId="0" applyFont="true" applyBorder="true" applyAlignment="true" applyProtection="true">
      <alignment horizontal="center" vertical="center" textRotation="0" wrapText="false" indent="0" shrinkToFit="tru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6" fontId="17" fillId="4" borderId="11" xfId="0" applyFont="true" applyBorder="true" applyAlignment="true" applyProtection="true">
      <alignment horizontal="left" vertical="center" textRotation="0" wrapText="false" indent="0" shrinkToFit="false"/>
      <protection locked="true" hidden="false"/>
    </xf>
    <xf numFmtId="164" fontId="17" fillId="4" borderId="11" xfId="0" applyFont="true" applyBorder="true" applyAlignment="true" applyProtection="true">
      <alignment horizontal="general" vertical="center" textRotation="0" wrapText="false" indent="0" shrinkToFit="false"/>
      <protection locked="true" hidden="false"/>
    </xf>
    <xf numFmtId="164" fontId="7" fillId="4" borderId="11" xfId="0" applyFont="true" applyBorder="true" applyAlignment="true" applyProtection="true">
      <alignment horizontal="general" vertical="center" textRotation="0" wrapText="false" indent="0" shrinkToFit="false"/>
      <protection locked="true" hidden="false"/>
    </xf>
    <xf numFmtId="164" fontId="7" fillId="4" borderId="11" xfId="0" applyFont="true" applyBorder="true" applyAlignment="true" applyProtection="true">
      <alignment horizontal="center" vertical="center" textRotation="0" wrapText="false" indent="0" shrinkToFit="false"/>
      <protection locked="true" hidden="false"/>
    </xf>
    <xf numFmtId="169" fontId="7" fillId="4" borderId="11" xfId="0" applyFont="true" applyBorder="true" applyAlignment="true" applyProtection="true">
      <alignment horizontal="right" vertical="center" textRotation="0" wrapText="false" indent="0" shrinkToFit="false"/>
      <protection locked="true" hidden="false"/>
    </xf>
    <xf numFmtId="169" fontId="7" fillId="4" borderId="11" xfId="0" applyFont="true" applyBorder="true" applyAlignment="true" applyProtection="true">
      <alignment horizontal="center" vertical="center" textRotation="0" wrapText="false" indent="0" shrinkToFit="false"/>
      <protection locked="true" hidden="false"/>
    </xf>
    <xf numFmtId="171" fontId="7" fillId="4" borderId="11" xfId="19" applyFont="true" applyBorder="true" applyAlignment="true" applyProtection="true">
      <alignment horizontal="center" vertical="center" textRotation="0" wrapText="false" indent="0" shrinkToFit="false"/>
      <protection locked="true" hidden="false"/>
    </xf>
    <xf numFmtId="170" fontId="7" fillId="4" borderId="11" xfId="19" applyFont="true" applyBorder="true" applyAlignment="true" applyProtection="true">
      <alignment horizontal="center" vertical="center" textRotation="0" wrapText="false" indent="0" shrinkToFit="false"/>
      <protection locked="true" hidden="false"/>
    </xf>
    <xf numFmtId="171" fontId="7" fillId="5" borderId="11" xfId="0" applyFont="true" applyBorder="true" applyAlignment="true" applyProtection="true">
      <alignment horizontal="center" vertical="center" textRotation="0" wrapText="false" indent="0" shrinkToFit="false"/>
      <protection locked="true" hidden="false"/>
    </xf>
    <xf numFmtId="171" fontId="18" fillId="4" borderId="11" xfId="0" applyFont="true" applyBorder="true" applyAlignment="true" applyProtection="true">
      <alignment horizontal="center" vertical="center" textRotation="0" wrapText="false" indent="0" shrinkToFit="false"/>
      <protection locked="true" hidden="false"/>
    </xf>
    <xf numFmtId="164" fontId="7" fillId="4" borderId="11" xfId="0" applyFont="true" applyBorder="true" applyAlignment="true" applyProtection="true">
      <alignment horizontal="left" vertical="center" textRotation="0" wrapText="false" indent="0" shrinkToFit="false"/>
      <protection locked="true" hidden="false"/>
    </xf>
    <xf numFmtId="164" fontId="7" fillId="3" borderId="11" xfId="0" applyFont="true" applyBorder="true" applyAlignment="true" applyProtection="true">
      <alignment horizontal="left" vertical="center" textRotation="0" wrapText="false" indent="0" shrinkToFit="false"/>
      <protection locked="true" hidden="false"/>
    </xf>
    <xf numFmtId="164" fontId="7" fillId="4" borderId="12" xfId="0" applyFont="true" applyBorder="true" applyAlignment="true" applyProtection="true">
      <alignment horizontal="general" vertical="center" textRotation="0" wrapText="false" indent="0" shrinkToFit="false"/>
      <protection locked="true" hidden="false"/>
    </xf>
    <xf numFmtId="166" fontId="7" fillId="0" borderId="12" xfId="0" applyFont="true" applyBorder="true" applyAlignment="true" applyProtection="true">
      <alignment horizontal="left" vertical="center" textRotation="0" wrapText="false" indent="0" shrinkToFit="false"/>
      <protection locked="true" hidden="false"/>
    </xf>
    <xf numFmtId="164" fontId="7" fillId="0" borderId="12" xfId="0" applyFont="true" applyBorder="true" applyAlignment="true" applyProtection="true">
      <alignment horizontal="general" vertical="center" textRotation="0" wrapText="true" indent="0" shrinkToFit="false"/>
      <protection locked="true" hidden="false"/>
    </xf>
    <xf numFmtId="164" fontId="7" fillId="0" borderId="12" xfId="0" applyFont="true" applyBorder="true" applyAlignment="true" applyProtection="true">
      <alignment horizontal="general" vertical="center" textRotation="0" wrapText="false" indent="0" shrinkToFit="false"/>
      <protection locked="true" hidden="false"/>
    </xf>
    <xf numFmtId="164" fontId="19" fillId="0" borderId="13" xfId="0" applyFont="true" applyBorder="true" applyAlignment="true" applyProtection="true">
      <alignment horizontal="center" vertical="center" textRotation="0" wrapText="false" indent="0" shrinkToFit="false"/>
      <protection locked="true" hidden="false"/>
    </xf>
    <xf numFmtId="169" fontId="19" fillId="6" borderId="13" xfId="0" applyFont="true" applyBorder="true" applyAlignment="true" applyProtection="true">
      <alignment horizontal="center" vertical="center" textRotation="0" wrapText="false" indent="0" shrinkToFit="false"/>
      <protection locked="true" hidden="false"/>
    </xf>
    <xf numFmtId="171" fontId="19" fillId="6" borderId="13" xfId="0" applyFont="true" applyBorder="true" applyAlignment="true" applyProtection="true">
      <alignment horizontal="center" vertical="center" textRotation="0" wrapText="false" indent="0" shrinkToFit="false"/>
      <protection locked="true" hidden="false"/>
    </xf>
    <xf numFmtId="170" fontId="19" fillId="6" borderId="13" xfId="19" applyFont="true" applyBorder="true" applyAlignment="true" applyProtection="true">
      <alignment horizontal="center" vertical="center" textRotation="0" wrapText="false" indent="0" shrinkToFit="false"/>
      <protection locked="true" hidden="false"/>
    </xf>
    <xf numFmtId="171" fontId="19" fillId="0" borderId="13" xfId="0" applyFont="true" applyBorder="true" applyAlignment="true" applyProtection="true">
      <alignment horizontal="center" vertical="center" textRotation="0" wrapText="false" indent="0" shrinkToFit="false"/>
      <protection locked="true" hidden="false"/>
    </xf>
    <xf numFmtId="171" fontId="20" fillId="0" borderId="1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left" vertical="center" textRotation="0" wrapText="false" indent="0" shrinkToFit="false"/>
      <protection locked="true" hidden="false"/>
    </xf>
    <xf numFmtId="164" fontId="7" fillId="3" borderId="12" xfId="0" applyFont="true" applyBorder="true" applyAlignment="true" applyProtection="true">
      <alignment horizontal="left" vertical="center" textRotation="0" wrapText="false" indent="0" shrinkToFit="false"/>
      <protection locked="true" hidden="false"/>
    </xf>
    <xf numFmtId="170" fontId="7" fillId="0" borderId="12" xfId="0" applyFont="true" applyBorder="true" applyAlignment="true" applyProtection="true">
      <alignment horizontal="left" vertical="center" textRotation="0" wrapText="false" indent="0" shrinkToFit="false"/>
      <protection locked="true" hidden="false"/>
    </xf>
    <xf numFmtId="171" fontId="20" fillId="0" borderId="0" xfId="0" applyFont="true" applyBorder="true" applyAlignment="true" applyProtection="true">
      <alignment horizontal="center" vertical="center" textRotation="0" wrapText="false" indent="0" shrinkToFit="false"/>
      <protection locked="true" hidden="false"/>
    </xf>
    <xf numFmtId="166" fontId="17" fillId="4" borderId="12" xfId="0" applyFont="true" applyBorder="true" applyAlignment="true" applyProtection="true">
      <alignment horizontal="left" vertical="center" textRotation="0" wrapText="false" indent="0" shrinkToFit="false"/>
      <protection locked="true" hidden="false"/>
    </xf>
    <xf numFmtId="164" fontId="17" fillId="4" borderId="12" xfId="0" applyFont="true" applyBorder="true" applyAlignment="true" applyProtection="true">
      <alignment horizontal="general" vertical="center" textRotation="0" wrapText="false" indent="0" shrinkToFit="false"/>
      <protection locked="true" hidden="false"/>
    </xf>
    <xf numFmtId="164" fontId="7" fillId="4" borderId="12" xfId="0" applyFont="true" applyBorder="true" applyAlignment="true" applyProtection="true">
      <alignment horizontal="center" vertical="center" textRotation="0" wrapText="false" indent="0" shrinkToFit="false"/>
      <protection locked="true" hidden="false"/>
    </xf>
    <xf numFmtId="169" fontId="7" fillId="4" borderId="12" xfId="0" applyFont="true" applyBorder="true" applyAlignment="true" applyProtection="true">
      <alignment horizontal="center" vertical="center" textRotation="0" wrapText="false" indent="0" shrinkToFit="false"/>
      <protection locked="true" hidden="false"/>
    </xf>
    <xf numFmtId="171" fontId="7" fillId="4" borderId="12" xfId="19" applyFont="true" applyBorder="true" applyAlignment="true" applyProtection="true">
      <alignment horizontal="center" vertical="center" textRotation="0" wrapText="false" indent="0" shrinkToFit="false"/>
      <protection locked="true" hidden="false"/>
    </xf>
    <xf numFmtId="171" fontId="7" fillId="5" borderId="12" xfId="0" applyFont="true" applyBorder="true" applyAlignment="true" applyProtection="true">
      <alignment horizontal="center" vertical="center" textRotation="0" wrapText="false" indent="0" shrinkToFit="false"/>
      <protection locked="true" hidden="false"/>
    </xf>
    <xf numFmtId="171" fontId="18" fillId="4" borderId="12" xfId="0" applyFont="true" applyBorder="true" applyAlignment="true" applyProtection="true">
      <alignment horizontal="center" vertical="center" textRotation="0" wrapText="false" indent="0" shrinkToFit="false"/>
      <protection locked="true" hidden="false"/>
    </xf>
    <xf numFmtId="164" fontId="7" fillId="4" borderId="12" xfId="0" applyFont="true" applyBorder="true" applyAlignment="true" applyProtection="true">
      <alignment horizontal="left" vertical="center" textRotation="0" wrapText="false" indent="0" shrinkToFit="false"/>
      <protection locked="true" hidden="false"/>
    </xf>
    <xf numFmtId="170" fontId="7" fillId="4" borderId="12" xfId="19"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21"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21" fillId="0" borderId="0" xfId="0" applyFont="true" applyBorder="true" applyAlignment="true" applyProtection="true">
      <alignment horizontal="center" vertical="center" textRotation="0" wrapText="false" indent="0" shrinkToFit="false"/>
      <protection locked="true" hidden="false"/>
    </xf>
    <xf numFmtId="171" fontId="7" fillId="0" borderId="0" xfId="19" applyFont="true" applyBorder="true" applyAlignment="true" applyProtection="true">
      <alignment horizontal="center" vertical="center" textRotation="0" wrapText="false" indent="0" shrinkToFit="false"/>
      <protection locked="true" hidden="false"/>
    </xf>
    <xf numFmtId="170" fontId="7" fillId="0" borderId="0" xfId="19" applyFont="true" applyBorder="true" applyAlignment="true" applyProtection="true">
      <alignment horizontal="center" vertical="center" textRotation="0" wrapText="false" indent="0" shrinkToFit="false"/>
      <protection locked="true" hidden="false"/>
    </xf>
    <xf numFmtId="171" fontId="7" fillId="0" borderId="0" xfId="0" applyFont="true" applyBorder="true" applyAlignment="true" applyProtection="true">
      <alignment horizontal="center" vertical="center" textRotation="0" wrapText="false" indent="0" shrinkToFit="false"/>
      <protection locked="true" hidden="false"/>
    </xf>
    <xf numFmtId="171" fontId="18"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4" fillId="7" borderId="14" xfId="0" applyFont="true" applyBorder="true" applyAlignment="true" applyProtection="false">
      <alignment horizontal="center" vertical="center" textRotation="0" wrapText="false" indent="0" shrinkToFit="false"/>
      <protection locked="true" hidden="false"/>
    </xf>
    <xf numFmtId="164" fontId="18" fillId="7" borderId="15" xfId="0" applyFont="true" applyBorder="true" applyAlignment="true" applyProtection="false">
      <alignment horizontal="general" vertical="center" textRotation="0" wrapText="false" indent="0" shrinkToFit="false"/>
      <protection locked="true" hidden="false"/>
    </xf>
    <xf numFmtId="164" fontId="22" fillId="7" borderId="15" xfId="0" applyFont="true" applyBorder="true" applyAlignment="true" applyProtection="false">
      <alignment horizontal="center" vertical="center" textRotation="0" wrapText="false" indent="0" shrinkToFit="false"/>
      <protection locked="true" hidden="false"/>
    </xf>
    <xf numFmtId="164" fontId="22" fillId="7" borderId="16" xfId="0" applyFont="true" applyBorder="true" applyAlignment="false" applyProtection="false">
      <alignment horizontal="general" vertical="bottom" textRotation="0" wrapText="false" indent="0" shrinkToFit="false"/>
      <protection locked="true" hidden="false"/>
    </xf>
    <xf numFmtId="164" fontId="22" fillId="7" borderId="17" xfId="0" applyFont="true" applyBorder="true" applyAlignment="false" applyProtection="false">
      <alignment horizontal="general" vertical="bottom" textRotation="0" wrapText="false" indent="0" shrinkToFit="false"/>
      <protection locked="true" hidden="false"/>
    </xf>
    <xf numFmtId="164" fontId="18" fillId="8" borderId="18" xfId="0" applyFont="true" applyBorder="true" applyAlignment="true" applyProtection="false">
      <alignment horizontal="center" vertical="center" textRotation="0" wrapText="true" indent="0" shrinkToFit="false"/>
      <protection locked="true" hidden="false"/>
    </xf>
    <xf numFmtId="164" fontId="18" fillId="8" borderId="19" xfId="0" applyFont="true" applyBorder="true" applyAlignment="true" applyProtection="false">
      <alignment horizontal="general" vertical="center" textRotation="0" wrapText="true" indent="0" shrinkToFit="false"/>
      <protection locked="true" hidden="false"/>
    </xf>
    <xf numFmtId="164" fontId="20" fillId="8" borderId="19" xfId="0" applyFont="true" applyBorder="true" applyAlignment="true" applyProtection="false">
      <alignment horizontal="center" vertical="center" textRotation="0" wrapText="false" indent="0" shrinkToFit="false"/>
      <protection locked="true" hidden="false"/>
    </xf>
    <xf numFmtId="169" fontId="18" fillId="8" borderId="19" xfId="0" applyFont="true" applyBorder="true" applyAlignment="true" applyProtection="false">
      <alignment horizontal="center" vertical="center" textRotation="0" wrapText="false" indent="0" shrinkToFit="false"/>
      <protection locked="true" hidden="false"/>
    </xf>
    <xf numFmtId="164" fontId="18" fillId="8" borderId="19" xfId="0" applyFont="true" applyBorder="true" applyAlignment="false" applyProtection="false">
      <alignment horizontal="general" vertical="bottom" textRotation="0" wrapText="false" indent="0" shrinkToFit="false"/>
      <protection locked="true" hidden="false"/>
    </xf>
    <xf numFmtId="164" fontId="18" fillId="8" borderId="17"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5" fillId="5" borderId="17" xfId="0" applyFont="true" applyBorder="true" applyAlignment="true" applyProtection="false">
      <alignment horizontal="center" vertical="center" textRotation="0" wrapText="true" indent="0" shrinkToFit="false"/>
      <protection locked="true" hidden="false"/>
    </xf>
    <xf numFmtId="164" fontId="18" fillId="0" borderId="17" xfId="0" applyFont="true" applyBorder="true" applyAlignment="false" applyProtection="false">
      <alignment horizontal="general" vertical="bottom" textRotation="0" wrapText="false" indent="0" shrinkToFit="false"/>
      <protection locked="true" hidden="false"/>
    </xf>
    <xf numFmtId="164" fontId="20" fillId="0" borderId="20" xfId="0" applyFont="true" applyBorder="true" applyAlignment="true" applyProtection="false">
      <alignment horizontal="center" vertical="center" textRotation="0" wrapText="false" indent="0" shrinkToFit="false"/>
      <protection locked="true" hidden="false"/>
    </xf>
    <xf numFmtId="169" fontId="18" fillId="0" borderId="20" xfId="0" applyFont="true" applyBorder="true" applyAlignment="true" applyProtection="false">
      <alignment horizontal="center" vertical="center" textRotation="0" wrapText="false" indent="0" shrinkToFit="false"/>
      <protection locked="true" hidden="false"/>
    </xf>
    <xf numFmtId="169" fontId="18" fillId="0" borderId="19" xfId="0" applyFont="true" applyBorder="true" applyAlignment="true" applyProtection="false">
      <alignment horizontal="center" vertical="center" textRotation="0" wrapText="false" indent="0" shrinkToFit="false"/>
      <protection locked="true" hidden="false"/>
    </xf>
    <xf numFmtId="164" fontId="18" fillId="0" borderId="19" xfId="0" applyFont="true" applyBorder="true" applyAlignment="false" applyProtection="false">
      <alignment horizontal="general" vertical="bottom" textRotation="0" wrapText="false" indent="0" shrinkToFit="false"/>
      <protection locked="true" hidden="false"/>
    </xf>
    <xf numFmtId="164" fontId="18" fillId="7" borderId="17" xfId="0" applyFont="true" applyBorder="true" applyAlignment="true" applyProtection="false">
      <alignment horizontal="center" vertical="bottom" textRotation="0" wrapText="false" indent="0" shrinkToFit="false"/>
      <protection locked="true" hidden="false"/>
    </xf>
    <xf numFmtId="164" fontId="20" fillId="0" borderId="21" xfId="0" applyFont="true" applyBorder="true" applyAlignment="true" applyProtection="false">
      <alignment horizontal="center" vertical="center" textRotation="0" wrapText="false" indent="0" shrinkToFit="false"/>
      <protection locked="true" hidden="false"/>
    </xf>
    <xf numFmtId="169" fontId="18" fillId="0" borderId="21" xfId="0" applyFont="true" applyBorder="true" applyAlignment="true" applyProtection="false">
      <alignment horizontal="center" vertical="center" textRotation="0" wrapText="false" indent="0" shrinkToFit="false"/>
      <protection locked="true" hidden="false"/>
    </xf>
    <xf numFmtId="169" fontId="18" fillId="0" borderId="22" xfId="0" applyFont="true" applyBorder="true" applyAlignment="true" applyProtection="false">
      <alignment horizontal="center" vertical="center" textRotation="0" wrapText="false" indent="0" shrinkToFit="false"/>
      <protection locked="true" hidden="false"/>
    </xf>
    <xf numFmtId="164" fontId="18" fillId="0" borderId="22" xfId="0" applyFont="true" applyBorder="true" applyAlignment="false" applyProtection="false">
      <alignment horizontal="general" vertical="bottom" textRotation="0" wrapText="false" indent="0" shrinkToFit="false"/>
      <protection locked="true" hidden="false"/>
    </xf>
    <xf numFmtId="164" fontId="18" fillId="5" borderId="17" xfId="0" applyFont="true" applyBorder="true" applyAlignment="true" applyProtection="false">
      <alignment horizontal="center" vertical="bottom" textRotation="0" wrapText="false" indent="0" shrinkToFit="false"/>
      <protection locked="true" hidden="false"/>
    </xf>
    <xf numFmtId="164" fontId="18" fillId="0" borderId="17" xfId="0" applyFont="true" applyBorder="true" applyAlignment="true" applyProtection="false">
      <alignment horizontal="general" vertical="center" textRotation="0" wrapText="false" indent="0" shrinkToFit="false"/>
      <protection locked="true" hidden="false"/>
    </xf>
    <xf numFmtId="164" fontId="18" fillId="0" borderId="22" xfId="0" applyFont="true" applyBorder="true" applyAlignment="true" applyProtection="false">
      <alignment horizontal="center" vertical="bottom" textRotation="0" wrapText="false" indent="0" shrinkToFit="false"/>
      <protection locked="true" hidden="false"/>
    </xf>
    <xf numFmtId="164" fontId="18" fillId="7" borderId="17" xfId="0" applyFont="true" applyBorder="true" applyAlignment="true" applyProtection="false">
      <alignment horizontal="center" vertical="center" textRotation="0" wrapText="false" indent="0" shrinkToFit="false"/>
      <protection locked="true" hidden="false"/>
    </xf>
    <xf numFmtId="164" fontId="18" fillId="0" borderId="17" xfId="0" applyFont="true" applyBorder="true" applyAlignment="true" applyProtection="false">
      <alignment horizontal="left" vertical="center" textRotation="0" wrapText="true" indent="0" shrinkToFit="false"/>
      <protection locked="true" hidden="false"/>
    </xf>
    <xf numFmtId="164" fontId="18" fillId="0" borderId="23" xfId="0" applyFont="true" applyBorder="true" applyAlignment="true" applyProtection="false">
      <alignment horizontal="center" vertical="bottom" textRotation="0" wrapText="false" indent="0" shrinkToFit="false"/>
      <protection locked="true" hidden="false"/>
    </xf>
    <xf numFmtId="164" fontId="18" fillId="0" borderId="23"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26" fillId="0" borderId="23" xfId="0" applyFont="true" applyBorder="true" applyAlignment="true" applyProtection="false">
      <alignment horizontal="center" vertical="bottom" textRotation="0" wrapText="false" indent="0" shrinkToFit="false"/>
      <protection locked="true" hidden="false"/>
    </xf>
    <xf numFmtId="166" fontId="26" fillId="0" borderId="23" xfId="0" applyFont="true" applyBorder="true" applyAlignment="false" applyProtection="false">
      <alignment horizontal="general" vertical="bottom" textRotation="0" wrapText="false" indent="0" shrinkToFit="false"/>
      <protection locked="true" hidden="false"/>
    </xf>
    <xf numFmtId="164" fontId="25" fillId="5" borderId="17" xfId="0" applyFont="true" applyBorder="true" applyAlignment="true" applyProtection="false">
      <alignment horizontal="general" vertical="center" textRotation="0" wrapText="false" indent="0" shrinkToFit="false"/>
      <protection locked="true" hidden="false"/>
    </xf>
    <xf numFmtId="164" fontId="18" fillId="0" borderId="16" xfId="0" applyFont="true" applyBorder="true" applyAlignment="false" applyProtection="false">
      <alignment horizontal="general" vertical="bottom" textRotation="0" wrapText="false" indent="0" shrinkToFit="false"/>
      <protection locked="true" hidden="false"/>
    </xf>
    <xf numFmtId="164" fontId="18" fillId="0" borderId="19" xfId="0" applyFont="true" applyBorder="true" applyAlignment="true" applyProtection="false">
      <alignment horizontal="center" vertical="bottom" textRotation="0" wrapText="false" indent="0" shrinkToFit="false"/>
      <protection locked="true" hidden="false"/>
    </xf>
    <xf numFmtId="164" fontId="18" fillId="0" borderId="24" xfId="0" applyFont="true" applyBorder="true" applyAlignment="true" applyProtection="false">
      <alignment horizontal="center" vertical="bottom" textRotation="0" wrapText="false" indent="0" shrinkToFit="false"/>
      <protection locked="true" hidden="false"/>
    </xf>
    <xf numFmtId="164" fontId="18" fillId="0" borderId="25" xfId="0" applyFont="true" applyBorder="true" applyAlignment="true" applyProtection="false">
      <alignment horizontal="center" vertical="bottom" textRotation="0" wrapText="false" indent="0" shrinkToFit="false"/>
      <protection locked="true" hidden="false"/>
    </xf>
    <xf numFmtId="164" fontId="18" fillId="0" borderId="16"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8" fillId="0" borderId="26"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5" fillId="5" borderId="17" xfId="0" applyFont="true" applyBorder="true" applyAlignment="true" applyProtection="true">
      <alignment horizontal="center" vertical="center" textRotation="0" wrapText="true" indent="0" shrinkToFit="false"/>
      <protection locked="true" hidden="false"/>
    </xf>
    <xf numFmtId="164" fontId="25" fillId="5" borderId="17" xfId="0" applyFont="true" applyBorder="true" applyAlignment="true" applyProtection="false">
      <alignment horizontal="center" vertical="center" textRotation="0" wrapText="false" indent="0" shrinkToFit="false"/>
      <protection locked="true" hidden="false"/>
    </xf>
    <xf numFmtId="164" fontId="18" fillId="0" borderId="27" xfId="0" applyFont="true" applyBorder="true" applyAlignment="true" applyProtection="false">
      <alignment horizontal="general" vertical="center" textRotation="0" wrapText="false" indent="0" shrinkToFit="false"/>
      <protection locked="true" hidden="false"/>
    </xf>
    <xf numFmtId="164" fontId="26" fillId="0" borderId="17" xfId="0" applyFont="true" applyBorder="true" applyAlignment="true" applyProtection="false">
      <alignment horizontal="center" vertical="bottom" textRotation="0" wrapText="false" indent="0" shrinkToFit="false"/>
      <protection locked="true" hidden="false"/>
    </xf>
    <xf numFmtId="166" fontId="26" fillId="0" borderId="17" xfId="0" applyFont="true" applyBorder="true" applyAlignment="false" applyProtection="false">
      <alignment horizontal="general" vertical="bottom" textRotation="0" wrapText="false" indent="0" shrinkToFit="false"/>
      <protection locked="true" hidden="false"/>
    </xf>
    <xf numFmtId="164" fontId="18" fillId="0" borderId="27" xfId="0" applyFont="true" applyBorder="true" applyAlignment="false" applyProtection="false">
      <alignment horizontal="general" vertical="bottom" textRotation="0" wrapText="false" indent="0" shrinkToFit="false"/>
      <protection locked="true" hidden="false"/>
    </xf>
    <xf numFmtId="164" fontId="22" fillId="0" borderId="17" xfId="0" applyFont="true" applyBorder="true" applyAlignment="false" applyProtection="false">
      <alignment horizontal="general" vertical="bottom" textRotation="0" wrapText="false" indent="0" shrinkToFit="false"/>
      <protection locked="true" hidden="false"/>
    </xf>
    <xf numFmtId="164" fontId="18" fillId="0" borderId="28"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18" fillId="7" borderId="29" xfId="0" applyFont="true" applyBorder="true" applyAlignment="false" applyProtection="false">
      <alignment horizontal="general" vertical="bottom" textRotation="0" wrapText="false" indent="0" shrinkToFit="false"/>
      <protection locked="true" hidden="false"/>
    </xf>
    <xf numFmtId="164" fontId="18" fillId="7" borderId="27"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8" fillId="7" borderId="16"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6" fillId="0" borderId="23" xfId="0" applyFont="true" applyBorder="true" applyAlignment="true" applyProtection="false">
      <alignment horizontal="center" vertical="bottom" textRotation="0" wrapText="false" indent="0" shrinkToFit="false"/>
      <protection locked="true" hidden="false"/>
    </xf>
    <xf numFmtId="164" fontId="18" fillId="0" borderId="17"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8" fillId="5" borderId="17" xfId="0" applyFont="true" applyBorder="true" applyAlignment="true" applyProtection="true">
      <alignment horizontal="center" vertical="center" textRotation="0" wrapText="true" indent="0" shrinkToFit="false"/>
      <protection locked="true" hidden="false"/>
    </xf>
    <xf numFmtId="164" fontId="22" fillId="5" borderId="17" xfId="0" applyFont="true" applyBorder="true" applyAlignment="true" applyProtection="true">
      <alignment horizontal="center" vertical="center" textRotation="0" wrapText="true" indent="0" shrinkToFit="false"/>
      <protection locked="true" hidden="false"/>
    </xf>
    <xf numFmtId="164" fontId="18" fillId="7" borderId="24"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8" fillId="8" borderId="19" xfId="0" applyFont="true" applyBorder="true" applyAlignment="true" applyProtection="false">
      <alignment horizontal="center" vertical="center" textRotation="0" wrapText="true" indent="0" shrinkToFit="false"/>
      <protection locked="true" hidden="false"/>
    </xf>
    <xf numFmtId="164" fontId="18" fillId="8" borderId="19"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9" fillId="0" borderId="13" xfId="0" applyFont="true" applyBorder="true" applyAlignment="true" applyProtection="true">
      <alignment horizontal="general" vertical="center" textRotation="0" wrapText="false" indent="0" shrinkToFit="false"/>
      <protection locked="true" hidden="false"/>
    </xf>
    <xf numFmtId="172" fontId="19" fillId="6" borderId="13" xfId="0" applyFont="true" applyBorder="true" applyAlignment="true" applyProtection="true">
      <alignment horizontal="center" vertical="center" textRotation="0" wrapText="false" indent="0" shrinkToFit="false"/>
      <protection locked="true" hidden="false"/>
    </xf>
    <xf numFmtId="172" fontId="19" fillId="0" borderId="13" xfId="0" applyFont="true" applyBorder="true" applyAlignment="true" applyProtection="true">
      <alignment horizontal="center" vertical="center" textRotation="0" wrapText="false" indent="0" shrinkToFit="false"/>
      <protection locked="true" hidden="false"/>
    </xf>
    <xf numFmtId="171" fontId="19" fillId="0" borderId="13" xfId="0" applyFont="true" applyBorder="true" applyAlignment="true" applyProtection="true">
      <alignment horizontal="center" vertical="center" textRotation="0" wrapText="false" indent="0" shrinkToFit="false"/>
      <protection locked="true" hidden="false"/>
    </xf>
    <xf numFmtId="171" fontId="20" fillId="0" borderId="1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9" fillId="0" borderId="13" xfId="0" applyFont="true" applyBorder="true" applyAlignment="true" applyProtection="true">
      <alignment horizontal="left" vertical="center" textRotation="0" wrapText="false" indent="0" shrinkToFit="false"/>
      <protection locked="true" hidden="false"/>
    </xf>
    <xf numFmtId="172" fontId="7" fillId="4" borderId="11"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left" vertical="center" textRotation="0" wrapText="true" indent="0" shrinkToFit="false"/>
      <protection locked="true" hidden="false"/>
    </xf>
    <xf numFmtId="169" fontId="19" fillId="0" borderId="13" xfId="0" applyFont="true" applyBorder="true" applyAlignment="true" applyProtection="true">
      <alignment horizontal="center" vertical="center" textRotation="0" wrapText="false" indent="0" shrinkToFit="false"/>
      <protection locked="true" hidden="false"/>
    </xf>
    <xf numFmtId="164" fontId="31" fillId="4" borderId="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32" fillId="4" borderId="0" xfId="0" applyFont="true" applyBorder="true" applyAlignment="true" applyProtection="true">
      <alignment horizontal="general" vertical="center" textRotation="0" wrapText="false" indent="0" shrinkToFit="false"/>
      <protection locked="true" hidden="false"/>
    </xf>
    <xf numFmtId="164" fontId="32" fillId="4" borderId="0" xfId="0" applyFont="true" applyBorder="true" applyAlignment="true" applyProtection="true">
      <alignment horizontal="center" vertical="center" textRotation="0" wrapText="false" indent="0" shrinkToFit="false"/>
      <protection locked="true" hidden="false"/>
    </xf>
    <xf numFmtId="164" fontId="14" fillId="4" borderId="0" xfId="0" applyFont="true" applyBorder="false" applyAlignment="true" applyProtection="true">
      <alignment horizontal="general" vertical="center" textRotation="0" wrapText="false" indent="0" shrinkToFit="false"/>
      <protection locked="true" hidden="false"/>
    </xf>
    <xf numFmtId="164" fontId="18" fillId="4"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19" fillId="4" borderId="0" xfId="0" applyFont="true" applyBorder="true" applyAlignment="true" applyProtection="true">
      <alignment horizontal="general" vertical="center" textRotation="0" wrapText="false" indent="0" shrinkToFit="false"/>
      <protection locked="true" hidden="false"/>
    </xf>
    <xf numFmtId="164" fontId="7" fillId="4" borderId="0" xfId="0" applyFont="true" applyBorder="false" applyAlignment="true" applyProtection="true">
      <alignment horizontal="general" vertical="center" textRotation="0" wrapText="false" indent="0" shrinkToFit="false"/>
      <protection locked="true" hidden="false"/>
    </xf>
    <xf numFmtId="164" fontId="7" fillId="4" borderId="0" xfId="0" applyFont="true" applyBorder="false" applyAlignment="true" applyProtection="true">
      <alignment horizontal="center" vertical="center" textRotation="0" wrapText="false" indent="0" shrinkToFit="false"/>
      <protection locked="true" hidden="false"/>
    </xf>
    <xf numFmtId="166" fontId="17" fillId="0" borderId="12" xfId="0" applyFont="true" applyBorder="true" applyAlignment="true" applyProtection="true">
      <alignment horizontal="left" vertical="center" textRotation="0" wrapText="false" indent="0" shrinkToFit="false"/>
      <protection locked="true" hidden="false"/>
    </xf>
    <xf numFmtId="164" fontId="33" fillId="2" borderId="30" xfId="0" applyFont="true" applyBorder="true" applyAlignment="true" applyProtection="true">
      <alignment horizontal="general" vertical="center" textRotation="0" wrapText="false" indent="0" shrinkToFit="false"/>
      <protection locked="true" hidden="false"/>
    </xf>
    <xf numFmtId="164" fontId="19" fillId="2" borderId="30" xfId="0" applyFont="true" applyBorder="true" applyAlignment="true" applyProtection="true">
      <alignment horizontal="general" vertical="center" textRotation="0" wrapText="fals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34" fillId="0" borderId="0" xfId="0" applyFont="true" applyBorder="true" applyAlignment="true" applyProtection="false">
      <alignment horizontal="left" vertical="center" textRotation="0" wrapText="false" indent="0" shrinkToFit="false"/>
      <protection locked="true" hidden="false"/>
    </xf>
    <xf numFmtId="164" fontId="3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36"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6" fillId="9" borderId="0" xfId="0" applyFont="true" applyBorder="tru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xf numFmtId="164" fontId="41" fillId="0" borderId="0" xfId="0" applyFont="true" applyBorder="true" applyAlignment="tru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general" vertical="bottom" textRotation="0" wrapText="false" indent="0" shrinkToFit="false"/>
      <protection locked="true" hidden="false"/>
    </xf>
    <xf numFmtId="164" fontId="36" fillId="0" borderId="0" xfId="2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1" shrinkToFit="false"/>
      <protection locked="true" hidden="false"/>
    </xf>
    <xf numFmtId="164" fontId="42" fillId="0" borderId="0" xfId="0" applyFont="true" applyBorder="false" applyAlignment="true" applyProtection="false">
      <alignment horizontal="right" vertical="bottom" textRotation="0" wrapText="false" indent="0" shrinkToFit="false"/>
      <protection locked="true" hidden="false"/>
    </xf>
    <xf numFmtId="164" fontId="45"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1"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1" shrinkToFit="false"/>
      <protection locked="true" hidden="false"/>
    </xf>
    <xf numFmtId="164" fontId="13" fillId="0" borderId="0" xfId="0" applyFont="true" applyBorder="false" applyAlignment="true" applyProtection="false">
      <alignment horizontal="left" vertical="bottom" textRotation="0" wrapText="true" indent="1"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8">
    <dxf>
      <font>
        <color rgb="FFFFFFFF"/>
      </font>
      <fill>
        <patternFill>
          <bgColor rgb="FFC0504D"/>
        </patternFill>
      </fill>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ont>
        <color rgb="FFFFFFFF"/>
      </font>
      <fill>
        <patternFill>
          <bgColor rgb="FFC0504D"/>
        </patternFill>
      </fill>
    </dxf>
    <dxf>
      <fill>
        <patternFill>
          <bgColor rgb="FF808080"/>
        </patternFill>
      </fill>
    </dxf>
    <dxf>
      <fill>
        <patternFill>
          <bgColor rgb="FF0070C0"/>
        </patternFill>
      </fill>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C0504D"/>
      <rgbColor rgb="FFEFEFEF"/>
      <rgbColor rgb="FFEAEAEA"/>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3ECD5"/>
      <rgbColor rgb="FFFFFF99"/>
      <rgbColor rgb="FFA7D9AB"/>
      <rgbColor rgb="FFFF99CC"/>
      <rgbColor rgb="FFBFBFBF"/>
      <rgbColor rgb="FFFFCC99"/>
      <rgbColor rgb="FF3366FF"/>
      <rgbColor rgb="FF33CCCC"/>
      <rgbColor rgb="FF7BC581"/>
      <rgbColor rgb="FFFFCC00"/>
      <rgbColor rgb="FFFF9900"/>
      <rgbColor rgb="FFFF6600"/>
      <rgbColor rgb="FF376092"/>
      <rgbColor rgb="FFA6A6A6"/>
      <rgbColor rgb="FF003366"/>
      <rgbColor rgb="FF3B874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101520</xdr:colOff>
      <xdr:row>5</xdr:row>
      <xdr:rowOff>142920</xdr:rowOff>
    </xdr:from>
    <xdr:to>
      <xdr:col>11</xdr:col>
      <xdr:colOff>94680</xdr:colOff>
      <xdr:row>10</xdr:row>
      <xdr:rowOff>80280</xdr:rowOff>
    </xdr:to>
    <xdr:sp>
      <xdr:nvSpPr>
        <xdr:cNvPr id="0" name="CustomShape 1" hidden="1"/>
        <xdr:cNvSpPr/>
      </xdr:nvSpPr>
      <xdr:spPr>
        <a:xfrm>
          <a:off x="5204160" y="1368360"/>
          <a:ext cx="3744720" cy="1131120"/>
        </a:xfrm>
        <a:prstGeom prst="rect">
          <a:avLst/>
        </a:prstGeom>
        <a:solidFill>
          <a:srgbClr val="ffffe1"/>
        </a:solidFill>
        <a:ln w="9360">
          <a:solidFill>
            <a:srgbClr val="000000"/>
          </a:solidFill>
          <a:miter/>
        </a:ln>
        <a:effectLst>
          <a:outerShdw algn="ctr" dir="2700000" dist="35638" rotWithShape="0">
            <a:srgbClr val="000000"/>
          </a:outerShdw>
        </a:effectLst>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9</xdr:col>
          <xdr:colOff>76320</xdr:colOff>
          <xdr:row>1</xdr:row>
          <xdr:rowOff>95400</xdr:rowOff>
        </xdr:from>
        <xdr:to>
          <xdr:col>27</xdr:col>
          <xdr:colOff>76320</xdr:colOff>
          <xdr:row>2</xdr:row>
          <xdr:rowOff>86040</xdr:rowOff>
        </xdr:to>
        <xdr:sp>
          <xdr:nvSpPr>
            <xdr:cNvPr id="0" name="Scroll Bar 46"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25</xdr:col>
          <xdr:colOff>3240</xdr:colOff>
          <xdr:row>1</xdr:row>
          <xdr:rowOff>95400</xdr:rowOff>
        </xdr:from>
        <xdr:to>
          <xdr:col>40</xdr:col>
          <xdr:colOff>3600</xdr:colOff>
          <xdr:row>3</xdr:row>
          <xdr:rowOff>9720</xdr:rowOff>
        </xdr:to>
        <xdr:sp>
          <xdr:nvSpPr>
            <xdr:cNvPr id="0" name="Scroll Bar 1"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4495680</xdr:colOff>
      <xdr:row>0</xdr:row>
      <xdr:rowOff>0</xdr:rowOff>
    </xdr:from>
    <xdr:to>
      <xdr:col>1</xdr:col>
      <xdr:colOff>6000120</xdr:colOff>
      <xdr:row>0</xdr:row>
      <xdr:rowOff>338400</xdr:rowOff>
    </xdr:to>
    <xdr:pic>
      <xdr:nvPicPr>
        <xdr:cNvPr id="1" name="Picture 4" descr=""/>
        <xdr:cNvPicPr/>
      </xdr:nvPicPr>
      <xdr:blipFill>
        <a:blip r:embed="rId1"/>
        <a:stretch/>
      </xdr:blipFill>
      <xdr:spPr>
        <a:xfrm>
          <a:off x="4883400" y="0"/>
          <a:ext cx="1504440" cy="33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nks/go.php?urlid=GanttChartPro" TargetMode="External"/><Relationship Id="rId4"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drawing" Target="../drawings/drawing3.xml"/><Relationship Id="rId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N54"/>
  <sheetViews>
    <sheetView showFormulas="false" showGridLines="false" showRowColHeaders="true" showZeros="true" rightToLeft="false" tabSelected="true" showOutlineSymbols="true" defaultGridColor="true" view="normal" topLeftCell="A8" colorId="64" zoomScale="110" zoomScaleNormal="110" zoomScalePageLayoutView="100" workbookViewId="0">
      <selection pane="topLeft" activeCell="H5" activeCellId="0" sqref="H5"/>
    </sheetView>
  </sheetViews>
  <sheetFormatPr defaultColWidth="9.171875" defaultRowHeight="13" zeroHeight="false" outlineLevelRow="0" outlineLevelCol="0"/>
  <cols>
    <col collapsed="false" customWidth="true" hidden="false" outlineLevel="0" max="1" min="1" style="1" width="6.83"/>
    <col collapsed="false" customWidth="true" hidden="false" outlineLevel="0" max="2" min="2" style="2" width="37.17"/>
    <col collapsed="false" customWidth="true" hidden="false" outlineLevel="0" max="3" min="3" style="2" width="13.33"/>
    <col collapsed="false" customWidth="true" hidden="false" outlineLevel="0" max="4" min="4" style="3" width="2.99"/>
    <col collapsed="false" customWidth="true" hidden="false" outlineLevel="0" max="7" min="5" style="2" width="11.99"/>
    <col collapsed="false" customWidth="true" hidden="false" outlineLevel="0" max="8" min="8" style="2" width="11.84"/>
    <col collapsed="false" customWidth="true" hidden="false" outlineLevel="0" max="9" min="9" style="2" width="13.01"/>
    <col collapsed="false" customWidth="true" hidden="false" outlineLevel="0" max="10" min="10" style="2" width="1.84"/>
    <col collapsed="false" customWidth="true" hidden="false" outlineLevel="0" max="66" min="11" style="2" width="2.5"/>
    <col collapsed="false" customWidth="false" hidden="false" outlineLevel="0" max="1024" min="67" style="4" width="9.16"/>
  </cols>
  <sheetData>
    <row r="1" customFormat="false" ht="30" hidden="false" customHeight="true" outlineLevel="0" collapsed="false">
      <c r="A1" s="5" t="s">
        <v>0</v>
      </c>
      <c r="B1" s="6"/>
      <c r="C1" s="6"/>
      <c r="D1" s="6"/>
      <c r="E1" s="6"/>
      <c r="F1" s="6"/>
      <c r="I1" s="7"/>
      <c r="K1" s="8"/>
      <c r="L1" s="8"/>
      <c r="M1" s="8"/>
      <c r="N1" s="8"/>
      <c r="O1" s="8"/>
      <c r="P1" s="8"/>
      <c r="Q1" s="8"/>
      <c r="R1" s="8"/>
      <c r="S1" s="8"/>
      <c r="T1" s="8"/>
      <c r="U1" s="8"/>
      <c r="V1" s="8"/>
      <c r="W1" s="8"/>
      <c r="X1" s="8"/>
      <c r="Y1" s="8"/>
      <c r="Z1" s="8"/>
      <c r="AA1" s="8"/>
      <c r="AB1" s="8"/>
      <c r="AC1" s="8"/>
      <c r="AD1" s="8"/>
      <c r="AE1" s="8"/>
    </row>
    <row r="2" customFormat="false" ht="18" hidden="false" customHeight="true" outlineLevel="0" collapsed="false">
      <c r="A2" s="5" t="s">
        <v>1</v>
      </c>
      <c r="B2" s="9"/>
      <c r="C2" s="9"/>
      <c r="D2" s="10"/>
      <c r="E2" s="11"/>
      <c r="F2" s="11"/>
      <c r="H2" s="12"/>
    </row>
    <row r="3" customFormat="false" ht="14" hidden="false" customHeight="false" outlineLevel="0" collapsed="false">
      <c r="A3" s="13"/>
      <c r="B3" s="14"/>
      <c r="C3" s="15"/>
      <c r="D3" s="15"/>
      <c r="E3" s="15"/>
      <c r="F3" s="15"/>
      <c r="G3" s="15"/>
      <c r="H3" s="12"/>
      <c r="K3" s="16"/>
      <c r="L3" s="16"/>
      <c r="M3" s="16"/>
      <c r="N3" s="16"/>
      <c r="O3" s="16"/>
      <c r="P3" s="16"/>
      <c r="Q3" s="16"/>
      <c r="R3" s="16"/>
      <c r="S3" s="16"/>
      <c r="T3" s="16"/>
      <c r="U3" s="16"/>
      <c r="V3" s="16"/>
      <c r="W3" s="16"/>
      <c r="X3" s="16"/>
      <c r="Y3" s="16"/>
      <c r="Z3" s="16"/>
      <c r="AA3" s="16"/>
    </row>
    <row r="4" customFormat="false" ht="17.25" hidden="false" customHeight="true" outlineLevel="0" collapsed="false">
      <c r="A4" s="17"/>
      <c r="B4" s="18" t="s">
        <v>2</v>
      </c>
      <c r="C4" s="19" t="n">
        <v>44067</v>
      </c>
      <c r="D4" s="19"/>
      <c r="E4" s="19"/>
      <c r="F4" s="20"/>
      <c r="G4" s="18" t="s">
        <v>3</v>
      </c>
      <c r="H4" s="21" t="n">
        <v>1</v>
      </c>
      <c r="I4" s="20"/>
      <c r="J4" s="22"/>
      <c r="K4" s="23" t="str">
        <f aca="false">"Semana "&amp;(K6-($C$4-WEEKDAY($C$4,1)+2))/7+1</f>
        <v>Semana 1</v>
      </c>
      <c r="L4" s="23"/>
      <c r="M4" s="23"/>
      <c r="N4" s="23"/>
      <c r="O4" s="23"/>
      <c r="P4" s="23"/>
      <c r="Q4" s="23"/>
      <c r="R4" s="23" t="str">
        <f aca="false">"Semana "&amp;(R6-($C$4-WEEKDAY($C$4,1)+2))/7+1</f>
        <v>Semana 2</v>
      </c>
      <c r="S4" s="23"/>
      <c r="T4" s="23"/>
      <c r="U4" s="23"/>
      <c r="V4" s="23"/>
      <c r="W4" s="23"/>
      <c r="X4" s="23"/>
      <c r="Y4" s="23" t="str">
        <f aca="false">"Semana "&amp;(Y6-($C$4-WEEKDAY($C$4,1)+2))/7+1</f>
        <v>Semana 3</v>
      </c>
      <c r="Z4" s="23"/>
      <c r="AA4" s="23"/>
      <c r="AB4" s="23"/>
      <c r="AC4" s="23"/>
      <c r="AD4" s="23"/>
      <c r="AE4" s="23"/>
      <c r="AF4" s="23" t="str">
        <f aca="false">"Semana "&amp;(AF6-($C$4-WEEKDAY($C$4,1)+2))/7+1</f>
        <v>Semana 4</v>
      </c>
      <c r="AG4" s="23"/>
      <c r="AH4" s="23"/>
      <c r="AI4" s="23"/>
      <c r="AJ4" s="23"/>
      <c r="AK4" s="23"/>
      <c r="AL4" s="23"/>
      <c r="AM4" s="23" t="str">
        <f aca="false">"Semana "&amp;(AM6-($C$4-WEEKDAY($C$4,1)+2))/7+1</f>
        <v>Semana 5</v>
      </c>
      <c r="AN4" s="23"/>
      <c r="AO4" s="23"/>
      <c r="AP4" s="23"/>
      <c r="AQ4" s="23"/>
      <c r="AR4" s="23"/>
      <c r="AS4" s="23"/>
      <c r="AT4" s="23" t="str">
        <f aca="false">"Semana "&amp;(AT6-($C$4-WEEKDAY($C$4,1)+2))/7+1</f>
        <v>Semana 6</v>
      </c>
      <c r="AU4" s="23"/>
      <c r="AV4" s="23"/>
      <c r="AW4" s="23"/>
      <c r="AX4" s="23"/>
      <c r="AY4" s="23"/>
      <c r="AZ4" s="23"/>
      <c r="BA4" s="23" t="str">
        <f aca="false">"Semana "&amp;(BA6-($C$4-WEEKDAY($C$4,1)+2))/7+1</f>
        <v>Semana 7</v>
      </c>
      <c r="BB4" s="23"/>
      <c r="BC4" s="23"/>
      <c r="BD4" s="23"/>
      <c r="BE4" s="23"/>
      <c r="BF4" s="23"/>
      <c r="BG4" s="23"/>
      <c r="BH4" s="23" t="str">
        <f aca="false">"Semana "&amp;(BH6-($C$4-WEEKDAY($C$4,1)+2))/7+1</f>
        <v>Semana 8</v>
      </c>
      <c r="BI4" s="23"/>
      <c r="BJ4" s="23"/>
      <c r="BK4" s="23"/>
      <c r="BL4" s="23"/>
      <c r="BM4" s="23"/>
      <c r="BN4" s="23"/>
    </row>
    <row r="5" customFormat="false" ht="17.25" hidden="false" customHeight="true" outlineLevel="0" collapsed="false">
      <c r="A5" s="17"/>
      <c r="B5" s="18" t="s">
        <v>4</v>
      </c>
      <c r="C5" s="24" t="s">
        <v>5</v>
      </c>
      <c r="D5" s="24"/>
      <c r="E5" s="24"/>
      <c r="F5" s="25"/>
      <c r="G5" s="25"/>
      <c r="H5" s="25"/>
      <c r="I5" s="25"/>
      <c r="J5" s="22"/>
      <c r="K5" s="26" t="n">
        <f aca="false">K6</f>
        <v>44067</v>
      </c>
      <c r="L5" s="26"/>
      <c r="M5" s="26"/>
      <c r="N5" s="26"/>
      <c r="O5" s="26"/>
      <c r="P5" s="26"/>
      <c r="Q5" s="26"/>
      <c r="R5" s="26" t="n">
        <f aca="false">R6</f>
        <v>44074</v>
      </c>
      <c r="S5" s="26"/>
      <c r="T5" s="26"/>
      <c r="U5" s="26"/>
      <c r="V5" s="26"/>
      <c r="W5" s="26"/>
      <c r="X5" s="26"/>
      <c r="Y5" s="26" t="n">
        <f aca="false">Y6</f>
        <v>44081</v>
      </c>
      <c r="Z5" s="26"/>
      <c r="AA5" s="26"/>
      <c r="AB5" s="26"/>
      <c r="AC5" s="26"/>
      <c r="AD5" s="26"/>
      <c r="AE5" s="26"/>
      <c r="AF5" s="26" t="n">
        <f aca="false">AF6</f>
        <v>44088</v>
      </c>
      <c r="AG5" s="26"/>
      <c r="AH5" s="26"/>
      <c r="AI5" s="26"/>
      <c r="AJ5" s="26"/>
      <c r="AK5" s="26"/>
      <c r="AL5" s="26"/>
      <c r="AM5" s="26" t="n">
        <f aca="false">AM6</f>
        <v>44095</v>
      </c>
      <c r="AN5" s="26"/>
      <c r="AO5" s="26"/>
      <c r="AP5" s="26"/>
      <c r="AQ5" s="26"/>
      <c r="AR5" s="26"/>
      <c r="AS5" s="26"/>
      <c r="AT5" s="26" t="n">
        <f aca="false">AT6</f>
        <v>44102</v>
      </c>
      <c r="AU5" s="26"/>
      <c r="AV5" s="26"/>
      <c r="AW5" s="26"/>
      <c r="AX5" s="26"/>
      <c r="AY5" s="26"/>
      <c r="AZ5" s="26"/>
      <c r="BA5" s="26" t="n">
        <f aca="false">BA6</f>
        <v>44109</v>
      </c>
      <c r="BB5" s="26"/>
      <c r="BC5" s="26"/>
      <c r="BD5" s="26"/>
      <c r="BE5" s="26"/>
      <c r="BF5" s="26"/>
      <c r="BG5" s="26"/>
      <c r="BH5" s="26" t="n">
        <f aca="false">BH6</f>
        <v>44116</v>
      </c>
      <c r="BI5" s="26"/>
      <c r="BJ5" s="26"/>
      <c r="BK5" s="26"/>
      <c r="BL5" s="26"/>
      <c r="BM5" s="26"/>
      <c r="BN5" s="26"/>
    </row>
    <row r="6" customFormat="false" ht="13" hidden="false" customHeight="false" outlineLevel="0" collapsed="false">
      <c r="A6" s="27"/>
      <c r="B6" s="22"/>
      <c r="C6" s="22"/>
      <c r="D6" s="28"/>
      <c r="E6" s="22"/>
      <c r="F6" s="22"/>
      <c r="G6" s="22"/>
      <c r="H6" s="22"/>
      <c r="I6" s="22"/>
      <c r="J6" s="22"/>
      <c r="K6" s="29" t="n">
        <f aca="false">C4-WEEKDAY(C4,1)+2+7*(H4-1)</f>
        <v>44067</v>
      </c>
      <c r="L6" s="30" t="n">
        <f aca="false">K6+1</f>
        <v>44068</v>
      </c>
      <c r="M6" s="30" t="n">
        <f aca="false">L6+1</f>
        <v>44069</v>
      </c>
      <c r="N6" s="30" t="n">
        <f aca="false">M6+1</f>
        <v>44070</v>
      </c>
      <c r="O6" s="30" t="n">
        <f aca="false">N6+1</f>
        <v>44071</v>
      </c>
      <c r="P6" s="30" t="n">
        <f aca="false">O6+1</f>
        <v>44072</v>
      </c>
      <c r="Q6" s="31" t="n">
        <f aca="false">P6+1</f>
        <v>44073</v>
      </c>
      <c r="R6" s="29" t="n">
        <f aca="false">Q6+1</f>
        <v>44074</v>
      </c>
      <c r="S6" s="30" t="n">
        <f aca="false">R6+1</f>
        <v>44075</v>
      </c>
      <c r="T6" s="30" t="n">
        <f aca="false">S6+1</f>
        <v>44076</v>
      </c>
      <c r="U6" s="30" t="n">
        <f aca="false">T6+1</f>
        <v>44077</v>
      </c>
      <c r="V6" s="30" t="n">
        <f aca="false">U6+1</f>
        <v>44078</v>
      </c>
      <c r="W6" s="30" t="n">
        <f aca="false">V6+1</f>
        <v>44079</v>
      </c>
      <c r="X6" s="31" t="n">
        <f aca="false">W6+1</f>
        <v>44080</v>
      </c>
      <c r="Y6" s="29" t="n">
        <f aca="false">X6+1</f>
        <v>44081</v>
      </c>
      <c r="Z6" s="30" t="n">
        <f aca="false">Y6+1</f>
        <v>44082</v>
      </c>
      <c r="AA6" s="30" t="n">
        <f aca="false">Z6+1</f>
        <v>44083</v>
      </c>
      <c r="AB6" s="30" t="n">
        <f aca="false">AA6+1</f>
        <v>44084</v>
      </c>
      <c r="AC6" s="30" t="n">
        <f aca="false">AB6+1</f>
        <v>44085</v>
      </c>
      <c r="AD6" s="30" t="n">
        <f aca="false">AC6+1</f>
        <v>44086</v>
      </c>
      <c r="AE6" s="31" t="n">
        <f aca="false">AD6+1</f>
        <v>44087</v>
      </c>
      <c r="AF6" s="29" t="n">
        <f aca="false">AE6+1</f>
        <v>44088</v>
      </c>
      <c r="AG6" s="30" t="n">
        <f aca="false">AF6+1</f>
        <v>44089</v>
      </c>
      <c r="AH6" s="30" t="n">
        <f aca="false">AG6+1</f>
        <v>44090</v>
      </c>
      <c r="AI6" s="30" t="n">
        <f aca="false">AH6+1</f>
        <v>44091</v>
      </c>
      <c r="AJ6" s="30" t="n">
        <f aca="false">AI6+1</f>
        <v>44092</v>
      </c>
      <c r="AK6" s="30" t="n">
        <f aca="false">AJ6+1</f>
        <v>44093</v>
      </c>
      <c r="AL6" s="31" t="n">
        <f aca="false">AK6+1</f>
        <v>44094</v>
      </c>
      <c r="AM6" s="29" t="n">
        <f aca="false">AL6+1</f>
        <v>44095</v>
      </c>
      <c r="AN6" s="30" t="n">
        <f aca="false">AM6+1</f>
        <v>44096</v>
      </c>
      <c r="AO6" s="30" t="n">
        <f aca="false">AN6+1</f>
        <v>44097</v>
      </c>
      <c r="AP6" s="30" t="n">
        <f aca="false">AO6+1</f>
        <v>44098</v>
      </c>
      <c r="AQ6" s="30" t="n">
        <f aca="false">AP6+1</f>
        <v>44099</v>
      </c>
      <c r="AR6" s="30" t="n">
        <f aca="false">AQ6+1</f>
        <v>44100</v>
      </c>
      <c r="AS6" s="31" t="n">
        <f aca="false">AR6+1</f>
        <v>44101</v>
      </c>
      <c r="AT6" s="29" t="n">
        <f aca="false">AS6+1</f>
        <v>44102</v>
      </c>
      <c r="AU6" s="30" t="n">
        <f aca="false">AT6+1</f>
        <v>44103</v>
      </c>
      <c r="AV6" s="30" t="n">
        <f aca="false">AU6+1</f>
        <v>44104</v>
      </c>
      <c r="AW6" s="30" t="n">
        <f aca="false">AV6+1</f>
        <v>44105</v>
      </c>
      <c r="AX6" s="30" t="n">
        <f aca="false">AW6+1</f>
        <v>44106</v>
      </c>
      <c r="AY6" s="30" t="n">
        <f aca="false">AX6+1</f>
        <v>44107</v>
      </c>
      <c r="AZ6" s="31" t="n">
        <f aca="false">AY6+1</f>
        <v>44108</v>
      </c>
      <c r="BA6" s="29" t="n">
        <f aca="false">AZ6+1</f>
        <v>44109</v>
      </c>
      <c r="BB6" s="30" t="n">
        <f aca="false">BA6+1</f>
        <v>44110</v>
      </c>
      <c r="BC6" s="30" t="n">
        <f aca="false">BB6+1</f>
        <v>44111</v>
      </c>
      <c r="BD6" s="30" t="n">
        <f aca="false">BC6+1</f>
        <v>44112</v>
      </c>
      <c r="BE6" s="30" t="n">
        <f aca="false">BD6+1</f>
        <v>44113</v>
      </c>
      <c r="BF6" s="30" t="n">
        <f aca="false">BE6+1</f>
        <v>44114</v>
      </c>
      <c r="BG6" s="31" t="n">
        <f aca="false">BF6+1</f>
        <v>44115</v>
      </c>
      <c r="BH6" s="29" t="n">
        <f aca="false">BG6+1</f>
        <v>44116</v>
      </c>
      <c r="BI6" s="30" t="n">
        <f aca="false">BH6+1</f>
        <v>44117</v>
      </c>
      <c r="BJ6" s="30" t="n">
        <f aca="false">BI6+1</f>
        <v>44118</v>
      </c>
      <c r="BK6" s="30" t="n">
        <f aca="false">BJ6+1</f>
        <v>44119</v>
      </c>
      <c r="BL6" s="30" t="n">
        <f aca="false">BK6+1</f>
        <v>44120</v>
      </c>
      <c r="BM6" s="30" t="n">
        <f aca="false">BL6+1</f>
        <v>44121</v>
      </c>
      <c r="BN6" s="31" t="n">
        <f aca="false">BM6+1</f>
        <v>44122</v>
      </c>
    </row>
    <row r="7" s="41" customFormat="true" ht="27" hidden="false" customHeight="false" outlineLevel="0" collapsed="false">
      <c r="A7" s="32" t="s">
        <v>6</v>
      </c>
      <c r="B7" s="33" t="s">
        <v>7</v>
      </c>
      <c r="C7" s="34" t="s">
        <v>8</v>
      </c>
      <c r="D7" s="35"/>
      <c r="E7" s="36" t="s">
        <v>9</v>
      </c>
      <c r="F7" s="36" t="s">
        <v>10</v>
      </c>
      <c r="G7" s="34" t="s">
        <v>11</v>
      </c>
      <c r="H7" s="34" t="s">
        <v>12</v>
      </c>
      <c r="I7" s="34" t="s">
        <v>13</v>
      </c>
      <c r="J7" s="34"/>
      <c r="K7" s="37" t="str">
        <f aca="false">CHOOSE(WEEKDAY(K6,1),"D","L","M","M","J","V","S")</f>
        <v>L</v>
      </c>
      <c r="L7" s="38" t="str">
        <f aca="false">CHOOSE(WEEKDAY(L6,1),"D","L","M","M","J","V","S")</f>
        <v>M</v>
      </c>
      <c r="M7" s="38" t="str">
        <f aca="false">CHOOSE(WEEKDAY(M6,1),"D","L","M","M","J","V","S")</f>
        <v>M</v>
      </c>
      <c r="N7" s="38" t="str">
        <f aca="false">CHOOSE(WEEKDAY(N6,1),"D","L","M","M","J","V","S")</f>
        <v>J</v>
      </c>
      <c r="O7" s="38" t="str">
        <f aca="false">CHOOSE(WEEKDAY(O6,1),"D","L","M","M","J","V","S")</f>
        <v>V</v>
      </c>
      <c r="P7" s="39" t="str">
        <f aca="false">CHOOSE(WEEKDAY(P6,1),"D","L","M","M","J","V","S")</f>
        <v>S</v>
      </c>
      <c r="Q7" s="40" t="str">
        <f aca="false">CHOOSE(WEEKDAY(Q6,1),"D","L","M","M","J","V","S")</f>
        <v>D</v>
      </c>
      <c r="R7" s="37" t="str">
        <f aca="false">CHOOSE(WEEKDAY(R6,1),"D","L","M","M","J","V","S")</f>
        <v>L</v>
      </c>
      <c r="S7" s="38" t="str">
        <f aca="false">CHOOSE(WEEKDAY(S6,1),"D","L","M","M","J","V","S")</f>
        <v>M</v>
      </c>
      <c r="T7" s="38" t="str">
        <f aca="false">CHOOSE(WEEKDAY(T6,1),"D","L","M","M","J","V","S")</f>
        <v>M</v>
      </c>
      <c r="U7" s="38" t="str">
        <f aca="false">CHOOSE(WEEKDAY(U6,1),"D","L","M","M","J","V","S")</f>
        <v>J</v>
      </c>
      <c r="V7" s="38" t="str">
        <f aca="false">CHOOSE(WEEKDAY(V6,1),"D","L","M","M","J","V","S")</f>
        <v>V</v>
      </c>
      <c r="W7" s="39" t="str">
        <f aca="false">CHOOSE(WEEKDAY(W6,1),"D","L","M","M","J","V","S")</f>
        <v>S</v>
      </c>
      <c r="X7" s="40" t="str">
        <f aca="false">CHOOSE(WEEKDAY(X6,1),"D","L","M","M","J","V","S")</f>
        <v>D</v>
      </c>
      <c r="Y7" s="37" t="str">
        <f aca="false">CHOOSE(WEEKDAY(Y6,1),"D","L","M","M","J","V","S")</f>
        <v>L</v>
      </c>
      <c r="Z7" s="38" t="str">
        <f aca="false">CHOOSE(WEEKDAY(Z6,1),"D","L","M","M","J","V","S")</f>
        <v>M</v>
      </c>
      <c r="AA7" s="38" t="str">
        <f aca="false">CHOOSE(WEEKDAY(AA6,1),"D","L","M","M","J","V","S")</f>
        <v>M</v>
      </c>
      <c r="AB7" s="38" t="str">
        <f aca="false">CHOOSE(WEEKDAY(AB6,1),"D","L","M","M","J","V","S")</f>
        <v>J</v>
      </c>
      <c r="AC7" s="38" t="str">
        <f aca="false">CHOOSE(WEEKDAY(AC6,1),"D","L","M","M","J","V","S")</f>
        <v>V</v>
      </c>
      <c r="AD7" s="39" t="str">
        <f aca="false">CHOOSE(WEEKDAY(AD6,1),"D","L","M","M","J","V","S")</f>
        <v>S</v>
      </c>
      <c r="AE7" s="40" t="str">
        <f aca="false">CHOOSE(WEEKDAY(AE6,1),"D","L","M","M","J","V","S")</f>
        <v>D</v>
      </c>
      <c r="AF7" s="37" t="str">
        <f aca="false">CHOOSE(WEEKDAY(AF6,1),"D","L","M","M","J","V","S")</f>
        <v>L</v>
      </c>
      <c r="AG7" s="38" t="str">
        <f aca="false">CHOOSE(WEEKDAY(AG6,1),"D","L","M","M","J","V","S")</f>
        <v>M</v>
      </c>
      <c r="AH7" s="38" t="str">
        <f aca="false">CHOOSE(WEEKDAY(AH6,1),"D","L","M","M","J","V","S")</f>
        <v>M</v>
      </c>
      <c r="AI7" s="38" t="str">
        <f aca="false">CHOOSE(WEEKDAY(AI6,1),"D","L","M","M","J","V","S")</f>
        <v>J</v>
      </c>
      <c r="AJ7" s="38" t="str">
        <f aca="false">CHOOSE(WEEKDAY(AJ6,1),"D","L","M","M","J","V","S")</f>
        <v>V</v>
      </c>
      <c r="AK7" s="39" t="str">
        <f aca="false">CHOOSE(WEEKDAY(AK6,1),"D","L","M","M","J","V","S")</f>
        <v>S</v>
      </c>
      <c r="AL7" s="40" t="str">
        <f aca="false">CHOOSE(WEEKDAY(AL6,1),"D","L","M","M","J","V","S")</f>
        <v>D</v>
      </c>
      <c r="AM7" s="37" t="str">
        <f aca="false">CHOOSE(WEEKDAY(AM6,1),"D","L","M","M","J","V","S")</f>
        <v>L</v>
      </c>
      <c r="AN7" s="38" t="str">
        <f aca="false">CHOOSE(WEEKDAY(AN6,1),"D","L","M","M","J","V","S")</f>
        <v>M</v>
      </c>
      <c r="AO7" s="38" t="str">
        <f aca="false">CHOOSE(WEEKDAY(AO6,1),"D","L","M","M","J","V","S")</f>
        <v>M</v>
      </c>
      <c r="AP7" s="38" t="str">
        <f aca="false">CHOOSE(WEEKDAY(AP6,1),"D","L","M","M","J","V","S")</f>
        <v>J</v>
      </c>
      <c r="AQ7" s="38" t="str">
        <f aca="false">CHOOSE(WEEKDAY(AQ6,1),"D","L","M","M","J","V","S")</f>
        <v>V</v>
      </c>
      <c r="AR7" s="39" t="str">
        <f aca="false">CHOOSE(WEEKDAY(AR6,1),"D","L","M","M","J","V","S")</f>
        <v>S</v>
      </c>
      <c r="AS7" s="40" t="str">
        <f aca="false">CHOOSE(WEEKDAY(AS6,1),"D","L","M","M","J","V","S")</f>
        <v>D</v>
      </c>
      <c r="AT7" s="37" t="str">
        <f aca="false">CHOOSE(WEEKDAY(AT6,1),"D","L","M","M","J","V","S")</f>
        <v>L</v>
      </c>
      <c r="AU7" s="38" t="str">
        <f aca="false">CHOOSE(WEEKDAY(AU6,1),"D","L","M","M","J","V","S")</f>
        <v>M</v>
      </c>
      <c r="AV7" s="38" t="str">
        <f aca="false">CHOOSE(WEEKDAY(AV6,1),"D","L","M","M","J","V","S")</f>
        <v>M</v>
      </c>
      <c r="AW7" s="38" t="str">
        <f aca="false">CHOOSE(WEEKDAY(AW6,1),"D","L","M","M","J","V","S")</f>
        <v>J</v>
      </c>
      <c r="AX7" s="38" t="str">
        <f aca="false">CHOOSE(WEEKDAY(AX6,1),"D","L","M","M","J","V","S")</f>
        <v>V</v>
      </c>
      <c r="AY7" s="39" t="str">
        <f aca="false">CHOOSE(WEEKDAY(AY6,1),"D","L","M","M","J","V","S")</f>
        <v>S</v>
      </c>
      <c r="AZ7" s="40" t="str">
        <f aca="false">CHOOSE(WEEKDAY(AZ6,1),"D","L","M","M","J","V","S")</f>
        <v>D</v>
      </c>
      <c r="BA7" s="37" t="str">
        <f aca="false">CHOOSE(WEEKDAY(BA6,1),"D","L","M","M","J","V","S")</f>
        <v>L</v>
      </c>
      <c r="BB7" s="38" t="str">
        <f aca="false">CHOOSE(WEEKDAY(BB6,1),"D","L","M","M","J","V","S")</f>
        <v>M</v>
      </c>
      <c r="BC7" s="38" t="str">
        <f aca="false">CHOOSE(WEEKDAY(BC6,1),"D","L","M","M","J","V","S")</f>
        <v>M</v>
      </c>
      <c r="BD7" s="38" t="str">
        <f aca="false">CHOOSE(WEEKDAY(BD6,1),"D","L","M","M","J","V","S")</f>
        <v>J</v>
      </c>
      <c r="BE7" s="38" t="str">
        <f aca="false">CHOOSE(WEEKDAY(BE6,1),"D","L","M","M","J","V","S")</f>
        <v>V</v>
      </c>
      <c r="BF7" s="39" t="str">
        <f aca="false">CHOOSE(WEEKDAY(BF6,1),"D","L","M","M","J","V","S")</f>
        <v>S</v>
      </c>
      <c r="BG7" s="40" t="str">
        <f aca="false">CHOOSE(WEEKDAY(BG6,1),"D","L","M","M","J","V","S")</f>
        <v>D</v>
      </c>
      <c r="BH7" s="37" t="str">
        <f aca="false">CHOOSE(WEEKDAY(BH6,1),"D","L","M","M","J","V","S")</f>
        <v>L</v>
      </c>
      <c r="BI7" s="38" t="str">
        <f aca="false">CHOOSE(WEEKDAY(BI6,1),"D","L","M","M","J","V","S")</f>
        <v>M</v>
      </c>
      <c r="BJ7" s="38" t="str">
        <f aca="false">CHOOSE(WEEKDAY(BJ6,1),"D","L","M","M","J","V","S")</f>
        <v>M</v>
      </c>
      <c r="BK7" s="38" t="str">
        <f aca="false">CHOOSE(WEEKDAY(BK6,1),"D","L","M","M","J","V","S")</f>
        <v>J</v>
      </c>
      <c r="BL7" s="38" t="str">
        <f aca="false">CHOOSE(WEEKDAY(BL6,1),"D","L","M","M","J","V","S")</f>
        <v>V</v>
      </c>
      <c r="BM7" s="39" t="str">
        <f aca="false">CHOOSE(WEEKDAY(BM6,1),"D","L","M","M","J","V","S")</f>
        <v>S</v>
      </c>
      <c r="BN7" s="40" t="str">
        <f aca="false">CHOOSE(WEEKDAY(BN6,1),"D","L","M","M","J","V","S")</f>
        <v>D</v>
      </c>
    </row>
    <row r="8" s="54" customFormat="true" ht="18" hidden="false" customHeight="false" outlineLevel="0" collapsed="false">
      <c r="A8" s="42" t="str">
        <f aca="false">IF(ISERROR(VALUE(SUBSTITUTE(prevWBS,".",""))),"1",IF(ISERROR(FIND("`",SUBSTITUTE(prevWBS,".","`",1))),TEXT(VALUE(prevWBS)+1,"#"),TEXT(VALUE(LEFT(prevWBS,FIND("`",SUBSTITUTE(prevWBS,".","`",1))-1))+1,"#")))</f>
        <v>1</v>
      </c>
      <c r="B8" s="43" t="s">
        <v>14</v>
      </c>
      <c r="C8" s="44" t="s">
        <v>15</v>
      </c>
      <c r="D8" s="45"/>
      <c r="E8" s="46" t="n">
        <v>44067</v>
      </c>
      <c r="F8" s="47" t="n">
        <f aca="false">IF(ISBLANK(E8)," - ",IF(G8=0,E8,E8+G8-1))</f>
        <v>44137</v>
      </c>
      <c r="G8" s="48" t="n">
        <v>71</v>
      </c>
      <c r="H8" s="49"/>
      <c r="I8" s="50" t="n">
        <f aca="false">IF(OR(F8=0,E8=0)," - ",NETWORKDAYS(E8,F8))</f>
        <v>51</v>
      </c>
      <c r="J8" s="51"/>
      <c r="K8" s="52"/>
      <c r="L8" s="52"/>
      <c r="M8" s="52"/>
      <c r="N8" s="52"/>
      <c r="O8" s="52"/>
      <c r="P8" s="53"/>
      <c r="Q8" s="53"/>
      <c r="R8" s="52"/>
      <c r="S8" s="52"/>
      <c r="T8" s="52"/>
      <c r="U8" s="52"/>
      <c r="V8" s="52"/>
      <c r="W8" s="53"/>
      <c r="X8" s="53"/>
      <c r="Y8" s="52"/>
      <c r="Z8" s="52"/>
      <c r="AA8" s="52"/>
      <c r="AB8" s="52"/>
      <c r="AC8" s="52"/>
      <c r="AD8" s="53"/>
      <c r="AE8" s="53"/>
      <c r="AF8" s="52"/>
      <c r="AG8" s="52"/>
      <c r="AH8" s="52"/>
      <c r="AI8" s="52"/>
      <c r="AJ8" s="52"/>
      <c r="AK8" s="53"/>
      <c r="AL8" s="53"/>
      <c r="AM8" s="52"/>
      <c r="AN8" s="52"/>
      <c r="AO8" s="52"/>
      <c r="AP8" s="52"/>
      <c r="AQ8" s="52"/>
      <c r="AR8" s="53"/>
      <c r="AS8" s="53"/>
      <c r="AT8" s="52"/>
      <c r="AU8" s="52"/>
      <c r="AV8" s="52"/>
      <c r="AW8" s="52"/>
      <c r="AX8" s="52"/>
      <c r="AY8" s="53"/>
      <c r="AZ8" s="53"/>
      <c r="BA8" s="52"/>
      <c r="BB8" s="52"/>
      <c r="BC8" s="52"/>
      <c r="BD8" s="52"/>
      <c r="BE8" s="52"/>
      <c r="BF8" s="53"/>
      <c r="BG8" s="53"/>
      <c r="BH8" s="52"/>
      <c r="BI8" s="52"/>
      <c r="BJ8" s="52"/>
      <c r="BK8" s="52"/>
      <c r="BL8" s="52"/>
      <c r="BM8" s="53"/>
      <c r="BN8" s="53"/>
    </row>
    <row r="9" s="57" customFormat="true" ht="18" hidden="false" customHeight="false" outlineLevel="0" collapsed="false">
      <c r="A9"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6" t="s">
        <v>16</v>
      </c>
      <c r="C9" s="57" t="s">
        <v>15</v>
      </c>
      <c r="D9" s="58"/>
      <c r="E9" s="59" t="n">
        <v>44067</v>
      </c>
      <c r="F9" s="47" t="n">
        <f aca="false">IF(ISBLANK(E9)," - ",IF(G9=0,E9,E9+G9-1))</f>
        <v>44081</v>
      </c>
      <c r="G9" s="60" t="n">
        <v>15</v>
      </c>
      <c r="H9" s="61" t="n">
        <v>1</v>
      </c>
      <c r="I9" s="62" t="n">
        <f aca="false">IF(OR(F9=0,E9=0)," - ",NETWORKDAYS(E9,F9))</f>
        <v>11</v>
      </c>
      <c r="J9" s="63"/>
      <c r="K9" s="64"/>
      <c r="L9" s="64"/>
      <c r="M9" s="64"/>
      <c r="N9" s="64"/>
      <c r="O9" s="64"/>
      <c r="P9" s="65"/>
      <c r="Q9" s="65"/>
      <c r="R9" s="64"/>
      <c r="S9" s="64"/>
      <c r="T9" s="64"/>
      <c r="U9" s="64"/>
      <c r="V9" s="64"/>
      <c r="W9" s="65"/>
      <c r="X9" s="65"/>
      <c r="Y9" s="64"/>
      <c r="Z9" s="64"/>
      <c r="AA9" s="64"/>
      <c r="AB9" s="64"/>
      <c r="AC9" s="64"/>
      <c r="AD9" s="65"/>
      <c r="AE9" s="65"/>
      <c r="AF9" s="64"/>
      <c r="AG9" s="64"/>
      <c r="AH9" s="64"/>
      <c r="AI9" s="64"/>
      <c r="AJ9" s="64"/>
      <c r="AK9" s="65"/>
      <c r="AL9" s="65"/>
      <c r="AM9" s="64"/>
      <c r="AN9" s="64"/>
      <c r="AO9" s="64"/>
      <c r="AP9" s="64"/>
      <c r="AQ9" s="64"/>
      <c r="AR9" s="65"/>
      <c r="AS9" s="65"/>
      <c r="AT9" s="64"/>
      <c r="AU9" s="64"/>
      <c r="AV9" s="64"/>
      <c r="AW9" s="64"/>
      <c r="AX9" s="64"/>
      <c r="AY9" s="65"/>
      <c r="AZ9" s="65"/>
      <c r="BA9" s="64"/>
      <c r="BB9" s="64"/>
      <c r="BC9" s="64"/>
      <c r="BD9" s="64"/>
      <c r="BE9" s="64"/>
      <c r="BF9" s="65"/>
      <c r="BG9" s="65"/>
      <c r="BH9" s="64"/>
      <c r="BI9" s="64"/>
      <c r="BJ9" s="64"/>
      <c r="BK9" s="64"/>
      <c r="BL9" s="64"/>
      <c r="BM9" s="65"/>
      <c r="BN9" s="65"/>
    </row>
    <row r="10" s="57" customFormat="true" ht="18" hidden="false" customHeight="false" outlineLevel="0" collapsed="false">
      <c r="A10"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56" t="s">
        <v>17</v>
      </c>
      <c r="C10" s="57" t="s">
        <v>15</v>
      </c>
      <c r="D10" s="58"/>
      <c r="E10" s="59" t="n">
        <f aca="false">F9</f>
        <v>44081</v>
      </c>
      <c r="F10" s="47" t="n">
        <f aca="false">IF(ISBLANK(E10)," - ",IF(G10=0,E10,E10+G10-1))</f>
        <v>44085</v>
      </c>
      <c r="G10" s="60" t="n">
        <v>5</v>
      </c>
      <c r="H10" s="61" t="n">
        <v>1</v>
      </c>
      <c r="I10" s="62" t="n">
        <f aca="false">IF(OR(F10=0,E10=0)," - ",NETWORKDAYS(E10,F10))</f>
        <v>5</v>
      </c>
      <c r="J10" s="63"/>
      <c r="K10" s="64"/>
      <c r="L10" s="64"/>
      <c r="M10" s="64"/>
      <c r="N10" s="64"/>
      <c r="O10" s="64"/>
      <c r="P10" s="65"/>
      <c r="Q10" s="65"/>
      <c r="R10" s="64"/>
      <c r="S10" s="64"/>
      <c r="T10" s="64"/>
      <c r="U10" s="64"/>
      <c r="V10" s="64"/>
      <c r="W10" s="65"/>
      <c r="X10" s="65"/>
      <c r="Y10" s="64"/>
      <c r="Z10" s="64"/>
      <c r="AA10" s="64"/>
      <c r="AB10" s="64"/>
      <c r="AC10" s="64"/>
      <c r="AD10" s="65"/>
      <c r="AE10" s="65"/>
      <c r="AF10" s="64"/>
      <c r="AG10" s="64"/>
      <c r="AH10" s="64"/>
      <c r="AI10" s="64"/>
      <c r="AJ10" s="64"/>
      <c r="AK10" s="65"/>
      <c r="AL10" s="65"/>
      <c r="AM10" s="64"/>
      <c r="AN10" s="64"/>
      <c r="AO10" s="64"/>
      <c r="AP10" s="64"/>
      <c r="AQ10" s="64"/>
      <c r="AR10" s="65"/>
      <c r="AS10" s="65"/>
      <c r="AT10" s="64"/>
      <c r="AU10" s="64"/>
      <c r="AV10" s="64"/>
      <c r="AW10" s="64"/>
      <c r="AX10" s="64"/>
      <c r="AY10" s="65"/>
      <c r="AZ10" s="65"/>
      <c r="BA10" s="64"/>
      <c r="BB10" s="64"/>
      <c r="BC10" s="64"/>
      <c r="BD10" s="64"/>
      <c r="BE10" s="64"/>
      <c r="BF10" s="65"/>
      <c r="BG10" s="65"/>
      <c r="BH10" s="64"/>
      <c r="BI10" s="64"/>
      <c r="BJ10" s="64"/>
      <c r="BK10" s="64"/>
      <c r="BL10" s="64"/>
      <c r="BM10" s="65"/>
      <c r="BN10" s="65"/>
    </row>
    <row r="11" s="57" customFormat="true" ht="18" hidden="false" customHeight="false" outlineLevel="0" collapsed="false">
      <c r="A11"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56" t="s">
        <v>18</v>
      </c>
      <c r="C11" s="57" t="s">
        <v>15</v>
      </c>
      <c r="D11" s="58"/>
      <c r="E11" s="59" t="n">
        <f aca="false">F10</f>
        <v>44085</v>
      </c>
      <c r="F11" s="47" t="n">
        <f aca="false">IF(ISBLANK(E11)," - ",IF(G11=0,E11,E11+G11-1))</f>
        <v>44089</v>
      </c>
      <c r="G11" s="60" t="n">
        <v>5</v>
      </c>
      <c r="H11" s="61" t="n">
        <v>1</v>
      </c>
      <c r="I11" s="62" t="n">
        <f aca="false">IF(OR(F11=0,E11=0)," - ",NETWORKDAYS(E11,F11))</f>
        <v>3</v>
      </c>
      <c r="J11" s="63"/>
      <c r="K11" s="64"/>
      <c r="L11" s="64"/>
      <c r="M11" s="66"/>
      <c r="N11" s="64"/>
      <c r="O11" s="64"/>
      <c r="P11" s="65"/>
      <c r="Q11" s="65"/>
      <c r="R11" s="64"/>
      <c r="S11" s="64"/>
      <c r="T11" s="64"/>
      <c r="U11" s="64"/>
      <c r="V11" s="64"/>
      <c r="W11" s="65"/>
      <c r="X11" s="65"/>
      <c r="Y11" s="64"/>
      <c r="Z11" s="64"/>
      <c r="AA11" s="64"/>
      <c r="AB11" s="64"/>
      <c r="AC11" s="64"/>
      <c r="AD11" s="65"/>
      <c r="AE11" s="65"/>
      <c r="AF11" s="64"/>
      <c r="AG11" s="64"/>
      <c r="AH11" s="64"/>
      <c r="AI11" s="64"/>
      <c r="AJ11" s="64"/>
      <c r="AK11" s="65"/>
      <c r="AL11" s="65"/>
      <c r="AM11" s="64"/>
      <c r="AN11" s="64"/>
      <c r="AO11" s="64"/>
      <c r="AP11" s="64"/>
      <c r="AQ11" s="64"/>
      <c r="AR11" s="65"/>
      <c r="AS11" s="65"/>
      <c r="AT11" s="64"/>
      <c r="AU11" s="64"/>
      <c r="AV11" s="64"/>
      <c r="AW11" s="64"/>
      <c r="AX11" s="64"/>
      <c r="AY11" s="65"/>
      <c r="AZ11" s="65"/>
      <c r="BA11" s="64"/>
      <c r="BB11" s="64"/>
      <c r="BC11" s="64"/>
      <c r="BD11" s="64"/>
      <c r="BE11" s="64"/>
      <c r="BF11" s="65"/>
      <c r="BG11" s="65"/>
      <c r="BH11" s="64"/>
      <c r="BI11" s="64"/>
      <c r="BJ11" s="64"/>
      <c r="BK11" s="64"/>
      <c r="BL11" s="64"/>
      <c r="BM11" s="65"/>
      <c r="BN11" s="65"/>
    </row>
    <row r="12" s="57" customFormat="true" ht="18" hidden="false" customHeight="false" outlineLevel="0" collapsed="false">
      <c r="A12"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56" t="s">
        <v>19</v>
      </c>
      <c r="C12" s="57" t="s">
        <v>15</v>
      </c>
      <c r="D12" s="58"/>
      <c r="E12" s="59" t="n">
        <f aca="false">F11</f>
        <v>44089</v>
      </c>
      <c r="F12" s="47" t="n">
        <f aca="false">IF(ISBLANK(E12)," - ",IF(G12=0,E12,E12+G12-1))</f>
        <v>44101</v>
      </c>
      <c r="G12" s="60" t="n">
        <v>13</v>
      </c>
      <c r="H12" s="61" t="n">
        <v>0.95</v>
      </c>
      <c r="I12" s="62" t="n">
        <f aca="false">IF(OR(F12=0,E12=0)," - ",NETWORKDAYS(E12,F12))</f>
        <v>9</v>
      </c>
      <c r="J12" s="63"/>
      <c r="K12" s="64"/>
      <c r="L12" s="64"/>
      <c r="M12" s="64"/>
      <c r="N12" s="64"/>
      <c r="O12" s="64"/>
      <c r="P12" s="65"/>
      <c r="Q12" s="65"/>
      <c r="R12" s="64"/>
      <c r="S12" s="64"/>
      <c r="T12" s="64"/>
      <c r="U12" s="64"/>
      <c r="V12" s="64"/>
      <c r="W12" s="65"/>
      <c r="X12" s="65"/>
      <c r="Y12" s="64"/>
      <c r="Z12" s="64"/>
      <c r="AA12" s="64"/>
      <c r="AB12" s="64"/>
      <c r="AC12" s="64"/>
      <c r="AD12" s="65"/>
      <c r="AE12" s="65"/>
      <c r="AF12" s="64"/>
      <c r="AG12" s="64"/>
      <c r="AH12" s="64"/>
      <c r="AI12" s="64"/>
      <c r="AJ12" s="64"/>
      <c r="AK12" s="65"/>
      <c r="AL12" s="65"/>
      <c r="AM12" s="64"/>
      <c r="AN12" s="64"/>
      <c r="AO12" s="64"/>
      <c r="AP12" s="64"/>
      <c r="AQ12" s="64"/>
      <c r="AR12" s="65"/>
      <c r="AS12" s="65"/>
      <c r="AT12" s="64"/>
      <c r="AU12" s="64"/>
      <c r="AV12" s="64"/>
      <c r="AW12" s="64"/>
      <c r="AX12" s="64"/>
      <c r="AY12" s="65"/>
      <c r="AZ12" s="65"/>
      <c r="BA12" s="64"/>
      <c r="BB12" s="64"/>
      <c r="BC12" s="64"/>
      <c r="BD12" s="64"/>
      <c r="BE12" s="64"/>
      <c r="BF12" s="65"/>
      <c r="BG12" s="65"/>
      <c r="BH12" s="64"/>
      <c r="BI12" s="64"/>
      <c r="BJ12" s="64"/>
      <c r="BK12" s="64"/>
      <c r="BL12" s="64"/>
      <c r="BM12" s="65"/>
      <c r="BN12" s="65"/>
    </row>
    <row r="13" s="57" customFormat="true" ht="18" hidden="false" customHeight="false" outlineLevel="0" collapsed="false">
      <c r="A13"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64" t="s">
        <v>20</v>
      </c>
      <c r="C13" s="57" t="s">
        <v>15</v>
      </c>
      <c r="D13" s="58"/>
      <c r="E13" s="59" t="n">
        <f aca="false">F12</f>
        <v>44101</v>
      </c>
      <c r="F13" s="47" t="n">
        <f aca="false">IF(ISBLANK(E13)," - ",IF(G13=0,E13,E13+G13-1))</f>
        <v>44126</v>
      </c>
      <c r="G13" s="60" t="n">
        <v>26</v>
      </c>
      <c r="H13" s="61" t="n">
        <v>0.5</v>
      </c>
      <c r="I13" s="62" t="n">
        <f aca="false">IF(OR(F13=0,E13=0)," - ",NETWORKDAYS(E13,F13))</f>
        <v>19</v>
      </c>
      <c r="J13" s="63"/>
      <c r="K13" s="64"/>
      <c r="L13" s="64"/>
      <c r="M13" s="64"/>
      <c r="N13" s="64"/>
      <c r="O13" s="64"/>
      <c r="P13" s="65"/>
      <c r="Q13" s="65"/>
      <c r="R13" s="64"/>
      <c r="S13" s="64"/>
      <c r="T13" s="64"/>
      <c r="U13" s="64"/>
      <c r="V13" s="64"/>
      <c r="W13" s="65"/>
      <c r="X13" s="65"/>
      <c r="Y13" s="64"/>
      <c r="Z13" s="64"/>
      <c r="AA13" s="64"/>
      <c r="AB13" s="64"/>
      <c r="AC13" s="64"/>
      <c r="AD13" s="65"/>
      <c r="AE13" s="65"/>
      <c r="AF13" s="64"/>
      <c r="AG13" s="64"/>
      <c r="AH13" s="64"/>
      <c r="AI13" s="64"/>
      <c r="AJ13" s="64"/>
      <c r="AK13" s="65"/>
      <c r="AL13" s="65"/>
      <c r="AM13" s="64"/>
      <c r="AN13" s="64"/>
      <c r="AO13" s="64"/>
      <c r="AP13" s="64"/>
      <c r="AQ13" s="64"/>
      <c r="AR13" s="65"/>
      <c r="AS13" s="65"/>
      <c r="AT13" s="64"/>
      <c r="AU13" s="64"/>
      <c r="AV13" s="64"/>
      <c r="AW13" s="64"/>
      <c r="AX13" s="64"/>
      <c r="AY13" s="65"/>
      <c r="AZ13" s="65"/>
      <c r="BA13" s="64"/>
      <c r="BB13" s="64"/>
      <c r="BC13" s="64"/>
      <c r="BD13" s="64"/>
      <c r="BE13" s="64"/>
      <c r="BF13" s="65"/>
      <c r="BG13" s="65"/>
      <c r="BH13" s="64"/>
      <c r="BI13" s="64"/>
      <c r="BJ13" s="64"/>
      <c r="BK13" s="64"/>
      <c r="BL13" s="64"/>
      <c r="BM13" s="65"/>
      <c r="BN13" s="65"/>
    </row>
    <row r="14" s="57" customFormat="true" ht="18" hidden="false" customHeight="false" outlineLevel="0" collapsed="false">
      <c r="A14"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4" s="64" t="s">
        <v>21</v>
      </c>
      <c r="C14" s="57" t="s">
        <v>15</v>
      </c>
      <c r="D14" s="58"/>
      <c r="E14" s="59" t="n">
        <f aca="false">F13</f>
        <v>44126</v>
      </c>
      <c r="F14" s="47" t="n">
        <f aca="false">IF(ISBLANK(E14)," - ",IF(G14=0,E14,E14+G14-1))</f>
        <v>44137</v>
      </c>
      <c r="G14" s="60" t="n">
        <v>12</v>
      </c>
      <c r="H14" s="61" t="n">
        <v>0</v>
      </c>
      <c r="I14" s="62" t="n">
        <f aca="false">IF(OR(F14=0,E14=0)," - ",NETWORKDAYS(E14,F14))</f>
        <v>8</v>
      </c>
      <c r="J14" s="67"/>
      <c r="K14" s="64"/>
      <c r="L14" s="64"/>
      <c r="M14" s="64"/>
      <c r="N14" s="64"/>
      <c r="O14" s="64"/>
      <c r="P14" s="65"/>
      <c r="Q14" s="65"/>
      <c r="R14" s="64"/>
      <c r="S14" s="64"/>
      <c r="T14" s="64"/>
      <c r="U14" s="64"/>
      <c r="V14" s="64"/>
      <c r="W14" s="65"/>
      <c r="X14" s="65"/>
      <c r="Y14" s="64"/>
      <c r="Z14" s="64"/>
      <c r="AA14" s="64"/>
      <c r="AB14" s="64"/>
      <c r="AC14" s="64"/>
      <c r="AD14" s="65"/>
      <c r="AE14" s="65"/>
      <c r="AF14" s="64"/>
      <c r="AG14" s="64"/>
      <c r="AH14" s="64"/>
      <c r="AI14" s="64"/>
      <c r="AJ14" s="64"/>
      <c r="AK14" s="65"/>
      <c r="AL14" s="65"/>
      <c r="AM14" s="64"/>
      <c r="AN14" s="64"/>
      <c r="AO14" s="64"/>
      <c r="AP14" s="64"/>
      <c r="AQ14" s="64"/>
      <c r="AR14" s="65"/>
      <c r="AS14" s="65"/>
      <c r="AT14" s="64"/>
      <c r="AU14" s="64"/>
      <c r="AV14" s="64"/>
      <c r="AW14" s="64"/>
      <c r="AX14" s="64"/>
      <c r="AY14" s="65"/>
      <c r="AZ14" s="65"/>
      <c r="BA14" s="64"/>
      <c r="BB14" s="64"/>
      <c r="BC14" s="64"/>
      <c r="BD14" s="64"/>
      <c r="BE14" s="64"/>
      <c r="BF14" s="65"/>
      <c r="BG14" s="65"/>
      <c r="BH14" s="64"/>
      <c r="BI14" s="64"/>
      <c r="BJ14" s="64"/>
      <c r="BK14" s="64"/>
      <c r="BL14" s="64"/>
      <c r="BM14" s="65"/>
      <c r="BN14" s="65"/>
    </row>
    <row r="15" s="54" customFormat="true" ht="18" hidden="false" customHeight="false" outlineLevel="0" collapsed="false">
      <c r="A15" s="68" t="str">
        <f aca="false">IF(ISERROR(VALUE(SUBSTITUTE(prevWBS,".",""))),"1",IF(ISERROR(FIND("`",SUBSTITUTE(prevWBS,".","`",1))),TEXT(VALUE(prevWBS)+1,"#"),TEXT(VALUE(LEFT(prevWBS,FIND("`",SUBSTITUTE(prevWBS,".","`",1))-1))+1,"#")))</f>
        <v>2</v>
      </c>
      <c r="B15" s="69" t="s">
        <v>22</v>
      </c>
      <c r="C15" s="54" t="s">
        <v>15</v>
      </c>
      <c r="D15" s="70"/>
      <c r="E15" s="71" t="n">
        <v>44138</v>
      </c>
      <c r="F15" s="47" t="n">
        <f aca="false">IF(ISBLANK(E15)," - ",IF(G15=0,E15,E15+G15-1))</f>
        <v>44221</v>
      </c>
      <c r="G15" s="72" t="n">
        <v>84</v>
      </c>
      <c r="H15" s="49"/>
      <c r="I15" s="73" t="n">
        <f aca="false">IF(OR(F15=0,E15=0)," - ",NETWORKDAYS(E15,F15))</f>
        <v>60</v>
      </c>
      <c r="J15" s="74"/>
      <c r="K15" s="75"/>
      <c r="L15" s="75"/>
      <c r="M15" s="75"/>
      <c r="N15" s="75"/>
      <c r="O15" s="75"/>
      <c r="P15" s="65"/>
      <c r="Q15" s="65"/>
      <c r="R15" s="75"/>
      <c r="S15" s="75"/>
      <c r="T15" s="75"/>
      <c r="U15" s="75"/>
      <c r="V15" s="75"/>
      <c r="W15" s="65"/>
      <c r="X15" s="65"/>
      <c r="Y15" s="75"/>
      <c r="Z15" s="75"/>
      <c r="AA15" s="75"/>
      <c r="AB15" s="75"/>
      <c r="AC15" s="75"/>
      <c r="AD15" s="65"/>
      <c r="AE15" s="65"/>
      <c r="AF15" s="75"/>
      <c r="AG15" s="75"/>
      <c r="AH15" s="75"/>
      <c r="AI15" s="75"/>
      <c r="AJ15" s="75"/>
      <c r="AK15" s="65"/>
      <c r="AL15" s="65"/>
      <c r="AM15" s="75"/>
      <c r="AN15" s="75"/>
      <c r="AO15" s="75"/>
      <c r="AP15" s="75"/>
      <c r="AQ15" s="75"/>
      <c r="AR15" s="65"/>
      <c r="AS15" s="65"/>
      <c r="AT15" s="75"/>
      <c r="AU15" s="75"/>
      <c r="AV15" s="75"/>
      <c r="AW15" s="75"/>
      <c r="AX15" s="75"/>
      <c r="AY15" s="65"/>
      <c r="AZ15" s="65"/>
      <c r="BA15" s="75"/>
      <c r="BB15" s="75"/>
      <c r="BC15" s="75"/>
      <c r="BD15" s="75"/>
      <c r="BE15" s="75"/>
      <c r="BF15" s="65"/>
      <c r="BG15" s="65"/>
      <c r="BH15" s="75"/>
      <c r="BI15" s="75"/>
      <c r="BJ15" s="75"/>
      <c r="BK15" s="75"/>
      <c r="BL15" s="75"/>
      <c r="BM15" s="65"/>
      <c r="BN15" s="65"/>
    </row>
    <row r="16" s="57" customFormat="true" ht="18" hidden="false" customHeight="false" outlineLevel="0" collapsed="false">
      <c r="A16"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56" t="s">
        <v>23</v>
      </c>
      <c r="C16" s="57" t="s">
        <v>15</v>
      </c>
      <c r="D16" s="58"/>
      <c r="E16" s="59" t="n">
        <f aca="false">E15</f>
        <v>44138</v>
      </c>
      <c r="F16" s="47" t="n">
        <f aca="false">IF(ISBLANK(E16)," - ",IF(G16=0,E16,E16+G16-1))</f>
        <v>44150</v>
      </c>
      <c r="G16" s="60" t="n">
        <v>13</v>
      </c>
      <c r="H16" s="61" t="n">
        <v>0</v>
      </c>
      <c r="I16" s="62" t="n">
        <f aca="false">IF(OR(F16=0,E16=0)," - ",NETWORKDAYS(E16,F16))</f>
        <v>9</v>
      </c>
      <c r="J16" s="63"/>
      <c r="K16" s="64"/>
      <c r="L16" s="64"/>
      <c r="M16" s="64"/>
      <c r="N16" s="64"/>
      <c r="O16" s="64"/>
      <c r="P16" s="65"/>
      <c r="Q16" s="65"/>
      <c r="R16" s="64"/>
      <c r="S16" s="64"/>
      <c r="T16" s="64"/>
      <c r="U16" s="64"/>
      <c r="V16" s="64"/>
      <c r="W16" s="65"/>
      <c r="X16" s="65"/>
      <c r="Y16" s="64"/>
      <c r="Z16" s="64"/>
      <c r="AA16" s="64"/>
      <c r="AB16" s="64"/>
      <c r="AC16" s="64"/>
      <c r="AD16" s="65"/>
      <c r="AE16" s="65"/>
      <c r="AF16" s="64"/>
      <c r="AG16" s="64"/>
      <c r="AH16" s="64"/>
      <c r="AI16" s="64"/>
      <c r="AJ16" s="64"/>
      <c r="AK16" s="65"/>
      <c r="AL16" s="65"/>
      <c r="AM16" s="64"/>
      <c r="AN16" s="64"/>
      <c r="AO16" s="64"/>
      <c r="AP16" s="64"/>
      <c r="AQ16" s="64"/>
      <c r="AR16" s="65"/>
      <c r="AS16" s="65"/>
      <c r="AT16" s="64"/>
      <c r="AU16" s="64"/>
      <c r="AV16" s="64"/>
      <c r="AW16" s="64"/>
      <c r="AX16" s="64"/>
      <c r="AY16" s="65"/>
      <c r="AZ16" s="65"/>
      <c r="BA16" s="64"/>
      <c r="BB16" s="64"/>
      <c r="BC16" s="64"/>
      <c r="BD16" s="64"/>
      <c r="BE16" s="64"/>
      <c r="BF16" s="65"/>
      <c r="BG16" s="65"/>
      <c r="BH16" s="64"/>
      <c r="BI16" s="64"/>
      <c r="BJ16" s="64"/>
      <c r="BK16" s="64"/>
      <c r="BL16" s="64"/>
      <c r="BM16" s="65"/>
      <c r="BN16" s="65"/>
    </row>
    <row r="17" s="57" customFormat="true" ht="18" hidden="false" customHeight="false" outlineLevel="0" collapsed="false">
      <c r="A17"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56" t="s">
        <v>24</v>
      </c>
      <c r="C17" s="57" t="s">
        <v>15</v>
      </c>
      <c r="D17" s="58"/>
      <c r="E17" s="59" t="n">
        <f aca="false">F16</f>
        <v>44150</v>
      </c>
      <c r="F17" s="47" t="n">
        <f aca="false">IF(ISBLANK(E17)," - ",IF(G17=0,E17,E17+G17-1))</f>
        <v>44159</v>
      </c>
      <c r="G17" s="60" t="n">
        <v>10</v>
      </c>
      <c r="H17" s="61" t="n">
        <v>0</v>
      </c>
      <c r="I17" s="62" t="n">
        <f aca="false">IF(OR(F17=0,E17=0)," - ",NETWORKDAYS(E17,F17))</f>
        <v>7</v>
      </c>
      <c r="J17" s="63"/>
      <c r="K17" s="64"/>
      <c r="L17" s="64"/>
      <c r="M17" s="64"/>
      <c r="N17" s="64"/>
      <c r="O17" s="64"/>
      <c r="P17" s="65"/>
      <c r="Q17" s="65"/>
      <c r="R17" s="64"/>
      <c r="S17" s="64"/>
      <c r="T17" s="64"/>
      <c r="U17" s="64"/>
      <c r="V17" s="64"/>
      <c r="W17" s="65"/>
      <c r="X17" s="65"/>
      <c r="Y17" s="64"/>
      <c r="Z17" s="64"/>
      <c r="AA17" s="64"/>
      <c r="AB17" s="64"/>
      <c r="AC17" s="64"/>
      <c r="AD17" s="65"/>
      <c r="AE17" s="65"/>
      <c r="AF17" s="64"/>
      <c r="AG17" s="64"/>
      <c r="AH17" s="64"/>
      <c r="AI17" s="64"/>
      <c r="AJ17" s="64"/>
      <c r="AK17" s="65"/>
      <c r="AL17" s="65"/>
      <c r="AM17" s="64"/>
      <c r="AN17" s="64"/>
      <c r="AO17" s="64"/>
      <c r="AP17" s="64"/>
      <c r="AQ17" s="64"/>
      <c r="AR17" s="65"/>
      <c r="AS17" s="65"/>
      <c r="AT17" s="64"/>
      <c r="AU17" s="64"/>
      <c r="AV17" s="64"/>
      <c r="AW17" s="64"/>
      <c r="AX17" s="64"/>
      <c r="AY17" s="65"/>
      <c r="AZ17" s="65"/>
      <c r="BA17" s="64"/>
      <c r="BB17" s="64"/>
      <c r="BC17" s="64"/>
      <c r="BD17" s="64"/>
      <c r="BE17" s="64"/>
      <c r="BF17" s="65"/>
      <c r="BG17" s="65"/>
      <c r="BH17" s="64"/>
      <c r="BI17" s="64"/>
      <c r="BJ17" s="64"/>
      <c r="BK17" s="64"/>
      <c r="BL17" s="64"/>
      <c r="BM17" s="65"/>
      <c r="BN17" s="65"/>
    </row>
    <row r="18" s="57" customFormat="true" ht="18" hidden="false" customHeight="false" outlineLevel="0" collapsed="false">
      <c r="A18"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56" t="s">
        <v>25</v>
      </c>
      <c r="C18" s="57" t="s">
        <v>15</v>
      </c>
      <c r="D18" s="58"/>
      <c r="E18" s="59" t="n">
        <f aca="false">F17</f>
        <v>44159</v>
      </c>
      <c r="F18" s="47" t="n">
        <f aca="false">IF(ISBLANK(E18)," - ",IF(G18=0,E18,E18+G18-1))</f>
        <v>44168</v>
      </c>
      <c r="G18" s="60" t="n">
        <v>10</v>
      </c>
      <c r="H18" s="61" t="n">
        <v>0</v>
      </c>
      <c r="I18" s="62" t="n">
        <f aca="false">IF(OR(F18=0,E18=0)," - ",NETWORKDAYS(E18,F18))</f>
        <v>8</v>
      </c>
      <c r="J18" s="63"/>
      <c r="K18" s="64"/>
      <c r="L18" s="64"/>
      <c r="M18" s="64"/>
      <c r="N18" s="64"/>
      <c r="O18" s="64"/>
      <c r="P18" s="65"/>
      <c r="Q18" s="65"/>
      <c r="R18" s="64"/>
      <c r="S18" s="64"/>
      <c r="T18" s="64"/>
      <c r="U18" s="64"/>
      <c r="V18" s="64"/>
      <c r="W18" s="65"/>
      <c r="X18" s="65"/>
      <c r="Y18" s="64"/>
      <c r="Z18" s="64"/>
      <c r="AA18" s="64"/>
      <c r="AB18" s="64"/>
      <c r="AC18" s="64"/>
      <c r="AD18" s="65"/>
      <c r="AE18" s="65"/>
      <c r="AF18" s="64"/>
      <c r="AG18" s="64"/>
      <c r="AH18" s="64"/>
      <c r="AI18" s="64"/>
      <c r="AJ18" s="64"/>
      <c r="AK18" s="65"/>
      <c r="AL18" s="65"/>
      <c r="AM18" s="64"/>
      <c r="AN18" s="64"/>
      <c r="AO18" s="64"/>
      <c r="AP18" s="64"/>
      <c r="AQ18" s="64"/>
      <c r="AR18" s="65"/>
      <c r="AS18" s="65"/>
      <c r="AT18" s="64"/>
      <c r="AU18" s="64"/>
      <c r="AV18" s="64"/>
      <c r="AW18" s="64"/>
      <c r="AX18" s="64"/>
      <c r="AY18" s="65"/>
      <c r="AZ18" s="65"/>
      <c r="BA18" s="64"/>
      <c r="BB18" s="64"/>
      <c r="BC18" s="64"/>
      <c r="BD18" s="64"/>
      <c r="BE18" s="64"/>
      <c r="BF18" s="65"/>
      <c r="BG18" s="65"/>
      <c r="BH18" s="64"/>
      <c r="BI18" s="64"/>
      <c r="BJ18" s="64"/>
      <c r="BK18" s="64"/>
      <c r="BL18" s="64"/>
      <c r="BM18" s="65"/>
      <c r="BN18" s="65"/>
    </row>
    <row r="19" s="57" customFormat="true" ht="18" hidden="false" customHeight="false" outlineLevel="0" collapsed="false">
      <c r="A19"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56" t="s">
        <v>26</v>
      </c>
      <c r="C19" s="57" t="s">
        <v>15</v>
      </c>
      <c r="D19" s="58"/>
      <c r="E19" s="59" t="n">
        <f aca="false">F18</f>
        <v>44168</v>
      </c>
      <c r="F19" s="47" t="n">
        <f aca="false">IF(ISBLANK(E19)," - ",IF(G19=0,E19,E19+G19-1))</f>
        <v>44175</v>
      </c>
      <c r="G19" s="60" t="n">
        <v>8</v>
      </c>
      <c r="H19" s="61" t="n">
        <v>0</v>
      </c>
      <c r="I19" s="62" t="n">
        <f aca="false">IF(OR(F19=0,E19=0)," - ",NETWORKDAYS(E19,F19))</f>
        <v>6</v>
      </c>
      <c r="J19" s="63"/>
      <c r="K19" s="64"/>
      <c r="L19" s="64"/>
      <c r="M19" s="64"/>
      <c r="N19" s="64"/>
      <c r="O19" s="64"/>
      <c r="P19" s="65"/>
      <c r="Q19" s="65"/>
      <c r="R19" s="64"/>
      <c r="S19" s="64"/>
      <c r="T19" s="64"/>
      <c r="U19" s="64"/>
      <c r="V19" s="64"/>
      <c r="W19" s="65"/>
      <c r="X19" s="65"/>
      <c r="Y19" s="64"/>
      <c r="Z19" s="64"/>
      <c r="AA19" s="64"/>
      <c r="AB19" s="64"/>
      <c r="AC19" s="64"/>
      <c r="AD19" s="65"/>
      <c r="AE19" s="65"/>
      <c r="AF19" s="64"/>
      <c r="AG19" s="64"/>
      <c r="AH19" s="64"/>
      <c r="AI19" s="64"/>
      <c r="AJ19" s="64"/>
      <c r="AK19" s="65"/>
      <c r="AL19" s="65"/>
      <c r="AM19" s="64"/>
      <c r="AN19" s="64"/>
      <c r="AO19" s="64"/>
      <c r="AP19" s="64"/>
      <c r="AQ19" s="64"/>
      <c r="AR19" s="65"/>
      <c r="AS19" s="65"/>
      <c r="AT19" s="64"/>
      <c r="AU19" s="64"/>
      <c r="AV19" s="64"/>
      <c r="AW19" s="64"/>
      <c r="AX19" s="64"/>
      <c r="AY19" s="65"/>
      <c r="AZ19" s="65"/>
      <c r="BA19" s="64"/>
      <c r="BB19" s="64"/>
      <c r="BC19" s="64"/>
      <c r="BD19" s="64"/>
      <c r="BE19" s="64"/>
      <c r="BF19" s="65"/>
      <c r="BG19" s="65"/>
      <c r="BH19" s="64"/>
      <c r="BI19" s="64"/>
      <c r="BJ19" s="64"/>
      <c r="BK19" s="64"/>
      <c r="BL19" s="64"/>
      <c r="BM19" s="65"/>
      <c r="BN19" s="65"/>
    </row>
    <row r="20" s="57" customFormat="true" ht="18" hidden="false" customHeight="false" outlineLevel="0" collapsed="false">
      <c r="A20"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56" t="s">
        <v>27</v>
      </c>
      <c r="C20" s="57" t="s">
        <v>15</v>
      </c>
      <c r="D20" s="58"/>
      <c r="E20" s="59" t="n">
        <f aca="false">F19</f>
        <v>44175</v>
      </c>
      <c r="F20" s="47" t="n">
        <f aca="false">IF(ISBLANK(E20)," - ",IF(G20=0,E20,E20+G20-1))</f>
        <v>44187</v>
      </c>
      <c r="G20" s="60" t="n">
        <v>13</v>
      </c>
      <c r="H20" s="61" t="n">
        <v>0</v>
      </c>
      <c r="I20" s="62" t="n">
        <f aca="false">IF(OR(F20=0,E20=0)," - ",NETWORKDAYS(E20,F20))</f>
        <v>9</v>
      </c>
      <c r="J20" s="63"/>
      <c r="K20" s="64"/>
      <c r="L20" s="64"/>
      <c r="M20" s="64"/>
      <c r="N20" s="64"/>
      <c r="O20" s="64"/>
      <c r="P20" s="65"/>
      <c r="Q20" s="65"/>
      <c r="R20" s="64"/>
      <c r="S20" s="64"/>
      <c r="T20" s="64"/>
      <c r="U20" s="64"/>
      <c r="V20" s="64"/>
      <c r="W20" s="65"/>
      <c r="X20" s="65"/>
      <c r="Y20" s="64"/>
      <c r="Z20" s="64"/>
      <c r="AA20" s="64"/>
      <c r="AB20" s="64"/>
      <c r="AC20" s="64"/>
      <c r="AD20" s="65"/>
      <c r="AE20" s="65"/>
      <c r="AF20" s="64"/>
      <c r="AG20" s="64"/>
      <c r="AH20" s="64"/>
      <c r="AI20" s="64"/>
      <c r="AJ20" s="64"/>
      <c r="AK20" s="65"/>
      <c r="AL20" s="65"/>
      <c r="AM20" s="64"/>
      <c r="AN20" s="64"/>
      <c r="AO20" s="64"/>
      <c r="AP20" s="64"/>
      <c r="AQ20" s="64"/>
      <c r="AR20" s="65"/>
      <c r="AS20" s="65"/>
      <c r="AT20" s="64"/>
      <c r="AU20" s="64"/>
      <c r="AV20" s="64"/>
      <c r="AW20" s="64"/>
      <c r="AX20" s="64"/>
      <c r="AY20" s="65"/>
      <c r="AZ20" s="65"/>
      <c r="BA20" s="64"/>
      <c r="BB20" s="64"/>
      <c r="BC20" s="64"/>
      <c r="BD20" s="64"/>
      <c r="BE20" s="64"/>
      <c r="BF20" s="65"/>
      <c r="BG20" s="65"/>
      <c r="BH20" s="64"/>
      <c r="BI20" s="64"/>
      <c r="BJ20" s="64"/>
      <c r="BK20" s="64"/>
      <c r="BL20" s="64"/>
      <c r="BM20" s="65"/>
      <c r="BN20" s="65"/>
    </row>
    <row r="21" s="57" customFormat="true" ht="18" hidden="false" customHeight="false" outlineLevel="0" collapsed="false">
      <c r="A21"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1" s="56" t="s">
        <v>28</v>
      </c>
      <c r="C21" s="57" t="s">
        <v>15</v>
      </c>
      <c r="D21" s="58"/>
      <c r="E21" s="59" t="n">
        <f aca="false">F20</f>
        <v>44187</v>
      </c>
      <c r="F21" s="47" t="n">
        <f aca="false">IF(ISBLANK(E21)," - ",IF(G21=0,E21,E21+G21-1))</f>
        <v>44199</v>
      </c>
      <c r="G21" s="60" t="n">
        <v>13</v>
      </c>
      <c r="H21" s="61" t="n">
        <v>0</v>
      </c>
      <c r="I21" s="62" t="n">
        <f aca="false">IF(OR(F21=0,E21=0)," - ",NETWORKDAYS(E21,F21))</f>
        <v>9</v>
      </c>
      <c r="J21" s="63"/>
      <c r="K21" s="64"/>
      <c r="L21" s="64"/>
      <c r="M21" s="64"/>
      <c r="N21" s="64"/>
      <c r="O21" s="64"/>
      <c r="P21" s="65"/>
      <c r="Q21" s="65"/>
      <c r="R21" s="64"/>
      <c r="S21" s="64"/>
      <c r="T21" s="64"/>
      <c r="U21" s="64"/>
      <c r="V21" s="64"/>
      <c r="W21" s="65"/>
      <c r="X21" s="65"/>
      <c r="Y21" s="64"/>
      <c r="Z21" s="64"/>
      <c r="AA21" s="64"/>
      <c r="AB21" s="64"/>
      <c r="AC21" s="64"/>
      <c r="AD21" s="65"/>
      <c r="AE21" s="65"/>
      <c r="AF21" s="64"/>
      <c r="AG21" s="64"/>
      <c r="AH21" s="64"/>
      <c r="AI21" s="64"/>
      <c r="AJ21" s="64"/>
      <c r="AK21" s="65"/>
      <c r="AL21" s="65"/>
      <c r="AM21" s="64"/>
      <c r="AN21" s="64"/>
      <c r="AO21" s="64"/>
      <c r="AP21" s="64"/>
      <c r="AQ21" s="64"/>
      <c r="AR21" s="65"/>
      <c r="AS21" s="65"/>
      <c r="AT21" s="64"/>
      <c r="AU21" s="64"/>
      <c r="AV21" s="64"/>
      <c r="AW21" s="64"/>
      <c r="AX21" s="64"/>
      <c r="AY21" s="65"/>
      <c r="AZ21" s="65"/>
      <c r="BA21" s="64"/>
      <c r="BB21" s="64"/>
      <c r="BC21" s="64"/>
      <c r="BD21" s="64"/>
      <c r="BE21" s="64"/>
      <c r="BF21" s="65"/>
      <c r="BG21" s="65"/>
      <c r="BH21" s="64"/>
      <c r="BI21" s="64"/>
      <c r="BJ21" s="64"/>
      <c r="BK21" s="64"/>
      <c r="BL21" s="64"/>
      <c r="BM21" s="65"/>
      <c r="BN21" s="65"/>
    </row>
    <row r="22" s="57" customFormat="true" ht="18" hidden="false" customHeight="false" outlineLevel="0" collapsed="false">
      <c r="A22"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2" s="56" t="s">
        <v>29</v>
      </c>
      <c r="C22" s="57" t="s">
        <v>15</v>
      </c>
      <c r="D22" s="58"/>
      <c r="E22" s="59" t="n">
        <f aca="false">F21</f>
        <v>44199</v>
      </c>
      <c r="F22" s="47" t="n">
        <f aca="false">IF(ISBLANK(E22)," - ",IF(G22=0,E22,E22+G22-1))</f>
        <v>44221</v>
      </c>
      <c r="G22" s="60" t="n">
        <v>23</v>
      </c>
      <c r="H22" s="61" t="n">
        <v>0</v>
      </c>
      <c r="I22" s="62" t="n">
        <f aca="false">IF(OR(F22=0,E22=0)," - ",NETWORKDAYS(E22,F22))</f>
        <v>16</v>
      </c>
      <c r="J22" s="63"/>
      <c r="K22" s="64"/>
      <c r="L22" s="64"/>
      <c r="M22" s="64"/>
      <c r="N22" s="64"/>
      <c r="O22" s="64"/>
      <c r="P22" s="65"/>
      <c r="Q22" s="65"/>
      <c r="R22" s="64"/>
      <c r="S22" s="64"/>
      <c r="T22" s="64"/>
      <c r="U22" s="64"/>
      <c r="V22" s="64"/>
      <c r="W22" s="65"/>
      <c r="X22" s="65"/>
      <c r="Y22" s="64"/>
      <c r="Z22" s="64"/>
      <c r="AA22" s="64"/>
      <c r="AB22" s="64"/>
      <c r="AC22" s="64"/>
      <c r="AD22" s="65"/>
      <c r="AE22" s="65"/>
      <c r="AF22" s="64"/>
      <c r="AG22" s="64"/>
      <c r="AH22" s="64"/>
      <c r="AI22" s="64"/>
      <c r="AJ22" s="64"/>
      <c r="AK22" s="65"/>
      <c r="AL22" s="65"/>
      <c r="AM22" s="64"/>
      <c r="AN22" s="64"/>
      <c r="AO22" s="64"/>
      <c r="AP22" s="64"/>
      <c r="AQ22" s="64"/>
      <c r="AR22" s="65"/>
      <c r="AS22" s="65"/>
      <c r="AT22" s="64"/>
      <c r="AU22" s="64"/>
      <c r="AV22" s="64"/>
      <c r="AW22" s="64"/>
      <c r="AX22" s="64"/>
      <c r="AY22" s="65"/>
      <c r="AZ22" s="65"/>
      <c r="BA22" s="64"/>
      <c r="BB22" s="64"/>
      <c r="BC22" s="64"/>
      <c r="BD22" s="64"/>
      <c r="BE22" s="64"/>
      <c r="BF22" s="65"/>
      <c r="BG22" s="65"/>
      <c r="BH22" s="64"/>
      <c r="BI22" s="64"/>
      <c r="BJ22" s="64"/>
      <c r="BK22" s="64"/>
      <c r="BL22" s="64"/>
      <c r="BM22" s="65"/>
      <c r="BN22" s="65"/>
    </row>
    <row r="23" s="54" customFormat="true" ht="18" hidden="false" customHeight="false" outlineLevel="0" collapsed="false">
      <c r="A23" s="68" t="str">
        <f aca="false">IF(ISERROR(VALUE(SUBSTITUTE(prevWBS,".",""))),"1",IF(ISERROR(FIND("`",SUBSTITUTE(prevWBS,".","`",1))),TEXT(VALUE(prevWBS)+1,"#"),TEXT(VALUE(LEFT(prevWBS,FIND("`",SUBSTITUTE(prevWBS,".","`",1))-1))+1,"#")))</f>
        <v>3</v>
      </c>
      <c r="B23" s="69" t="s">
        <v>30</v>
      </c>
      <c r="C23" s="54" t="s">
        <v>15</v>
      </c>
      <c r="D23" s="70"/>
      <c r="E23" s="71" t="n">
        <v>44222</v>
      </c>
      <c r="F23" s="47" t="n">
        <f aca="false">IF(ISBLANK(E23)," - ",IF(G23=0,E23,E23+G23-1))</f>
        <v>44281</v>
      </c>
      <c r="G23" s="72" t="n">
        <v>60</v>
      </c>
      <c r="H23" s="76"/>
      <c r="I23" s="73" t="n">
        <f aca="false">IF(OR(F23=0,E23=0)," - ",NETWORKDAYS(E23,F23))</f>
        <v>44</v>
      </c>
      <c r="J23" s="74"/>
      <c r="K23" s="75"/>
      <c r="L23" s="75"/>
      <c r="M23" s="75"/>
      <c r="N23" s="75"/>
      <c r="O23" s="75"/>
      <c r="P23" s="65"/>
      <c r="Q23" s="65"/>
      <c r="R23" s="75"/>
      <c r="S23" s="75"/>
      <c r="T23" s="75"/>
      <c r="U23" s="75"/>
      <c r="V23" s="75"/>
      <c r="W23" s="65"/>
      <c r="X23" s="65"/>
      <c r="Y23" s="75"/>
      <c r="Z23" s="75"/>
      <c r="AA23" s="75"/>
      <c r="AB23" s="75"/>
      <c r="AC23" s="75"/>
      <c r="AD23" s="65"/>
      <c r="AE23" s="65"/>
      <c r="AF23" s="75"/>
      <c r="AG23" s="75"/>
      <c r="AH23" s="75"/>
      <c r="AI23" s="75"/>
      <c r="AJ23" s="75"/>
      <c r="AK23" s="65"/>
      <c r="AL23" s="65"/>
      <c r="AM23" s="75"/>
      <c r="AN23" s="75"/>
      <c r="AO23" s="75"/>
      <c r="AP23" s="75"/>
      <c r="AQ23" s="75"/>
      <c r="AR23" s="65"/>
      <c r="AS23" s="65"/>
      <c r="AT23" s="75"/>
      <c r="AU23" s="75"/>
      <c r="AV23" s="75"/>
      <c r="AW23" s="75"/>
      <c r="AX23" s="75"/>
      <c r="AY23" s="65"/>
      <c r="AZ23" s="65"/>
      <c r="BA23" s="75"/>
      <c r="BB23" s="75"/>
      <c r="BC23" s="75"/>
      <c r="BD23" s="75"/>
      <c r="BE23" s="75"/>
      <c r="BF23" s="65"/>
      <c r="BG23" s="65"/>
      <c r="BH23" s="75"/>
      <c r="BI23" s="75"/>
      <c r="BJ23" s="75"/>
      <c r="BK23" s="75"/>
      <c r="BL23" s="75"/>
      <c r="BM23" s="65"/>
      <c r="BN23" s="65"/>
    </row>
    <row r="24" s="57" customFormat="true" ht="18" hidden="false" customHeight="false" outlineLevel="0" collapsed="false">
      <c r="A24"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57" t="s">
        <v>31</v>
      </c>
      <c r="C24" s="57" t="s">
        <v>15</v>
      </c>
      <c r="D24" s="58"/>
      <c r="E24" s="59" t="n">
        <f aca="false">E23</f>
        <v>44222</v>
      </c>
      <c r="F24" s="47" t="n">
        <f aca="false">IF(ISBLANK(E24)," - ",IF(G24=0,E24,E24+G24-1))</f>
        <v>44231</v>
      </c>
      <c r="G24" s="60" t="n">
        <v>10</v>
      </c>
      <c r="H24" s="61" t="n">
        <v>0</v>
      </c>
      <c r="I24" s="62" t="n">
        <f aca="false">IF(OR(F24=0,E24=0)," - ",NETWORKDAYS(E24,F24))</f>
        <v>8</v>
      </c>
      <c r="J24" s="63"/>
      <c r="K24" s="64"/>
      <c r="L24" s="64"/>
      <c r="M24" s="64"/>
      <c r="N24" s="64"/>
      <c r="O24" s="64"/>
      <c r="P24" s="65"/>
      <c r="Q24" s="65"/>
      <c r="R24" s="64"/>
      <c r="S24" s="64"/>
      <c r="T24" s="64"/>
      <c r="U24" s="64"/>
      <c r="V24" s="64"/>
      <c r="W24" s="65"/>
      <c r="X24" s="65"/>
      <c r="Y24" s="64"/>
      <c r="Z24" s="64"/>
      <c r="AA24" s="64"/>
      <c r="AB24" s="64"/>
      <c r="AC24" s="64"/>
      <c r="AD24" s="65"/>
      <c r="AE24" s="65"/>
      <c r="AF24" s="64"/>
      <c r="AG24" s="64"/>
      <c r="AH24" s="64"/>
      <c r="AI24" s="64"/>
      <c r="AJ24" s="64"/>
      <c r="AK24" s="65"/>
      <c r="AL24" s="65"/>
      <c r="AM24" s="64"/>
      <c r="AN24" s="64"/>
      <c r="AO24" s="64"/>
      <c r="AP24" s="64"/>
      <c r="AQ24" s="64"/>
      <c r="AR24" s="65"/>
      <c r="AS24" s="65"/>
      <c r="AT24" s="64"/>
      <c r="AU24" s="64"/>
      <c r="AV24" s="64"/>
      <c r="AW24" s="64"/>
      <c r="AX24" s="64"/>
      <c r="AY24" s="65"/>
      <c r="AZ24" s="65"/>
      <c r="BA24" s="64"/>
      <c r="BB24" s="64"/>
      <c r="BC24" s="64"/>
      <c r="BD24" s="64"/>
      <c r="BE24" s="64"/>
      <c r="BF24" s="65"/>
      <c r="BG24" s="65"/>
      <c r="BH24" s="64"/>
      <c r="BI24" s="64"/>
      <c r="BJ24" s="64"/>
      <c r="BK24" s="64"/>
      <c r="BL24" s="64"/>
      <c r="BM24" s="65"/>
      <c r="BN24" s="65"/>
    </row>
    <row r="25" s="57" customFormat="true" ht="18" hidden="false" customHeight="false" outlineLevel="0" collapsed="false">
      <c r="A25"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57" t="s">
        <v>32</v>
      </c>
      <c r="C25" s="57" t="s">
        <v>15</v>
      </c>
      <c r="D25" s="58"/>
      <c r="E25" s="59" t="n">
        <f aca="false">F24</f>
        <v>44231</v>
      </c>
      <c r="F25" s="47" t="n">
        <f aca="false">IF(ISBLANK(E25)," - ",IF(G25=0,E25,E25+G25-1))</f>
        <v>44238</v>
      </c>
      <c r="G25" s="60" t="n">
        <v>8</v>
      </c>
      <c r="H25" s="61" t="n">
        <v>0</v>
      </c>
      <c r="I25" s="62" t="n">
        <f aca="false">IF(OR(F25=0,E25=0)," - ",NETWORKDAYS(E25,F25))</f>
        <v>6</v>
      </c>
      <c r="J25" s="63"/>
      <c r="K25" s="64"/>
      <c r="L25" s="64"/>
      <c r="M25" s="64"/>
      <c r="N25" s="64"/>
      <c r="O25" s="64"/>
      <c r="P25" s="65"/>
      <c r="Q25" s="65"/>
      <c r="R25" s="64"/>
      <c r="S25" s="64"/>
      <c r="T25" s="64"/>
      <c r="U25" s="64"/>
      <c r="V25" s="64"/>
      <c r="W25" s="65"/>
      <c r="X25" s="65"/>
      <c r="Y25" s="64"/>
      <c r="Z25" s="64"/>
      <c r="AA25" s="64"/>
      <c r="AB25" s="64"/>
      <c r="AC25" s="64"/>
      <c r="AD25" s="65"/>
      <c r="AE25" s="65"/>
      <c r="AF25" s="64"/>
      <c r="AG25" s="64"/>
      <c r="AH25" s="64"/>
      <c r="AI25" s="64"/>
      <c r="AJ25" s="64"/>
      <c r="AK25" s="65"/>
      <c r="AL25" s="65"/>
      <c r="AM25" s="64"/>
      <c r="AN25" s="64"/>
      <c r="AO25" s="64"/>
      <c r="AP25" s="64"/>
      <c r="AQ25" s="64"/>
      <c r="AR25" s="65"/>
      <c r="AS25" s="65"/>
      <c r="AT25" s="64"/>
      <c r="AU25" s="64"/>
      <c r="AV25" s="64"/>
      <c r="AW25" s="64"/>
      <c r="AX25" s="64"/>
      <c r="AY25" s="65"/>
      <c r="AZ25" s="65"/>
      <c r="BA25" s="64"/>
      <c r="BB25" s="64"/>
      <c r="BC25" s="64"/>
      <c r="BD25" s="64"/>
      <c r="BE25" s="64"/>
      <c r="BF25" s="65"/>
      <c r="BG25" s="65"/>
      <c r="BH25" s="64"/>
      <c r="BI25" s="64"/>
      <c r="BJ25" s="64"/>
      <c r="BK25" s="64"/>
      <c r="BL25" s="64"/>
      <c r="BM25" s="65"/>
      <c r="BN25" s="65"/>
    </row>
    <row r="26" s="57" customFormat="true" ht="18" hidden="false" customHeight="false" outlineLevel="0" collapsed="false">
      <c r="A26"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56" t="s">
        <v>33</v>
      </c>
      <c r="C26" s="57" t="s">
        <v>15</v>
      </c>
      <c r="D26" s="58"/>
      <c r="E26" s="59" t="n">
        <f aca="false">F25</f>
        <v>44238</v>
      </c>
      <c r="F26" s="47" t="n">
        <f aca="false">IF(ISBLANK(E26)," - ",IF(G26=0,E26,E26+G26-1))</f>
        <v>44247</v>
      </c>
      <c r="G26" s="60" t="n">
        <v>10</v>
      </c>
      <c r="H26" s="61" t="n">
        <v>0</v>
      </c>
      <c r="I26" s="62" t="n">
        <f aca="false">IF(OR(F26=0,E26=0)," - ",NETWORKDAYS(E26,F26))</f>
        <v>7</v>
      </c>
      <c r="J26" s="63"/>
      <c r="K26" s="64"/>
      <c r="L26" s="64"/>
      <c r="M26" s="64"/>
      <c r="N26" s="64"/>
      <c r="O26" s="64"/>
      <c r="P26" s="65"/>
      <c r="Q26" s="65"/>
      <c r="R26" s="64"/>
      <c r="S26" s="64"/>
      <c r="T26" s="64"/>
      <c r="U26" s="64"/>
      <c r="V26" s="64"/>
      <c r="W26" s="65"/>
      <c r="X26" s="65"/>
      <c r="Y26" s="64"/>
      <c r="Z26" s="64"/>
      <c r="AA26" s="64"/>
      <c r="AB26" s="64"/>
      <c r="AC26" s="64"/>
      <c r="AD26" s="65"/>
      <c r="AE26" s="65"/>
      <c r="AF26" s="64"/>
      <c r="AG26" s="64"/>
      <c r="AH26" s="64"/>
      <c r="AI26" s="64"/>
      <c r="AJ26" s="64"/>
      <c r="AK26" s="65"/>
      <c r="AL26" s="65"/>
      <c r="AM26" s="64"/>
      <c r="AN26" s="64"/>
      <c r="AO26" s="64"/>
      <c r="AP26" s="64"/>
      <c r="AQ26" s="64"/>
      <c r="AR26" s="65"/>
      <c r="AS26" s="65"/>
      <c r="AT26" s="64"/>
      <c r="AU26" s="64"/>
      <c r="AV26" s="64"/>
      <c r="AW26" s="64"/>
      <c r="AX26" s="64"/>
      <c r="AY26" s="65"/>
      <c r="AZ26" s="65"/>
      <c r="BA26" s="64"/>
      <c r="BB26" s="64"/>
      <c r="BC26" s="64"/>
      <c r="BD26" s="64"/>
      <c r="BE26" s="64"/>
      <c r="BF26" s="65"/>
      <c r="BG26" s="65"/>
      <c r="BH26" s="64"/>
      <c r="BI26" s="64"/>
      <c r="BJ26" s="64"/>
      <c r="BK26" s="64"/>
      <c r="BL26" s="64"/>
      <c r="BM26" s="65"/>
      <c r="BN26" s="65"/>
    </row>
    <row r="27" s="57" customFormat="true" ht="18" hidden="false" customHeight="false" outlineLevel="0" collapsed="false">
      <c r="A27"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56" t="s">
        <v>34</v>
      </c>
      <c r="C27" s="57" t="s">
        <v>15</v>
      </c>
      <c r="D27" s="58"/>
      <c r="E27" s="59" t="n">
        <f aca="false">F26</f>
        <v>44247</v>
      </c>
      <c r="F27" s="47" t="n">
        <f aca="false">IF(ISBLANK(E27)," - ",IF(G27=0,E27,E27+G27-1))</f>
        <v>44269</v>
      </c>
      <c r="G27" s="60" t="n">
        <v>23</v>
      </c>
      <c r="H27" s="61" t="n">
        <v>0</v>
      </c>
      <c r="I27" s="62" t="n">
        <f aca="false">IF(OR(F27=0,E27=0)," - ",NETWORKDAYS(E27,F27))</f>
        <v>15</v>
      </c>
      <c r="J27" s="63"/>
      <c r="K27" s="64"/>
      <c r="L27" s="64"/>
      <c r="M27" s="64"/>
      <c r="N27" s="64"/>
      <c r="O27" s="64"/>
      <c r="P27" s="65"/>
      <c r="Q27" s="65"/>
      <c r="R27" s="64"/>
      <c r="S27" s="64"/>
      <c r="T27" s="64"/>
      <c r="U27" s="64"/>
      <c r="V27" s="64"/>
      <c r="W27" s="65"/>
      <c r="X27" s="65"/>
      <c r="Y27" s="64"/>
      <c r="Z27" s="64"/>
      <c r="AA27" s="64"/>
      <c r="AB27" s="64"/>
      <c r="AC27" s="64"/>
      <c r="AD27" s="65"/>
      <c r="AE27" s="65"/>
      <c r="AF27" s="64"/>
      <c r="AG27" s="64"/>
      <c r="AH27" s="64"/>
      <c r="AI27" s="64"/>
      <c r="AJ27" s="64"/>
      <c r="AK27" s="65"/>
      <c r="AL27" s="65"/>
      <c r="AM27" s="64"/>
      <c r="AN27" s="64"/>
      <c r="AO27" s="64"/>
      <c r="AP27" s="64"/>
      <c r="AQ27" s="64"/>
      <c r="AR27" s="65"/>
      <c r="AS27" s="65"/>
      <c r="AT27" s="64"/>
      <c r="AU27" s="64"/>
      <c r="AV27" s="64"/>
      <c r="AW27" s="64"/>
      <c r="AX27" s="64"/>
      <c r="AY27" s="65"/>
      <c r="AZ27" s="65"/>
      <c r="BA27" s="64"/>
      <c r="BB27" s="64"/>
      <c r="BC27" s="64"/>
      <c r="BD27" s="64"/>
      <c r="BE27" s="64"/>
      <c r="BF27" s="65"/>
      <c r="BG27" s="65"/>
      <c r="BH27" s="64"/>
      <c r="BI27" s="64"/>
      <c r="BJ27" s="64"/>
      <c r="BK27" s="64"/>
      <c r="BL27" s="64"/>
      <c r="BM27" s="65"/>
      <c r="BN27" s="65"/>
    </row>
    <row r="28" s="57" customFormat="true" ht="18" hidden="false" customHeight="false" outlineLevel="0" collapsed="false">
      <c r="A28"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57" t="s">
        <v>35</v>
      </c>
      <c r="C28" s="57" t="s">
        <v>15</v>
      </c>
      <c r="D28" s="58"/>
      <c r="E28" s="59" t="n">
        <f aca="false">F27</f>
        <v>44269</v>
      </c>
      <c r="F28" s="47" t="n">
        <f aca="false">IF(ISBLANK(E28)," - ",IF(G28=0,E28,E28+G28-1))</f>
        <v>44281</v>
      </c>
      <c r="G28" s="60" t="n">
        <v>13</v>
      </c>
      <c r="H28" s="61" t="n">
        <v>0</v>
      </c>
      <c r="I28" s="62" t="n">
        <f aca="false">IF(OR(F28=0,E28=0)," - ",NETWORKDAYS(E28,F28))</f>
        <v>10</v>
      </c>
      <c r="J28" s="63"/>
      <c r="K28" s="64"/>
      <c r="L28" s="64"/>
      <c r="M28" s="64"/>
      <c r="N28" s="64"/>
      <c r="O28" s="64"/>
      <c r="P28" s="65"/>
      <c r="Q28" s="65"/>
      <c r="R28" s="64"/>
      <c r="S28" s="64"/>
      <c r="T28" s="64"/>
      <c r="U28" s="64"/>
      <c r="V28" s="64"/>
      <c r="W28" s="65"/>
      <c r="X28" s="65"/>
      <c r="Y28" s="64"/>
      <c r="Z28" s="64"/>
      <c r="AA28" s="64"/>
      <c r="AB28" s="64"/>
      <c r="AC28" s="64"/>
      <c r="AD28" s="65"/>
      <c r="AE28" s="65"/>
      <c r="AF28" s="64"/>
      <c r="AG28" s="64"/>
      <c r="AH28" s="64"/>
      <c r="AI28" s="64"/>
      <c r="AJ28" s="64"/>
      <c r="AK28" s="65"/>
      <c r="AL28" s="65"/>
      <c r="AM28" s="64"/>
      <c r="AN28" s="64"/>
      <c r="AO28" s="64"/>
      <c r="AP28" s="64"/>
      <c r="AQ28" s="64"/>
      <c r="AR28" s="65"/>
      <c r="AS28" s="65"/>
      <c r="AT28" s="64"/>
      <c r="AU28" s="64"/>
      <c r="AV28" s="64"/>
      <c r="AW28" s="64"/>
      <c r="AX28" s="64"/>
      <c r="AY28" s="65"/>
      <c r="AZ28" s="65"/>
      <c r="BA28" s="64"/>
      <c r="BB28" s="64"/>
      <c r="BC28" s="64"/>
      <c r="BD28" s="64"/>
      <c r="BE28" s="64"/>
      <c r="BF28" s="65"/>
      <c r="BG28" s="65"/>
      <c r="BH28" s="64"/>
      <c r="BI28" s="64"/>
      <c r="BJ28" s="64"/>
      <c r="BK28" s="64"/>
      <c r="BL28" s="64"/>
      <c r="BM28" s="65"/>
      <c r="BN28" s="65"/>
    </row>
    <row r="29" s="54" customFormat="true" ht="18" hidden="false" customHeight="false" outlineLevel="0" collapsed="false">
      <c r="A29" s="68" t="str">
        <f aca="false">IF(ISERROR(VALUE(SUBSTITUTE(prevWBS,".",""))),"1",IF(ISERROR(FIND("`",SUBSTITUTE(prevWBS,".","`",1))),TEXT(VALUE(prevWBS)+1,"#"),TEXT(VALUE(LEFT(prevWBS,FIND("`",SUBSTITUTE(prevWBS,".","`",1))-1))+1,"#")))</f>
        <v>4</v>
      </c>
      <c r="B29" s="69" t="s">
        <v>36</v>
      </c>
      <c r="C29" s="54" t="s">
        <v>15</v>
      </c>
      <c r="D29" s="70"/>
      <c r="E29" s="71" t="n">
        <v>44282</v>
      </c>
      <c r="F29" s="47" t="n">
        <f aca="false">IF(ISBLANK(E29)," - ",IF(G29=0,E29,E29+G29-1))</f>
        <v>44359</v>
      </c>
      <c r="G29" s="72" t="n">
        <v>78</v>
      </c>
      <c r="H29" s="76"/>
      <c r="I29" s="73" t="n">
        <f aca="false">IF(OR(F29=0,E29=0)," - ",NETWORKDAYS(E29,F29))</f>
        <v>55</v>
      </c>
      <c r="J29" s="74"/>
      <c r="K29" s="75"/>
      <c r="L29" s="75"/>
      <c r="M29" s="75"/>
      <c r="N29" s="75"/>
      <c r="O29" s="75"/>
      <c r="P29" s="65"/>
      <c r="Q29" s="65"/>
      <c r="R29" s="75"/>
      <c r="S29" s="75"/>
      <c r="T29" s="75"/>
      <c r="U29" s="75"/>
      <c r="V29" s="75"/>
      <c r="W29" s="65"/>
      <c r="X29" s="65"/>
      <c r="Y29" s="75"/>
      <c r="Z29" s="75"/>
      <c r="AA29" s="75"/>
      <c r="AB29" s="75"/>
      <c r="AC29" s="75"/>
      <c r="AD29" s="65"/>
      <c r="AE29" s="65"/>
      <c r="AF29" s="75"/>
      <c r="AG29" s="75"/>
      <c r="AH29" s="75"/>
      <c r="AI29" s="75"/>
      <c r="AJ29" s="75"/>
      <c r="AK29" s="65"/>
      <c r="AL29" s="65"/>
      <c r="AM29" s="75"/>
      <c r="AN29" s="75"/>
      <c r="AO29" s="75"/>
      <c r="AP29" s="75"/>
      <c r="AQ29" s="75"/>
      <c r="AR29" s="65"/>
      <c r="AS29" s="65"/>
      <c r="AT29" s="75"/>
      <c r="AU29" s="75"/>
      <c r="AV29" s="75"/>
      <c r="AW29" s="75"/>
      <c r="AX29" s="75"/>
      <c r="AY29" s="65"/>
      <c r="AZ29" s="65"/>
      <c r="BA29" s="75"/>
      <c r="BB29" s="75"/>
      <c r="BC29" s="75"/>
      <c r="BD29" s="75"/>
      <c r="BE29" s="75"/>
      <c r="BF29" s="65"/>
      <c r="BG29" s="65"/>
      <c r="BH29" s="75"/>
      <c r="BI29" s="75"/>
      <c r="BJ29" s="75"/>
      <c r="BK29" s="75"/>
      <c r="BL29" s="75"/>
      <c r="BM29" s="65"/>
      <c r="BN29" s="65"/>
    </row>
    <row r="30" s="57" customFormat="true" ht="18" hidden="false" customHeight="false" outlineLevel="0" collapsed="false">
      <c r="A30"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56" t="s">
        <v>37</v>
      </c>
      <c r="C30" s="57" t="s">
        <v>15</v>
      </c>
      <c r="D30" s="58"/>
      <c r="E30" s="59" t="n">
        <f aca="false">E29</f>
        <v>44282</v>
      </c>
      <c r="F30" s="47" t="n">
        <f aca="false">IF(ISBLANK(E30)," - ",IF(G30=0,E30,E30+G30-1))</f>
        <v>44299</v>
      </c>
      <c r="G30" s="60" t="n">
        <v>18</v>
      </c>
      <c r="H30" s="61" t="n">
        <v>0</v>
      </c>
      <c r="I30" s="62" t="n">
        <f aca="false">IF(OR(F30=0,E30=0)," - ",NETWORKDAYS(E30,F30))</f>
        <v>12</v>
      </c>
      <c r="J30" s="63"/>
      <c r="K30" s="64"/>
      <c r="L30" s="64"/>
      <c r="M30" s="64"/>
      <c r="N30" s="64"/>
      <c r="O30" s="64"/>
      <c r="P30" s="65"/>
      <c r="Q30" s="65"/>
      <c r="R30" s="64"/>
      <c r="S30" s="64"/>
      <c r="T30" s="64"/>
      <c r="U30" s="64"/>
      <c r="V30" s="64"/>
      <c r="W30" s="65"/>
      <c r="X30" s="65"/>
      <c r="Y30" s="64"/>
      <c r="Z30" s="64"/>
      <c r="AA30" s="64"/>
      <c r="AB30" s="64"/>
      <c r="AC30" s="64"/>
      <c r="AD30" s="65"/>
      <c r="AE30" s="65"/>
      <c r="AF30" s="64"/>
      <c r="AG30" s="64"/>
      <c r="AH30" s="64"/>
      <c r="AI30" s="64"/>
      <c r="AJ30" s="64"/>
      <c r="AK30" s="65"/>
      <c r="AL30" s="65"/>
      <c r="AM30" s="64"/>
      <c r="AN30" s="64"/>
      <c r="AO30" s="64"/>
      <c r="AP30" s="64"/>
      <c r="AQ30" s="64"/>
      <c r="AR30" s="65"/>
      <c r="AS30" s="65"/>
      <c r="AT30" s="64"/>
      <c r="AU30" s="64"/>
      <c r="AV30" s="64"/>
      <c r="AW30" s="64"/>
      <c r="AX30" s="64"/>
      <c r="AY30" s="65"/>
      <c r="AZ30" s="65"/>
      <c r="BA30" s="64"/>
      <c r="BB30" s="64"/>
      <c r="BC30" s="64"/>
      <c r="BD30" s="64"/>
      <c r="BE30" s="64"/>
      <c r="BF30" s="65"/>
      <c r="BG30" s="65"/>
      <c r="BH30" s="64"/>
      <c r="BI30" s="64"/>
      <c r="BJ30" s="64"/>
      <c r="BK30" s="64"/>
      <c r="BL30" s="64"/>
      <c r="BM30" s="65"/>
      <c r="BN30" s="65"/>
    </row>
    <row r="31" s="57" customFormat="true" ht="18" hidden="false" customHeight="false" outlineLevel="0" collapsed="false">
      <c r="A31"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56" t="s">
        <v>38</v>
      </c>
      <c r="C31" s="57" t="s">
        <v>15</v>
      </c>
      <c r="D31" s="58"/>
      <c r="E31" s="59" t="n">
        <f aca="false">F30</f>
        <v>44299</v>
      </c>
      <c r="F31" s="47" t="n">
        <f aca="false">IF(ISBLANK(E31)," - ",IF(G31=0,E31,E31+G31-1))</f>
        <v>44313</v>
      </c>
      <c r="G31" s="60" t="n">
        <v>15</v>
      </c>
      <c r="H31" s="61" t="n">
        <v>0</v>
      </c>
      <c r="I31" s="62" t="n">
        <f aca="false">IF(OR(F31=0,E31=0)," - ",NETWORKDAYS(E31,F31))</f>
        <v>11</v>
      </c>
      <c r="J31" s="63"/>
      <c r="K31" s="64"/>
      <c r="L31" s="64"/>
      <c r="M31" s="64"/>
      <c r="N31" s="64"/>
      <c r="O31" s="64"/>
      <c r="P31" s="65"/>
      <c r="Q31" s="65"/>
      <c r="R31" s="64"/>
      <c r="S31" s="64"/>
      <c r="T31" s="64"/>
      <c r="U31" s="64"/>
      <c r="V31" s="64"/>
      <c r="W31" s="65"/>
      <c r="X31" s="65"/>
      <c r="Y31" s="64"/>
      <c r="Z31" s="64"/>
      <c r="AA31" s="64"/>
      <c r="AB31" s="64"/>
      <c r="AC31" s="64"/>
      <c r="AD31" s="65"/>
      <c r="AE31" s="65"/>
      <c r="AF31" s="64"/>
      <c r="AG31" s="64"/>
      <c r="AH31" s="64"/>
      <c r="AI31" s="64"/>
      <c r="AJ31" s="64"/>
      <c r="AK31" s="65"/>
      <c r="AL31" s="65"/>
      <c r="AM31" s="64"/>
      <c r="AN31" s="64"/>
      <c r="AO31" s="64"/>
      <c r="AP31" s="64"/>
      <c r="AQ31" s="64"/>
      <c r="AR31" s="65"/>
      <c r="AS31" s="65"/>
      <c r="AT31" s="64"/>
      <c r="AU31" s="64"/>
      <c r="AV31" s="64"/>
      <c r="AW31" s="64"/>
      <c r="AX31" s="64"/>
      <c r="AY31" s="65"/>
      <c r="AZ31" s="65"/>
      <c r="BA31" s="64"/>
      <c r="BB31" s="64"/>
      <c r="BC31" s="64"/>
      <c r="BD31" s="64"/>
      <c r="BE31" s="64"/>
      <c r="BF31" s="65"/>
      <c r="BG31" s="65"/>
      <c r="BH31" s="64"/>
      <c r="BI31" s="64"/>
      <c r="BJ31" s="64"/>
      <c r="BK31" s="64"/>
      <c r="BL31" s="64"/>
      <c r="BM31" s="65"/>
      <c r="BN31" s="65"/>
    </row>
    <row r="32" s="57" customFormat="true" ht="18" hidden="false" customHeight="false" outlineLevel="0" collapsed="false">
      <c r="A32"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56" t="s">
        <v>39</v>
      </c>
      <c r="C32" s="57" t="s">
        <v>15</v>
      </c>
      <c r="D32" s="58"/>
      <c r="E32" s="59" t="n">
        <f aca="false">F31</f>
        <v>44313</v>
      </c>
      <c r="F32" s="47" t="n">
        <f aca="false">IF(ISBLANK(E32)," - ",IF(G32=0,E32,E32+G32-1))</f>
        <v>44332</v>
      </c>
      <c r="G32" s="60" t="n">
        <v>20</v>
      </c>
      <c r="H32" s="61" t="n">
        <v>0</v>
      </c>
      <c r="I32" s="62" t="n">
        <f aca="false">IF(OR(F32=0,E32=0)," - ",NETWORKDAYS(E32,F32))</f>
        <v>14</v>
      </c>
      <c r="J32" s="63"/>
      <c r="K32" s="64"/>
      <c r="L32" s="64"/>
      <c r="M32" s="64"/>
      <c r="N32" s="64"/>
      <c r="O32" s="64"/>
      <c r="P32" s="65"/>
      <c r="Q32" s="65"/>
      <c r="R32" s="64"/>
      <c r="S32" s="64"/>
      <c r="T32" s="64"/>
      <c r="U32" s="64"/>
      <c r="V32" s="64"/>
      <c r="W32" s="65"/>
      <c r="X32" s="65"/>
      <c r="Y32" s="64"/>
      <c r="Z32" s="64"/>
      <c r="AA32" s="64"/>
      <c r="AB32" s="64"/>
      <c r="AC32" s="64"/>
      <c r="AD32" s="65"/>
      <c r="AE32" s="65"/>
      <c r="AF32" s="64"/>
      <c r="AG32" s="64"/>
      <c r="AH32" s="64"/>
      <c r="AI32" s="64"/>
      <c r="AJ32" s="64"/>
      <c r="AK32" s="65"/>
      <c r="AL32" s="65"/>
      <c r="AM32" s="64"/>
      <c r="AN32" s="64"/>
      <c r="AO32" s="64"/>
      <c r="AP32" s="64"/>
      <c r="AQ32" s="64"/>
      <c r="AR32" s="65"/>
      <c r="AS32" s="65"/>
      <c r="AT32" s="64"/>
      <c r="AU32" s="64"/>
      <c r="AV32" s="64"/>
      <c r="AW32" s="64"/>
      <c r="AX32" s="64"/>
      <c r="AY32" s="65"/>
      <c r="AZ32" s="65"/>
      <c r="BA32" s="64"/>
      <c r="BB32" s="64"/>
      <c r="BC32" s="64"/>
      <c r="BD32" s="64"/>
      <c r="BE32" s="64"/>
      <c r="BF32" s="65"/>
      <c r="BG32" s="65"/>
      <c r="BH32" s="64"/>
      <c r="BI32" s="64"/>
      <c r="BJ32" s="64"/>
      <c r="BK32" s="64"/>
      <c r="BL32" s="64"/>
      <c r="BM32" s="65"/>
      <c r="BN32" s="65"/>
    </row>
    <row r="33" s="57" customFormat="true" ht="18" hidden="false" customHeight="false" outlineLevel="0" collapsed="false">
      <c r="A33"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56" t="s">
        <v>40</v>
      </c>
      <c r="C33" s="57" t="s">
        <v>15</v>
      </c>
      <c r="D33" s="58"/>
      <c r="E33" s="59" t="n">
        <f aca="false">F32</f>
        <v>44332</v>
      </c>
      <c r="F33" s="47" t="n">
        <f aca="false">IF(ISBLANK(E33)," - ",IF(G33=0,E33,E33+G33-1))</f>
        <v>44341</v>
      </c>
      <c r="G33" s="60" t="n">
        <v>10</v>
      </c>
      <c r="H33" s="61" t="n">
        <v>0</v>
      </c>
      <c r="I33" s="62" t="n">
        <f aca="false">IF(OR(F33=0,E33=0)," - ",NETWORKDAYS(E33,F33))</f>
        <v>7</v>
      </c>
      <c r="J33" s="63"/>
      <c r="K33" s="64"/>
      <c r="L33" s="64"/>
      <c r="M33" s="64"/>
      <c r="N33" s="64"/>
      <c r="O33" s="64"/>
      <c r="P33" s="65"/>
      <c r="Q33" s="65"/>
      <c r="R33" s="64"/>
      <c r="S33" s="64"/>
      <c r="T33" s="64"/>
      <c r="U33" s="64"/>
      <c r="V33" s="64"/>
      <c r="W33" s="65"/>
      <c r="X33" s="65"/>
      <c r="Y33" s="64"/>
      <c r="Z33" s="64"/>
      <c r="AA33" s="64"/>
      <c r="AB33" s="64"/>
      <c r="AC33" s="64"/>
      <c r="AD33" s="65"/>
      <c r="AE33" s="65"/>
      <c r="AF33" s="64"/>
      <c r="AG33" s="64"/>
      <c r="AH33" s="64"/>
      <c r="AI33" s="64"/>
      <c r="AJ33" s="64"/>
      <c r="AK33" s="65"/>
      <c r="AL33" s="65"/>
      <c r="AM33" s="64"/>
      <c r="AN33" s="64"/>
      <c r="AO33" s="64"/>
      <c r="AP33" s="64"/>
      <c r="AQ33" s="64"/>
      <c r="AR33" s="65"/>
      <c r="AS33" s="65"/>
      <c r="AT33" s="64"/>
      <c r="AU33" s="64"/>
      <c r="AV33" s="64"/>
      <c r="AW33" s="64"/>
      <c r="AX33" s="64"/>
      <c r="AY33" s="65"/>
      <c r="AZ33" s="65"/>
      <c r="BA33" s="64"/>
      <c r="BB33" s="64"/>
      <c r="BC33" s="64"/>
      <c r="BD33" s="64"/>
      <c r="BE33" s="64"/>
      <c r="BF33" s="65"/>
      <c r="BG33" s="65"/>
      <c r="BH33" s="64"/>
      <c r="BI33" s="64"/>
      <c r="BJ33" s="64"/>
      <c r="BK33" s="64"/>
      <c r="BL33" s="64"/>
      <c r="BM33" s="65"/>
      <c r="BN33" s="65"/>
    </row>
    <row r="34" s="57" customFormat="true" ht="18" hidden="false" customHeight="false" outlineLevel="0" collapsed="false">
      <c r="A34"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56" t="s">
        <v>41</v>
      </c>
      <c r="C34" s="57" t="s">
        <v>15</v>
      </c>
      <c r="D34" s="58"/>
      <c r="E34" s="59" t="n">
        <f aca="false">F33</f>
        <v>44341</v>
      </c>
      <c r="F34" s="47" t="n">
        <f aca="false">IF(ISBLANK(E34)," - ",IF(G34=0,E34,E34+G34-1))</f>
        <v>44359</v>
      </c>
      <c r="G34" s="60" t="n">
        <v>19</v>
      </c>
      <c r="H34" s="61" t="n">
        <v>0</v>
      </c>
      <c r="I34" s="62" t="n">
        <f aca="false">IF(OR(F34=0,E34=0)," - ",NETWORKDAYS(E34,F34))</f>
        <v>14</v>
      </c>
      <c r="J34" s="63"/>
      <c r="K34" s="64"/>
      <c r="L34" s="64"/>
      <c r="M34" s="64"/>
      <c r="N34" s="64"/>
      <c r="O34" s="64"/>
      <c r="P34" s="65"/>
      <c r="Q34" s="65"/>
      <c r="R34" s="64"/>
      <c r="S34" s="64"/>
      <c r="T34" s="64"/>
      <c r="U34" s="64"/>
      <c r="V34" s="64"/>
      <c r="W34" s="65"/>
      <c r="X34" s="65"/>
      <c r="Y34" s="64"/>
      <c r="Z34" s="64"/>
      <c r="AA34" s="64"/>
      <c r="AB34" s="64"/>
      <c r="AC34" s="64"/>
      <c r="AD34" s="65"/>
      <c r="AE34" s="65"/>
      <c r="AF34" s="64"/>
      <c r="AG34" s="64"/>
      <c r="AH34" s="64"/>
      <c r="AI34" s="64"/>
      <c r="AJ34" s="64"/>
      <c r="AK34" s="65"/>
      <c r="AL34" s="65"/>
      <c r="AM34" s="64"/>
      <c r="AN34" s="64"/>
      <c r="AO34" s="64"/>
      <c r="AP34" s="64"/>
      <c r="AQ34" s="64"/>
      <c r="AR34" s="65"/>
      <c r="AS34" s="65"/>
      <c r="AT34" s="64"/>
      <c r="AU34" s="64"/>
      <c r="AV34" s="64"/>
      <c r="AW34" s="64"/>
      <c r="AX34" s="64"/>
      <c r="AY34" s="65"/>
      <c r="AZ34" s="65"/>
      <c r="BA34" s="64"/>
      <c r="BB34" s="64"/>
      <c r="BC34" s="64"/>
      <c r="BD34" s="64"/>
      <c r="BE34" s="64"/>
      <c r="BF34" s="65"/>
      <c r="BG34" s="65"/>
      <c r="BH34" s="64"/>
      <c r="BI34" s="64"/>
      <c r="BJ34" s="64"/>
      <c r="BK34" s="64"/>
      <c r="BL34" s="64"/>
      <c r="BM34" s="65"/>
      <c r="BN34" s="65"/>
    </row>
    <row r="35" s="54" customFormat="true" ht="18" hidden="false" customHeight="false" outlineLevel="0" collapsed="false">
      <c r="A35" s="68" t="str">
        <f aca="false">IF(ISERROR(VALUE(SUBSTITUTE(prevWBS,".",""))),"1",IF(ISERROR(FIND("`",SUBSTITUTE(prevWBS,".","`",1))),TEXT(VALUE(prevWBS)+1,"#"),TEXT(VALUE(LEFT(prevWBS,FIND("`",SUBSTITUTE(prevWBS,".","`",1))-1))+1,"#")))</f>
        <v>5</v>
      </c>
      <c r="B35" s="69" t="s">
        <v>42</v>
      </c>
      <c r="C35" s="54" t="s">
        <v>15</v>
      </c>
      <c r="D35" s="70"/>
      <c r="E35" s="71" t="n">
        <v>44360</v>
      </c>
      <c r="F35" s="47" t="n">
        <f aca="false">IF(ISBLANK(E35)," - ",IF(G35=0,E35,E35+G35-1))</f>
        <v>44413</v>
      </c>
      <c r="G35" s="72" t="n">
        <v>54</v>
      </c>
      <c r="H35" s="76"/>
      <c r="I35" s="73" t="n">
        <f aca="false">IF(OR(F35=0,E35=0)," - ",NETWORKDAYS(E35,F35))</f>
        <v>39</v>
      </c>
      <c r="J35" s="74"/>
      <c r="K35" s="75"/>
      <c r="L35" s="75"/>
      <c r="M35" s="75"/>
      <c r="N35" s="75"/>
      <c r="O35" s="75"/>
      <c r="P35" s="65"/>
      <c r="Q35" s="65"/>
      <c r="R35" s="75"/>
      <c r="S35" s="75"/>
      <c r="T35" s="75"/>
      <c r="U35" s="75"/>
      <c r="V35" s="75"/>
      <c r="W35" s="65"/>
      <c r="X35" s="65"/>
      <c r="Y35" s="75"/>
      <c r="Z35" s="75"/>
      <c r="AA35" s="75"/>
      <c r="AB35" s="75"/>
      <c r="AC35" s="75"/>
      <c r="AD35" s="65"/>
      <c r="AE35" s="65"/>
      <c r="AF35" s="75"/>
      <c r="AG35" s="75"/>
      <c r="AH35" s="75"/>
      <c r="AI35" s="75"/>
      <c r="AJ35" s="75"/>
      <c r="AK35" s="65"/>
      <c r="AL35" s="65"/>
      <c r="AM35" s="75"/>
      <c r="AN35" s="75"/>
      <c r="AO35" s="75"/>
      <c r="AP35" s="75"/>
      <c r="AQ35" s="75"/>
      <c r="AR35" s="65"/>
      <c r="AS35" s="65"/>
      <c r="AT35" s="75"/>
      <c r="AU35" s="75"/>
      <c r="AV35" s="75"/>
      <c r="AW35" s="75"/>
      <c r="AX35" s="75"/>
      <c r="AY35" s="65"/>
      <c r="AZ35" s="65"/>
      <c r="BA35" s="75"/>
      <c r="BB35" s="75"/>
      <c r="BC35" s="75"/>
      <c r="BD35" s="75"/>
      <c r="BE35" s="75"/>
      <c r="BF35" s="65"/>
      <c r="BG35" s="65"/>
      <c r="BH35" s="75"/>
      <c r="BI35" s="75"/>
      <c r="BJ35" s="75"/>
      <c r="BK35" s="75"/>
      <c r="BL35" s="75"/>
      <c r="BM35" s="65"/>
      <c r="BN35" s="65"/>
    </row>
    <row r="36" s="57" customFormat="true" ht="18" hidden="false" customHeight="false" outlineLevel="0" collapsed="false">
      <c r="A36"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6" s="56" t="s">
        <v>43</v>
      </c>
      <c r="C36" s="57" t="s">
        <v>15</v>
      </c>
      <c r="D36" s="58"/>
      <c r="E36" s="59" t="n">
        <f aca="false">E35</f>
        <v>44360</v>
      </c>
      <c r="F36" s="47" t="n">
        <f aca="false">IF(ISBLANK(E36)," - ",IF(G36=0,E36,E36+G36-1))</f>
        <v>44367</v>
      </c>
      <c r="G36" s="60" t="n">
        <v>8</v>
      </c>
      <c r="H36" s="61" t="n">
        <v>0</v>
      </c>
      <c r="I36" s="62" t="n">
        <f aca="false">IF(OR(F36=0,E36=0)," - ",NETWORKDAYS(E36,F36))</f>
        <v>5</v>
      </c>
      <c r="J36" s="63"/>
      <c r="K36" s="64"/>
      <c r="L36" s="64"/>
      <c r="M36" s="64"/>
      <c r="N36" s="64"/>
      <c r="O36" s="64"/>
      <c r="P36" s="65"/>
      <c r="Q36" s="65"/>
      <c r="R36" s="64"/>
      <c r="S36" s="64"/>
      <c r="T36" s="64"/>
      <c r="U36" s="64"/>
      <c r="V36" s="64"/>
      <c r="W36" s="65"/>
      <c r="X36" s="65"/>
      <c r="Y36" s="64"/>
      <c r="Z36" s="64"/>
      <c r="AA36" s="64"/>
      <c r="AB36" s="64"/>
      <c r="AC36" s="64"/>
      <c r="AD36" s="65"/>
      <c r="AE36" s="65"/>
      <c r="AF36" s="64"/>
      <c r="AG36" s="64"/>
      <c r="AH36" s="64"/>
      <c r="AI36" s="64"/>
      <c r="AJ36" s="64"/>
      <c r="AK36" s="65"/>
      <c r="AL36" s="65"/>
      <c r="AM36" s="64"/>
      <c r="AN36" s="64"/>
      <c r="AO36" s="64"/>
      <c r="AP36" s="64"/>
      <c r="AQ36" s="64"/>
      <c r="AR36" s="65"/>
      <c r="AS36" s="65"/>
      <c r="AT36" s="64"/>
      <c r="AU36" s="64"/>
      <c r="AV36" s="64"/>
      <c r="AW36" s="64"/>
      <c r="AX36" s="64"/>
      <c r="AY36" s="65"/>
      <c r="AZ36" s="65"/>
      <c r="BA36" s="64"/>
      <c r="BB36" s="64"/>
      <c r="BC36" s="64"/>
      <c r="BD36" s="64"/>
      <c r="BE36" s="64"/>
      <c r="BF36" s="65"/>
      <c r="BG36" s="65"/>
      <c r="BH36" s="64"/>
      <c r="BI36" s="64"/>
      <c r="BJ36" s="64"/>
      <c r="BK36" s="64"/>
      <c r="BL36" s="64"/>
      <c r="BM36" s="65"/>
      <c r="BN36" s="65"/>
    </row>
    <row r="37" s="57" customFormat="true" ht="18" hidden="false" customHeight="false" outlineLevel="0" collapsed="false">
      <c r="A37"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7" s="56" t="s">
        <v>44</v>
      </c>
      <c r="C37" s="57" t="s">
        <v>15</v>
      </c>
      <c r="D37" s="58"/>
      <c r="E37" s="59" t="n">
        <f aca="false">F36</f>
        <v>44367</v>
      </c>
      <c r="F37" s="47" t="n">
        <f aca="false">IF(ISBLANK(E37)," - ",IF(G37=0,E37,E37+G37-1))</f>
        <v>44383</v>
      </c>
      <c r="G37" s="60" t="n">
        <v>17</v>
      </c>
      <c r="H37" s="61" t="n">
        <v>0</v>
      </c>
      <c r="I37" s="62" t="n">
        <f aca="false">IF(OR(F37=0,E37=0)," - ",NETWORKDAYS(E37,F37))</f>
        <v>12</v>
      </c>
      <c r="J37" s="63"/>
      <c r="K37" s="64"/>
      <c r="L37" s="64"/>
      <c r="M37" s="64"/>
      <c r="N37" s="64"/>
      <c r="O37" s="64"/>
      <c r="P37" s="65"/>
      <c r="Q37" s="65"/>
      <c r="R37" s="64"/>
      <c r="S37" s="64"/>
      <c r="T37" s="64"/>
      <c r="U37" s="64"/>
      <c r="V37" s="64"/>
      <c r="W37" s="65"/>
      <c r="X37" s="65"/>
      <c r="Y37" s="64"/>
      <c r="Z37" s="64"/>
      <c r="AA37" s="64"/>
      <c r="AB37" s="64"/>
      <c r="AC37" s="64"/>
      <c r="AD37" s="65"/>
      <c r="AE37" s="65"/>
      <c r="AF37" s="64"/>
      <c r="AG37" s="64"/>
      <c r="AH37" s="64"/>
      <c r="AI37" s="64"/>
      <c r="AJ37" s="64"/>
      <c r="AK37" s="65"/>
      <c r="AL37" s="65"/>
      <c r="AM37" s="64"/>
      <c r="AN37" s="64"/>
      <c r="AO37" s="64"/>
      <c r="AP37" s="64"/>
      <c r="AQ37" s="64"/>
      <c r="AR37" s="65"/>
      <c r="AS37" s="65"/>
      <c r="AT37" s="64"/>
      <c r="AU37" s="64"/>
      <c r="AV37" s="64"/>
      <c r="AW37" s="64"/>
      <c r="AX37" s="64"/>
      <c r="AY37" s="65"/>
      <c r="AZ37" s="65"/>
      <c r="BA37" s="64"/>
      <c r="BB37" s="64"/>
      <c r="BC37" s="64"/>
      <c r="BD37" s="64"/>
      <c r="BE37" s="64"/>
      <c r="BF37" s="65"/>
      <c r="BG37" s="65"/>
      <c r="BH37" s="64"/>
      <c r="BI37" s="64"/>
      <c r="BJ37" s="64"/>
      <c r="BK37" s="64"/>
      <c r="BL37" s="64"/>
      <c r="BM37" s="65"/>
      <c r="BN37" s="65"/>
    </row>
    <row r="38" s="57" customFormat="true" ht="18" hidden="false" customHeight="false" outlineLevel="0" collapsed="false">
      <c r="A38"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8" s="56" t="s">
        <v>45</v>
      </c>
      <c r="C38" s="57" t="s">
        <v>15</v>
      </c>
      <c r="D38" s="58"/>
      <c r="E38" s="59" t="n">
        <f aca="false">F37</f>
        <v>44383</v>
      </c>
      <c r="F38" s="47" t="n">
        <f aca="false">IF(ISBLANK(E38)," - ",IF(G38=0,E38,E38+G38-1))</f>
        <v>44402</v>
      </c>
      <c r="G38" s="60" t="n">
        <v>20</v>
      </c>
      <c r="H38" s="61" t="n">
        <v>0</v>
      </c>
      <c r="I38" s="62" t="n">
        <f aca="false">IF(OR(F38=0,E38=0)," - ",NETWORKDAYS(E38,F38))</f>
        <v>14</v>
      </c>
      <c r="J38" s="63"/>
      <c r="K38" s="64"/>
      <c r="L38" s="64"/>
      <c r="M38" s="64"/>
      <c r="N38" s="64"/>
      <c r="O38" s="64"/>
      <c r="P38" s="65"/>
      <c r="Q38" s="65"/>
      <c r="R38" s="64"/>
      <c r="S38" s="64"/>
      <c r="T38" s="64"/>
      <c r="U38" s="64"/>
      <c r="V38" s="64"/>
      <c r="W38" s="65"/>
      <c r="X38" s="65"/>
      <c r="Y38" s="64"/>
      <c r="Z38" s="64"/>
      <c r="AA38" s="64"/>
      <c r="AB38" s="64"/>
      <c r="AC38" s="64"/>
      <c r="AD38" s="65"/>
      <c r="AE38" s="65"/>
      <c r="AF38" s="64"/>
      <c r="AG38" s="64"/>
      <c r="AH38" s="64"/>
      <c r="AI38" s="64"/>
      <c r="AJ38" s="64"/>
      <c r="AK38" s="65"/>
      <c r="AL38" s="65"/>
      <c r="AM38" s="64"/>
      <c r="AN38" s="64"/>
      <c r="AO38" s="64"/>
      <c r="AP38" s="64"/>
      <c r="AQ38" s="64"/>
      <c r="AR38" s="65"/>
      <c r="AS38" s="65"/>
      <c r="AT38" s="64"/>
      <c r="AU38" s="64"/>
      <c r="AV38" s="64"/>
      <c r="AW38" s="64"/>
      <c r="AX38" s="64"/>
      <c r="AY38" s="65"/>
      <c r="AZ38" s="65"/>
      <c r="BA38" s="64"/>
      <c r="BB38" s="64"/>
      <c r="BC38" s="64"/>
      <c r="BD38" s="64"/>
      <c r="BE38" s="64"/>
      <c r="BF38" s="65"/>
      <c r="BG38" s="65"/>
      <c r="BH38" s="64"/>
      <c r="BI38" s="64"/>
      <c r="BJ38" s="64"/>
      <c r="BK38" s="64"/>
      <c r="BL38" s="64"/>
      <c r="BM38" s="65"/>
      <c r="BN38" s="65"/>
    </row>
    <row r="39" s="57" customFormat="true" ht="18" hidden="false" customHeight="false" outlineLevel="0" collapsed="false">
      <c r="A39"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9" s="56" t="s">
        <v>46</v>
      </c>
      <c r="C39" s="57" t="s">
        <v>15</v>
      </c>
      <c r="D39" s="58"/>
      <c r="E39" s="59" t="n">
        <f aca="false">F38</f>
        <v>44402</v>
      </c>
      <c r="F39" s="47" t="n">
        <f aca="false">IF(ISBLANK(E39)," - ",IF(G39=0,E39,E39+G39-1))</f>
        <v>44413</v>
      </c>
      <c r="G39" s="60" t="n">
        <v>12</v>
      </c>
      <c r="H39" s="61" t="n">
        <v>0</v>
      </c>
      <c r="I39" s="62" t="n">
        <f aca="false">IF(OR(F39=0,E39=0)," - ",NETWORKDAYS(E39,F39))</f>
        <v>9</v>
      </c>
      <c r="J39" s="63"/>
      <c r="K39" s="64"/>
      <c r="L39" s="64"/>
      <c r="M39" s="64"/>
      <c r="N39" s="64"/>
      <c r="O39" s="64"/>
      <c r="P39" s="65"/>
      <c r="Q39" s="65"/>
      <c r="R39" s="64"/>
      <c r="S39" s="64"/>
      <c r="T39" s="64"/>
      <c r="U39" s="64"/>
      <c r="V39" s="64"/>
      <c r="W39" s="65"/>
      <c r="X39" s="65"/>
      <c r="Y39" s="64"/>
      <c r="Z39" s="64"/>
      <c r="AA39" s="64"/>
      <c r="AB39" s="64"/>
      <c r="AC39" s="64"/>
      <c r="AD39" s="65"/>
      <c r="AE39" s="65"/>
      <c r="AF39" s="64"/>
      <c r="AG39" s="64"/>
      <c r="AH39" s="64"/>
      <c r="AI39" s="64"/>
      <c r="AJ39" s="64"/>
      <c r="AK39" s="65"/>
      <c r="AL39" s="65"/>
      <c r="AM39" s="64"/>
      <c r="AN39" s="64"/>
      <c r="AO39" s="64"/>
      <c r="AP39" s="64"/>
      <c r="AQ39" s="64"/>
      <c r="AR39" s="65"/>
      <c r="AS39" s="65"/>
      <c r="AT39" s="64"/>
      <c r="AU39" s="64"/>
      <c r="AV39" s="64"/>
      <c r="AW39" s="64"/>
      <c r="AX39" s="64"/>
      <c r="AY39" s="65"/>
      <c r="AZ39" s="65"/>
      <c r="BA39" s="64"/>
      <c r="BB39" s="64"/>
      <c r="BC39" s="64"/>
      <c r="BD39" s="64"/>
      <c r="BE39" s="64"/>
      <c r="BF39" s="65"/>
      <c r="BG39" s="65"/>
      <c r="BH39" s="64"/>
      <c r="BI39" s="64"/>
      <c r="BJ39" s="64"/>
      <c r="BK39" s="64"/>
      <c r="BL39" s="64"/>
      <c r="BM39" s="65"/>
      <c r="BN39" s="65"/>
    </row>
    <row r="40" s="85" customFormat="true" ht="18" hidden="false" customHeight="false" outlineLevel="0" collapsed="false">
      <c r="A40" s="77"/>
      <c r="B40" s="78"/>
      <c r="C40" s="78"/>
      <c r="D40" s="79"/>
      <c r="E40" s="80"/>
      <c r="F40" s="80"/>
      <c r="G40" s="81"/>
      <c r="H40" s="82"/>
      <c r="I40" s="83"/>
      <c r="J40" s="8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row>
    <row r="41" s="85" customFormat="true" ht="18" hidden="false" customHeight="false" outlineLevel="0" collapsed="false">
      <c r="A41" s="77"/>
      <c r="B41" s="78"/>
      <c r="C41" s="78"/>
      <c r="D41" s="79"/>
      <c r="E41" s="80"/>
      <c r="F41" s="80"/>
      <c r="G41" s="81"/>
      <c r="H41" s="82"/>
      <c r="I41" s="83"/>
      <c r="J41" s="8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row>
    <row r="42" s="85" customFormat="true" ht="18" hidden="false" customHeight="false" outlineLevel="0" collapsed="false">
      <c r="A42" s="77"/>
      <c r="B42" s="78"/>
      <c r="C42" s="78"/>
      <c r="D42" s="79"/>
      <c r="E42" s="80"/>
      <c r="F42" s="80"/>
      <c r="G42" s="81"/>
      <c r="H42" s="82"/>
      <c r="I42" s="83"/>
      <c r="J42" s="8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row>
    <row r="43" s="85" customFormat="true" ht="18" hidden="false" customHeight="false" outlineLevel="0" collapsed="false">
      <c r="A43" s="77"/>
      <c r="B43" s="78"/>
      <c r="C43" s="78"/>
      <c r="D43" s="79"/>
      <c r="E43" s="80"/>
      <c r="F43" s="80"/>
      <c r="G43" s="81"/>
      <c r="H43" s="82"/>
      <c r="I43" s="83"/>
      <c r="J43" s="8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row>
    <row r="44" s="85" customFormat="true" ht="18" hidden="false" customHeight="false" outlineLevel="0" collapsed="false">
      <c r="A44" s="77"/>
      <c r="B44" s="78"/>
      <c r="C44" s="78"/>
      <c r="D44" s="79"/>
      <c r="E44" s="80"/>
      <c r="F44" s="80"/>
      <c r="G44" s="81"/>
      <c r="H44" s="82"/>
      <c r="I44" s="83"/>
      <c r="J44" s="8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row>
    <row r="45" s="85" customFormat="true" ht="18" hidden="false" customHeight="false" outlineLevel="0" collapsed="false">
      <c r="A45" s="77"/>
      <c r="B45" s="78"/>
      <c r="C45" s="78"/>
      <c r="D45" s="79"/>
      <c r="E45" s="80"/>
      <c r="F45" s="80"/>
      <c r="G45" s="81"/>
      <c r="H45" s="82"/>
      <c r="I45" s="83"/>
      <c r="J45" s="8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row>
    <row r="46" s="85" customFormat="true" ht="18" hidden="false" customHeight="false" outlineLevel="0" collapsed="false">
      <c r="A46" s="77"/>
      <c r="B46" s="78"/>
      <c r="C46" s="78"/>
      <c r="D46" s="79"/>
      <c r="E46" s="80"/>
      <c r="F46" s="80"/>
      <c r="G46" s="81"/>
      <c r="H46" s="82"/>
      <c r="I46" s="83"/>
      <c r="J46" s="8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c r="BN46" s="64"/>
    </row>
    <row r="47" s="85" customFormat="true" ht="18" hidden="false" customHeight="false" outlineLevel="0" collapsed="false">
      <c r="A47" s="77"/>
      <c r="B47" s="78"/>
      <c r="C47" s="78"/>
      <c r="D47" s="79"/>
      <c r="E47" s="80"/>
      <c r="F47" s="80"/>
      <c r="G47" s="81"/>
      <c r="H47" s="82"/>
      <c r="I47" s="83"/>
      <c r="J47" s="8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c r="BN47" s="64"/>
    </row>
    <row r="48" s="85" customFormat="true" ht="18" hidden="false" customHeight="false" outlineLevel="0" collapsed="false">
      <c r="A48" s="77"/>
      <c r="B48" s="78"/>
      <c r="C48" s="78"/>
      <c r="D48" s="79"/>
      <c r="E48" s="80"/>
      <c r="F48" s="80"/>
      <c r="G48" s="81"/>
      <c r="H48" s="82"/>
      <c r="I48" s="83"/>
      <c r="J48" s="8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row>
    <row r="49" s="85" customFormat="true" ht="18" hidden="false" customHeight="false" outlineLevel="0" collapsed="false">
      <c r="A49" s="77"/>
      <c r="B49" s="78"/>
      <c r="C49" s="78"/>
      <c r="D49" s="79"/>
      <c r="E49" s="80"/>
      <c r="F49" s="80"/>
      <c r="G49" s="81"/>
      <c r="H49" s="82"/>
      <c r="I49" s="83"/>
      <c r="J49" s="8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row>
    <row r="50" s="85" customFormat="true" ht="18" hidden="false" customHeight="false" outlineLevel="0" collapsed="false">
      <c r="A50" s="77"/>
      <c r="B50" s="78"/>
      <c r="C50" s="78"/>
      <c r="D50" s="79"/>
      <c r="E50" s="80"/>
      <c r="F50" s="80"/>
      <c r="G50" s="81"/>
      <c r="H50" s="82"/>
      <c r="I50" s="83"/>
      <c r="J50" s="8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row>
    <row r="51" s="85" customFormat="true" ht="18" hidden="false" customHeight="false" outlineLevel="0" collapsed="false">
      <c r="A51" s="77"/>
      <c r="B51" s="78"/>
      <c r="C51" s="78"/>
      <c r="D51" s="79"/>
      <c r="E51" s="80"/>
      <c r="F51" s="80"/>
      <c r="G51" s="81"/>
      <c r="H51" s="82"/>
      <c r="I51" s="83"/>
      <c r="J51" s="8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row>
    <row r="52" s="85" customFormat="true" ht="18" hidden="false" customHeight="false" outlineLevel="0" collapsed="false">
      <c r="A52" s="77"/>
      <c r="B52" s="78"/>
      <c r="C52" s="78"/>
      <c r="D52" s="79"/>
      <c r="E52" s="80"/>
      <c r="F52" s="80"/>
      <c r="G52" s="81"/>
      <c r="H52" s="82"/>
      <c r="I52" s="83"/>
      <c r="J52" s="8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64"/>
      <c r="BN52" s="64"/>
    </row>
    <row r="53" s="85" customFormat="true" ht="18" hidden="false" customHeight="false" outlineLevel="0" collapsed="false">
      <c r="A53" s="77"/>
      <c r="B53" s="78"/>
      <c r="C53" s="78"/>
      <c r="D53" s="79"/>
      <c r="E53" s="80"/>
      <c r="F53" s="80"/>
      <c r="G53" s="81"/>
      <c r="H53" s="82"/>
      <c r="I53" s="83"/>
      <c r="J53" s="8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row>
    <row r="54" s="85" customFormat="true" ht="18" hidden="false" customHeight="false" outlineLevel="0" collapsed="false">
      <c r="A54" s="77"/>
      <c r="B54" s="78"/>
      <c r="C54" s="78"/>
      <c r="D54" s="79"/>
      <c r="E54" s="80"/>
      <c r="F54" s="80"/>
      <c r="G54" s="81"/>
      <c r="H54" s="82"/>
      <c r="I54" s="83"/>
      <c r="J54" s="8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64"/>
      <c r="BN54" s="64"/>
    </row>
  </sheetData>
  <mergeCells count="19">
    <mergeCell ref="K1:AE1"/>
    <mergeCell ref="C4:E4"/>
    <mergeCell ref="K4:Q4"/>
    <mergeCell ref="R4:X4"/>
    <mergeCell ref="Y4:AE4"/>
    <mergeCell ref="AF4:AL4"/>
    <mergeCell ref="AM4:AS4"/>
    <mergeCell ref="AT4:AZ4"/>
    <mergeCell ref="BA4:BG4"/>
    <mergeCell ref="BH4:BN4"/>
    <mergeCell ref="C5:E5"/>
    <mergeCell ref="K5:Q5"/>
    <mergeCell ref="R5:X5"/>
    <mergeCell ref="Y5:AE5"/>
    <mergeCell ref="AF5:AL5"/>
    <mergeCell ref="AM5:AS5"/>
    <mergeCell ref="AT5:AZ5"/>
    <mergeCell ref="BA5:BG5"/>
    <mergeCell ref="BH5:BN5"/>
  </mergeCells>
  <conditionalFormatting sqref="H40:H54 H8:H28">
    <cfRule type="dataBar" priority="2">
      <dataBar showValue="1" minLength="10" maxLength="90">
        <cfvo type="num" val="0"/>
        <cfvo type="num" val="1"/>
        <color rgb="FF7BC581"/>
      </dataBar>
      <extLst>
        <ext xmlns:x14="http://schemas.microsoft.com/office/spreadsheetml/2009/9/main" uri="{B025F937-C7B1-47D3-B67F-A62EFF666E3E}">
          <x14:id>{77B73228-7C9E-47CD-A76A-A3A2F2E2C0E9}</x14:id>
        </ext>
      </extLst>
    </cfRule>
  </conditionalFormatting>
  <conditionalFormatting sqref="K6:BN7">
    <cfRule type="expression" priority="3" aboveAverage="0" equalAverage="0" bottom="0" percent="0" rank="0" text="" dxfId="0">
      <formula>K$6=TODAY()</formula>
    </cfRule>
  </conditionalFormatting>
  <conditionalFormatting sqref="K8:BN28 K40:BN54">
    <cfRule type="expression" priority="4" aboveAverage="0" equalAverage="0" bottom="0" percent="0" rank="0" text="" dxfId="1">
      <formula>AND($E8&lt;=K$6,ROUNDDOWN(($F8-$E8+1)*$H8,0)+$E8-1&gt;=K$6)</formula>
    </cfRule>
    <cfRule type="expression" priority="5" aboveAverage="0" equalAverage="0" bottom="0" percent="0" rank="0" text="" dxfId="2">
      <formula>AND(NOT(ISBLANK($E8)),$E8&lt;=K$6,$F8&gt;=K$6)</formula>
    </cfRule>
  </conditionalFormatting>
  <conditionalFormatting sqref="K6:BN28 K40:BN54">
    <cfRule type="expression" priority="6" aboveAverage="0" equalAverage="0" bottom="0" percent="0" rank="0" text="" dxfId="3">
      <formula>K$6=TODAY()</formula>
    </cfRule>
  </conditionalFormatting>
  <conditionalFormatting sqref="H35:H39">
    <cfRule type="dataBar" priority="7">
      <dataBar showValue="1" minLength="10" maxLength="90">
        <cfvo type="num" val="0"/>
        <cfvo type="num" val="1"/>
        <color rgb="FF7BC581"/>
      </dataBar>
      <extLst>
        <ext xmlns:x14="http://schemas.microsoft.com/office/spreadsheetml/2009/9/main" uri="{B025F937-C7B1-47D3-B67F-A62EFF666E3E}">
          <x14:id>{5E6A6670-6061-4798-868A-B3DE44F0E472}</x14:id>
        </ext>
      </extLst>
    </cfRule>
  </conditionalFormatting>
  <conditionalFormatting sqref="H29:H34">
    <cfRule type="dataBar" priority="8">
      <dataBar showValue="1" minLength="10" maxLength="90">
        <cfvo type="num" val="0"/>
        <cfvo type="num" val="1"/>
        <color rgb="FF7BC581"/>
      </dataBar>
      <extLst>
        <ext xmlns:x14="http://schemas.microsoft.com/office/spreadsheetml/2009/9/main" uri="{B025F937-C7B1-47D3-B67F-A62EFF666E3E}">
          <x14:id>{F420FE65-2EC3-4D84-9447-2A87AF76DFC4}</x14:id>
        </ext>
      </extLst>
    </cfRule>
  </conditionalFormatting>
  <conditionalFormatting sqref="K29:BN34">
    <cfRule type="expression" priority="9" aboveAverage="0" equalAverage="0" bottom="0" percent="0" rank="0" text="" dxfId="4">
      <formula>AND($E29&lt;=K$6,ROUNDDOWN(($F29-$E29+1)*$H29,0)+$E29-1&gt;=K$6)</formula>
    </cfRule>
    <cfRule type="expression" priority="10" aboveAverage="0" equalAverage="0" bottom="0" percent="0" rank="0" text="" dxfId="5">
      <formula>AND(NOT(ISBLANK($E29)),$E29&lt;=K$6,$F29&gt;=K$6)</formula>
    </cfRule>
  </conditionalFormatting>
  <conditionalFormatting sqref="K29:BN34">
    <cfRule type="expression" priority="11" aboveAverage="0" equalAverage="0" bottom="0" percent="0" rank="0" text="" dxfId="6">
      <formula>K$6=TODAY()</formula>
    </cfRule>
  </conditionalFormatting>
  <conditionalFormatting sqref="K35:BN39">
    <cfRule type="expression" priority="12" aboveAverage="0" equalAverage="0" bottom="0" percent="0" rank="0" text="" dxfId="7">
      <formula>AND($E35&lt;=K$6,ROUNDDOWN(($F35-$E35+1)*$H35,0)+$E35-1&gt;=K$6)</formula>
    </cfRule>
    <cfRule type="expression" priority="13" aboveAverage="0" equalAverage="0" bottom="0" percent="0" rank="0" text="" dxfId="8">
      <formula>AND(NOT(ISBLANK($E35)),$E35&lt;=K$6,$F35&gt;=K$6)</formula>
    </cfRule>
  </conditionalFormatting>
  <conditionalFormatting sqref="K35:BN39">
    <cfRule type="expression" priority="14" aboveAverage="0" equalAverage="0" bottom="0" percent="0" rank="0" text="" dxfId="9">
      <formula>K$6=TODAY()</formula>
    </cfRule>
  </conditionalFormatting>
  <dataValidations count="1">
    <dataValidation allowBlank="true" operator="between" prompt="Enter the week number to display first in the Gantt Chart. The weeks are numbered starting from the week containing the Project Start Date." promptTitle="Display Week" showDropDown="false" showErrorMessage="false" showInputMessage="true" sqref="H4" type="none">
      <formula1>0</formula1>
      <formula2>0</formula2>
    </dataValidation>
  </dataValidations>
  <printOptions headings="false" gridLines="false" gridLinesSet="true" horizontalCentered="false" verticalCentered="false"/>
  <pageMargins left="0.25" right="0.25" top="0.5" bottom="0.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77B73228-7C9E-47CD-A76A-A3A2F2E2C0E9}">
            <x14:dataBar minLength="10" maxLength="90" axisPosition="automatic" gradient="false">
              <x14:cfvo type="num">
                <xm:f>0</xm:f>
              </x14:cfvo>
              <x14:cfvo type="num">
                <xm:f>1</xm:f>
              </x14:cfvo>
              <x14:negativeFillColor rgb="FFFF0000"/>
              <x14:axisColor rgb="FF000000"/>
            </x14:dataBar>
          </x14:cfRule>
          <xm:sqref>H40:H54 H8:H28</xm:sqref>
        </x14:conditionalFormatting>
        <x14:conditionalFormatting xmlns:xm="http://schemas.microsoft.com/office/excel/2006/main">
          <x14:cfRule type="dataBar" id="{5E6A6670-6061-4798-868A-B3DE44F0E472}">
            <x14:dataBar minLength="10" maxLength="90" axisPosition="automatic" gradient="false">
              <x14:cfvo type="num">
                <xm:f>0</xm:f>
              </x14:cfvo>
              <x14:cfvo type="num">
                <xm:f>1</xm:f>
              </x14:cfvo>
              <x14:negativeFillColor rgb="FFFF0000"/>
              <x14:axisColor rgb="FF000000"/>
            </x14:dataBar>
          </x14:cfRule>
          <xm:sqref>H35:H39</xm:sqref>
        </x14:conditionalFormatting>
        <x14:conditionalFormatting xmlns:xm="http://schemas.microsoft.com/office/excel/2006/main">
          <x14:cfRule type="dataBar" id="{F420FE65-2EC3-4D84-9447-2A87AF76DFC4}">
            <x14:dataBar minLength="10" maxLength="90" axisPosition="automatic" gradient="false">
              <x14:cfvo type="num">
                <xm:f>0</xm:f>
              </x14:cfvo>
              <x14:cfvo type="num">
                <xm:f>1</xm:f>
              </x14:cfvo>
              <x14:negativeFillColor rgb="FFFF0000"/>
              <x14:axisColor rgb="FF000000"/>
            </x14:dataBar>
          </x14:cfRule>
          <xm:sqref>H29:H34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65"/>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I16" activeCellId="0" sqref="I16"/>
    </sheetView>
  </sheetViews>
  <sheetFormatPr defaultColWidth="10.84765625" defaultRowHeight="23" zeroHeight="false" outlineLevelRow="0" outlineLevelCol="0"/>
  <cols>
    <col collapsed="false" customWidth="true" hidden="false" outlineLevel="0" max="1" min="1" style="86" width="51.66"/>
    <col collapsed="false" customWidth="true" hidden="false" outlineLevel="0" max="2" min="2" style="87" width="77.84"/>
    <col collapsed="false" customWidth="true" hidden="false" outlineLevel="0" max="3" min="3" style="88" width="22.66"/>
    <col collapsed="false" customWidth="true" hidden="false" outlineLevel="0" max="4" min="4" style="88" width="22.01"/>
    <col collapsed="false" customWidth="true" hidden="false" outlineLevel="0" max="5" min="5" style="89" width="22.01"/>
    <col collapsed="false" customWidth="true" hidden="false" outlineLevel="0" max="6" min="6" style="86" width="22.16"/>
    <col collapsed="false" customWidth="true" hidden="false" outlineLevel="0" max="7" min="7" style="86" width="12.17"/>
    <col collapsed="false" customWidth="true" hidden="false" outlineLevel="0" max="8" min="8" style="86" width="9.83"/>
    <col collapsed="false" customWidth="true" hidden="false" outlineLevel="0" max="9" min="9" style="86" width="31.83"/>
    <col collapsed="false" customWidth="true" hidden="false" outlineLevel="0" max="10" min="10" style="86" width="17.51"/>
    <col collapsed="false" customWidth="true" hidden="false" outlineLevel="0" max="11" min="11" style="86" width="70"/>
    <col collapsed="false" customWidth="false" hidden="false" outlineLevel="0" max="1024" min="12" style="86" width="10.84"/>
  </cols>
  <sheetData>
    <row r="1" customFormat="false" ht="82" hidden="false" customHeight="true" outlineLevel="0" collapsed="false">
      <c r="A1" s="90" t="s">
        <v>14</v>
      </c>
    </row>
    <row r="2" s="95" customFormat="true" ht="23" hidden="false" customHeight="false" outlineLevel="0" collapsed="false">
      <c r="A2" s="91"/>
      <c r="B2" s="92" t="s">
        <v>47</v>
      </c>
      <c r="C2" s="93" t="s">
        <v>48</v>
      </c>
      <c r="D2" s="93"/>
      <c r="E2" s="93"/>
      <c r="F2" s="94"/>
    </row>
    <row r="3" s="102" customFormat="true" ht="34" hidden="false" customHeight="true" outlineLevel="0" collapsed="false">
      <c r="A3" s="96" t="s">
        <v>49</v>
      </c>
      <c r="B3" s="97" t="s">
        <v>50</v>
      </c>
      <c r="C3" s="98" t="s">
        <v>51</v>
      </c>
      <c r="D3" s="99" t="s">
        <v>52</v>
      </c>
      <c r="E3" s="99" t="s">
        <v>53</v>
      </c>
      <c r="F3" s="100" t="s">
        <v>54</v>
      </c>
      <c r="G3" s="101" t="s">
        <v>55</v>
      </c>
    </row>
    <row r="4" s="102" customFormat="true" ht="25" hidden="false" customHeight="true" outlineLevel="0" collapsed="false">
      <c r="A4" s="103" t="s">
        <v>16</v>
      </c>
      <c r="B4" s="104" t="s">
        <v>56</v>
      </c>
      <c r="C4" s="105" t="s">
        <v>57</v>
      </c>
      <c r="D4" s="106"/>
      <c r="E4" s="107" t="s">
        <v>58</v>
      </c>
      <c r="F4" s="108" t="n">
        <v>2</v>
      </c>
      <c r="G4" s="104" t="s">
        <v>59</v>
      </c>
      <c r="I4" s="109" t="s">
        <v>60</v>
      </c>
      <c r="J4" s="104" t="n">
        <f aca="false">SUM(F20+F35+F54+F75+F101+F117)</f>
        <v>804</v>
      </c>
    </row>
    <row r="5" s="102" customFormat="true" ht="22" hidden="false" customHeight="true" outlineLevel="0" collapsed="false">
      <c r="A5" s="103"/>
      <c r="B5" s="104" t="s">
        <v>61</v>
      </c>
      <c r="C5" s="110" t="s">
        <v>57</v>
      </c>
      <c r="D5" s="111"/>
      <c r="E5" s="112" t="s">
        <v>58</v>
      </c>
      <c r="F5" s="113" t="n">
        <v>2</v>
      </c>
      <c r="G5" s="104" t="s">
        <v>59</v>
      </c>
      <c r="I5" s="109" t="s">
        <v>62</v>
      </c>
      <c r="J5" s="104" t="n">
        <f aca="false">SUM(G20+G35+G54+G75+G101+G117)</f>
        <v>438</v>
      </c>
    </row>
    <row r="6" s="102" customFormat="true" ht="22" hidden="false" customHeight="true" outlineLevel="0" collapsed="false">
      <c r="A6" s="103"/>
      <c r="B6" s="104" t="s">
        <v>63</v>
      </c>
      <c r="C6" s="110" t="s">
        <v>57</v>
      </c>
      <c r="D6" s="111"/>
      <c r="E6" s="112" t="s">
        <v>58</v>
      </c>
      <c r="F6" s="113" t="n">
        <v>8</v>
      </c>
      <c r="G6" s="104" t="s">
        <v>59</v>
      </c>
      <c r="I6" s="109" t="s">
        <v>64</v>
      </c>
      <c r="J6" s="104" t="n">
        <v>27</v>
      </c>
    </row>
    <row r="7" s="102" customFormat="true" ht="18" hidden="false" customHeight="false" outlineLevel="0" collapsed="false">
      <c r="A7" s="103"/>
      <c r="B7" s="104" t="s">
        <v>65</v>
      </c>
      <c r="C7" s="110" t="s">
        <v>57</v>
      </c>
      <c r="D7" s="111"/>
      <c r="E7" s="112" t="s">
        <v>58</v>
      </c>
      <c r="F7" s="113" t="n">
        <v>8</v>
      </c>
      <c r="G7" s="104" t="s">
        <v>59</v>
      </c>
      <c r="I7" s="114" t="s">
        <v>66</v>
      </c>
      <c r="J7" s="104" t="n">
        <f aca="false">J5/J6</f>
        <v>16.2222222222222</v>
      </c>
    </row>
    <row r="8" s="102" customFormat="true" ht="18" hidden="false" customHeight="false" outlineLevel="0" collapsed="false">
      <c r="A8" s="103"/>
      <c r="B8" s="104" t="s">
        <v>67</v>
      </c>
      <c r="C8" s="110" t="s">
        <v>57</v>
      </c>
      <c r="D8" s="111"/>
      <c r="E8" s="112" t="s">
        <v>58</v>
      </c>
      <c r="F8" s="113" t="n">
        <v>8</v>
      </c>
      <c r="G8" s="104" t="s">
        <v>59</v>
      </c>
    </row>
    <row r="9" s="102" customFormat="true" ht="18" hidden="false" customHeight="false" outlineLevel="0" collapsed="false">
      <c r="A9" s="103"/>
      <c r="B9" s="115" t="s">
        <v>68</v>
      </c>
      <c r="C9" s="110" t="s">
        <v>57</v>
      </c>
      <c r="D9" s="111"/>
      <c r="E9" s="112" t="s">
        <v>58</v>
      </c>
      <c r="F9" s="113" t="n">
        <v>8</v>
      </c>
      <c r="G9" s="104" t="s">
        <v>59</v>
      </c>
    </row>
    <row r="10" s="102" customFormat="true" ht="18" hidden="false" customHeight="false" outlineLevel="0" collapsed="false">
      <c r="A10" s="103"/>
      <c r="B10" s="104" t="s">
        <v>69</v>
      </c>
      <c r="C10" s="110" t="s">
        <v>57</v>
      </c>
      <c r="D10" s="111"/>
      <c r="E10" s="112" t="s">
        <v>58</v>
      </c>
      <c r="F10" s="113" t="n">
        <v>8</v>
      </c>
      <c r="G10" s="104" t="s">
        <v>59</v>
      </c>
      <c r="I10" s="109" t="s">
        <v>70</v>
      </c>
      <c r="J10" s="104" t="n">
        <f aca="false">J4-J5</f>
        <v>366</v>
      </c>
    </row>
    <row r="11" s="102" customFormat="true" ht="18" hidden="false" customHeight="false" outlineLevel="0" collapsed="false">
      <c r="A11" s="103"/>
      <c r="B11" s="104" t="s">
        <v>71</v>
      </c>
      <c r="C11" s="116" t="s">
        <v>57</v>
      </c>
      <c r="D11" s="116"/>
      <c r="E11" s="112" t="s">
        <v>58</v>
      </c>
      <c r="F11" s="113" t="n">
        <v>5</v>
      </c>
      <c r="G11" s="104" t="s">
        <v>59</v>
      </c>
      <c r="I11" s="109" t="s">
        <v>72</v>
      </c>
      <c r="J11" s="104" t="n">
        <f aca="false">J10/J7</f>
        <v>22.5616438356164</v>
      </c>
    </row>
    <row r="12" s="102" customFormat="true" ht="18" hidden="false" customHeight="false" outlineLevel="0" collapsed="false">
      <c r="A12" s="103"/>
      <c r="B12" s="104" t="s">
        <v>73</v>
      </c>
      <c r="C12" s="116" t="s">
        <v>57</v>
      </c>
      <c r="D12" s="116"/>
      <c r="E12" s="112" t="s">
        <v>58</v>
      </c>
      <c r="F12" s="113" t="n">
        <v>4</v>
      </c>
      <c r="G12" s="104" t="s">
        <v>59</v>
      </c>
    </row>
    <row r="13" s="102" customFormat="true" ht="18" hidden="false" customHeight="false" outlineLevel="0" collapsed="false">
      <c r="A13" s="103"/>
      <c r="B13" s="104" t="s">
        <v>74</v>
      </c>
      <c r="C13" s="116" t="s">
        <v>57</v>
      </c>
      <c r="D13" s="116"/>
      <c r="E13" s="112" t="s">
        <v>58</v>
      </c>
      <c r="F13" s="113" t="n">
        <v>10</v>
      </c>
      <c r="G13" s="104" t="s">
        <v>59</v>
      </c>
    </row>
    <row r="14" s="102" customFormat="true" ht="18" hidden="false" customHeight="false" outlineLevel="0" collapsed="false">
      <c r="A14" s="103"/>
      <c r="B14" s="104" t="s">
        <v>75</v>
      </c>
      <c r="C14" s="116"/>
      <c r="D14" s="116" t="s">
        <v>57</v>
      </c>
      <c r="E14" s="116" t="s">
        <v>76</v>
      </c>
      <c r="F14" s="113" t="n">
        <v>5</v>
      </c>
      <c r="G14" s="104" t="s">
        <v>59</v>
      </c>
      <c r="I14" s="109" t="s">
        <v>77</v>
      </c>
      <c r="J14" s="104" t="n">
        <f aca="false">ROUND(J11,0)</f>
        <v>23</v>
      </c>
    </row>
    <row r="15" s="102" customFormat="true" ht="18" hidden="false" customHeight="false" outlineLevel="0" collapsed="false">
      <c r="A15" s="103"/>
      <c r="B15" s="104" t="s">
        <v>78</v>
      </c>
      <c r="C15" s="116"/>
      <c r="D15" s="116" t="s">
        <v>57</v>
      </c>
      <c r="E15" s="116" t="s">
        <v>76</v>
      </c>
      <c r="F15" s="113" t="n">
        <v>5</v>
      </c>
      <c r="G15" s="104" t="s">
        <v>59</v>
      </c>
    </row>
    <row r="16" s="102" customFormat="true" ht="18" hidden="false" customHeight="false" outlineLevel="0" collapsed="false">
      <c r="A16" s="103"/>
      <c r="B16" s="104" t="s">
        <v>79</v>
      </c>
      <c r="C16" s="116"/>
      <c r="D16" s="116" t="s">
        <v>57</v>
      </c>
      <c r="E16" s="112" t="s">
        <v>58</v>
      </c>
      <c r="F16" s="113" t="n">
        <v>10</v>
      </c>
      <c r="G16" s="104" t="s">
        <v>59</v>
      </c>
    </row>
    <row r="17" s="102" customFormat="true" ht="18" hidden="false" customHeight="true" outlineLevel="0" collapsed="false">
      <c r="A17" s="103"/>
      <c r="B17" s="115" t="s">
        <v>80</v>
      </c>
      <c r="C17" s="116"/>
      <c r="D17" s="116" t="s">
        <v>57</v>
      </c>
      <c r="E17" s="116" t="s">
        <v>81</v>
      </c>
      <c r="F17" s="113" t="n">
        <v>4</v>
      </c>
      <c r="G17" s="104" t="s">
        <v>59</v>
      </c>
      <c r="J17" s="117" t="s">
        <v>82</v>
      </c>
      <c r="K17" s="118" t="s">
        <v>83</v>
      </c>
    </row>
    <row r="18" s="102" customFormat="true" ht="18" hidden="false" customHeight="false" outlineLevel="0" collapsed="false">
      <c r="A18" s="103"/>
      <c r="B18" s="115" t="s">
        <v>84</v>
      </c>
      <c r="C18" s="116"/>
      <c r="D18" s="116" t="s">
        <v>57</v>
      </c>
      <c r="E18" s="116" t="s">
        <v>81</v>
      </c>
      <c r="F18" s="113" t="n">
        <v>2</v>
      </c>
      <c r="G18" s="104" t="s">
        <v>59</v>
      </c>
      <c r="J18" s="117"/>
      <c r="K18" s="118"/>
    </row>
    <row r="19" s="102" customFormat="true" ht="18" hidden="false" customHeight="false" outlineLevel="0" collapsed="false">
      <c r="A19" s="103"/>
      <c r="B19" s="115" t="s">
        <v>85</v>
      </c>
      <c r="C19" s="119"/>
      <c r="D19" s="119" t="s">
        <v>57</v>
      </c>
      <c r="E19" s="119" t="s">
        <v>81</v>
      </c>
      <c r="F19" s="120" t="n">
        <v>8</v>
      </c>
      <c r="G19" s="104" t="s">
        <v>59</v>
      </c>
      <c r="J19" s="117"/>
      <c r="K19" s="118"/>
    </row>
    <row r="20" s="102" customFormat="true" ht="25" hidden="false" customHeight="false" outlineLevel="0" collapsed="false">
      <c r="C20" s="121"/>
      <c r="D20" s="121"/>
      <c r="E20" s="122" t="s">
        <v>86</v>
      </c>
      <c r="F20" s="123" t="n">
        <f aca="false">SUM((F4:F19))</f>
        <v>97</v>
      </c>
      <c r="G20" s="104" t="n">
        <v>97</v>
      </c>
    </row>
    <row r="21" s="102" customFormat="true" ht="18" hidden="false" customHeight="false" outlineLevel="0" collapsed="false">
      <c r="C21" s="121"/>
      <c r="D21" s="121"/>
      <c r="E21" s="121"/>
    </row>
    <row r="22" s="102" customFormat="true" ht="25" hidden="false" customHeight="true" outlineLevel="0" collapsed="false">
      <c r="A22" s="124" t="s">
        <v>17</v>
      </c>
      <c r="B22" s="125" t="s">
        <v>87</v>
      </c>
      <c r="C22" s="126" t="s">
        <v>57</v>
      </c>
      <c r="D22" s="127"/>
      <c r="E22" s="107" t="s">
        <v>58</v>
      </c>
      <c r="F22" s="108" t="n">
        <v>3</v>
      </c>
      <c r="G22" s="104" t="s">
        <v>59</v>
      </c>
    </row>
    <row r="23" s="102" customFormat="true" ht="18" hidden="false" customHeight="false" outlineLevel="0" collapsed="false">
      <c r="A23" s="124"/>
      <c r="B23" s="125" t="s">
        <v>61</v>
      </c>
      <c r="C23" s="116" t="s">
        <v>57</v>
      </c>
      <c r="D23" s="128"/>
      <c r="E23" s="112" t="s">
        <v>58</v>
      </c>
      <c r="F23" s="113" t="n">
        <v>2</v>
      </c>
      <c r="G23" s="104" t="s">
        <v>59</v>
      </c>
    </row>
    <row r="24" s="102" customFormat="true" ht="18" hidden="false" customHeight="false" outlineLevel="0" collapsed="false">
      <c r="A24" s="124"/>
      <c r="B24" s="125" t="s">
        <v>88</v>
      </c>
      <c r="C24" s="116" t="s">
        <v>57</v>
      </c>
      <c r="D24" s="128"/>
      <c r="E24" s="112" t="s">
        <v>58</v>
      </c>
      <c r="F24" s="113" t="n">
        <v>7</v>
      </c>
      <c r="G24" s="104" t="s">
        <v>59</v>
      </c>
    </row>
    <row r="25" s="102" customFormat="true" ht="18" hidden="false" customHeight="false" outlineLevel="0" collapsed="false">
      <c r="A25" s="124"/>
      <c r="B25" s="125" t="s">
        <v>89</v>
      </c>
      <c r="C25" s="116" t="s">
        <v>57</v>
      </c>
      <c r="D25" s="128"/>
      <c r="E25" s="112" t="s">
        <v>58</v>
      </c>
      <c r="F25" s="113" t="n">
        <v>5</v>
      </c>
      <c r="G25" s="104" t="s">
        <v>59</v>
      </c>
    </row>
    <row r="26" s="102" customFormat="true" ht="18" hidden="false" customHeight="false" outlineLevel="0" collapsed="false">
      <c r="A26" s="124"/>
      <c r="B26" s="129" t="s">
        <v>90</v>
      </c>
      <c r="C26" s="116" t="s">
        <v>57</v>
      </c>
      <c r="D26" s="128"/>
      <c r="E26" s="112" t="s">
        <v>58</v>
      </c>
      <c r="F26" s="113" t="n">
        <v>5</v>
      </c>
      <c r="G26" s="104" t="s">
        <v>59</v>
      </c>
    </row>
    <row r="27" s="102" customFormat="true" ht="18" hidden="false" customHeight="false" outlineLevel="0" collapsed="false">
      <c r="A27" s="124"/>
      <c r="B27" s="125" t="s">
        <v>91</v>
      </c>
      <c r="C27" s="116" t="s">
        <v>57</v>
      </c>
      <c r="D27" s="128"/>
      <c r="E27" s="112" t="s">
        <v>58</v>
      </c>
      <c r="F27" s="113" t="n">
        <v>5</v>
      </c>
      <c r="G27" s="104" t="s">
        <v>59</v>
      </c>
    </row>
    <row r="28" s="130" customFormat="true" ht="23" hidden="false" customHeight="false" outlineLevel="0" collapsed="false">
      <c r="A28" s="124"/>
      <c r="B28" s="125" t="s">
        <v>92</v>
      </c>
      <c r="C28" s="116" t="s">
        <v>57</v>
      </c>
      <c r="D28" s="128"/>
      <c r="E28" s="112" t="s">
        <v>58</v>
      </c>
      <c r="F28" s="113" t="n">
        <v>5</v>
      </c>
      <c r="G28" s="104" t="s">
        <v>59</v>
      </c>
    </row>
    <row r="29" s="130" customFormat="true" ht="23" hidden="false" customHeight="false" outlineLevel="0" collapsed="false">
      <c r="A29" s="124"/>
      <c r="B29" s="131" t="s">
        <v>93</v>
      </c>
      <c r="C29" s="116"/>
      <c r="D29" s="128" t="s">
        <v>57</v>
      </c>
      <c r="E29" s="116" t="s">
        <v>76</v>
      </c>
      <c r="F29" s="113" t="n">
        <v>5</v>
      </c>
      <c r="G29" s="104" t="s">
        <v>59</v>
      </c>
    </row>
    <row r="30" s="130" customFormat="true" ht="23" hidden="false" customHeight="false" outlineLevel="0" collapsed="false">
      <c r="A30" s="124"/>
      <c r="B30" s="125" t="s">
        <v>78</v>
      </c>
      <c r="C30" s="116"/>
      <c r="D30" s="116" t="s">
        <v>57</v>
      </c>
      <c r="E30" s="116" t="s">
        <v>76</v>
      </c>
      <c r="F30" s="113" t="n">
        <v>5</v>
      </c>
      <c r="G30" s="104" t="s">
        <v>59</v>
      </c>
    </row>
    <row r="31" s="130" customFormat="true" ht="23" hidden="false" customHeight="false" outlineLevel="0" collapsed="false">
      <c r="A31" s="124"/>
      <c r="B31" s="125" t="s">
        <v>94</v>
      </c>
      <c r="C31" s="116"/>
      <c r="D31" s="116" t="s">
        <v>57</v>
      </c>
      <c r="E31" s="112" t="s">
        <v>58</v>
      </c>
      <c r="F31" s="113" t="n">
        <v>8</v>
      </c>
      <c r="G31" s="104" t="s">
        <v>59</v>
      </c>
    </row>
    <row r="32" s="130" customFormat="true" ht="23" hidden="false" customHeight="false" outlineLevel="0" collapsed="false">
      <c r="A32" s="124"/>
      <c r="B32" s="129" t="s">
        <v>95</v>
      </c>
      <c r="C32" s="116"/>
      <c r="D32" s="116" t="s">
        <v>57</v>
      </c>
      <c r="E32" s="116" t="s">
        <v>81</v>
      </c>
      <c r="F32" s="113" t="n">
        <v>10</v>
      </c>
      <c r="G32" s="104" t="s">
        <v>59</v>
      </c>
    </row>
    <row r="33" s="130" customFormat="true" ht="23" hidden="false" customHeight="false" outlineLevel="0" collapsed="false">
      <c r="A33" s="124"/>
      <c r="B33" s="129" t="s">
        <v>96</v>
      </c>
      <c r="C33" s="116"/>
      <c r="D33" s="116" t="s">
        <v>57</v>
      </c>
      <c r="E33" s="116" t="s">
        <v>81</v>
      </c>
      <c r="F33" s="113" t="n">
        <v>4</v>
      </c>
      <c r="G33" s="104" t="s">
        <v>59</v>
      </c>
    </row>
    <row r="34" s="130" customFormat="true" ht="23" hidden="false" customHeight="false" outlineLevel="0" collapsed="false">
      <c r="A34" s="124"/>
      <c r="B34" s="129" t="s">
        <v>97</v>
      </c>
      <c r="C34" s="119"/>
      <c r="D34" s="119" t="s">
        <v>57</v>
      </c>
      <c r="E34" s="119" t="s">
        <v>81</v>
      </c>
      <c r="F34" s="120" t="n">
        <v>2</v>
      </c>
      <c r="G34" s="104" t="s">
        <v>59</v>
      </c>
    </row>
    <row r="35" s="130" customFormat="true" ht="25" hidden="false" customHeight="false" outlineLevel="0" collapsed="false">
      <c r="A35" s="86"/>
      <c r="B35" s="87"/>
      <c r="C35" s="88"/>
      <c r="D35" s="121"/>
      <c r="E35" s="122" t="s">
        <v>86</v>
      </c>
      <c r="F35" s="123" t="n">
        <f aca="false">SUM(F22:F34)</f>
        <v>66</v>
      </c>
      <c r="G35" s="104" t="n">
        <v>66</v>
      </c>
    </row>
    <row r="36" s="130" customFormat="true" ht="23" hidden="false" customHeight="false" outlineLevel="0" collapsed="false">
      <c r="A36" s="86"/>
      <c r="B36" s="87"/>
      <c r="C36" s="88"/>
      <c r="D36" s="121"/>
      <c r="E36" s="132"/>
    </row>
    <row r="37" s="130" customFormat="true" ht="29" hidden="false" customHeight="true" outlineLevel="0" collapsed="false">
      <c r="A37" s="133" t="s">
        <v>18</v>
      </c>
      <c r="B37" s="104" t="s">
        <v>98</v>
      </c>
      <c r="C37" s="126" t="s">
        <v>57</v>
      </c>
      <c r="D37" s="126"/>
      <c r="E37" s="107" t="s">
        <v>58</v>
      </c>
      <c r="F37" s="108" t="n">
        <v>7</v>
      </c>
      <c r="G37" s="104" t="s">
        <v>59</v>
      </c>
    </row>
    <row r="38" s="130" customFormat="true" ht="23" hidden="false" customHeight="false" outlineLevel="0" collapsed="false">
      <c r="A38" s="133"/>
      <c r="B38" s="104" t="s">
        <v>61</v>
      </c>
      <c r="C38" s="116" t="s">
        <v>57</v>
      </c>
      <c r="D38" s="116"/>
      <c r="E38" s="112" t="s">
        <v>58</v>
      </c>
      <c r="F38" s="113" t="n">
        <v>2</v>
      </c>
      <c r="G38" s="104" t="s">
        <v>59</v>
      </c>
    </row>
    <row r="39" s="130" customFormat="true" ht="23" hidden="false" customHeight="false" outlineLevel="0" collapsed="false">
      <c r="A39" s="133"/>
      <c r="B39" s="104" t="s">
        <v>88</v>
      </c>
      <c r="C39" s="116" t="s">
        <v>57</v>
      </c>
      <c r="D39" s="116"/>
      <c r="E39" s="112" t="s">
        <v>58</v>
      </c>
      <c r="F39" s="113" t="n">
        <v>7</v>
      </c>
      <c r="G39" s="104" t="s">
        <v>59</v>
      </c>
    </row>
    <row r="40" s="130" customFormat="true" ht="23" hidden="false" customHeight="false" outlineLevel="0" collapsed="false">
      <c r="A40" s="133"/>
      <c r="B40" s="104" t="s">
        <v>99</v>
      </c>
      <c r="C40" s="116" t="s">
        <v>57</v>
      </c>
      <c r="D40" s="116"/>
      <c r="E40" s="112" t="s">
        <v>58</v>
      </c>
      <c r="F40" s="113" t="n">
        <v>5</v>
      </c>
      <c r="G40" s="104" t="s">
        <v>59</v>
      </c>
    </row>
    <row r="41" s="130" customFormat="true" ht="23" hidden="false" customHeight="false" outlineLevel="0" collapsed="false">
      <c r="A41" s="133"/>
      <c r="B41" s="115" t="s">
        <v>100</v>
      </c>
      <c r="C41" s="116" t="s">
        <v>57</v>
      </c>
      <c r="D41" s="116"/>
      <c r="E41" s="112" t="s">
        <v>58</v>
      </c>
      <c r="F41" s="113" t="n">
        <v>5</v>
      </c>
      <c r="G41" s="104" t="s">
        <v>59</v>
      </c>
    </row>
    <row r="42" s="130" customFormat="true" ht="23" hidden="false" customHeight="false" outlineLevel="0" collapsed="false">
      <c r="A42" s="133"/>
      <c r="B42" s="104" t="s">
        <v>101</v>
      </c>
      <c r="C42" s="116" t="s">
        <v>57</v>
      </c>
      <c r="D42" s="116"/>
      <c r="E42" s="112" t="s">
        <v>58</v>
      </c>
      <c r="F42" s="113" t="n">
        <v>5</v>
      </c>
      <c r="G42" s="104" t="s">
        <v>59</v>
      </c>
    </row>
    <row r="43" s="130" customFormat="true" ht="23" hidden="false" customHeight="false" outlineLevel="0" collapsed="false">
      <c r="A43" s="133"/>
      <c r="B43" s="104" t="s">
        <v>102</v>
      </c>
      <c r="C43" s="116" t="s">
        <v>57</v>
      </c>
      <c r="D43" s="116"/>
      <c r="E43" s="112" t="s">
        <v>58</v>
      </c>
      <c r="F43" s="113" t="n">
        <v>5</v>
      </c>
      <c r="G43" s="104" t="s">
        <v>59</v>
      </c>
    </row>
    <row r="44" s="130" customFormat="true" ht="23" hidden="false" customHeight="false" outlineLevel="0" collapsed="false">
      <c r="A44" s="133"/>
      <c r="B44" s="104" t="s">
        <v>103</v>
      </c>
      <c r="C44" s="116" t="s">
        <v>57</v>
      </c>
      <c r="D44" s="116"/>
      <c r="E44" s="112" t="s">
        <v>58</v>
      </c>
      <c r="F44" s="113" t="n">
        <v>5</v>
      </c>
      <c r="G44" s="104" t="s">
        <v>59</v>
      </c>
    </row>
    <row r="45" s="130" customFormat="true" ht="23" hidden="false" customHeight="false" outlineLevel="0" collapsed="false">
      <c r="A45" s="133"/>
      <c r="B45" s="115" t="s">
        <v>104</v>
      </c>
      <c r="C45" s="116" t="s">
        <v>57</v>
      </c>
      <c r="D45" s="116"/>
      <c r="E45" s="112" t="s">
        <v>58</v>
      </c>
      <c r="F45" s="113" t="n">
        <v>5</v>
      </c>
      <c r="G45" s="104" t="s">
        <v>59</v>
      </c>
    </row>
    <row r="46" s="130" customFormat="true" ht="23" hidden="false" customHeight="false" outlineLevel="0" collapsed="false">
      <c r="A46" s="133"/>
      <c r="B46" s="104" t="s">
        <v>105</v>
      </c>
      <c r="C46" s="116" t="s">
        <v>57</v>
      </c>
      <c r="D46" s="116"/>
      <c r="E46" s="112" t="s">
        <v>58</v>
      </c>
      <c r="F46" s="113" t="n">
        <v>5</v>
      </c>
      <c r="G46" s="104" t="s">
        <v>59</v>
      </c>
    </row>
    <row r="47" s="130" customFormat="true" ht="23" hidden="false" customHeight="false" outlineLevel="0" collapsed="false">
      <c r="A47" s="133"/>
      <c r="B47" s="104" t="s">
        <v>106</v>
      </c>
      <c r="C47" s="116" t="s">
        <v>57</v>
      </c>
      <c r="D47" s="116"/>
      <c r="E47" s="112" t="s">
        <v>58</v>
      </c>
      <c r="F47" s="113" t="n">
        <v>5</v>
      </c>
      <c r="G47" s="104" t="s">
        <v>59</v>
      </c>
    </row>
    <row r="48" s="130" customFormat="true" ht="23" hidden="false" customHeight="false" outlineLevel="0" collapsed="false">
      <c r="A48" s="133"/>
      <c r="B48" s="113" t="s">
        <v>107</v>
      </c>
      <c r="C48" s="116"/>
      <c r="D48" s="116" t="s">
        <v>57</v>
      </c>
      <c r="E48" s="116" t="s">
        <v>76</v>
      </c>
      <c r="F48" s="113" t="n">
        <v>5</v>
      </c>
      <c r="G48" s="104" t="s">
        <v>59</v>
      </c>
    </row>
    <row r="49" s="130" customFormat="true" ht="23" hidden="false" customHeight="false" outlineLevel="0" collapsed="false">
      <c r="A49" s="133"/>
      <c r="B49" s="104" t="s">
        <v>78</v>
      </c>
      <c r="C49" s="116"/>
      <c r="D49" s="116" t="s">
        <v>57</v>
      </c>
      <c r="E49" s="116" t="s">
        <v>76</v>
      </c>
      <c r="F49" s="113" t="n">
        <v>5</v>
      </c>
      <c r="G49" s="104" t="s">
        <v>59</v>
      </c>
    </row>
    <row r="50" s="130" customFormat="true" ht="23" hidden="false" customHeight="false" outlineLevel="0" collapsed="false">
      <c r="A50" s="133"/>
      <c r="B50" s="104" t="s">
        <v>94</v>
      </c>
      <c r="C50" s="116"/>
      <c r="D50" s="116" t="s">
        <v>57</v>
      </c>
      <c r="E50" s="112" t="s">
        <v>58</v>
      </c>
      <c r="F50" s="113" t="n">
        <v>10</v>
      </c>
      <c r="G50" s="104" t="s">
        <v>59</v>
      </c>
    </row>
    <row r="51" s="130" customFormat="true" ht="23" hidden="false" customHeight="false" outlineLevel="0" collapsed="false">
      <c r="A51" s="133"/>
      <c r="B51" s="115" t="s">
        <v>108</v>
      </c>
      <c r="C51" s="116"/>
      <c r="D51" s="116" t="s">
        <v>57</v>
      </c>
      <c r="E51" s="116" t="s">
        <v>81</v>
      </c>
      <c r="F51" s="113" t="n">
        <v>4</v>
      </c>
      <c r="G51" s="104" t="s">
        <v>59</v>
      </c>
    </row>
    <row r="52" s="130" customFormat="true" ht="23" hidden="false" customHeight="false" outlineLevel="0" collapsed="false">
      <c r="A52" s="133"/>
      <c r="B52" s="115" t="s">
        <v>109</v>
      </c>
      <c r="C52" s="116"/>
      <c r="D52" s="116" t="s">
        <v>57</v>
      </c>
      <c r="E52" s="116" t="s">
        <v>81</v>
      </c>
      <c r="F52" s="113" t="n">
        <v>4</v>
      </c>
      <c r="G52" s="104" t="s">
        <v>59</v>
      </c>
    </row>
    <row r="53" s="130" customFormat="true" ht="23" hidden="false" customHeight="false" outlineLevel="0" collapsed="false">
      <c r="A53" s="133"/>
      <c r="B53" s="115" t="s">
        <v>110</v>
      </c>
      <c r="C53" s="119"/>
      <c r="D53" s="119" t="s">
        <v>57</v>
      </c>
      <c r="E53" s="119" t="s">
        <v>81</v>
      </c>
      <c r="F53" s="120" t="n">
        <v>2</v>
      </c>
      <c r="G53" s="104" t="s">
        <v>59</v>
      </c>
    </row>
    <row r="54" s="130" customFormat="true" ht="25" hidden="false" customHeight="false" outlineLevel="0" collapsed="false">
      <c r="B54" s="87"/>
      <c r="C54" s="121"/>
      <c r="D54" s="121"/>
      <c r="E54" s="122" t="s">
        <v>86</v>
      </c>
      <c r="F54" s="123" t="n">
        <f aca="false">SUM(F37:F53)</f>
        <v>86</v>
      </c>
      <c r="G54" s="102" t="n">
        <v>86</v>
      </c>
    </row>
    <row r="55" s="130" customFormat="true" ht="23" hidden="false" customHeight="false" outlineLevel="0" collapsed="false">
      <c r="B55" s="87"/>
      <c r="C55" s="121"/>
      <c r="D55" s="121"/>
      <c r="E55" s="132"/>
    </row>
    <row r="56" s="130" customFormat="true" ht="28" hidden="false" customHeight="true" outlineLevel="0" collapsed="false">
      <c r="A56" s="134" t="s">
        <v>19</v>
      </c>
      <c r="B56" s="125" t="s">
        <v>111</v>
      </c>
      <c r="C56" s="126" t="s">
        <v>57</v>
      </c>
      <c r="D56" s="126"/>
      <c r="E56" s="107" t="s">
        <v>58</v>
      </c>
      <c r="F56" s="108" t="n">
        <v>10</v>
      </c>
      <c r="G56" s="104" t="s">
        <v>59</v>
      </c>
    </row>
    <row r="57" s="130" customFormat="true" ht="28" hidden="false" customHeight="true" outlineLevel="0" collapsed="false">
      <c r="A57" s="134"/>
      <c r="B57" s="125" t="s">
        <v>112</v>
      </c>
      <c r="C57" s="116" t="s">
        <v>57</v>
      </c>
      <c r="D57" s="116"/>
      <c r="E57" s="112" t="s">
        <v>58</v>
      </c>
      <c r="F57" s="113" t="n">
        <v>2</v>
      </c>
      <c r="G57" s="104" t="s">
        <v>59</v>
      </c>
    </row>
    <row r="58" s="130" customFormat="true" ht="23" hidden="false" customHeight="true" outlineLevel="0" collapsed="false">
      <c r="A58" s="134"/>
      <c r="B58" s="125" t="s">
        <v>113</v>
      </c>
      <c r="C58" s="116" t="s">
        <v>57</v>
      </c>
      <c r="D58" s="116"/>
      <c r="E58" s="112" t="s">
        <v>58</v>
      </c>
      <c r="F58" s="113" t="n">
        <v>6</v>
      </c>
      <c r="G58" s="104" t="s">
        <v>59</v>
      </c>
    </row>
    <row r="59" s="130" customFormat="true" ht="23" hidden="false" customHeight="true" outlineLevel="0" collapsed="false">
      <c r="A59" s="134"/>
      <c r="B59" s="125" t="s">
        <v>114</v>
      </c>
      <c r="C59" s="116" t="s">
        <v>57</v>
      </c>
      <c r="D59" s="116"/>
      <c r="E59" s="112" t="s">
        <v>58</v>
      </c>
      <c r="F59" s="113" t="n">
        <v>5</v>
      </c>
      <c r="G59" s="104" t="s">
        <v>59</v>
      </c>
    </row>
    <row r="60" s="130" customFormat="true" ht="23" hidden="false" customHeight="true" outlineLevel="0" collapsed="false">
      <c r="A60" s="134"/>
      <c r="B60" s="129" t="s">
        <v>115</v>
      </c>
      <c r="C60" s="116" t="s">
        <v>57</v>
      </c>
      <c r="D60" s="116"/>
      <c r="E60" s="112" t="s">
        <v>58</v>
      </c>
      <c r="F60" s="113" t="n">
        <v>5</v>
      </c>
      <c r="G60" s="104" t="s">
        <v>59</v>
      </c>
    </row>
    <row r="61" s="130" customFormat="true" ht="23" hidden="false" customHeight="true" outlineLevel="0" collapsed="false">
      <c r="A61" s="134"/>
      <c r="B61" s="125" t="s">
        <v>116</v>
      </c>
      <c r="C61" s="116" t="s">
        <v>57</v>
      </c>
      <c r="D61" s="116"/>
      <c r="E61" s="112" t="s">
        <v>58</v>
      </c>
      <c r="F61" s="113" t="n">
        <v>5</v>
      </c>
      <c r="G61" s="104" t="s">
        <v>59</v>
      </c>
    </row>
    <row r="62" s="130" customFormat="true" ht="23" hidden="false" customHeight="true" outlineLevel="0" collapsed="false">
      <c r="A62" s="134"/>
      <c r="B62" s="125" t="s">
        <v>117</v>
      </c>
      <c r="C62" s="116" t="s">
        <v>57</v>
      </c>
      <c r="D62" s="116"/>
      <c r="E62" s="112" t="s">
        <v>58</v>
      </c>
      <c r="F62" s="113" t="n">
        <v>5</v>
      </c>
      <c r="G62" s="104" t="s">
        <v>59</v>
      </c>
    </row>
    <row r="63" s="130" customFormat="true" ht="23" hidden="false" customHeight="true" outlineLevel="0" collapsed="false">
      <c r="A63" s="134"/>
      <c r="B63" s="131" t="s">
        <v>118</v>
      </c>
      <c r="C63" s="116" t="s">
        <v>57</v>
      </c>
      <c r="D63" s="116"/>
      <c r="E63" s="112" t="s">
        <v>58</v>
      </c>
      <c r="F63" s="113" t="n">
        <v>10</v>
      </c>
      <c r="G63" s="104" t="s">
        <v>59</v>
      </c>
    </row>
    <row r="64" s="130" customFormat="true" ht="23" hidden="false" customHeight="true" outlineLevel="0" collapsed="false">
      <c r="A64" s="134"/>
      <c r="B64" s="125" t="s">
        <v>119</v>
      </c>
      <c r="C64" s="116" t="s">
        <v>57</v>
      </c>
      <c r="D64" s="116"/>
      <c r="E64" s="112" t="s">
        <v>58</v>
      </c>
      <c r="F64" s="113" t="n">
        <v>2</v>
      </c>
      <c r="G64" s="104" t="s">
        <v>59</v>
      </c>
    </row>
    <row r="65" s="130" customFormat="true" ht="23" hidden="false" customHeight="true" outlineLevel="0" collapsed="false">
      <c r="A65" s="134"/>
      <c r="B65" s="125" t="s">
        <v>120</v>
      </c>
      <c r="C65" s="116" t="s">
        <v>57</v>
      </c>
      <c r="D65" s="116"/>
      <c r="E65" s="112" t="s">
        <v>58</v>
      </c>
      <c r="F65" s="113" t="n">
        <v>3</v>
      </c>
      <c r="G65" s="104" t="s">
        <v>59</v>
      </c>
    </row>
    <row r="66" s="130" customFormat="true" ht="23" hidden="false" customHeight="true" outlineLevel="0" collapsed="false">
      <c r="A66" s="134"/>
      <c r="B66" s="131" t="s">
        <v>121</v>
      </c>
      <c r="C66" s="116"/>
      <c r="D66" s="116" t="s">
        <v>57</v>
      </c>
      <c r="E66" s="116" t="s">
        <v>76</v>
      </c>
      <c r="F66" s="113" t="n">
        <v>5</v>
      </c>
      <c r="G66" s="104" t="s">
        <v>59</v>
      </c>
    </row>
    <row r="67" s="130" customFormat="true" ht="23" hidden="false" customHeight="true" outlineLevel="0" collapsed="false">
      <c r="A67" s="134"/>
      <c r="B67" s="125" t="s">
        <v>78</v>
      </c>
      <c r="C67" s="116"/>
      <c r="D67" s="116" t="s">
        <v>57</v>
      </c>
      <c r="E67" s="116" t="s">
        <v>76</v>
      </c>
      <c r="F67" s="113" t="n">
        <v>5</v>
      </c>
      <c r="G67" s="104" t="s">
        <v>59</v>
      </c>
    </row>
    <row r="68" s="130" customFormat="true" ht="23" hidden="false" customHeight="true" outlineLevel="0" collapsed="false">
      <c r="A68" s="134"/>
      <c r="B68" s="125" t="s">
        <v>122</v>
      </c>
      <c r="C68" s="116"/>
      <c r="D68" s="116" t="s">
        <v>57</v>
      </c>
      <c r="E68" s="112" t="s">
        <v>58</v>
      </c>
      <c r="F68" s="113" t="n">
        <v>10</v>
      </c>
      <c r="G68" s="104" t="s">
        <v>59</v>
      </c>
    </row>
    <row r="69" s="130" customFormat="true" ht="23" hidden="false" customHeight="true" outlineLevel="0" collapsed="false">
      <c r="A69" s="134"/>
      <c r="B69" s="129" t="s">
        <v>123</v>
      </c>
      <c r="C69" s="116"/>
      <c r="D69" s="116" t="s">
        <v>57</v>
      </c>
      <c r="E69" s="116" t="s">
        <v>81</v>
      </c>
      <c r="F69" s="113" t="n">
        <v>3</v>
      </c>
      <c r="G69" s="104" t="s">
        <v>59</v>
      </c>
    </row>
    <row r="70" s="130" customFormat="true" ht="23" hidden="false" customHeight="true" outlineLevel="0" collapsed="false">
      <c r="A70" s="134"/>
      <c r="B70" s="129" t="s">
        <v>124</v>
      </c>
      <c r="C70" s="116"/>
      <c r="D70" s="116" t="s">
        <v>57</v>
      </c>
      <c r="E70" s="116" t="s">
        <v>81</v>
      </c>
      <c r="F70" s="113" t="n">
        <v>2</v>
      </c>
      <c r="G70" s="104" t="s">
        <v>59</v>
      </c>
    </row>
    <row r="71" s="130" customFormat="true" ht="23" hidden="false" customHeight="true" outlineLevel="0" collapsed="false">
      <c r="A71" s="134"/>
      <c r="B71" s="135" t="s">
        <v>125</v>
      </c>
      <c r="C71" s="116"/>
      <c r="D71" s="116" t="s">
        <v>57</v>
      </c>
      <c r="E71" s="116" t="s">
        <v>81</v>
      </c>
      <c r="F71" s="113" t="n">
        <v>2</v>
      </c>
      <c r="G71" s="104" t="s">
        <v>59</v>
      </c>
    </row>
    <row r="72" s="130" customFormat="true" ht="23" hidden="false" customHeight="true" outlineLevel="0" collapsed="false">
      <c r="A72" s="134"/>
      <c r="B72" s="129" t="s">
        <v>126</v>
      </c>
      <c r="C72" s="116"/>
      <c r="D72" s="116" t="s">
        <v>57</v>
      </c>
      <c r="E72" s="116" t="s">
        <v>81</v>
      </c>
      <c r="F72" s="113" t="n">
        <v>2</v>
      </c>
      <c r="G72" s="104" t="s">
        <v>59</v>
      </c>
    </row>
    <row r="73" s="130" customFormat="true" ht="23" hidden="false" customHeight="true" outlineLevel="0" collapsed="false">
      <c r="A73" s="134"/>
      <c r="B73" s="129" t="s">
        <v>127</v>
      </c>
      <c r="C73" s="116"/>
      <c r="D73" s="116" t="s">
        <v>57</v>
      </c>
      <c r="E73" s="116" t="s">
        <v>81</v>
      </c>
      <c r="F73" s="113" t="n">
        <v>4</v>
      </c>
      <c r="G73" s="104"/>
    </row>
    <row r="74" s="130" customFormat="true" ht="23" hidden="false" customHeight="true" outlineLevel="0" collapsed="false">
      <c r="A74" s="134"/>
      <c r="B74" s="129" t="s">
        <v>128</v>
      </c>
      <c r="C74" s="119"/>
      <c r="D74" s="119" t="s">
        <v>57</v>
      </c>
      <c r="E74" s="119" t="s">
        <v>81</v>
      </c>
      <c r="F74" s="120" t="n">
        <v>4</v>
      </c>
      <c r="G74" s="104" t="s">
        <v>59</v>
      </c>
    </row>
    <row r="75" s="130" customFormat="true" ht="25" hidden="false" customHeight="false" outlineLevel="0" collapsed="false">
      <c r="B75" s="87"/>
      <c r="C75" s="121"/>
      <c r="D75" s="121"/>
      <c r="E75" s="136" t="s">
        <v>86</v>
      </c>
      <c r="F75" s="137" t="n">
        <f aca="false">SUM(F56:F74)</f>
        <v>90</v>
      </c>
      <c r="G75" s="104" t="n">
        <v>86</v>
      </c>
    </row>
    <row r="76" s="130" customFormat="true" ht="23" hidden="false" customHeight="false" outlineLevel="0" collapsed="false">
      <c r="B76" s="87"/>
      <c r="C76" s="121"/>
      <c r="D76" s="121"/>
      <c r="E76" s="132"/>
    </row>
    <row r="77" s="130" customFormat="true" ht="28" hidden="false" customHeight="true" outlineLevel="0" collapsed="false">
      <c r="A77" s="134" t="s">
        <v>20</v>
      </c>
      <c r="B77" s="104" t="s">
        <v>129</v>
      </c>
      <c r="C77" s="126" t="s">
        <v>57</v>
      </c>
      <c r="D77" s="126"/>
      <c r="E77" s="107" t="s">
        <v>58</v>
      </c>
      <c r="F77" s="138" t="n">
        <v>20</v>
      </c>
      <c r="G77" s="104" t="s">
        <v>59</v>
      </c>
    </row>
    <row r="78" s="130" customFormat="true" ht="28" hidden="false" customHeight="true" outlineLevel="0" collapsed="false">
      <c r="A78" s="134"/>
      <c r="B78" s="104" t="s">
        <v>130</v>
      </c>
      <c r="C78" s="116" t="s">
        <v>57</v>
      </c>
      <c r="D78" s="116"/>
      <c r="E78" s="112" t="s">
        <v>58</v>
      </c>
      <c r="F78" s="131" t="n">
        <v>4</v>
      </c>
      <c r="G78" s="104" t="s">
        <v>59</v>
      </c>
    </row>
    <row r="79" s="130" customFormat="true" ht="23" hidden="false" customHeight="false" outlineLevel="0" collapsed="false">
      <c r="A79" s="134"/>
      <c r="B79" s="104" t="s">
        <v>131</v>
      </c>
      <c r="C79" s="116" t="s">
        <v>57</v>
      </c>
      <c r="D79" s="116"/>
      <c r="E79" s="112" t="s">
        <v>58</v>
      </c>
      <c r="F79" s="131" t="n">
        <v>15</v>
      </c>
      <c r="G79" s="104" t="s">
        <v>59</v>
      </c>
    </row>
    <row r="80" s="130" customFormat="true" ht="23" hidden="false" customHeight="false" outlineLevel="0" collapsed="false">
      <c r="A80" s="134"/>
      <c r="B80" s="104" t="s">
        <v>132</v>
      </c>
      <c r="C80" s="116" t="s">
        <v>57</v>
      </c>
      <c r="D80" s="116"/>
      <c r="E80" s="112" t="s">
        <v>58</v>
      </c>
      <c r="F80" s="131" t="n">
        <v>30</v>
      </c>
      <c r="G80" s="139"/>
    </row>
    <row r="81" s="130" customFormat="true" ht="23" hidden="false" customHeight="false" outlineLevel="0" collapsed="false">
      <c r="A81" s="134"/>
      <c r="B81" s="104" t="s">
        <v>133</v>
      </c>
      <c r="C81" s="116" t="s">
        <v>57</v>
      </c>
      <c r="D81" s="116"/>
      <c r="E81" s="112" t="s">
        <v>58</v>
      </c>
      <c r="F81" s="131" t="n">
        <v>10</v>
      </c>
      <c r="G81" s="139"/>
    </row>
    <row r="82" s="130" customFormat="true" ht="23" hidden="false" customHeight="false" outlineLevel="0" collapsed="false">
      <c r="A82" s="134"/>
      <c r="B82" s="104" t="s">
        <v>134</v>
      </c>
      <c r="C82" s="116" t="s">
        <v>57</v>
      </c>
      <c r="D82" s="116"/>
      <c r="E82" s="112" t="s">
        <v>58</v>
      </c>
      <c r="F82" s="131" t="n">
        <v>10</v>
      </c>
      <c r="G82" s="139"/>
    </row>
    <row r="83" s="130" customFormat="true" ht="23" hidden="false" customHeight="false" outlineLevel="0" collapsed="false">
      <c r="A83" s="134"/>
      <c r="B83" s="104" t="s">
        <v>135</v>
      </c>
      <c r="C83" s="116" t="s">
        <v>57</v>
      </c>
      <c r="D83" s="116"/>
      <c r="E83" s="112" t="s">
        <v>58</v>
      </c>
      <c r="F83" s="131" t="n">
        <v>20</v>
      </c>
      <c r="G83" s="104" t="s">
        <v>59</v>
      </c>
    </row>
    <row r="84" s="130" customFormat="true" ht="23" hidden="false" customHeight="false" outlineLevel="0" collapsed="false">
      <c r="A84" s="134"/>
      <c r="B84" s="104" t="s">
        <v>136</v>
      </c>
      <c r="C84" s="116" t="s">
        <v>57</v>
      </c>
      <c r="D84" s="116"/>
      <c r="E84" s="112" t="s">
        <v>58</v>
      </c>
      <c r="F84" s="131" t="n">
        <v>4</v>
      </c>
      <c r="G84" s="104" t="s">
        <v>59</v>
      </c>
    </row>
    <row r="85" s="130" customFormat="true" ht="23" hidden="false" customHeight="false" outlineLevel="0" collapsed="false">
      <c r="A85" s="134"/>
      <c r="B85" s="104" t="s">
        <v>137</v>
      </c>
      <c r="C85" s="116" t="s">
        <v>57</v>
      </c>
      <c r="D85" s="116"/>
      <c r="E85" s="112" t="s">
        <v>58</v>
      </c>
      <c r="F85" s="131" t="n">
        <v>4</v>
      </c>
      <c r="G85" s="104" t="s">
        <v>59</v>
      </c>
    </row>
    <row r="86" s="130" customFormat="true" ht="23" hidden="false" customHeight="false" outlineLevel="0" collapsed="false">
      <c r="A86" s="134"/>
      <c r="B86" s="104" t="s">
        <v>138</v>
      </c>
      <c r="C86" s="116" t="s">
        <v>57</v>
      </c>
      <c r="D86" s="116"/>
      <c r="E86" s="112" t="s">
        <v>58</v>
      </c>
      <c r="F86" s="131" t="n">
        <v>20</v>
      </c>
      <c r="G86" s="139"/>
    </row>
    <row r="87" s="130" customFormat="true" ht="23" hidden="false" customHeight="false" outlineLevel="0" collapsed="false">
      <c r="A87" s="134"/>
      <c r="B87" s="104" t="s">
        <v>139</v>
      </c>
      <c r="C87" s="116" t="s">
        <v>57</v>
      </c>
      <c r="D87" s="116"/>
      <c r="E87" s="112" t="s">
        <v>58</v>
      </c>
      <c r="F87" s="131" t="n">
        <v>30</v>
      </c>
      <c r="G87" s="139"/>
    </row>
    <row r="88" s="130" customFormat="true" ht="23" hidden="false" customHeight="false" outlineLevel="0" collapsed="false">
      <c r="A88" s="134"/>
      <c r="B88" s="104" t="s">
        <v>140</v>
      </c>
      <c r="C88" s="116" t="s">
        <v>57</v>
      </c>
      <c r="D88" s="116"/>
      <c r="E88" s="112" t="s">
        <v>58</v>
      </c>
      <c r="F88" s="131" t="n">
        <v>10</v>
      </c>
      <c r="G88" s="104" t="s">
        <v>59</v>
      </c>
    </row>
    <row r="89" s="130" customFormat="true" ht="23" hidden="false" customHeight="false" outlineLevel="0" collapsed="false">
      <c r="A89" s="134"/>
      <c r="B89" s="104" t="s">
        <v>141</v>
      </c>
      <c r="C89" s="116" t="s">
        <v>57</v>
      </c>
      <c r="D89" s="116"/>
      <c r="E89" s="112" t="s">
        <v>58</v>
      </c>
      <c r="F89" s="131" t="n">
        <v>5</v>
      </c>
      <c r="G89" s="104" t="s">
        <v>59</v>
      </c>
    </row>
    <row r="90" s="130" customFormat="true" ht="23" hidden="false" customHeight="false" outlineLevel="0" collapsed="false">
      <c r="A90" s="134"/>
      <c r="B90" s="104" t="s">
        <v>142</v>
      </c>
      <c r="C90" s="116" t="s">
        <v>57</v>
      </c>
      <c r="D90" s="116"/>
      <c r="E90" s="112" t="s">
        <v>58</v>
      </c>
      <c r="F90" s="131" t="n">
        <v>15</v>
      </c>
      <c r="G90" s="139"/>
    </row>
    <row r="91" s="130" customFormat="true" ht="23" hidden="false" customHeight="false" outlineLevel="0" collapsed="false">
      <c r="A91" s="134"/>
      <c r="B91" s="104" t="s">
        <v>143</v>
      </c>
      <c r="C91" s="116"/>
      <c r="D91" s="116" t="s">
        <v>57</v>
      </c>
      <c r="E91" s="116" t="s">
        <v>76</v>
      </c>
      <c r="F91" s="131" t="n">
        <v>10</v>
      </c>
      <c r="G91" s="139"/>
    </row>
    <row r="92" s="130" customFormat="true" ht="23" hidden="false" customHeight="false" outlineLevel="0" collapsed="false">
      <c r="A92" s="134"/>
      <c r="B92" s="104" t="s">
        <v>78</v>
      </c>
      <c r="C92" s="116"/>
      <c r="D92" s="116" t="s">
        <v>57</v>
      </c>
      <c r="E92" s="116" t="s">
        <v>76</v>
      </c>
      <c r="F92" s="131" t="n">
        <v>8</v>
      </c>
      <c r="G92" s="104" t="s">
        <v>59</v>
      </c>
    </row>
    <row r="93" s="130" customFormat="true" ht="23" hidden="false" customHeight="false" outlineLevel="0" collapsed="false">
      <c r="A93" s="134"/>
      <c r="B93" s="104" t="s">
        <v>144</v>
      </c>
      <c r="C93" s="116"/>
      <c r="D93" s="116" t="s">
        <v>57</v>
      </c>
      <c r="E93" s="112" t="s">
        <v>58</v>
      </c>
      <c r="F93" s="131" t="n">
        <v>20</v>
      </c>
      <c r="G93" s="104"/>
    </row>
    <row r="94" s="130" customFormat="true" ht="23" hidden="false" customHeight="false" outlineLevel="0" collapsed="false">
      <c r="A94" s="134"/>
      <c r="B94" s="113" t="s">
        <v>145</v>
      </c>
      <c r="C94" s="116"/>
      <c r="D94" s="116" t="s">
        <v>57</v>
      </c>
      <c r="E94" s="116" t="s">
        <v>81</v>
      </c>
      <c r="F94" s="131" t="n">
        <v>15</v>
      </c>
      <c r="G94" s="139"/>
    </row>
    <row r="95" s="130" customFormat="true" ht="23" hidden="false" customHeight="false" outlineLevel="0" collapsed="false">
      <c r="A95" s="134"/>
      <c r="B95" s="115" t="s">
        <v>146</v>
      </c>
      <c r="C95" s="116"/>
      <c r="D95" s="116" t="s">
        <v>57</v>
      </c>
      <c r="E95" s="116" t="s">
        <v>81</v>
      </c>
      <c r="F95" s="131" t="n">
        <v>15</v>
      </c>
      <c r="G95" s="139"/>
    </row>
    <row r="96" s="130" customFormat="true" ht="23" hidden="false" customHeight="false" outlineLevel="0" collapsed="false">
      <c r="A96" s="134"/>
      <c r="B96" s="115" t="s">
        <v>147</v>
      </c>
      <c r="C96" s="116"/>
      <c r="D96" s="116" t="s">
        <v>57</v>
      </c>
      <c r="E96" s="116" t="s">
        <v>81</v>
      </c>
      <c r="F96" s="131" t="n">
        <v>20</v>
      </c>
      <c r="G96" s="139"/>
    </row>
    <row r="97" s="130" customFormat="true" ht="23" hidden="false" customHeight="false" outlineLevel="0" collapsed="false">
      <c r="A97" s="134"/>
      <c r="B97" s="115" t="s">
        <v>148</v>
      </c>
      <c r="C97" s="116"/>
      <c r="D97" s="116" t="s">
        <v>57</v>
      </c>
      <c r="E97" s="116" t="s">
        <v>81</v>
      </c>
      <c r="F97" s="131" t="n">
        <v>3</v>
      </c>
      <c r="G97" s="104" t="s">
        <v>59</v>
      </c>
    </row>
    <row r="98" s="130" customFormat="true" ht="23" hidden="false" customHeight="false" outlineLevel="0" collapsed="false">
      <c r="A98" s="134"/>
      <c r="B98" s="115" t="s">
        <v>149</v>
      </c>
      <c r="C98" s="116"/>
      <c r="D98" s="116" t="s">
        <v>57</v>
      </c>
      <c r="E98" s="116" t="s">
        <v>81</v>
      </c>
      <c r="F98" s="131" t="n">
        <v>30</v>
      </c>
      <c r="G98" s="139"/>
    </row>
    <row r="99" s="130" customFormat="true" ht="23" hidden="false" customHeight="false" outlineLevel="0" collapsed="false">
      <c r="A99" s="134"/>
      <c r="B99" s="115" t="s">
        <v>150</v>
      </c>
      <c r="C99" s="116"/>
      <c r="D99" s="116" t="s">
        <v>57</v>
      </c>
      <c r="E99" s="116" t="s">
        <v>81</v>
      </c>
      <c r="F99" s="131" t="n">
        <v>30</v>
      </c>
      <c r="G99" s="139"/>
    </row>
    <row r="100" s="130" customFormat="true" ht="23" hidden="false" customHeight="false" outlineLevel="0" collapsed="false">
      <c r="A100" s="134"/>
      <c r="B100" s="120" t="s">
        <v>151</v>
      </c>
      <c r="C100" s="119"/>
      <c r="D100" s="119" t="s">
        <v>57</v>
      </c>
      <c r="E100" s="119" t="s">
        <v>81</v>
      </c>
      <c r="F100" s="140" t="n">
        <v>30</v>
      </c>
      <c r="G100" s="104"/>
    </row>
    <row r="101" s="130" customFormat="true" ht="25" hidden="false" customHeight="false" outlineLevel="0" collapsed="false">
      <c r="B101" s="87"/>
      <c r="C101" s="121"/>
      <c r="D101" s="121"/>
      <c r="E101" s="122" t="s">
        <v>86</v>
      </c>
      <c r="F101" s="123" t="n">
        <f aca="false">SUM(F77:F100)</f>
        <v>378</v>
      </c>
      <c r="G101" s="104" t="n">
        <v>103</v>
      </c>
    </row>
    <row r="102" s="130" customFormat="true" ht="23" hidden="false" customHeight="false" outlineLevel="0" collapsed="false">
      <c r="B102" s="87"/>
      <c r="C102" s="121"/>
      <c r="D102" s="121"/>
      <c r="E102" s="132"/>
    </row>
    <row r="103" s="130" customFormat="true" ht="23" hidden="false" customHeight="true" outlineLevel="0" collapsed="false">
      <c r="A103" s="134" t="s">
        <v>21</v>
      </c>
      <c r="B103" s="125" t="s">
        <v>152</v>
      </c>
      <c r="C103" s="126" t="s">
        <v>57</v>
      </c>
      <c r="D103" s="126"/>
      <c r="E103" s="107" t="s">
        <v>58</v>
      </c>
      <c r="F103" s="108" t="n">
        <v>10</v>
      </c>
      <c r="G103" s="104" t="s">
        <v>59</v>
      </c>
    </row>
    <row r="104" s="130" customFormat="true" ht="23" hidden="false" customHeight="true" outlineLevel="0" collapsed="false">
      <c r="A104" s="134"/>
      <c r="B104" s="125" t="s">
        <v>112</v>
      </c>
      <c r="C104" s="116" t="s">
        <v>57</v>
      </c>
      <c r="D104" s="116"/>
      <c r="E104" s="112" t="s">
        <v>58</v>
      </c>
      <c r="F104" s="113" t="n">
        <v>2</v>
      </c>
      <c r="G104" s="104" t="s">
        <v>59</v>
      </c>
    </row>
    <row r="105" customFormat="false" ht="23" hidden="false" customHeight="true" outlineLevel="0" collapsed="false">
      <c r="A105" s="134"/>
      <c r="B105" s="125" t="s">
        <v>153</v>
      </c>
      <c r="C105" s="116" t="s">
        <v>57</v>
      </c>
      <c r="D105" s="116"/>
      <c r="E105" s="112" t="s">
        <v>58</v>
      </c>
      <c r="F105" s="113" t="n">
        <v>6</v>
      </c>
      <c r="G105" s="104" t="s">
        <v>59</v>
      </c>
    </row>
    <row r="106" customFormat="false" ht="23" hidden="false" customHeight="true" outlineLevel="0" collapsed="false">
      <c r="A106" s="134"/>
      <c r="B106" s="125" t="s">
        <v>154</v>
      </c>
      <c r="C106" s="116" t="s">
        <v>57</v>
      </c>
      <c r="D106" s="116"/>
      <c r="E106" s="112" t="s">
        <v>58</v>
      </c>
      <c r="F106" s="113" t="n">
        <v>10</v>
      </c>
      <c r="G106" s="104" t="s">
        <v>59</v>
      </c>
    </row>
    <row r="107" customFormat="false" ht="23" hidden="false" customHeight="true" outlineLevel="0" collapsed="false">
      <c r="A107" s="134"/>
      <c r="B107" s="129" t="s">
        <v>155</v>
      </c>
      <c r="C107" s="116" t="s">
        <v>57</v>
      </c>
      <c r="D107" s="116"/>
      <c r="E107" s="112" t="s">
        <v>58</v>
      </c>
      <c r="F107" s="113" t="n">
        <v>10</v>
      </c>
      <c r="G107" s="104" t="s">
        <v>59</v>
      </c>
    </row>
    <row r="108" customFormat="false" ht="23" hidden="false" customHeight="true" outlineLevel="0" collapsed="false">
      <c r="A108" s="134"/>
      <c r="B108" s="125" t="s">
        <v>156</v>
      </c>
      <c r="C108" s="116" t="s">
        <v>57</v>
      </c>
      <c r="D108" s="116"/>
      <c r="E108" s="112" t="s">
        <v>58</v>
      </c>
      <c r="F108" s="113" t="n">
        <v>10</v>
      </c>
      <c r="G108" s="104" t="s">
        <v>59</v>
      </c>
    </row>
    <row r="109" customFormat="false" ht="23" hidden="false" customHeight="true" outlineLevel="0" collapsed="false">
      <c r="A109" s="134"/>
      <c r="B109" s="125" t="s">
        <v>157</v>
      </c>
      <c r="C109" s="116" t="s">
        <v>57</v>
      </c>
      <c r="D109" s="116"/>
      <c r="E109" s="112" t="s">
        <v>58</v>
      </c>
      <c r="F109" s="113" t="n">
        <v>10</v>
      </c>
      <c r="G109" s="104" t="s">
        <v>59</v>
      </c>
    </row>
    <row r="110" s="141" customFormat="true" ht="33" hidden="false" customHeight="false" outlineLevel="0" collapsed="false">
      <c r="A110" s="134"/>
      <c r="B110" s="131" t="s">
        <v>121</v>
      </c>
      <c r="C110" s="116"/>
      <c r="D110" s="116" t="s">
        <v>57</v>
      </c>
      <c r="E110" s="116" t="s">
        <v>76</v>
      </c>
      <c r="F110" s="113" t="n">
        <v>5</v>
      </c>
      <c r="G110" s="104" t="s">
        <v>59</v>
      </c>
    </row>
    <row r="111" customFormat="false" ht="23" hidden="false" customHeight="true" outlineLevel="0" collapsed="false">
      <c r="A111" s="134"/>
      <c r="B111" s="125" t="s">
        <v>78</v>
      </c>
      <c r="C111" s="116"/>
      <c r="D111" s="116" t="s">
        <v>57</v>
      </c>
      <c r="E111" s="116" t="s">
        <v>76</v>
      </c>
      <c r="F111" s="113" t="n">
        <v>5</v>
      </c>
      <c r="G111" s="104" t="s">
        <v>59</v>
      </c>
    </row>
    <row r="112" customFormat="false" ht="23" hidden="false" customHeight="true" outlineLevel="0" collapsed="false">
      <c r="A112" s="134"/>
      <c r="B112" s="125" t="s">
        <v>158</v>
      </c>
      <c r="C112" s="116"/>
      <c r="D112" s="116" t="s">
        <v>57</v>
      </c>
      <c r="E112" s="112" t="s">
        <v>58</v>
      </c>
      <c r="F112" s="113" t="n">
        <v>10</v>
      </c>
      <c r="G112" s="104" t="s">
        <v>59</v>
      </c>
    </row>
    <row r="113" customFormat="false" ht="23" hidden="false" customHeight="true" outlineLevel="0" collapsed="false">
      <c r="A113" s="134"/>
      <c r="B113" s="129" t="s">
        <v>159</v>
      </c>
      <c r="C113" s="116"/>
      <c r="D113" s="116" t="s">
        <v>57</v>
      </c>
      <c r="E113" s="116" t="s">
        <v>81</v>
      </c>
      <c r="F113" s="113" t="n">
        <v>3</v>
      </c>
      <c r="G113" s="104" t="s">
        <v>59</v>
      </c>
    </row>
    <row r="114" customFormat="false" ht="23" hidden="false" customHeight="true" outlineLevel="0" collapsed="false">
      <c r="A114" s="134"/>
      <c r="B114" s="129" t="s">
        <v>160</v>
      </c>
      <c r="C114" s="116"/>
      <c r="D114" s="116" t="s">
        <v>57</v>
      </c>
      <c r="E114" s="116" t="s">
        <v>81</v>
      </c>
      <c r="F114" s="113" t="n">
        <v>2</v>
      </c>
      <c r="G114" s="104" t="s">
        <v>59</v>
      </c>
    </row>
    <row r="115" customFormat="false" ht="23" hidden="false" customHeight="true" outlineLevel="0" collapsed="false">
      <c r="A115" s="134"/>
      <c r="B115" s="135" t="s">
        <v>161</v>
      </c>
      <c r="C115" s="116"/>
      <c r="D115" s="116" t="s">
        <v>57</v>
      </c>
      <c r="E115" s="116" t="s">
        <v>81</v>
      </c>
      <c r="F115" s="113" t="n">
        <v>2</v>
      </c>
      <c r="G115" s="104" t="s">
        <v>59</v>
      </c>
    </row>
    <row r="116" s="142" customFormat="true" ht="18" hidden="false" customHeight="true" outlineLevel="0" collapsed="false">
      <c r="A116" s="134"/>
      <c r="B116" s="129" t="s">
        <v>162</v>
      </c>
      <c r="C116" s="119"/>
      <c r="D116" s="119" t="s">
        <v>57</v>
      </c>
      <c r="E116" s="119" t="s">
        <v>81</v>
      </c>
      <c r="F116" s="120" t="n">
        <v>2</v>
      </c>
      <c r="G116" s="104" t="s">
        <v>59</v>
      </c>
    </row>
    <row r="117" customFormat="false" ht="23" hidden="false" customHeight="true" outlineLevel="0" collapsed="false">
      <c r="A117" s="143"/>
      <c r="E117" s="122" t="s">
        <v>86</v>
      </c>
      <c r="F117" s="123" t="n">
        <f aca="false">SUM(F103:F116)</f>
        <v>87</v>
      </c>
      <c r="G117" s="104" t="n">
        <v>0</v>
      </c>
    </row>
    <row r="118" customFormat="false" ht="23" hidden="false" customHeight="true" outlineLevel="0" collapsed="false">
      <c r="A118" s="143"/>
    </row>
    <row r="119" customFormat="false" ht="23" hidden="false" customHeight="true" outlineLevel="0" collapsed="false">
      <c r="A119" s="143"/>
    </row>
    <row r="120" customFormat="false" ht="23" hidden="false" customHeight="true" outlineLevel="0" collapsed="false">
      <c r="A120" s="143"/>
    </row>
    <row r="121" customFormat="false" ht="23" hidden="false" customHeight="true" outlineLevel="0" collapsed="false">
      <c r="A121" s="143"/>
      <c r="B121" s="144" t="s">
        <v>163</v>
      </c>
      <c r="C121" s="145" t="s">
        <v>164</v>
      </c>
    </row>
    <row r="122" customFormat="false" ht="23" hidden="false" customHeight="false" outlineLevel="0" collapsed="false">
      <c r="B122" s="104" t="s">
        <v>94</v>
      </c>
      <c r="C122" s="104" t="n">
        <v>10</v>
      </c>
    </row>
    <row r="123" customFormat="false" ht="23" hidden="false" customHeight="false" outlineLevel="0" collapsed="false">
      <c r="B123" s="115" t="s">
        <v>84</v>
      </c>
      <c r="C123" s="104" t="n">
        <v>2</v>
      </c>
    </row>
    <row r="124" customFormat="false" ht="23" hidden="false" customHeight="false" outlineLevel="0" collapsed="false">
      <c r="B124" s="146"/>
      <c r="C124" s="87"/>
    </row>
    <row r="126" customFormat="false" ht="23" hidden="false" customHeight="false" outlineLevel="0" collapsed="false">
      <c r="A126" s="130"/>
    </row>
    <row r="127" customFormat="false" ht="33" hidden="false" customHeight="false" outlineLevel="0" collapsed="false">
      <c r="A127" s="102"/>
      <c r="B127" s="147"/>
      <c r="C127" s="141"/>
    </row>
    <row r="128" customFormat="false" ht="23" hidden="false" customHeight="false" outlineLevel="0" collapsed="false">
      <c r="A128" s="87"/>
      <c r="B128" s="88"/>
    </row>
    <row r="129" customFormat="false" ht="23" hidden="false" customHeight="false" outlineLevel="0" collapsed="false">
      <c r="A129" s="87"/>
      <c r="B129" s="88"/>
    </row>
    <row r="130" customFormat="false" ht="23" hidden="false" customHeight="false" outlineLevel="0" collapsed="false">
      <c r="A130" s="148"/>
      <c r="B130" s="88"/>
      <c r="E130" s="88"/>
      <c r="F130" s="87"/>
      <c r="G130" s="87"/>
    </row>
    <row r="131" customFormat="false" ht="23" hidden="false" customHeight="false" outlineLevel="0" collapsed="false">
      <c r="B131" s="88"/>
      <c r="E131" s="88"/>
      <c r="F131" s="87"/>
      <c r="G131" s="87"/>
    </row>
    <row r="132" customFormat="false" ht="33" hidden="false" customHeight="false" outlineLevel="0" collapsed="false">
      <c r="A132" s="141" t="s">
        <v>165</v>
      </c>
      <c r="B132" s="88"/>
    </row>
    <row r="133" customFormat="false" ht="23" hidden="false" customHeight="false" outlineLevel="0" collapsed="false">
      <c r="A133" s="87" t="s">
        <v>166</v>
      </c>
      <c r="B133" s="149"/>
      <c r="C133" s="142"/>
    </row>
    <row r="134" customFormat="false" ht="23" hidden="false" customHeight="false" outlineLevel="0" collapsed="false">
      <c r="A134" s="87"/>
      <c r="B134" s="88"/>
      <c r="E134" s="88"/>
      <c r="F134" s="87"/>
      <c r="G134" s="87"/>
    </row>
    <row r="135" s="87" customFormat="true" ht="23" hidden="false" customHeight="false" outlineLevel="0" collapsed="false">
      <c r="A135" s="86" t="s">
        <v>167</v>
      </c>
      <c r="B135" s="88"/>
      <c r="C135" s="88"/>
      <c r="D135" s="88"/>
      <c r="E135" s="88"/>
    </row>
    <row r="136" s="87" customFormat="true" ht="18" hidden="false" customHeight="false" outlineLevel="0" collapsed="false">
      <c r="B136" s="88"/>
      <c r="C136" s="88"/>
      <c r="D136" s="88"/>
      <c r="E136" s="88"/>
    </row>
    <row r="137" customFormat="false" ht="23" hidden="false" customHeight="false" outlineLevel="0" collapsed="false">
      <c r="A137" s="87"/>
      <c r="B137" s="88"/>
      <c r="E137" s="88"/>
      <c r="F137" s="87"/>
      <c r="G137" s="87"/>
    </row>
    <row r="138" customFormat="false" ht="23" hidden="false" customHeight="false" outlineLevel="0" collapsed="false">
      <c r="A138" s="142" t="s">
        <v>168</v>
      </c>
      <c r="B138" s="88"/>
      <c r="E138" s="88"/>
      <c r="F138" s="87"/>
      <c r="G138" s="87"/>
    </row>
    <row r="139" s="87" customFormat="true" ht="23" hidden="false" customHeight="false" outlineLevel="0" collapsed="false">
      <c r="A139" s="142" t="s">
        <v>169</v>
      </c>
      <c r="B139" s="88"/>
      <c r="C139" s="88"/>
      <c r="D139" s="88"/>
      <c r="E139" s="89"/>
      <c r="F139" s="86"/>
      <c r="G139" s="86"/>
    </row>
    <row r="140" s="87" customFormat="true" ht="23" hidden="false" customHeight="false" outlineLevel="0" collapsed="false">
      <c r="A140" s="142" t="s">
        <v>170</v>
      </c>
      <c r="B140" s="88"/>
      <c r="C140" s="88"/>
      <c r="D140" s="88"/>
      <c r="E140" s="89"/>
      <c r="F140" s="86"/>
      <c r="G140" s="86"/>
    </row>
    <row r="141" s="87" customFormat="true" ht="23" hidden="false" customHeight="false" outlineLevel="0" collapsed="false">
      <c r="A141" s="142" t="s">
        <v>171</v>
      </c>
      <c r="B141" s="88"/>
      <c r="C141" s="88"/>
      <c r="D141" s="88"/>
      <c r="E141" s="89"/>
      <c r="F141" s="86"/>
      <c r="G141" s="86"/>
    </row>
    <row r="142" s="87" customFormat="true" ht="23" hidden="false" customHeight="false" outlineLevel="0" collapsed="false">
      <c r="A142" s="142" t="s">
        <v>172</v>
      </c>
      <c r="B142" s="88"/>
      <c r="C142" s="88"/>
      <c r="D142" s="88"/>
      <c r="E142" s="89"/>
      <c r="F142" s="86"/>
      <c r="G142" s="86"/>
    </row>
    <row r="143" s="87" customFormat="true" ht="23" hidden="false" customHeight="false" outlineLevel="0" collapsed="false">
      <c r="B143" s="88"/>
      <c r="C143" s="88"/>
      <c r="D143" s="88"/>
      <c r="E143" s="89"/>
      <c r="F143" s="86"/>
      <c r="G143" s="86"/>
    </row>
    <row r="144" customFormat="false" ht="23" hidden="false" customHeight="false" outlineLevel="0" collapsed="false">
      <c r="A144" s="142" t="s">
        <v>173</v>
      </c>
      <c r="B144" s="88"/>
    </row>
    <row r="145" customFormat="false" ht="23" hidden="false" customHeight="false" outlineLevel="0" collapsed="false">
      <c r="A145" s="150" t="s">
        <v>169</v>
      </c>
      <c r="B145" s="88"/>
    </row>
    <row r="146" customFormat="false" ht="23" hidden="false" customHeight="false" outlineLevel="0" collapsed="false">
      <c r="A146" s="150" t="s">
        <v>170</v>
      </c>
      <c r="B146" s="88"/>
    </row>
    <row r="147" customFormat="false" ht="23" hidden="false" customHeight="false" outlineLevel="0" collapsed="false">
      <c r="A147" s="150" t="s">
        <v>172</v>
      </c>
      <c r="B147" s="88"/>
    </row>
    <row r="148" customFormat="false" ht="23" hidden="false" customHeight="false" outlineLevel="0" collapsed="false">
      <c r="A148" s="87"/>
      <c r="B148" s="88"/>
    </row>
    <row r="149" customFormat="false" ht="23" hidden="false" customHeight="false" outlineLevel="0" collapsed="false">
      <c r="A149" s="87"/>
      <c r="B149" s="88"/>
    </row>
    <row r="150" customFormat="false" ht="23" hidden="false" customHeight="false" outlineLevel="0" collapsed="false">
      <c r="A150" s="86" t="s">
        <v>174</v>
      </c>
      <c r="B150" s="88"/>
    </row>
    <row r="151" customFormat="false" ht="23" hidden="false" customHeight="false" outlineLevel="0" collapsed="false">
      <c r="B151" s="88"/>
    </row>
    <row r="152" customFormat="false" ht="23" hidden="false" customHeight="false" outlineLevel="0" collapsed="false">
      <c r="A152" s="86" t="s">
        <v>175</v>
      </c>
    </row>
    <row r="153" customFormat="false" ht="23" hidden="false" customHeight="false" outlineLevel="0" collapsed="false">
      <c r="A153" s="87" t="s">
        <v>176</v>
      </c>
    </row>
    <row r="154" customFormat="false" ht="23" hidden="false" customHeight="false" outlineLevel="0" collapsed="false">
      <c r="A154" s="87" t="s">
        <v>177</v>
      </c>
    </row>
    <row r="155" customFormat="false" ht="23" hidden="false" customHeight="false" outlineLevel="0" collapsed="false">
      <c r="A155" s="87"/>
    </row>
    <row r="156" customFormat="false" ht="23" hidden="false" customHeight="false" outlineLevel="0" collapsed="false">
      <c r="A156" s="86" t="s">
        <v>178</v>
      </c>
    </row>
    <row r="157" customFormat="false" ht="23" hidden="false" customHeight="false" outlineLevel="0" collapsed="false">
      <c r="A157" s="87" t="s">
        <v>179</v>
      </c>
    </row>
    <row r="158" customFormat="false" ht="23" hidden="false" customHeight="false" outlineLevel="0" collapsed="false">
      <c r="A158" s="87" t="s">
        <v>180</v>
      </c>
    </row>
    <row r="160" customFormat="false" ht="23" hidden="false" customHeight="false" outlineLevel="0" collapsed="false">
      <c r="A160" s="86" t="s">
        <v>181</v>
      </c>
    </row>
    <row r="161" customFormat="false" ht="23" hidden="false" customHeight="false" outlineLevel="0" collapsed="false">
      <c r="A161" s="87" t="s">
        <v>182</v>
      </c>
    </row>
    <row r="162" customFormat="false" ht="23" hidden="false" customHeight="false" outlineLevel="0" collapsed="false">
      <c r="A162" s="87" t="s">
        <v>183</v>
      </c>
    </row>
    <row r="163" customFormat="false" ht="23" hidden="false" customHeight="false" outlineLevel="0" collapsed="false">
      <c r="A163" s="87" t="s">
        <v>184</v>
      </c>
    </row>
    <row r="164" customFormat="false" ht="23" hidden="false" customHeight="false" outlineLevel="0" collapsed="false">
      <c r="A164" s="87" t="s">
        <v>185</v>
      </c>
    </row>
    <row r="165" customFormat="false" ht="23" hidden="false" customHeight="false" outlineLevel="0" collapsed="false">
      <c r="A165" s="87" t="s">
        <v>186</v>
      </c>
    </row>
  </sheetData>
  <mergeCells count="9">
    <mergeCell ref="C2:E2"/>
    <mergeCell ref="A4:A19"/>
    <mergeCell ref="J17:J19"/>
    <mergeCell ref="K17:K19"/>
    <mergeCell ref="A22:A34"/>
    <mergeCell ref="A37:A53"/>
    <mergeCell ref="A56:A74"/>
    <mergeCell ref="A77:A100"/>
    <mergeCell ref="A103:A11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2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26" activeCellId="0" sqref="K26"/>
    </sheetView>
  </sheetViews>
  <sheetFormatPr defaultColWidth="10.6875" defaultRowHeight="18" zeroHeight="false" outlineLevelRow="0" outlineLevelCol="0"/>
  <cols>
    <col collapsed="false" customWidth="true" hidden="false" outlineLevel="0" max="1" min="1" style="0" width="56.33"/>
    <col collapsed="false" customWidth="true" hidden="false" outlineLevel="0" max="2" min="2" style="0" width="82.01"/>
    <col collapsed="false" customWidth="true" hidden="false" outlineLevel="0" max="3" min="3" style="151" width="21.83"/>
    <col collapsed="false" customWidth="true" hidden="false" outlineLevel="0" max="4" min="4" style="151" width="23.16"/>
    <col collapsed="false" customWidth="true" hidden="false" outlineLevel="0" max="5" min="5" style="151" width="19.84"/>
    <col collapsed="false" customWidth="true" hidden="false" outlineLevel="0" max="6" min="6" style="102" width="23.01"/>
    <col collapsed="false" customWidth="true" hidden="false" outlineLevel="0" max="7" min="7" style="0" width="14.34"/>
    <col collapsed="false" customWidth="true" hidden="false" outlineLevel="0" max="10" min="10" style="0" width="31.34"/>
    <col collapsed="false" customWidth="true" hidden="false" outlineLevel="0" max="11" min="11" style="0" width="17.83"/>
    <col collapsed="false" customWidth="true" hidden="false" outlineLevel="0" max="12" min="12" style="0" width="75"/>
  </cols>
  <sheetData>
    <row r="1" customFormat="false" ht="89" hidden="false" customHeight="false" outlineLevel="0" collapsed="false">
      <c r="A1" s="152" t="s">
        <v>22</v>
      </c>
    </row>
    <row r="2" customFormat="false" ht="23" hidden="false" customHeight="false" outlineLevel="0" collapsed="false">
      <c r="A2" s="91"/>
      <c r="B2" s="92" t="s">
        <v>47</v>
      </c>
      <c r="C2" s="93" t="s">
        <v>48</v>
      </c>
      <c r="D2" s="93"/>
      <c r="E2" s="93"/>
      <c r="F2" s="153"/>
      <c r="G2" s="95"/>
    </row>
    <row r="3" customFormat="false" ht="19" hidden="false" customHeight="false" outlineLevel="0" collapsed="false">
      <c r="A3" s="96" t="s">
        <v>49</v>
      </c>
      <c r="B3" s="97" t="s">
        <v>50</v>
      </c>
      <c r="C3" s="98" t="s">
        <v>51</v>
      </c>
      <c r="D3" s="99" t="s">
        <v>52</v>
      </c>
      <c r="E3" s="99" t="s">
        <v>53</v>
      </c>
      <c r="F3" s="100" t="s">
        <v>54</v>
      </c>
      <c r="G3" s="100" t="s">
        <v>55</v>
      </c>
    </row>
    <row r="4" customFormat="false" ht="22" hidden="false" customHeight="true" outlineLevel="0" collapsed="false">
      <c r="A4" s="133" t="s">
        <v>23</v>
      </c>
      <c r="B4" s="104" t="s">
        <v>152</v>
      </c>
      <c r="C4" s="154" t="s">
        <v>57</v>
      </c>
      <c r="D4" s="155"/>
      <c r="E4" s="107" t="s">
        <v>58</v>
      </c>
      <c r="F4" s="108" t="n">
        <v>10</v>
      </c>
      <c r="G4" s="156"/>
    </row>
    <row r="5" customFormat="false" ht="18" hidden="false" customHeight="false" outlineLevel="0" collapsed="false">
      <c r="A5" s="133"/>
      <c r="B5" s="104" t="s">
        <v>130</v>
      </c>
      <c r="C5" s="157" t="s">
        <v>57</v>
      </c>
      <c r="D5" s="158"/>
      <c r="E5" s="112" t="s">
        <v>58</v>
      </c>
      <c r="F5" s="113" t="n">
        <v>2</v>
      </c>
      <c r="G5" s="156"/>
    </row>
    <row r="6" customFormat="false" ht="18" hidden="false" customHeight="false" outlineLevel="0" collapsed="false">
      <c r="A6" s="133"/>
      <c r="B6" s="104" t="s">
        <v>153</v>
      </c>
      <c r="C6" s="157" t="s">
        <v>57</v>
      </c>
      <c r="D6" s="158"/>
      <c r="E6" s="112" t="s">
        <v>58</v>
      </c>
      <c r="F6" s="113" t="n">
        <v>7</v>
      </c>
      <c r="G6" s="156"/>
    </row>
    <row r="7" customFormat="false" ht="18" hidden="false" customHeight="false" outlineLevel="0" collapsed="false">
      <c r="A7" s="133"/>
      <c r="B7" s="104" t="s">
        <v>187</v>
      </c>
      <c r="C7" s="157" t="s">
        <v>57</v>
      </c>
      <c r="D7" s="158"/>
      <c r="E7" s="112" t="s">
        <v>58</v>
      </c>
      <c r="F7" s="113" t="n">
        <v>8</v>
      </c>
      <c r="G7" s="156"/>
    </row>
    <row r="8" customFormat="false" ht="18" hidden="false" customHeight="false" outlineLevel="0" collapsed="false">
      <c r="A8" s="133"/>
      <c r="B8" s="104" t="s">
        <v>188</v>
      </c>
      <c r="C8" s="157" t="s">
        <v>57</v>
      </c>
      <c r="D8" s="158"/>
      <c r="E8" s="112" t="s">
        <v>58</v>
      </c>
      <c r="F8" s="113" t="n">
        <v>10</v>
      </c>
      <c r="G8" s="156"/>
      <c r="J8" s="109" t="s">
        <v>60</v>
      </c>
      <c r="K8" s="104" t="n">
        <f aca="false">SUM(F16+F30+F44+F58+F72+F86+F100)</f>
        <v>974</v>
      </c>
    </row>
    <row r="9" customFormat="false" ht="18" hidden="false" customHeight="false" outlineLevel="0" collapsed="false">
      <c r="A9" s="133"/>
      <c r="B9" s="104" t="s">
        <v>189</v>
      </c>
      <c r="C9" s="157" t="s">
        <v>57</v>
      </c>
      <c r="D9" s="158"/>
      <c r="E9" s="112" t="s">
        <v>58</v>
      </c>
      <c r="F9" s="113" t="n">
        <v>10</v>
      </c>
      <c r="G9" s="156"/>
      <c r="J9" s="109" t="s">
        <v>62</v>
      </c>
      <c r="K9" s="104" t="n">
        <v>0</v>
      </c>
    </row>
    <row r="10" customFormat="false" ht="18" hidden="false" customHeight="false" outlineLevel="0" collapsed="false">
      <c r="A10" s="133"/>
      <c r="B10" s="104" t="s">
        <v>190</v>
      </c>
      <c r="C10" s="157" t="s">
        <v>57</v>
      </c>
      <c r="D10" s="158"/>
      <c r="E10" s="112" t="s">
        <v>58</v>
      </c>
      <c r="F10" s="113" t="n">
        <v>10</v>
      </c>
      <c r="G10" s="156"/>
      <c r="J10" s="109" t="s">
        <v>64</v>
      </c>
      <c r="K10" s="104" t="n">
        <v>0</v>
      </c>
    </row>
    <row r="11" customFormat="false" ht="18" hidden="false" customHeight="false" outlineLevel="0" collapsed="false">
      <c r="A11" s="133"/>
      <c r="B11" s="104" t="s">
        <v>191</v>
      </c>
      <c r="C11" s="158"/>
      <c r="D11" s="157" t="s">
        <v>57</v>
      </c>
      <c r="E11" s="112" t="s">
        <v>76</v>
      </c>
      <c r="F11" s="113" t="n">
        <v>8</v>
      </c>
      <c r="G11" s="156"/>
      <c r="J11" s="114" t="s">
        <v>66</v>
      </c>
      <c r="K11" s="104" t="n">
        <v>16.31818182</v>
      </c>
    </row>
    <row r="12" customFormat="false" ht="18" hidden="false" customHeight="false" outlineLevel="0" collapsed="false">
      <c r="A12" s="133"/>
      <c r="B12" s="104" t="s">
        <v>78</v>
      </c>
      <c r="C12" s="158"/>
      <c r="D12" s="157" t="s">
        <v>57</v>
      </c>
      <c r="E12" s="112" t="s">
        <v>76</v>
      </c>
      <c r="F12" s="113" t="n">
        <v>8</v>
      </c>
      <c r="G12" s="156"/>
    </row>
    <row r="13" customFormat="false" ht="18" hidden="false" customHeight="false" outlineLevel="0" collapsed="false">
      <c r="A13" s="133"/>
      <c r="B13" s="104" t="s">
        <v>192</v>
      </c>
      <c r="C13" s="158"/>
      <c r="D13" s="157" t="s">
        <v>57</v>
      </c>
      <c r="E13" s="112" t="s">
        <v>58</v>
      </c>
      <c r="F13" s="113" t="n">
        <v>15</v>
      </c>
      <c r="G13" s="156"/>
    </row>
    <row r="14" customFormat="false" ht="18" hidden="false" customHeight="false" outlineLevel="0" collapsed="false">
      <c r="A14" s="133"/>
      <c r="B14" s="115" t="s">
        <v>193</v>
      </c>
      <c r="C14" s="158"/>
      <c r="D14" s="157" t="s">
        <v>57</v>
      </c>
      <c r="E14" s="116" t="s">
        <v>81</v>
      </c>
      <c r="F14" s="113" t="n">
        <v>8</v>
      </c>
      <c r="G14" s="156"/>
    </row>
    <row r="15" customFormat="false" ht="18" hidden="false" customHeight="false" outlineLevel="0" collapsed="false">
      <c r="A15" s="133"/>
      <c r="B15" s="115" t="s">
        <v>194</v>
      </c>
      <c r="C15" s="159"/>
      <c r="D15" s="160" t="s">
        <v>57</v>
      </c>
      <c r="E15" s="119" t="s">
        <v>81</v>
      </c>
      <c r="F15" s="120" t="n">
        <v>15</v>
      </c>
      <c r="G15" s="156"/>
      <c r="J15" s="109" t="s">
        <v>70</v>
      </c>
      <c r="K15" s="104" t="n">
        <f aca="false">K8-K9</f>
        <v>974</v>
      </c>
    </row>
    <row r="16" customFormat="false" ht="25" hidden="false" customHeight="false" outlineLevel="0" collapsed="false">
      <c r="E16" s="122" t="s">
        <v>86</v>
      </c>
      <c r="F16" s="120" t="n">
        <f aca="false">SUM(F4:F15)</f>
        <v>111</v>
      </c>
      <c r="G16" s="104" t="n">
        <v>0</v>
      </c>
      <c r="J16" s="109" t="s">
        <v>72</v>
      </c>
      <c r="K16" s="104" t="n">
        <f aca="false">K15/K11</f>
        <v>59.6880222774721</v>
      </c>
    </row>
    <row r="17" customFormat="false" ht="18" hidden="false" customHeight="false" outlineLevel="0" collapsed="false">
      <c r="J17" s="102"/>
      <c r="K17" s="102"/>
    </row>
    <row r="18" customFormat="false" ht="18" hidden="false" customHeight="true" outlineLevel="0" collapsed="false">
      <c r="A18" s="103" t="s">
        <v>195</v>
      </c>
      <c r="B18" s="104" t="s">
        <v>152</v>
      </c>
      <c r="C18" s="154" t="s">
        <v>57</v>
      </c>
      <c r="D18" s="155"/>
      <c r="E18" s="107" t="s">
        <v>58</v>
      </c>
      <c r="F18" s="108" t="n">
        <v>10</v>
      </c>
      <c r="G18" s="104"/>
      <c r="J18" s="102"/>
      <c r="K18" s="102"/>
    </row>
    <row r="19" customFormat="false" ht="18" hidden="false" customHeight="true" outlineLevel="0" collapsed="false">
      <c r="A19" s="103"/>
      <c r="B19" s="104" t="s">
        <v>130</v>
      </c>
      <c r="C19" s="157" t="s">
        <v>57</v>
      </c>
      <c r="D19" s="158"/>
      <c r="E19" s="112" t="s">
        <v>58</v>
      </c>
      <c r="F19" s="113" t="n">
        <v>2</v>
      </c>
      <c r="G19" s="104"/>
      <c r="J19" s="109" t="s">
        <v>77</v>
      </c>
      <c r="K19" s="104" t="n">
        <f aca="false">ROUND(K16,0)</f>
        <v>60</v>
      </c>
    </row>
    <row r="20" customFormat="false" ht="18" hidden="false" customHeight="true" outlineLevel="0" collapsed="false">
      <c r="A20" s="103"/>
      <c r="B20" s="104" t="s">
        <v>153</v>
      </c>
      <c r="C20" s="157" t="s">
        <v>57</v>
      </c>
      <c r="D20" s="158"/>
      <c r="E20" s="112" t="s">
        <v>58</v>
      </c>
      <c r="F20" s="113" t="n">
        <v>7</v>
      </c>
      <c r="G20" s="104"/>
      <c r="J20" s="102"/>
      <c r="K20" s="102"/>
    </row>
    <row r="21" customFormat="false" ht="18" hidden="false" customHeight="true" outlineLevel="0" collapsed="false">
      <c r="A21" s="103"/>
      <c r="B21" s="104" t="s">
        <v>187</v>
      </c>
      <c r="C21" s="157" t="s">
        <v>57</v>
      </c>
      <c r="D21" s="158"/>
      <c r="E21" s="112" t="s">
        <v>58</v>
      </c>
      <c r="F21" s="113" t="n">
        <v>8</v>
      </c>
      <c r="G21" s="104"/>
    </row>
    <row r="22" customFormat="false" ht="18" hidden="false" customHeight="true" outlineLevel="0" collapsed="false">
      <c r="A22" s="103"/>
      <c r="B22" s="104" t="s">
        <v>188</v>
      </c>
      <c r="C22" s="157" t="s">
        <v>57</v>
      </c>
      <c r="D22" s="158"/>
      <c r="E22" s="112" t="s">
        <v>58</v>
      </c>
      <c r="F22" s="113" t="n">
        <v>10</v>
      </c>
      <c r="G22" s="104"/>
      <c r="K22" s="117" t="s">
        <v>82</v>
      </c>
      <c r="L22" s="161" t="s">
        <v>196</v>
      </c>
    </row>
    <row r="23" customFormat="false" ht="18" hidden="false" customHeight="true" outlineLevel="0" collapsed="false">
      <c r="A23" s="103"/>
      <c r="B23" s="104" t="s">
        <v>189</v>
      </c>
      <c r="C23" s="157" t="s">
        <v>57</v>
      </c>
      <c r="D23" s="158"/>
      <c r="E23" s="112" t="s">
        <v>58</v>
      </c>
      <c r="F23" s="113" t="n">
        <v>10</v>
      </c>
      <c r="G23" s="104"/>
      <c r="K23" s="117"/>
      <c r="L23" s="161"/>
    </row>
    <row r="24" customFormat="false" ht="18" hidden="false" customHeight="true" outlineLevel="0" collapsed="false">
      <c r="A24" s="103"/>
      <c r="B24" s="104" t="s">
        <v>190</v>
      </c>
      <c r="C24" s="157" t="s">
        <v>57</v>
      </c>
      <c r="D24" s="158"/>
      <c r="E24" s="112" t="s">
        <v>58</v>
      </c>
      <c r="F24" s="113" t="n">
        <v>10</v>
      </c>
      <c r="G24" s="104"/>
      <c r="K24" s="117"/>
      <c r="L24" s="161"/>
    </row>
    <row r="25" customFormat="false" ht="18" hidden="false" customHeight="true" outlineLevel="0" collapsed="false">
      <c r="A25" s="103"/>
      <c r="B25" s="104" t="s">
        <v>191</v>
      </c>
      <c r="C25" s="158"/>
      <c r="D25" s="157" t="s">
        <v>57</v>
      </c>
      <c r="E25" s="112" t="s">
        <v>76</v>
      </c>
      <c r="F25" s="113" t="n">
        <v>15</v>
      </c>
      <c r="G25" s="104"/>
      <c r="K25" s="117"/>
      <c r="L25" s="161"/>
    </row>
    <row r="26" s="162" customFormat="true" ht="25" hidden="false" customHeight="true" outlineLevel="0" collapsed="false">
      <c r="A26" s="103"/>
      <c r="B26" s="104" t="s">
        <v>78</v>
      </c>
      <c r="C26" s="158"/>
      <c r="D26" s="157" t="s">
        <v>57</v>
      </c>
      <c r="E26" s="112" t="s">
        <v>76</v>
      </c>
      <c r="F26" s="113" t="n">
        <v>8</v>
      </c>
      <c r="G26" s="104"/>
    </row>
    <row r="27" customFormat="false" ht="18" hidden="false" customHeight="true" outlineLevel="0" collapsed="false">
      <c r="A27" s="103"/>
      <c r="B27" s="104" t="s">
        <v>192</v>
      </c>
      <c r="C27" s="158"/>
      <c r="D27" s="157" t="s">
        <v>57</v>
      </c>
      <c r="E27" s="112" t="s">
        <v>58</v>
      </c>
      <c r="F27" s="113" t="n">
        <v>20</v>
      </c>
      <c r="G27" s="104"/>
    </row>
    <row r="28" customFormat="false" ht="18" hidden="false" customHeight="true" outlineLevel="0" collapsed="false">
      <c r="A28" s="103"/>
      <c r="B28" s="115" t="s">
        <v>193</v>
      </c>
      <c r="C28" s="158"/>
      <c r="D28" s="157" t="s">
        <v>57</v>
      </c>
      <c r="E28" s="116" t="s">
        <v>81</v>
      </c>
      <c r="F28" s="113" t="n">
        <v>8</v>
      </c>
      <c r="G28" s="104"/>
    </row>
    <row r="29" customFormat="false" ht="18" hidden="false" customHeight="true" outlineLevel="0" collapsed="false">
      <c r="A29" s="103"/>
      <c r="B29" s="115" t="s">
        <v>194</v>
      </c>
      <c r="C29" s="159"/>
      <c r="D29" s="160" t="s">
        <v>57</v>
      </c>
      <c r="E29" s="119" t="s">
        <v>81</v>
      </c>
      <c r="F29" s="120" t="n">
        <v>3</v>
      </c>
      <c r="G29" s="104"/>
    </row>
    <row r="30" customFormat="false" ht="25" hidden="false" customHeight="false" outlineLevel="0" collapsed="false">
      <c r="E30" s="122" t="s">
        <v>86</v>
      </c>
      <c r="F30" s="120" t="n">
        <f aca="false">SUM(F18:F29)</f>
        <v>111</v>
      </c>
      <c r="G30" s="104" t="n">
        <v>0</v>
      </c>
    </row>
    <row r="32" customFormat="false" ht="38" hidden="false" customHeight="true" outlineLevel="0" collapsed="false">
      <c r="A32" s="163" t="s">
        <v>25</v>
      </c>
      <c r="B32" s="104" t="s">
        <v>152</v>
      </c>
      <c r="C32" s="154" t="s">
        <v>57</v>
      </c>
      <c r="D32" s="155"/>
      <c r="E32" s="107" t="s">
        <v>58</v>
      </c>
      <c r="F32" s="108" t="n">
        <v>10</v>
      </c>
      <c r="G32" s="104"/>
    </row>
    <row r="33" customFormat="false" ht="18" hidden="false" customHeight="false" outlineLevel="0" collapsed="false">
      <c r="A33" s="163"/>
      <c r="B33" s="104" t="s">
        <v>130</v>
      </c>
      <c r="C33" s="157" t="s">
        <v>57</v>
      </c>
      <c r="D33" s="158"/>
      <c r="E33" s="112" t="s">
        <v>58</v>
      </c>
      <c r="F33" s="113" t="n">
        <v>2</v>
      </c>
      <c r="G33" s="104"/>
    </row>
    <row r="34" customFormat="false" ht="18" hidden="false" customHeight="false" outlineLevel="0" collapsed="false">
      <c r="A34" s="163"/>
      <c r="B34" s="104" t="s">
        <v>153</v>
      </c>
      <c r="C34" s="157" t="s">
        <v>57</v>
      </c>
      <c r="D34" s="158"/>
      <c r="E34" s="112" t="s">
        <v>58</v>
      </c>
      <c r="F34" s="113" t="n">
        <v>7</v>
      </c>
      <c r="G34" s="104"/>
    </row>
    <row r="35" customFormat="false" ht="18" hidden="false" customHeight="false" outlineLevel="0" collapsed="false">
      <c r="A35" s="163"/>
      <c r="B35" s="104" t="s">
        <v>187</v>
      </c>
      <c r="C35" s="157" t="s">
        <v>57</v>
      </c>
      <c r="D35" s="158"/>
      <c r="E35" s="112" t="s">
        <v>58</v>
      </c>
      <c r="F35" s="113" t="n">
        <v>7</v>
      </c>
      <c r="G35" s="104"/>
    </row>
    <row r="36" customFormat="false" ht="18" hidden="false" customHeight="false" outlineLevel="0" collapsed="false">
      <c r="A36" s="163"/>
      <c r="B36" s="104" t="s">
        <v>188</v>
      </c>
      <c r="C36" s="157" t="s">
        <v>57</v>
      </c>
      <c r="D36" s="158"/>
      <c r="E36" s="112" t="s">
        <v>58</v>
      </c>
      <c r="F36" s="113" t="n">
        <v>10</v>
      </c>
      <c r="G36" s="104"/>
    </row>
    <row r="37" customFormat="false" ht="18" hidden="false" customHeight="false" outlineLevel="0" collapsed="false">
      <c r="A37" s="163"/>
      <c r="B37" s="104" t="s">
        <v>189</v>
      </c>
      <c r="C37" s="157" t="s">
        <v>57</v>
      </c>
      <c r="D37" s="158"/>
      <c r="E37" s="112" t="s">
        <v>58</v>
      </c>
      <c r="F37" s="113" t="n">
        <v>10</v>
      </c>
      <c r="G37" s="104"/>
    </row>
    <row r="38" customFormat="false" ht="18" hidden="false" customHeight="false" outlineLevel="0" collapsed="false">
      <c r="A38" s="163"/>
      <c r="B38" s="104" t="s">
        <v>190</v>
      </c>
      <c r="C38" s="157" t="s">
        <v>57</v>
      </c>
      <c r="D38" s="158"/>
      <c r="E38" s="112" t="s">
        <v>58</v>
      </c>
      <c r="F38" s="113" t="n">
        <v>10</v>
      </c>
      <c r="G38" s="104"/>
    </row>
    <row r="39" customFormat="false" ht="18" hidden="false" customHeight="false" outlineLevel="0" collapsed="false">
      <c r="A39" s="163"/>
      <c r="B39" s="104" t="s">
        <v>191</v>
      </c>
      <c r="C39" s="158"/>
      <c r="D39" s="157" t="s">
        <v>57</v>
      </c>
      <c r="E39" s="112" t="s">
        <v>76</v>
      </c>
      <c r="F39" s="113" t="n">
        <v>10</v>
      </c>
      <c r="G39" s="104"/>
    </row>
    <row r="40" customFormat="false" ht="18" hidden="false" customHeight="false" outlineLevel="0" collapsed="false">
      <c r="A40" s="163"/>
      <c r="B40" s="104" t="s">
        <v>78</v>
      </c>
      <c r="C40" s="158"/>
      <c r="D40" s="157" t="s">
        <v>57</v>
      </c>
      <c r="E40" s="112" t="s">
        <v>76</v>
      </c>
      <c r="F40" s="113" t="n">
        <v>8</v>
      </c>
      <c r="G40" s="104"/>
    </row>
    <row r="41" customFormat="false" ht="18" hidden="false" customHeight="false" outlineLevel="0" collapsed="false">
      <c r="A41" s="163"/>
      <c r="B41" s="104" t="s">
        <v>192</v>
      </c>
      <c r="C41" s="158"/>
      <c r="D41" s="157" t="s">
        <v>57</v>
      </c>
      <c r="E41" s="112" t="s">
        <v>58</v>
      </c>
      <c r="F41" s="113" t="n">
        <v>15</v>
      </c>
      <c r="G41" s="104"/>
    </row>
    <row r="42" customFormat="false" ht="18" hidden="false" customHeight="false" outlineLevel="0" collapsed="false">
      <c r="A42" s="163"/>
      <c r="B42" s="115" t="s">
        <v>193</v>
      </c>
      <c r="C42" s="158"/>
      <c r="D42" s="157" t="s">
        <v>57</v>
      </c>
      <c r="E42" s="116" t="s">
        <v>81</v>
      </c>
      <c r="F42" s="113" t="n">
        <v>15</v>
      </c>
      <c r="G42" s="104"/>
    </row>
    <row r="43" customFormat="false" ht="18" hidden="false" customHeight="false" outlineLevel="0" collapsed="false">
      <c r="A43" s="163"/>
      <c r="B43" s="115" t="s">
        <v>194</v>
      </c>
      <c r="C43" s="159"/>
      <c r="D43" s="160" t="s">
        <v>57</v>
      </c>
      <c r="E43" s="119" t="s">
        <v>81</v>
      </c>
      <c r="F43" s="120" t="n">
        <v>3</v>
      </c>
      <c r="G43" s="104"/>
    </row>
    <row r="44" customFormat="false" ht="25" hidden="false" customHeight="false" outlineLevel="0" collapsed="false">
      <c r="E44" s="122" t="s">
        <v>86</v>
      </c>
      <c r="F44" s="120" t="n">
        <f aca="false">SUM(F32:F43)</f>
        <v>107</v>
      </c>
      <c r="G44" s="104" t="n">
        <v>0</v>
      </c>
    </row>
    <row r="46" customFormat="false" ht="18" hidden="false" customHeight="true" outlineLevel="0" collapsed="false">
      <c r="A46" s="164" t="s">
        <v>26</v>
      </c>
      <c r="B46" s="104" t="s">
        <v>152</v>
      </c>
      <c r="C46" s="154" t="s">
        <v>57</v>
      </c>
      <c r="D46" s="155"/>
      <c r="E46" s="107" t="s">
        <v>58</v>
      </c>
      <c r="F46" s="108" t="n">
        <v>10</v>
      </c>
      <c r="G46" s="104"/>
    </row>
    <row r="47" s="130" customFormat="true" ht="23" hidden="false" customHeight="false" outlineLevel="0" collapsed="false">
      <c r="A47" s="164"/>
      <c r="B47" s="104" t="s">
        <v>130</v>
      </c>
      <c r="C47" s="157" t="s">
        <v>57</v>
      </c>
      <c r="D47" s="158"/>
      <c r="E47" s="112" t="s">
        <v>58</v>
      </c>
      <c r="F47" s="113" t="n">
        <v>2</v>
      </c>
      <c r="G47" s="104"/>
    </row>
    <row r="48" customFormat="false" ht="18" hidden="false" customHeight="true" outlineLevel="0" collapsed="false">
      <c r="A48" s="164"/>
      <c r="B48" s="104" t="s">
        <v>153</v>
      </c>
      <c r="C48" s="157" t="s">
        <v>57</v>
      </c>
      <c r="D48" s="158"/>
      <c r="E48" s="112" t="s">
        <v>58</v>
      </c>
      <c r="F48" s="113" t="n">
        <v>7</v>
      </c>
      <c r="G48" s="104"/>
    </row>
    <row r="49" customFormat="false" ht="18" hidden="false" customHeight="true" outlineLevel="0" collapsed="false">
      <c r="A49" s="164"/>
      <c r="B49" s="104" t="s">
        <v>187</v>
      </c>
      <c r="C49" s="157" t="s">
        <v>57</v>
      </c>
      <c r="D49" s="158"/>
      <c r="E49" s="112" t="s">
        <v>58</v>
      </c>
      <c r="F49" s="113" t="n">
        <v>8</v>
      </c>
      <c r="G49" s="104"/>
    </row>
    <row r="50" customFormat="false" ht="18" hidden="false" customHeight="true" outlineLevel="0" collapsed="false">
      <c r="A50" s="164"/>
      <c r="B50" s="104" t="s">
        <v>188</v>
      </c>
      <c r="C50" s="157" t="s">
        <v>57</v>
      </c>
      <c r="D50" s="158"/>
      <c r="E50" s="112" t="s">
        <v>58</v>
      </c>
      <c r="F50" s="113" t="n">
        <v>10</v>
      </c>
      <c r="G50" s="104"/>
    </row>
    <row r="51" customFormat="false" ht="18" hidden="false" customHeight="true" outlineLevel="0" collapsed="false">
      <c r="A51" s="164"/>
      <c r="B51" s="104" t="s">
        <v>189</v>
      </c>
      <c r="C51" s="157" t="s">
        <v>57</v>
      </c>
      <c r="D51" s="158"/>
      <c r="E51" s="112" t="s">
        <v>58</v>
      </c>
      <c r="F51" s="113" t="n">
        <v>10</v>
      </c>
      <c r="G51" s="104"/>
    </row>
    <row r="52" customFormat="false" ht="18" hidden="false" customHeight="true" outlineLevel="0" collapsed="false">
      <c r="A52" s="164"/>
      <c r="B52" s="104" t="s">
        <v>190</v>
      </c>
      <c r="C52" s="157" t="s">
        <v>57</v>
      </c>
      <c r="D52" s="158"/>
      <c r="E52" s="112" t="s">
        <v>58</v>
      </c>
      <c r="F52" s="113" t="n">
        <v>10</v>
      </c>
      <c r="G52" s="104"/>
    </row>
    <row r="53" customFormat="false" ht="18" hidden="false" customHeight="true" outlineLevel="0" collapsed="false">
      <c r="A53" s="164"/>
      <c r="B53" s="104" t="s">
        <v>191</v>
      </c>
      <c r="C53" s="158"/>
      <c r="D53" s="157" t="s">
        <v>57</v>
      </c>
      <c r="E53" s="112" t="s">
        <v>76</v>
      </c>
      <c r="F53" s="113" t="n">
        <v>15</v>
      </c>
      <c r="G53" s="104"/>
    </row>
    <row r="54" customFormat="false" ht="18" hidden="false" customHeight="true" outlineLevel="0" collapsed="false">
      <c r="A54" s="164"/>
      <c r="B54" s="104" t="s">
        <v>78</v>
      </c>
      <c r="C54" s="158"/>
      <c r="D54" s="157" t="s">
        <v>57</v>
      </c>
      <c r="E54" s="112" t="s">
        <v>76</v>
      </c>
      <c r="F54" s="113" t="n">
        <v>8</v>
      </c>
      <c r="G54" s="104"/>
    </row>
    <row r="55" customFormat="false" ht="18" hidden="false" customHeight="true" outlineLevel="0" collapsed="false">
      <c r="A55" s="164"/>
      <c r="B55" s="104" t="s">
        <v>192</v>
      </c>
      <c r="C55" s="158"/>
      <c r="D55" s="157" t="s">
        <v>57</v>
      </c>
      <c r="E55" s="112" t="s">
        <v>58</v>
      </c>
      <c r="F55" s="113" t="n">
        <v>15</v>
      </c>
      <c r="G55" s="104"/>
    </row>
    <row r="56" s="130" customFormat="true" ht="23" hidden="false" customHeight="false" outlineLevel="0" collapsed="false">
      <c r="A56" s="164"/>
      <c r="B56" s="115" t="s">
        <v>193</v>
      </c>
      <c r="C56" s="158"/>
      <c r="D56" s="157" t="s">
        <v>57</v>
      </c>
      <c r="E56" s="116" t="s">
        <v>81</v>
      </c>
      <c r="F56" s="113" t="n">
        <v>10</v>
      </c>
      <c r="G56" s="104"/>
    </row>
    <row r="57" customFormat="false" ht="18" hidden="false" customHeight="true" outlineLevel="0" collapsed="false">
      <c r="A57" s="164"/>
      <c r="B57" s="115" t="s">
        <v>194</v>
      </c>
      <c r="C57" s="159"/>
      <c r="D57" s="160" t="s">
        <v>57</v>
      </c>
      <c r="E57" s="119" t="s">
        <v>81</v>
      </c>
      <c r="F57" s="120" t="n">
        <v>15</v>
      </c>
      <c r="G57" s="104"/>
    </row>
    <row r="58" customFormat="false" ht="25" hidden="false" customHeight="false" outlineLevel="0" collapsed="false">
      <c r="E58" s="122" t="s">
        <v>86</v>
      </c>
      <c r="F58" s="120" t="n">
        <f aca="false">SUM(F46:F57)</f>
        <v>120</v>
      </c>
      <c r="G58" s="104" t="n">
        <v>0</v>
      </c>
    </row>
    <row r="60" customFormat="false" ht="18" hidden="false" customHeight="true" outlineLevel="0" collapsed="false">
      <c r="A60" s="164" t="s">
        <v>27</v>
      </c>
      <c r="B60" s="104" t="s">
        <v>152</v>
      </c>
      <c r="C60" s="154" t="s">
        <v>57</v>
      </c>
      <c r="D60" s="155"/>
      <c r="E60" s="107" t="s">
        <v>58</v>
      </c>
      <c r="F60" s="108" t="n">
        <v>10</v>
      </c>
      <c r="G60" s="104"/>
    </row>
    <row r="61" customFormat="false" ht="18" hidden="false" customHeight="true" outlineLevel="0" collapsed="false">
      <c r="A61" s="164"/>
      <c r="B61" s="104" t="s">
        <v>130</v>
      </c>
      <c r="C61" s="157" t="s">
        <v>57</v>
      </c>
      <c r="D61" s="158"/>
      <c r="E61" s="112" t="s">
        <v>58</v>
      </c>
      <c r="F61" s="113" t="n">
        <v>2</v>
      </c>
      <c r="G61" s="104"/>
    </row>
    <row r="62" customFormat="false" ht="18" hidden="false" customHeight="true" outlineLevel="0" collapsed="false">
      <c r="A62" s="164"/>
      <c r="B62" s="104" t="s">
        <v>153</v>
      </c>
      <c r="C62" s="157" t="s">
        <v>57</v>
      </c>
      <c r="D62" s="158"/>
      <c r="E62" s="112" t="s">
        <v>58</v>
      </c>
      <c r="F62" s="113" t="n">
        <v>7</v>
      </c>
      <c r="G62" s="104"/>
    </row>
    <row r="63" customFormat="false" ht="18" hidden="false" customHeight="true" outlineLevel="0" collapsed="false">
      <c r="A63" s="164"/>
      <c r="B63" s="104" t="s">
        <v>187</v>
      </c>
      <c r="C63" s="157" t="s">
        <v>57</v>
      </c>
      <c r="D63" s="158"/>
      <c r="E63" s="112" t="s">
        <v>58</v>
      </c>
      <c r="F63" s="113" t="n">
        <v>8</v>
      </c>
      <c r="G63" s="104"/>
    </row>
    <row r="64" customFormat="false" ht="18" hidden="false" customHeight="true" outlineLevel="0" collapsed="false">
      <c r="A64" s="164"/>
      <c r="B64" s="104" t="s">
        <v>188</v>
      </c>
      <c r="C64" s="157" t="s">
        <v>57</v>
      </c>
      <c r="D64" s="158"/>
      <c r="E64" s="112" t="s">
        <v>58</v>
      </c>
      <c r="F64" s="113" t="n">
        <v>25</v>
      </c>
      <c r="G64" s="104"/>
    </row>
    <row r="65" customFormat="false" ht="18" hidden="false" customHeight="true" outlineLevel="0" collapsed="false">
      <c r="A65" s="164"/>
      <c r="B65" s="104" t="s">
        <v>189</v>
      </c>
      <c r="C65" s="157" t="s">
        <v>57</v>
      </c>
      <c r="D65" s="158"/>
      <c r="E65" s="112" t="s">
        <v>58</v>
      </c>
      <c r="F65" s="113" t="n">
        <v>25</v>
      </c>
      <c r="G65" s="104"/>
    </row>
    <row r="66" customFormat="false" ht="18" hidden="false" customHeight="true" outlineLevel="0" collapsed="false">
      <c r="A66" s="164"/>
      <c r="B66" s="104" t="s">
        <v>190</v>
      </c>
      <c r="C66" s="157" t="s">
        <v>57</v>
      </c>
      <c r="D66" s="158"/>
      <c r="E66" s="112" t="s">
        <v>58</v>
      </c>
      <c r="F66" s="113" t="n">
        <v>25</v>
      </c>
      <c r="G66" s="104"/>
    </row>
    <row r="67" customFormat="false" ht="18" hidden="false" customHeight="true" outlineLevel="0" collapsed="false">
      <c r="A67" s="164"/>
      <c r="B67" s="104" t="s">
        <v>191</v>
      </c>
      <c r="C67" s="158"/>
      <c r="D67" s="157" t="s">
        <v>57</v>
      </c>
      <c r="E67" s="112" t="s">
        <v>76</v>
      </c>
      <c r="F67" s="113" t="n">
        <v>15</v>
      </c>
      <c r="G67" s="104"/>
    </row>
    <row r="68" customFormat="false" ht="18" hidden="false" customHeight="true" outlineLevel="0" collapsed="false">
      <c r="A68" s="164"/>
      <c r="B68" s="104" t="s">
        <v>78</v>
      </c>
      <c r="C68" s="158"/>
      <c r="D68" s="157" t="s">
        <v>57</v>
      </c>
      <c r="E68" s="112" t="s">
        <v>76</v>
      </c>
      <c r="F68" s="113" t="n">
        <v>8</v>
      </c>
      <c r="G68" s="104"/>
    </row>
    <row r="69" customFormat="false" ht="18" hidden="false" customHeight="true" outlineLevel="0" collapsed="false">
      <c r="A69" s="164"/>
      <c r="B69" s="104" t="s">
        <v>192</v>
      </c>
      <c r="C69" s="158"/>
      <c r="D69" s="157" t="s">
        <v>57</v>
      </c>
      <c r="E69" s="112" t="s">
        <v>58</v>
      </c>
      <c r="F69" s="113" t="n">
        <v>25</v>
      </c>
      <c r="G69" s="104"/>
    </row>
    <row r="70" customFormat="false" ht="18" hidden="false" customHeight="true" outlineLevel="0" collapsed="false">
      <c r="A70" s="164"/>
      <c r="B70" s="115" t="s">
        <v>193</v>
      </c>
      <c r="C70" s="158"/>
      <c r="D70" s="157" t="s">
        <v>57</v>
      </c>
      <c r="E70" s="116" t="s">
        <v>81</v>
      </c>
      <c r="F70" s="113" t="n">
        <v>20</v>
      </c>
      <c r="G70" s="104"/>
    </row>
    <row r="71" customFormat="false" ht="18" hidden="false" customHeight="true" outlineLevel="0" collapsed="false">
      <c r="A71" s="164"/>
      <c r="B71" s="115" t="s">
        <v>194</v>
      </c>
      <c r="C71" s="159"/>
      <c r="D71" s="160" t="s">
        <v>57</v>
      </c>
      <c r="E71" s="119" t="s">
        <v>81</v>
      </c>
      <c r="F71" s="120" t="n">
        <v>10</v>
      </c>
      <c r="G71" s="104"/>
    </row>
    <row r="72" customFormat="false" ht="25" hidden="false" customHeight="false" outlineLevel="0" collapsed="false">
      <c r="E72" s="122" t="s">
        <v>86</v>
      </c>
      <c r="F72" s="120" t="n">
        <f aca="false">SUM(F60:F71)</f>
        <v>180</v>
      </c>
      <c r="G72" s="104" t="n">
        <v>0</v>
      </c>
    </row>
    <row r="74" customFormat="false" ht="18" hidden="false" customHeight="true" outlineLevel="0" collapsed="false">
      <c r="A74" s="164" t="s">
        <v>28</v>
      </c>
      <c r="B74" s="104" t="s">
        <v>152</v>
      </c>
      <c r="C74" s="154" t="s">
        <v>57</v>
      </c>
      <c r="D74" s="155"/>
      <c r="E74" s="107" t="s">
        <v>58</v>
      </c>
      <c r="F74" s="108" t="n">
        <v>10</v>
      </c>
      <c r="G74" s="104"/>
    </row>
    <row r="75" customFormat="false" ht="18" hidden="false" customHeight="true" outlineLevel="0" collapsed="false">
      <c r="A75" s="164"/>
      <c r="B75" s="104" t="s">
        <v>130</v>
      </c>
      <c r="C75" s="157" t="s">
        <v>57</v>
      </c>
      <c r="D75" s="158"/>
      <c r="E75" s="112" t="s">
        <v>58</v>
      </c>
      <c r="F75" s="113" t="n">
        <v>2</v>
      </c>
      <c r="G75" s="104"/>
    </row>
    <row r="76" customFormat="false" ht="18" hidden="false" customHeight="true" outlineLevel="0" collapsed="false">
      <c r="A76" s="164"/>
      <c r="B76" s="104" t="s">
        <v>153</v>
      </c>
      <c r="C76" s="157" t="s">
        <v>57</v>
      </c>
      <c r="D76" s="158"/>
      <c r="E76" s="112" t="s">
        <v>58</v>
      </c>
      <c r="F76" s="113" t="n">
        <v>7</v>
      </c>
      <c r="G76" s="104"/>
    </row>
    <row r="77" customFormat="false" ht="18" hidden="false" customHeight="true" outlineLevel="0" collapsed="false">
      <c r="A77" s="164"/>
      <c r="B77" s="104" t="s">
        <v>187</v>
      </c>
      <c r="C77" s="157" t="s">
        <v>57</v>
      </c>
      <c r="D77" s="158"/>
      <c r="E77" s="112" t="s">
        <v>58</v>
      </c>
      <c r="F77" s="113" t="n">
        <v>8</v>
      </c>
      <c r="G77" s="104"/>
    </row>
    <row r="78" customFormat="false" ht="18" hidden="false" customHeight="true" outlineLevel="0" collapsed="false">
      <c r="A78" s="164"/>
      <c r="B78" s="104" t="s">
        <v>188</v>
      </c>
      <c r="C78" s="157" t="s">
        <v>57</v>
      </c>
      <c r="D78" s="158"/>
      <c r="E78" s="112" t="s">
        <v>58</v>
      </c>
      <c r="F78" s="113" t="n">
        <v>20</v>
      </c>
      <c r="G78" s="104"/>
    </row>
    <row r="79" customFormat="false" ht="18" hidden="false" customHeight="true" outlineLevel="0" collapsed="false">
      <c r="A79" s="164"/>
      <c r="B79" s="104" t="s">
        <v>189</v>
      </c>
      <c r="C79" s="157" t="s">
        <v>57</v>
      </c>
      <c r="D79" s="158"/>
      <c r="E79" s="112" t="s">
        <v>58</v>
      </c>
      <c r="F79" s="113" t="n">
        <v>20</v>
      </c>
      <c r="G79" s="104"/>
    </row>
    <row r="80" customFormat="false" ht="18" hidden="false" customHeight="true" outlineLevel="0" collapsed="false">
      <c r="A80" s="164"/>
      <c r="B80" s="104" t="s">
        <v>190</v>
      </c>
      <c r="C80" s="157" t="s">
        <v>57</v>
      </c>
      <c r="D80" s="158"/>
      <c r="E80" s="112" t="s">
        <v>58</v>
      </c>
      <c r="F80" s="113" t="n">
        <v>20</v>
      </c>
      <c r="G80" s="104"/>
    </row>
    <row r="81" customFormat="false" ht="18" hidden="false" customHeight="true" outlineLevel="0" collapsed="false">
      <c r="A81" s="164"/>
      <c r="B81" s="104" t="s">
        <v>191</v>
      </c>
      <c r="C81" s="158"/>
      <c r="D81" s="157" t="s">
        <v>57</v>
      </c>
      <c r="E81" s="112" t="s">
        <v>76</v>
      </c>
      <c r="F81" s="113" t="n">
        <v>15</v>
      </c>
      <c r="G81" s="104"/>
    </row>
    <row r="82" customFormat="false" ht="18" hidden="false" customHeight="true" outlineLevel="0" collapsed="false">
      <c r="A82" s="164"/>
      <c r="B82" s="104" t="s">
        <v>78</v>
      </c>
      <c r="C82" s="158"/>
      <c r="D82" s="157" t="s">
        <v>57</v>
      </c>
      <c r="E82" s="112" t="s">
        <v>76</v>
      </c>
      <c r="F82" s="113" t="n">
        <v>8</v>
      </c>
      <c r="G82" s="104"/>
    </row>
    <row r="83" customFormat="false" ht="18" hidden="false" customHeight="true" outlineLevel="0" collapsed="false">
      <c r="A83" s="164"/>
      <c r="B83" s="104" t="s">
        <v>192</v>
      </c>
      <c r="C83" s="158"/>
      <c r="D83" s="157" t="s">
        <v>57</v>
      </c>
      <c r="E83" s="112" t="s">
        <v>58</v>
      </c>
      <c r="F83" s="113" t="n">
        <v>25</v>
      </c>
      <c r="G83" s="104"/>
    </row>
    <row r="84" customFormat="false" ht="18" hidden="false" customHeight="true" outlineLevel="0" collapsed="false">
      <c r="A84" s="164"/>
      <c r="B84" s="115" t="s">
        <v>193</v>
      </c>
      <c r="C84" s="158"/>
      <c r="D84" s="157" t="s">
        <v>57</v>
      </c>
      <c r="E84" s="116" t="s">
        <v>81</v>
      </c>
      <c r="F84" s="113" t="n">
        <v>15</v>
      </c>
      <c r="G84" s="104"/>
    </row>
    <row r="85" customFormat="false" ht="18" hidden="false" customHeight="true" outlineLevel="0" collapsed="false">
      <c r="A85" s="164"/>
      <c r="B85" s="115" t="s">
        <v>194</v>
      </c>
      <c r="C85" s="159"/>
      <c r="D85" s="160" t="s">
        <v>57</v>
      </c>
      <c r="E85" s="119" t="s">
        <v>81</v>
      </c>
      <c r="F85" s="120" t="n">
        <v>10</v>
      </c>
      <c r="G85" s="104"/>
    </row>
    <row r="86" customFormat="false" ht="25" hidden="false" customHeight="false" outlineLevel="0" collapsed="false">
      <c r="E86" s="122" t="s">
        <v>86</v>
      </c>
      <c r="F86" s="120" t="n">
        <f aca="false">SUM(F74:F85)</f>
        <v>160</v>
      </c>
      <c r="G86" s="104" t="n">
        <v>0</v>
      </c>
    </row>
    <row r="88" customFormat="false" ht="18" hidden="false" customHeight="true" outlineLevel="0" collapsed="false">
      <c r="A88" s="164" t="s">
        <v>29</v>
      </c>
      <c r="B88" s="104" t="s">
        <v>152</v>
      </c>
      <c r="C88" s="154" t="s">
        <v>57</v>
      </c>
      <c r="D88" s="155"/>
      <c r="E88" s="107" t="s">
        <v>58</v>
      </c>
      <c r="F88" s="108" t="n">
        <v>10</v>
      </c>
      <c r="G88" s="104"/>
    </row>
    <row r="89" customFormat="false" ht="18" hidden="false" customHeight="true" outlineLevel="0" collapsed="false">
      <c r="A89" s="164"/>
      <c r="B89" s="104" t="s">
        <v>130</v>
      </c>
      <c r="C89" s="157" t="s">
        <v>57</v>
      </c>
      <c r="D89" s="158"/>
      <c r="E89" s="112" t="s">
        <v>58</v>
      </c>
      <c r="F89" s="113" t="n">
        <v>2</v>
      </c>
      <c r="G89" s="104"/>
    </row>
    <row r="90" customFormat="false" ht="18" hidden="false" customHeight="true" outlineLevel="0" collapsed="false">
      <c r="A90" s="164"/>
      <c r="B90" s="104" t="s">
        <v>153</v>
      </c>
      <c r="C90" s="157" t="s">
        <v>57</v>
      </c>
      <c r="D90" s="158"/>
      <c r="E90" s="112" t="s">
        <v>58</v>
      </c>
      <c r="F90" s="113" t="n">
        <v>7</v>
      </c>
      <c r="G90" s="104"/>
    </row>
    <row r="91" customFormat="false" ht="18" hidden="false" customHeight="true" outlineLevel="0" collapsed="false">
      <c r="A91" s="164"/>
      <c r="B91" s="104" t="s">
        <v>187</v>
      </c>
      <c r="C91" s="157" t="s">
        <v>57</v>
      </c>
      <c r="D91" s="158"/>
      <c r="E91" s="112" t="s">
        <v>58</v>
      </c>
      <c r="F91" s="113" t="n">
        <v>8</v>
      </c>
      <c r="G91" s="104"/>
    </row>
    <row r="92" customFormat="false" ht="18" hidden="false" customHeight="true" outlineLevel="0" collapsed="false">
      <c r="A92" s="164"/>
      <c r="B92" s="104" t="s">
        <v>188</v>
      </c>
      <c r="C92" s="157" t="s">
        <v>57</v>
      </c>
      <c r="D92" s="158"/>
      <c r="E92" s="112" t="s">
        <v>58</v>
      </c>
      <c r="F92" s="113" t="n">
        <v>30</v>
      </c>
      <c r="G92" s="104"/>
    </row>
    <row r="93" customFormat="false" ht="18" hidden="false" customHeight="true" outlineLevel="0" collapsed="false">
      <c r="A93" s="164"/>
      <c r="B93" s="104" t="s">
        <v>189</v>
      </c>
      <c r="C93" s="157" t="s">
        <v>57</v>
      </c>
      <c r="D93" s="158"/>
      <c r="E93" s="112" t="s">
        <v>58</v>
      </c>
      <c r="F93" s="113" t="n">
        <v>30</v>
      </c>
      <c r="G93" s="104"/>
    </row>
    <row r="94" customFormat="false" ht="18" hidden="false" customHeight="true" outlineLevel="0" collapsed="false">
      <c r="A94" s="164"/>
      <c r="B94" s="104" t="s">
        <v>190</v>
      </c>
      <c r="C94" s="157" t="s">
        <v>57</v>
      </c>
      <c r="D94" s="158"/>
      <c r="E94" s="112" t="s">
        <v>58</v>
      </c>
      <c r="F94" s="113" t="n">
        <v>30</v>
      </c>
      <c r="G94" s="104"/>
    </row>
    <row r="95" customFormat="false" ht="18" hidden="false" customHeight="true" outlineLevel="0" collapsed="false">
      <c r="A95" s="164"/>
      <c r="B95" s="104" t="s">
        <v>191</v>
      </c>
      <c r="C95" s="158"/>
      <c r="D95" s="157" t="s">
        <v>57</v>
      </c>
      <c r="E95" s="112" t="s">
        <v>76</v>
      </c>
      <c r="F95" s="113" t="n">
        <v>15</v>
      </c>
      <c r="G95" s="104"/>
    </row>
    <row r="96" customFormat="false" ht="18" hidden="false" customHeight="true" outlineLevel="0" collapsed="false">
      <c r="A96" s="164"/>
      <c r="B96" s="104" t="s">
        <v>78</v>
      </c>
      <c r="C96" s="158"/>
      <c r="D96" s="157" t="s">
        <v>57</v>
      </c>
      <c r="E96" s="112" t="s">
        <v>76</v>
      </c>
      <c r="F96" s="113" t="n">
        <v>8</v>
      </c>
      <c r="G96" s="104"/>
    </row>
    <row r="97" customFormat="false" ht="18" hidden="false" customHeight="true" outlineLevel="0" collapsed="false">
      <c r="A97" s="164"/>
      <c r="B97" s="104" t="s">
        <v>192</v>
      </c>
      <c r="C97" s="158"/>
      <c r="D97" s="157" t="s">
        <v>57</v>
      </c>
      <c r="E97" s="112" t="s">
        <v>58</v>
      </c>
      <c r="F97" s="113" t="n">
        <v>25</v>
      </c>
      <c r="G97" s="104"/>
    </row>
    <row r="98" customFormat="false" ht="18" hidden="false" customHeight="true" outlineLevel="0" collapsed="false">
      <c r="A98" s="164"/>
      <c r="B98" s="115" t="s">
        <v>193</v>
      </c>
      <c r="C98" s="158"/>
      <c r="D98" s="157" t="s">
        <v>57</v>
      </c>
      <c r="E98" s="116" t="s">
        <v>81</v>
      </c>
      <c r="F98" s="113" t="n">
        <v>10</v>
      </c>
      <c r="G98" s="104"/>
    </row>
    <row r="99" customFormat="false" ht="18" hidden="false" customHeight="true" outlineLevel="0" collapsed="false">
      <c r="A99" s="164"/>
      <c r="B99" s="115" t="s">
        <v>194</v>
      </c>
      <c r="C99" s="159"/>
      <c r="D99" s="160" t="s">
        <v>57</v>
      </c>
      <c r="E99" s="119" t="s">
        <v>81</v>
      </c>
      <c r="F99" s="120" t="n">
        <v>10</v>
      </c>
      <c r="G99" s="104"/>
    </row>
    <row r="100" customFormat="false" ht="25" hidden="false" customHeight="false" outlineLevel="0" collapsed="false">
      <c r="E100" s="122" t="s">
        <v>86</v>
      </c>
      <c r="F100" s="120" t="n">
        <f aca="false">SUM(F88:F99)</f>
        <v>185</v>
      </c>
      <c r="G100" s="104" t="n">
        <v>0</v>
      </c>
    </row>
    <row r="102" customFormat="false" ht="18" hidden="false" customHeight="false" outlineLevel="0" collapsed="false">
      <c r="B102" s="165" t="s">
        <v>163</v>
      </c>
      <c r="C102" s="145" t="s">
        <v>164</v>
      </c>
    </row>
    <row r="103" customFormat="false" ht="18" hidden="false" customHeight="false" outlineLevel="0" collapsed="false">
      <c r="B103" s="104" t="s">
        <v>94</v>
      </c>
      <c r="C103" s="104" t="n">
        <v>10</v>
      </c>
    </row>
    <row r="104" customFormat="false" ht="18" hidden="false" customHeight="false" outlineLevel="0" collapsed="false">
      <c r="B104" s="115" t="s">
        <v>84</v>
      </c>
      <c r="C104" s="104" t="n">
        <v>2</v>
      </c>
    </row>
    <row r="108" s="102" customFormat="true" ht="35" hidden="false" customHeight="false" outlineLevel="0" collapsed="false">
      <c r="A108" s="166" t="s">
        <v>197</v>
      </c>
      <c r="C108" s="121"/>
      <c r="D108" s="121"/>
      <c r="E108" s="121"/>
    </row>
    <row r="109" customFormat="false" ht="23" hidden="false" customHeight="false" outlineLevel="0" collapsed="false">
      <c r="A109" s="130" t="s">
        <v>198</v>
      </c>
    </row>
    <row r="110" customFormat="false" ht="18" hidden="false" customHeight="false" outlineLevel="0" collapsed="false">
      <c r="A110" s="167" t="s">
        <v>199</v>
      </c>
    </row>
    <row r="111" customFormat="false" ht="18" hidden="false" customHeight="false" outlineLevel="0" collapsed="false">
      <c r="A111" s="167" t="s">
        <v>200</v>
      </c>
    </row>
    <row r="115" customFormat="false" ht="23" hidden="false" customHeight="false" outlineLevel="0" collapsed="false">
      <c r="A115" s="130" t="s">
        <v>201</v>
      </c>
    </row>
    <row r="116" customFormat="false" ht="18" hidden="false" customHeight="false" outlineLevel="0" collapsed="false">
      <c r="A116" s="167" t="s">
        <v>202</v>
      </c>
    </row>
    <row r="117" customFormat="false" ht="18" hidden="false" customHeight="false" outlineLevel="0" collapsed="false">
      <c r="A117" s="167" t="s">
        <v>203</v>
      </c>
    </row>
    <row r="124" customFormat="false" ht="23" hidden="false" customHeight="false" outlineLevel="0" collapsed="false">
      <c r="A124" s="130" t="s">
        <v>204</v>
      </c>
    </row>
    <row r="125" customFormat="false" ht="18" hidden="false" customHeight="false" outlineLevel="0" collapsed="false">
      <c r="A125" s="167" t="s">
        <v>205</v>
      </c>
    </row>
  </sheetData>
  <mergeCells count="10">
    <mergeCell ref="C2:E2"/>
    <mergeCell ref="A4:A15"/>
    <mergeCell ref="A18:A29"/>
    <mergeCell ref="K22:K25"/>
    <mergeCell ref="L22:L25"/>
    <mergeCell ref="A32:A43"/>
    <mergeCell ref="A46:A57"/>
    <mergeCell ref="A60:A71"/>
    <mergeCell ref="A74:A85"/>
    <mergeCell ref="A88:A9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8"/>
  <sheetViews>
    <sheetView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J26" activeCellId="0" sqref="J26"/>
    </sheetView>
  </sheetViews>
  <sheetFormatPr defaultColWidth="10.6875" defaultRowHeight="14" zeroHeight="false" outlineLevelRow="0" outlineLevelCol="0"/>
  <cols>
    <col collapsed="false" customWidth="true" hidden="false" outlineLevel="0" max="1" min="1" style="0" width="50.33"/>
    <col collapsed="false" customWidth="true" hidden="false" outlineLevel="0" max="2" min="2" style="168" width="68.51"/>
    <col collapsed="false" customWidth="true" hidden="false" outlineLevel="0" max="3" min="3" style="0" width="22.16"/>
    <col collapsed="false" customWidth="true" hidden="false" outlineLevel="0" max="4" min="4" style="0" width="20.33"/>
    <col collapsed="false" customWidth="true" hidden="false" outlineLevel="0" max="5" min="5" style="0" width="18.16"/>
    <col collapsed="false" customWidth="true" hidden="false" outlineLevel="0" max="6" min="6" style="0" width="22.33"/>
    <col collapsed="false" customWidth="true" hidden="false" outlineLevel="0" max="7" min="7" style="0" width="12.83"/>
    <col collapsed="false" customWidth="true" hidden="false" outlineLevel="0" max="10" min="10" style="0" width="29.17"/>
    <col collapsed="false" customWidth="true" hidden="false" outlineLevel="0" max="11" min="11" style="0" width="17"/>
    <col collapsed="false" customWidth="true" hidden="false" outlineLevel="0" max="12" min="12" style="0" width="62.83"/>
  </cols>
  <sheetData>
    <row r="1" customFormat="false" ht="89" hidden="false" customHeight="false" outlineLevel="0" collapsed="false">
      <c r="A1" s="152" t="s">
        <v>30</v>
      </c>
      <c r="C1" s="151"/>
      <c r="D1" s="151"/>
      <c r="E1" s="151"/>
      <c r="F1" s="102"/>
    </row>
    <row r="2" customFormat="false" ht="23" hidden="false" customHeight="false" outlineLevel="0" collapsed="false">
      <c r="A2" s="91"/>
      <c r="B2" s="92" t="s">
        <v>47</v>
      </c>
      <c r="C2" s="93" t="s">
        <v>48</v>
      </c>
      <c r="D2" s="93"/>
      <c r="E2" s="93"/>
      <c r="F2" s="153"/>
      <c r="G2" s="95"/>
    </row>
    <row r="3" s="151" customFormat="true" ht="21" hidden="false" customHeight="true" outlineLevel="0" collapsed="false">
      <c r="A3" s="96" t="s">
        <v>49</v>
      </c>
      <c r="B3" s="169" t="s">
        <v>50</v>
      </c>
      <c r="C3" s="98" t="s">
        <v>51</v>
      </c>
      <c r="D3" s="99" t="s">
        <v>52</v>
      </c>
      <c r="E3" s="99" t="s">
        <v>53</v>
      </c>
      <c r="F3" s="170" t="s">
        <v>54</v>
      </c>
      <c r="G3" s="170" t="s">
        <v>55</v>
      </c>
    </row>
    <row r="4" customFormat="false" ht="22" hidden="false" customHeight="true" outlineLevel="0" collapsed="false">
      <c r="A4" s="133" t="s">
        <v>31</v>
      </c>
      <c r="B4" s="104" t="s">
        <v>152</v>
      </c>
      <c r="C4" s="154" t="s">
        <v>57</v>
      </c>
      <c r="D4" s="155"/>
      <c r="E4" s="107" t="s">
        <v>58</v>
      </c>
      <c r="F4" s="108" t="n">
        <v>10</v>
      </c>
      <c r="G4" s="156"/>
    </row>
    <row r="5" customFormat="false" ht="18" hidden="false" customHeight="false" outlineLevel="0" collapsed="false">
      <c r="A5" s="133"/>
      <c r="B5" s="104" t="s">
        <v>130</v>
      </c>
      <c r="C5" s="157" t="s">
        <v>57</v>
      </c>
      <c r="D5" s="158"/>
      <c r="E5" s="112" t="s">
        <v>58</v>
      </c>
      <c r="F5" s="113" t="n">
        <v>2</v>
      </c>
      <c r="G5" s="156"/>
    </row>
    <row r="6" customFormat="false" ht="18" hidden="false" customHeight="false" outlineLevel="0" collapsed="false">
      <c r="A6" s="133"/>
      <c r="B6" s="104" t="s">
        <v>153</v>
      </c>
      <c r="C6" s="157" t="s">
        <v>57</v>
      </c>
      <c r="D6" s="158"/>
      <c r="E6" s="112" t="s">
        <v>58</v>
      </c>
      <c r="F6" s="113" t="n">
        <v>7</v>
      </c>
      <c r="G6" s="156"/>
    </row>
    <row r="7" customFormat="false" ht="18" hidden="false" customHeight="false" outlineLevel="0" collapsed="false">
      <c r="A7" s="133"/>
      <c r="B7" s="104" t="s">
        <v>187</v>
      </c>
      <c r="C7" s="157" t="s">
        <v>57</v>
      </c>
      <c r="D7" s="158"/>
      <c r="E7" s="112" t="s">
        <v>58</v>
      </c>
      <c r="F7" s="113" t="n">
        <v>8</v>
      </c>
      <c r="G7" s="156"/>
    </row>
    <row r="8" customFormat="false" ht="18" hidden="false" customHeight="false" outlineLevel="0" collapsed="false">
      <c r="A8" s="133"/>
      <c r="B8" s="104" t="s">
        <v>188</v>
      </c>
      <c r="C8" s="157" t="s">
        <v>57</v>
      </c>
      <c r="D8" s="158"/>
      <c r="E8" s="112" t="s">
        <v>58</v>
      </c>
      <c r="F8" s="113" t="n">
        <v>10</v>
      </c>
      <c r="G8" s="156"/>
      <c r="J8" s="109" t="s">
        <v>60</v>
      </c>
      <c r="K8" s="104" t="n">
        <f aca="false">SUM(F16+F30+F44+F58+F72)</f>
        <v>695</v>
      </c>
    </row>
    <row r="9" customFormat="false" ht="18" hidden="false" customHeight="false" outlineLevel="0" collapsed="false">
      <c r="A9" s="133"/>
      <c r="B9" s="104" t="s">
        <v>189</v>
      </c>
      <c r="C9" s="157" t="s">
        <v>57</v>
      </c>
      <c r="D9" s="158"/>
      <c r="E9" s="112" t="s">
        <v>58</v>
      </c>
      <c r="F9" s="113" t="n">
        <v>10</v>
      </c>
      <c r="G9" s="156"/>
      <c r="J9" s="109" t="s">
        <v>62</v>
      </c>
      <c r="K9" s="104" t="n">
        <v>0</v>
      </c>
    </row>
    <row r="10" customFormat="false" ht="18" hidden="false" customHeight="false" outlineLevel="0" collapsed="false">
      <c r="A10" s="133"/>
      <c r="B10" s="104" t="s">
        <v>190</v>
      </c>
      <c r="C10" s="157" t="s">
        <v>57</v>
      </c>
      <c r="D10" s="158"/>
      <c r="E10" s="112" t="s">
        <v>58</v>
      </c>
      <c r="F10" s="113" t="n">
        <v>10</v>
      </c>
      <c r="G10" s="156"/>
      <c r="J10" s="109" t="s">
        <v>64</v>
      </c>
      <c r="K10" s="104" t="n">
        <v>0</v>
      </c>
    </row>
    <row r="11" customFormat="false" ht="18" hidden="false" customHeight="false" outlineLevel="0" collapsed="false">
      <c r="A11" s="133"/>
      <c r="B11" s="104" t="s">
        <v>191</v>
      </c>
      <c r="C11" s="158"/>
      <c r="D11" s="157" t="s">
        <v>57</v>
      </c>
      <c r="E11" s="112" t="s">
        <v>76</v>
      </c>
      <c r="F11" s="113" t="n">
        <v>8</v>
      </c>
      <c r="G11" s="156"/>
      <c r="J11" s="114" t="s">
        <v>66</v>
      </c>
      <c r="K11" s="104" t="n">
        <v>16.31818182</v>
      </c>
    </row>
    <row r="12" customFormat="false" ht="18" hidden="false" customHeight="false" outlineLevel="0" collapsed="false">
      <c r="A12" s="133"/>
      <c r="B12" s="104" t="s">
        <v>78</v>
      </c>
      <c r="C12" s="158"/>
      <c r="D12" s="157" t="s">
        <v>57</v>
      </c>
      <c r="E12" s="112" t="s">
        <v>76</v>
      </c>
      <c r="F12" s="113" t="n">
        <v>8</v>
      </c>
      <c r="G12" s="156"/>
    </row>
    <row r="13" customFormat="false" ht="18" hidden="false" customHeight="false" outlineLevel="0" collapsed="false">
      <c r="A13" s="133"/>
      <c r="B13" s="104" t="s">
        <v>192</v>
      </c>
      <c r="C13" s="158"/>
      <c r="D13" s="157" t="s">
        <v>57</v>
      </c>
      <c r="E13" s="112" t="s">
        <v>58</v>
      </c>
      <c r="F13" s="113" t="n">
        <v>15</v>
      </c>
      <c r="G13" s="156"/>
    </row>
    <row r="14" customFormat="false" ht="18" hidden="false" customHeight="false" outlineLevel="0" collapsed="false">
      <c r="A14" s="133"/>
      <c r="B14" s="115" t="s">
        <v>193</v>
      </c>
      <c r="C14" s="158"/>
      <c r="D14" s="157" t="s">
        <v>57</v>
      </c>
      <c r="E14" s="116" t="s">
        <v>81</v>
      </c>
      <c r="F14" s="113" t="n">
        <v>20</v>
      </c>
      <c r="G14" s="156"/>
    </row>
    <row r="15" customFormat="false" ht="18" hidden="false" customHeight="false" outlineLevel="0" collapsed="false">
      <c r="A15" s="133"/>
      <c r="B15" s="115" t="s">
        <v>194</v>
      </c>
      <c r="C15" s="159"/>
      <c r="D15" s="160" t="s">
        <v>57</v>
      </c>
      <c r="E15" s="119" t="s">
        <v>81</v>
      </c>
      <c r="F15" s="120" t="n">
        <v>3</v>
      </c>
      <c r="G15" s="156"/>
      <c r="J15" s="109" t="s">
        <v>70</v>
      </c>
      <c r="K15" s="104" t="n">
        <f aca="false">K8-K9</f>
        <v>695</v>
      </c>
    </row>
    <row r="16" customFormat="false" ht="25" hidden="false" customHeight="false" outlineLevel="0" collapsed="false">
      <c r="C16" s="151"/>
      <c r="D16" s="151"/>
      <c r="E16" s="122" t="s">
        <v>86</v>
      </c>
      <c r="F16" s="120" t="n">
        <f aca="false">SUM(F4:F15)</f>
        <v>111</v>
      </c>
      <c r="G16" s="104" t="n">
        <v>0</v>
      </c>
      <c r="J16" s="109" t="s">
        <v>72</v>
      </c>
      <c r="K16" s="104" t="n">
        <f aca="false">K15/K11</f>
        <v>42.5905292431654</v>
      </c>
    </row>
    <row r="17" customFormat="false" ht="18" hidden="false" customHeight="false" outlineLevel="0" collapsed="false">
      <c r="C17" s="151"/>
      <c r="D17" s="151"/>
      <c r="E17" s="151"/>
      <c r="F17" s="102"/>
      <c r="J17" s="102"/>
      <c r="K17" s="102"/>
    </row>
    <row r="18" customFormat="false" ht="18" hidden="false" customHeight="true" outlineLevel="0" collapsed="false">
      <c r="A18" s="103" t="s">
        <v>32</v>
      </c>
      <c r="B18" s="104" t="s">
        <v>152</v>
      </c>
      <c r="C18" s="154" t="s">
        <v>57</v>
      </c>
      <c r="D18" s="155"/>
      <c r="E18" s="107" t="s">
        <v>58</v>
      </c>
      <c r="F18" s="108" t="n">
        <v>10</v>
      </c>
      <c r="G18" s="104"/>
      <c r="J18" s="102"/>
      <c r="K18" s="102"/>
    </row>
    <row r="19" customFormat="false" ht="18" hidden="false" customHeight="true" outlineLevel="0" collapsed="false">
      <c r="A19" s="103"/>
      <c r="B19" s="104" t="s">
        <v>130</v>
      </c>
      <c r="C19" s="157" t="s">
        <v>57</v>
      </c>
      <c r="D19" s="158"/>
      <c r="E19" s="112" t="s">
        <v>58</v>
      </c>
      <c r="F19" s="113" t="n">
        <v>2</v>
      </c>
      <c r="G19" s="104"/>
      <c r="J19" s="109" t="s">
        <v>77</v>
      </c>
      <c r="K19" s="104" t="n">
        <f aca="false">ROUND(K16,0)</f>
        <v>43</v>
      </c>
    </row>
    <row r="20" customFormat="false" ht="18" hidden="false" customHeight="true" outlineLevel="0" collapsed="false">
      <c r="A20" s="103"/>
      <c r="B20" s="104" t="s">
        <v>153</v>
      </c>
      <c r="C20" s="157" t="s">
        <v>57</v>
      </c>
      <c r="D20" s="158"/>
      <c r="E20" s="112" t="s">
        <v>58</v>
      </c>
      <c r="F20" s="113" t="n">
        <v>7</v>
      </c>
      <c r="G20" s="104"/>
      <c r="J20" s="102"/>
      <c r="K20" s="102"/>
    </row>
    <row r="21" customFormat="false" ht="18" hidden="false" customHeight="true" outlineLevel="0" collapsed="false">
      <c r="A21" s="103"/>
      <c r="B21" s="104" t="s">
        <v>187</v>
      </c>
      <c r="C21" s="157" t="s">
        <v>57</v>
      </c>
      <c r="D21" s="158"/>
      <c r="E21" s="112" t="s">
        <v>58</v>
      </c>
      <c r="F21" s="113" t="n">
        <v>8</v>
      </c>
      <c r="G21" s="104"/>
    </row>
    <row r="22" customFormat="false" ht="18" hidden="false" customHeight="true" outlineLevel="0" collapsed="false">
      <c r="A22" s="103"/>
      <c r="B22" s="104" t="s">
        <v>188</v>
      </c>
      <c r="C22" s="157" t="s">
        <v>57</v>
      </c>
      <c r="D22" s="158"/>
      <c r="E22" s="112" t="s">
        <v>58</v>
      </c>
      <c r="F22" s="113" t="n">
        <v>10</v>
      </c>
      <c r="G22" s="104"/>
      <c r="K22" s="117" t="s">
        <v>82</v>
      </c>
      <c r="L22" s="161" t="s">
        <v>196</v>
      </c>
    </row>
    <row r="23" customFormat="false" ht="18" hidden="false" customHeight="true" outlineLevel="0" collapsed="false">
      <c r="A23" s="103"/>
      <c r="B23" s="104" t="s">
        <v>189</v>
      </c>
      <c r="C23" s="157" t="s">
        <v>57</v>
      </c>
      <c r="D23" s="158"/>
      <c r="E23" s="112" t="s">
        <v>58</v>
      </c>
      <c r="F23" s="113" t="n">
        <v>10</v>
      </c>
      <c r="G23" s="104"/>
      <c r="K23" s="117"/>
      <c r="L23" s="161"/>
    </row>
    <row r="24" customFormat="false" ht="18" hidden="false" customHeight="true" outlineLevel="0" collapsed="false">
      <c r="A24" s="103"/>
      <c r="B24" s="104" t="s">
        <v>190</v>
      </c>
      <c r="C24" s="157" t="s">
        <v>57</v>
      </c>
      <c r="D24" s="158"/>
      <c r="E24" s="112" t="s">
        <v>58</v>
      </c>
      <c r="F24" s="113" t="n">
        <v>10</v>
      </c>
      <c r="G24" s="104"/>
      <c r="K24" s="117"/>
      <c r="L24" s="161"/>
    </row>
    <row r="25" customFormat="false" ht="18" hidden="false" customHeight="true" outlineLevel="0" collapsed="false">
      <c r="A25" s="103"/>
      <c r="B25" s="104" t="s">
        <v>191</v>
      </c>
      <c r="C25" s="158"/>
      <c r="D25" s="157" t="s">
        <v>57</v>
      </c>
      <c r="E25" s="112" t="s">
        <v>76</v>
      </c>
      <c r="F25" s="113" t="n">
        <v>7</v>
      </c>
      <c r="G25" s="104"/>
      <c r="K25" s="117"/>
      <c r="L25" s="161"/>
    </row>
    <row r="26" s="162" customFormat="true" ht="25" hidden="false" customHeight="true" outlineLevel="0" collapsed="false">
      <c r="A26" s="103"/>
      <c r="B26" s="104" t="s">
        <v>78</v>
      </c>
      <c r="C26" s="158"/>
      <c r="D26" s="157" t="s">
        <v>57</v>
      </c>
      <c r="E26" s="112" t="s">
        <v>76</v>
      </c>
      <c r="F26" s="113" t="n">
        <v>8</v>
      </c>
      <c r="G26" s="104"/>
    </row>
    <row r="27" customFormat="false" ht="18" hidden="false" customHeight="true" outlineLevel="0" collapsed="false">
      <c r="A27" s="103"/>
      <c r="B27" s="104" t="s">
        <v>192</v>
      </c>
      <c r="C27" s="158"/>
      <c r="D27" s="157" t="s">
        <v>57</v>
      </c>
      <c r="E27" s="112" t="s">
        <v>58</v>
      </c>
      <c r="F27" s="113" t="n">
        <v>10</v>
      </c>
      <c r="G27" s="104"/>
    </row>
    <row r="28" customFormat="false" ht="18" hidden="false" customHeight="true" outlineLevel="0" collapsed="false">
      <c r="A28" s="103"/>
      <c r="B28" s="115" t="s">
        <v>193</v>
      </c>
      <c r="C28" s="158"/>
      <c r="D28" s="157" t="s">
        <v>57</v>
      </c>
      <c r="E28" s="116" t="s">
        <v>81</v>
      </c>
      <c r="F28" s="113" t="n">
        <v>8</v>
      </c>
      <c r="G28" s="104"/>
    </row>
    <row r="29" customFormat="false" ht="18" hidden="false" customHeight="true" outlineLevel="0" collapsed="false">
      <c r="A29" s="103"/>
      <c r="B29" s="115" t="s">
        <v>194</v>
      </c>
      <c r="C29" s="159"/>
      <c r="D29" s="160" t="s">
        <v>57</v>
      </c>
      <c r="E29" s="119" t="s">
        <v>81</v>
      </c>
      <c r="F29" s="120" t="n">
        <v>3</v>
      </c>
      <c r="G29" s="104"/>
    </row>
    <row r="30" customFormat="false" ht="25" hidden="false" customHeight="false" outlineLevel="0" collapsed="false">
      <c r="C30" s="151"/>
      <c r="D30" s="151"/>
      <c r="E30" s="122" t="s">
        <v>86</v>
      </c>
      <c r="F30" s="120" t="n">
        <f aca="false">SUM(F18:F29)</f>
        <v>93</v>
      </c>
      <c r="G30" s="104" t="n">
        <v>0</v>
      </c>
    </row>
    <row r="32" customFormat="false" ht="18" hidden="false" customHeight="true" outlineLevel="0" collapsed="false">
      <c r="A32" s="103" t="s">
        <v>33</v>
      </c>
      <c r="B32" s="104" t="s">
        <v>152</v>
      </c>
      <c r="C32" s="154" t="s">
        <v>57</v>
      </c>
      <c r="D32" s="155"/>
      <c r="E32" s="107" t="s">
        <v>58</v>
      </c>
      <c r="F32" s="108" t="n">
        <v>10</v>
      </c>
      <c r="G32" s="104"/>
    </row>
    <row r="33" customFormat="false" ht="18" hidden="false" customHeight="false" outlineLevel="0" collapsed="false">
      <c r="A33" s="103"/>
      <c r="B33" s="104" t="s">
        <v>130</v>
      </c>
      <c r="C33" s="157" t="s">
        <v>57</v>
      </c>
      <c r="D33" s="158"/>
      <c r="E33" s="112" t="s">
        <v>58</v>
      </c>
      <c r="F33" s="113" t="n">
        <v>2</v>
      </c>
      <c r="G33" s="104"/>
    </row>
    <row r="34" customFormat="false" ht="18" hidden="false" customHeight="false" outlineLevel="0" collapsed="false">
      <c r="A34" s="103"/>
      <c r="B34" s="104" t="s">
        <v>153</v>
      </c>
      <c r="C34" s="157" t="s">
        <v>57</v>
      </c>
      <c r="D34" s="158"/>
      <c r="E34" s="112" t="s">
        <v>58</v>
      </c>
      <c r="F34" s="113" t="n">
        <v>7</v>
      </c>
      <c r="G34" s="104"/>
    </row>
    <row r="35" customFormat="false" ht="18" hidden="false" customHeight="false" outlineLevel="0" collapsed="false">
      <c r="A35" s="103"/>
      <c r="B35" s="104" t="s">
        <v>187</v>
      </c>
      <c r="C35" s="157" t="s">
        <v>57</v>
      </c>
      <c r="D35" s="158"/>
      <c r="E35" s="112" t="s">
        <v>58</v>
      </c>
      <c r="F35" s="113" t="n">
        <v>8</v>
      </c>
      <c r="G35" s="104"/>
    </row>
    <row r="36" customFormat="false" ht="18" hidden="false" customHeight="false" outlineLevel="0" collapsed="false">
      <c r="A36" s="103"/>
      <c r="B36" s="104" t="s">
        <v>188</v>
      </c>
      <c r="C36" s="157" t="s">
        <v>57</v>
      </c>
      <c r="D36" s="158"/>
      <c r="E36" s="112" t="s">
        <v>58</v>
      </c>
      <c r="F36" s="113" t="n">
        <v>20</v>
      </c>
      <c r="G36" s="104"/>
    </row>
    <row r="37" customFormat="false" ht="18" hidden="false" customHeight="false" outlineLevel="0" collapsed="false">
      <c r="A37" s="103"/>
      <c r="B37" s="104" t="s">
        <v>189</v>
      </c>
      <c r="C37" s="157" t="s">
        <v>57</v>
      </c>
      <c r="D37" s="158"/>
      <c r="E37" s="112" t="s">
        <v>58</v>
      </c>
      <c r="F37" s="113" t="n">
        <v>20</v>
      </c>
      <c r="G37" s="104"/>
    </row>
    <row r="38" customFormat="false" ht="18" hidden="false" customHeight="false" outlineLevel="0" collapsed="false">
      <c r="A38" s="103"/>
      <c r="B38" s="104" t="s">
        <v>190</v>
      </c>
      <c r="C38" s="157" t="s">
        <v>57</v>
      </c>
      <c r="D38" s="158"/>
      <c r="E38" s="112" t="s">
        <v>58</v>
      </c>
      <c r="F38" s="113" t="n">
        <v>20</v>
      </c>
      <c r="G38" s="104"/>
    </row>
    <row r="39" customFormat="false" ht="18" hidden="false" customHeight="false" outlineLevel="0" collapsed="false">
      <c r="A39" s="103"/>
      <c r="B39" s="104" t="s">
        <v>191</v>
      </c>
      <c r="C39" s="158"/>
      <c r="D39" s="157" t="s">
        <v>57</v>
      </c>
      <c r="E39" s="112" t="s">
        <v>76</v>
      </c>
      <c r="F39" s="113" t="n">
        <v>15</v>
      </c>
      <c r="G39" s="104"/>
    </row>
    <row r="40" customFormat="false" ht="18" hidden="false" customHeight="false" outlineLevel="0" collapsed="false">
      <c r="A40" s="103"/>
      <c r="B40" s="104" t="s">
        <v>78</v>
      </c>
      <c r="C40" s="158"/>
      <c r="D40" s="157" t="s">
        <v>57</v>
      </c>
      <c r="E40" s="112" t="s">
        <v>76</v>
      </c>
      <c r="F40" s="113" t="n">
        <v>8</v>
      </c>
      <c r="G40" s="104"/>
    </row>
    <row r="41" customFormat="false" ht="18" hidden="false" customHeight="false" outlineLevel="0" collapsed="false">
      <c r="A41" s="103"/>
      <c r="B41" s="104" t="s">
        <v>192</v>
      </c>
      <c r="C41" s="158"/>
      <c r="D41" s="157" t="s">
        <v>57</v>
      </c>
      <c r="E41" s="112" t="s">
        <v>58</v>
      </c>
      <c r="F41" s="113" t="n">
        <v>25</v>
      </c>
      <c r="G41" s="104"/>
    </row>
    <row r="42" customFormat="false" ht="18" hidden="false" customHeight="false" outlineLevel="0" collapsed="false">
      <c r="A42" s="103"/>
      <c r="B42" s="115" t="s">
        <v>193</v>
      </c>
      <c r="C42" s="158"/>
      <c r="D42" s="157" t="s">
        <v>57</v>
      </c>
      <c r="E42" s="116" t="s">
        <v>81</v>
      </c>
      <c r="F42" s="113" t="n">
        <v>15</v>
      </c>
      <c r="G42" s="104"/>
    </row>
    <row r="43" customFormat="false" ht="18" hidden="false" customHeight="false" outlineLevel="0" collapsed="false">
      <c r="A43" s="103"/>
      <c r="B43" s="115" t="s">
        <v>194</v>
      </c>
      <c r="C43" s="159"/>
      <c r="D43" s="160" t="s">
        <v>57</v>
      </c>
      <c r="E43" s="119" t="s">
        <v>81</v>
      </c>
      <c r="F43" s="120" t="n">
        <v>20</v>
      </c>
      <c r="G43" s="104"/>
    </row>
    <row r="44" customFormat="false" ht="25" hidden="false" customHeight="false" outlineLevel="0" collapsed="false">
      <c r="C44" s="151"/>
      <c r="D44" s="151"/>
      <c r="E44" s="122" t="s">
        <v>86</v>
      </c>
      <c r="F44" s="120" t="n">
        <f aca="false">SUM(F32:F43)</f>
        <v>170</v>
      </c>
      <c r="G44" s="104" t="n">
        <v>0</v>
      </c>
    </row>
    <row r="46" customFormat="false" ht="18" hidden="false" customHeight="true" outlineLevel="0" collapsed="false">
      <c r="A46" s="103" t="s">
        <v>34</v>
      </c>
      <c r="B46" s="104" t="s">
        <v>152</v>
      </c>
      <c r="C46" s="154" t="s">
        <v>57</v>
      </c>
      <c r="D46" s="155"/>
      <c r="E46" s="107" t="s">
        <v>58</v>
      </c>
      <c r="F46" s="108" t="n">
        <v>10</v>
      </c>
      <c r="G46" s="104"/>
    </row>
    <row r="47" customFormat="false" ht="18" hidden="false" customHeight="false" outlineLevel="0" collapsed="false">
      <c r="A47" s="103"/>
      <c r="B47" s="104" t="s">
        <v>130</v>
      </c>
      <c r="C47" s="157" t="s">
        <v>57</v>
      </c>
      <c r="D47" s="158"/>
      <c r="E47" s="112" t="s">
        <v>58</v>
      </c>
      <c r="F47" s="113" t="n">
        <v>2</v>
      </c>
      <c r="G47" s="104"/>
    </row>
    <row r="48" customFormat="false" ht="18" hidden="false" customHeight="false" outlineLevel="0" collapsed="false">
      <c r="A48" s="103"/>
      <c r="B48" s="104" t="s">
        <v>153</v>
      </c>
      <c r="C48" s="157" t="s">
        <v>57</v>
      </c>
      <c r="D48" s="158"/>
      <c r="E48" s="112" t="s">
        <v>58</v>
      </c>
      <c r="F48" s="113" t="n">
        <v>7</v>
      </c>
      <c r="G48" s="104"/>
    </row>
    <row r="49" customFormat="false" ht="18" hidden="false" customHeight="false" outlineLevel="0" collapsed="false">
      <c r="A49" s="103"/>
      <c r="B49" s="104" t="s">
        <v>187</v>
      </c>
      <c r="C49" s="157" t="s">
        <v>57</v>
      </c>
      <c r="D49" s="158"/>
      <c r="E49" s="112" t="s">
        <v>58</v>
      </c>
      <c r="F49" s="113" t="n">
        <v>8</v>
      </c>
      <c r="G49" s="104"/>
    </row>
    <row r="50" customFormat="false" ht="18" hidden="false" customHeight="false" outlineLevel="0" collapsed="false">
      <c r="A50" s="103"/>
      <c r="B50" s="104" t="s">
        <v>188</v>
      </c>
      <c r="C50" s="157" t="s">
        <v>57</v>
      </c>
      <c r="D50" s="158"/>
      <c r="E50" s="112" t="s">
        <v>58</v>
      </c>
      <c r="F50" s="113" t="n">
        <v>30</v>
      </c>
      <c r="G50" s="104"/>
    </row>
    <row r="51" customFormat="false" ht="18" hidden="false" customHeight="false" outlineLevel="0" collapsed="false">
      <c r="A51" s="103"/>
      <c r="B51" s="104" t="s">
        <v>189</v>
      </c>
      <c r="C51" s="157" t="s">
        <v>57</v>
      </c>
      <c r="D51" s="158"/>
      <c r="E51" s="112" t="s">
        <v>58</v>
      </c>
      <c r="F51" s="113" t="n">
        <v>30</v>
      </c>
      <c r="G51" s="104"/>
    </row>
    <row r="52" customFormat="false" ht="18" hidden="false" customHeight="false" outlineLevel="0" collapsed="false">
      <c r="A52" s="103"/>
      <c r="B52" s="104" t="s">
        <v>190</v>
      </c>
      <c r="C52" s="157" t="s">
        <v>57</v>
      </c>
      <c r="D52" s="158"/>
      <c r="E52" s="112" t="s">
        <v>58</v>
      </c>
      <c r="F52" s="113" t="n">
        <v>30</v>
      </c>
      <c r="G52" s="104"/>
    </row>
    <row r="53" customFormat="false" ht="18" hidden="false" customHeight="false" outlineLevel="0" collapsed="false">
      <c r="A53" s="103"/>
      <c r="B53" s="104" t="s">
        <v>191</v>
      </c>
      <c r="C53" s="158"/>
      <c r="D53" s="157" t="s">
        <v>57</v>
      </c>
      <c r="E53" s="112" t="s">
        <v>76</v>
      </c>
      <c r="F53" s="113" t="n">
        <v>15</v>
      </c>
      <c r="G53" s="104"/>
    </row>
    <row r="54" customFormat="false" ht="18" hidden="false" customHeight="false" outlineLevel="0" collapsed="false">
      <c r="A54" s="103"/>
      <c r="B54" s="104" t="s">
        <v>78</v>
      </c>
      <c r="C54" s="158"/>
      <c r="D54" s="157" t="s">
        <v>57</v>
      </c>
      <c r="E54" s="112" t="s">
        <v>76</v>
      </c>
      <c r="F54" s="113" t="n">
        <v>8</v>
      </c>
      <c r="G54" s="104"/>
    </row>
    <row r="55" customFormat="false" ht="18" hidden="false" customHeight="false" outlineLevel="0" collapsed="false">
      <c r="A55" s="103"/>
      <c r="B55" s="104" t="s">
        <v>192</v>
      </c>
      <c r="C55" s="158"/>
      <c r="D55" s="157" t="s">
        <v>57</v>
      </c>
      <c r="E55" s="112" t="s">
        <v>58</v>
      </c>
      <c r="F55" s="113" t="n">
        <v>25</v>
      </c>
      <c r="G55" s="104"/>
    </row>
    <row r="56" customFormat="false" ht="18" hidden="false" customHeight="false" outlineLevel="0" collapsed="false">
      <c r="A56" s="103"/>
      <c r="B56" s="115" t="s">
        <v>193</v>
      </c>
      <c r="C56" s="158"/>
      <c r="D56" s="157" t="s">
        <v>57</v>
      </c>
      <c r="E56" s="116" t="s">
        <v>81</v>
      </c>
      <c r="F56" s="113" t="n">
        <v>20</v>
      </c>
      <c r="G56" s="104"/>
    </row>
    <row r="57" customFormat="false" ht="18" hidden="false" customHeight="false" outlineLevel="0" collapsed="false">
      <c r="A57" s="103"/>
      <c r="B57" s="115" t="s">
        <v>194</v>
      </c>
      <c r="C57" s="159"/>
      <c r="D57" s="160" t="s">
        <v>57</v>
      </c>
      <c r="E57" s="119" t="s">
        <v>81</v>
      </c>
      <c r="F57" s="120" t="n">
        <v>20</v>
      </c>
      <c r="G57" s="104"/>
    </row>
    <row r="58" customFormat="false" ht="25" hidden="false" customHeight="false" outlineLevel="0" collapsed="false">
      <c r="C58" s="151"/>
      <c r="D58" s="151"/>
      <c r="E58" s="122" t="s">
        <v>86</v>
      </c>
      <c r="F58" s="120" t="n">
        <f aca="false">SUM(F46:F57)</f>
        <v>205</v>
      </c>
      <c r="G58" s="104" t="n">
        <v>0</v>
      </c>
    </row>
    <row r="60" customFormat="false" ht="18" hidden="false" customHeight="true" outlineLevel="0" collapsed="false">
      <c r="A60" s="103" t="s">
        <v>35</v>
      </c>
      <c r="B60" s="104" t="s">
        <v>152</v>
      </c>
      <c r="C60" s="154" t="s">
        <v>57</v>
      </c>
      <c r="D60" s="155"/>
      <c r="E60" s="107" t="s">
        <v>58</v>
      </c>
      <c r="F60" s="108" t="n">
        <v>10</v>
      </c>
      <c r="G60" s="104"/>
    </row>
    <row r="61" customFormat="false" ht="18" hidden="false" customHeight="false" outlineLevel="0" collapsed="false">
      <c r="A61" s="103"/>
      <c r="B61" s="104" t="s">
        <v>130</v>
      </c>
      <c r="C61" s="157" t="s">
        <v>57</v>
      </c>
      <c r="D61" s="158"/>
      <c r="E61" s="112" t="s">
        <v>58</v>
      </c>
      <c r="F61" s="113" t="n">
        <v>2</v>
      </c>
      <c r="G61" s="104"/>
    </row>
    <row r="62" customFormat="false" ht="18" hidden="false" customHeight="false" outlineLevel="0" collapsed="false">
      <c r="A62" s="103"/>
      <c r="B62" s="104" t="s">
        <v>153</v>
      </c>
      <c r="C62" s="157" t="s">
        <v>57</v>
      </c>
      <c r="D62" s="158"/>
      <c r="E62" s="112" t="s">
        <v>58</v>
      </c>
      <c r="F62" s="113" t="n">
        <v>7</v>
      </c>
      <c r="G62" s="104"/>
    </row>
    <row r="63" customFormat="false" ht="18" hidden="false" customHeight="false" outlineLevel="0" collapsed="false">
      <c r="A63" s="103"/>
      <c r="B63" s="104" t="s">
        <v>187</v>
      </c>
      <c r="C63" s="157" t="s">
        <v>57</v>
      </c>
      <c r="D63" s="158"/>
      <c r="E63" s="112" t="s">
        <v>58</v>
      </c>
      <c r="F63" s="113" t="n">
        <v>8</v>
      </c>
      <c r="G63" s="104"/>
    </row>
    <row r="64" customFormat="false" ht="18" hidden="false" customHeight="false" outlineLevel="0" collapsed="false">
      <c r="A64" s="103"/>
      <c r="B64" s="104" t="s">
        <v>188</v>
      </c>
      <c r="C64" s="157" t="s">
        <v>57</v>
      </c>
      <c r="D64" s="158"/>
      <c r="E64" s="112" t="s">
        <v>58</v>
      </c>
      <c r="F64" s="113" t="n">
        <v>10</v>
      </c>
      <c r="G64" s="104"/>
    </row>
    <row r="65" customFormat="false" ht="18" hidden="false" customHeight="false" outlineLevel="0" collapsed="false">
      <c r="A65" s="103"/>
      <c r="B65" s="104" t="s">
        <v>189</v>
      </c>
      <c r="C65" s="157" t="s">
        <v>57</v>
      </c>
      <c r="D65" s="158"/>
      <c r="E65" s="112" t="s">
        <v>58</v>
      </c>
      <c r="F65" s="113" t="n">
        <v>10</v>
      </c>
      <c r="G65" s="104"/>
    </row>
    <row r="66" customFormat="false" ht="18" hidden="false" customHeight="false" outlineLevel="0" collapsed="false">
      <c r="A66" s="103"/>
      <c r="B66" s="104" t="s">
        <v>190</v>
      </c>
      <c r="C66" s="157" t="s">
        <v>57</v>
      </c>
      <c r="D66" s="158"/>
      <c r="E66" s="112" t="s">
        <v>58</v>
      </c>
      <c r="F66" s="113" t="n">
        <v>10</v>
      </c>
      <c r="G66" s="104"/>
    </row>
    <row r="67" customFormat="false" ht="18" hidden="false" customHeight="false" outlineLevel="0" collapsed="false">
      <c r="A67" s="103"/>
      <c r="B67" s="104" t="s">
        <v>191</v>
      </c>
      <c r="C67" s="158"/>
      <c r="D67" s="157" t="s">
        <v>57</v>
      </c>
      <c r="E67" s="112" t="s">
        <v>76</v>
      </c>
      <c r="F67" s="113" t="n">
        <v>15</v>
      </c>
      <c r="G67" s="104"/>
    </row>
    <row r="68" customFormat="false" ht="18" hidden="false" customHeight="false" outlineLevel="0" collapsed="false">
      <c r="A68" s="103"/>
      <c r="B68" s="104" t="s">
        <v>78</v>
      </c>
      <c r="C68" s="158"/>
      <c r="D68" s="157" t="s">
        <v>57</v>
      </c>
      <c r="E68" s="112" t="s">
        <v>76</v>
      </c>
      <c r="F68" s="113" t="n">
        <v>8</v>
      </c>
      <c r="G68" s="104"/>
    </row>
    <row r="69" customFormat="false" ht="18" hidden="false" customHeight="false" outlineLevel="0" collapsed="false">
      <c r="A69" s="103"/>
      <c r="B69" s="104" t="s">
        <v>192</v>
      </c>
      <c r="C69" s="158"/>
      <c r="D69" s="157" t="s">
        <v>57</v>
      </c>
      <c r="E69" s="112" t="s">
        <v>58</v>
      </c>
      <c r="F69" s="113" t="n">
        <v>25</v>
      </c>
      <c r="G69" s="104"/>
    </row>
    <row r="70" customFormat="false" ht="18" hidden="false" customHeight="false" outlineLevel="0" collapsed="false">
      <c r="A70" s="103"/>
      <c r="B70" s="115" t="s">
        <v>193</v>
      </c>
      <c r="C70" s="158"/>
      <c r="D70" s="157" t="s">
        <v>57</v>
      </c>
      <c r="E70" s="116" t="s">
        <v>81</v>
      </c>
      <c r="F70" s="113" t="n">
        <v>8</v>
      </c>
      <c r="G70" s="104"/>
    </row>
    <row r="71" customFormat="false" ht="18" hidden="false" customHeight="false" outlineLevel="0" collapsed="false">
      <c r="A71" s="103"/>
      <c r="B71" s="115" t="s">
        <v>194</v>
      </c>
      <c r="C71" s="159"/>
      <c r="D71" s="160" t="s">
        <v>57</v>
      </c>
      <c r="E71" s="119" t="s">
        <v>81</v>
      </c>
      <c r="F71" s="120" t="n">
        <v>3</v>
      </c>
      <c r="G71" s="104"/>
    </row>
    <row r="72" customFormat="false" ht="25" hidden="false" customHeight="false" outlineLevel="0" collapsed="false">
      <c r="C72" s="151"/>
      <c r="D72" s="151"/>
      <c r="E72" s="122" t="s">
        <v>86</v>
      </c>
      <c r="F72" s="120" t="n">
        <f aca="false">SUM(F60:F71)</f>
        <v>116</v>
      </c>
      <c r="G72" s="104" t="n">
        <v>0</v>
      </c>
    </row>
    <row r="75" customFormat="false" ht="18" hidden="false" customHeight="false" outlineLevel="0" collapsed="false">
      <c r="B75" s="165" t="s">
        <v>163</v>
      </c>
      <c r="C75" s="145" t="s">
        <v>164</v>
      </c>
    </row>
    <row r="76" customFormat="false" ht="18" hidden="false" customHeight="false" outlineLevel="0" collapsed="false">
      <c r="B76" s="104" t="s">
        <v>94</v>
      </c>
      <c r="C76" s="104" t="n">
        <v>10</v>
      </c>
    </row>
    <row r="77" customFormat="false" ht="18" hidden="false" customHeight="false" outlineLevel="0" collapsed="false">
      <c r="B77" s="115" t="s">
        <v>84</v>
      </c>
      <c r="C77" s="104" t="n">
        <v>2</v>
      </c>
    </row>
    <row r="82" s="162" customFormat="true" ht="33" hidden="false" customHeight="false" outlineLevel="0" collapsed="false">
      <c r="A82" s="162" t="s">
        <v>206</v>
      </c>
    </row>
    <row r="86" customFormat="false" ht="20" hidden="false" customHeight="false" outlineLevel="0" collapsed="false">
      <c r="A86" s="171" t="s">
        <v>207</v>
      </c>
    </row>
    <row r="87" customFormat="false" ht="16" hidden="false" customHeight="false" outlineLevel="0" collapsed="false">
      <c r="A87" s="172" t="s">
        <v>208</v>
      </c>
    </row>
    <row r="88" customFormat="false" ht="14" hidden="false" customHeight="false" outlineLevel="0" collapsed="false">
      <c r="A88" s="167" t="s">
        <v>209</v>
      </c>
    </row>
    <row r="92" customFormat="false" ht="25" hidden="false" customHeight="false" outlineLevel="0" collapsed="false">
      <c r="A92" s="173" t="s">
        <v>210</v>
      </c>
    </row>
    <row r="152" s="171" customFormat="true" ht="20" hidden="false" customHeight="false" outlineLevel="0" collapsed="false"/>
    <row r="153" s="172" customFormat="true" ht="16" hidden="false" customHeight="false" outlineLevel="0" collapsed="false"/>
    <row r="158" s="173" customFormat="true" ht="25" hidden="false" customHeight="false" outlineLevel="0" collapsed="false"/>
  </sheetData>
  <mergeCells count="8">
    <mergeCell ref="C2:E2"/>
    <mergeCell ref="A4:A15"/>
    <mergeCell ref="A18:A29"/>
    <mergeCell ref="K22:K25"/>
    <mergeCell ref="L22:L25"/>
    <mergeCell ref="A32:A43"/>
    <mergeCell ref="A46:A57"/>
    <mergeCell ref="A60:A7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8" activeCellId="0" sqref="L18"/>
    </sheetView>
  </sheetViews>
  <sheetFormatPr defaultColWidth="10.6875" defaultRowHeight="13" zeroHeight="false" outlineLevelRow="0" outlineLevelCol="0"/>
  <cols>
    <col collapsed="false" customWidth="true" hidden="false" outlineLevel="0" max="1" min="1" style="0" width="50.49"/>
    <col collapsed="false" customWidth="true" hidden="false" outlineLevel="0" max="2" min="2" style="0" width="64.01"/>
    <col collapsed="false" customWidth="true" hidden="false" outlineLevel="0" max="3" min="3" style="0" width="21.33"/>
    <col collapsed="false" customWidth="true" hidden="false" outlineLevel="0" max="4" min="4" style="0" width="22.66"/>
    <col collapsed="false" customWidth="true" hidden="false" outlineLevel="0" max="5" min="5" style="0" width="19.5"/>
    <col collapsed="false" customWidth="true" hidden="false" outlineLevel="0" max="6" min="6" style="0" width="21.83"/>
    <col collapsed="false" customWidth="true" hidden="false" outlineLevel="0" max="7" min="7" style="0" width="20.99"/>
    <col collapsed="false" customWidth="true" hidden="false" outlineLevel="0" max="10" min="10" style="0" width="29.5"/>
    <col collapsed="false" customWidth="true" hidden="false" outlineLevel="0" max="11" min="11" style="0" width="19.5"/>
    <col collapsed="false" customWidth="true" hidden="false" outlineLevel="0" max="12" min="12" style="0" width="73.66"/>
  </cols>
  <sheetData>
    <row r="1" customFormat="false" ht="89" hidden="false" customHeight="false" outlineLevel="0" collapsed="false">
      <c r="A1" s="152" t="s">
        <v>36</v>
      </c>
      <c r="C1" s="151"/>
      <c r="D1" s="151"/>
      <c r="E1" s="151"/>
      <c r="F1" s="102"/>
    </row>
    <row r="2" customFormat="false" ht="23" hidden="false" customHeight="false" outlineLevel="0" collapsed="false">
      <c r="A2" s="91"/>
      <c r="B2" s="92" t="s">
        <v>47</v>
      </c>
      <c r="C2" s="93" t="s">
        <v>48</v>
      </c>
      <c r="D2" s="93"/>
      <c r="E2" s="93"/>
      <c r="F2" s="153"/>
      <c r="G2" s="95"/>
    </row>
    <row r="3" s="174" customFormat="true" ht="30" hidden="false" customHeight="true" outlineLevel="0" collapsed="false">
      <c r="A3" s="96" t="s">
        <v>49</v>
      </c>
      <c r="B3" s="169" t="s">
        <v>50</v>
      </c>
      <c r="C3" s="98" t="s">
        <v>51</v>
      </c>
      <c r="D3" s="99" t="s">
        <v>52</v>
      </c>
      <c r="E3" s="99" t="s">
        <v>53</v>
      </c>
      <c r="F3" s="170" t="s">
        <v>54</v>
      </c>
      <c r="G3" s="170" t="s">
        <v>55</v>
      </c>
    </row>
    <row r="4" customFormat="false" ht="22" hidden="false" customHeight="true" outlineLevel="0" collapsed="false">
      <c r="A4" s="133" t="s">
        <v>37</v>
      </c>
      <c r="B4" s="104" t="s">
        <v>152</v>
      </c>
      <c r="C4" s="154" t="s">
        <v>57</v>
      </c>
      <c r="D4" s="155"/>
      <c r="E4" s="107" t="s">
        <v>58</v>
      </c>
      <c r="F4" s="108" t="n">
        <v>20</v>
      </c>
      <c r="G4" s="156"/>
    </row>
    <row r="5" customFormat="false" ht="18" hidden="false" customHeight="false" outlineLevel="0" collapsed="false">
      <c r="A5" s="133"/>
      <c r="B5" s="104" t="s">
        <v>130</v>
      </c>
      <c r="C5" s="157" t="s">
        <v>57</v>
      </c>
      <c r="D5" s="158"/>
      <c r="E5" s="112" t="s">
        <v>58</v>
      </c>
      <c r="F5" s="113" t="n">
        <v>2</v>
      </c>
      <c r="G5" s="156"/>
    </row>
    <row r="6" customFormat="false" ht="18" hidden="false" customHeight="false" outlineLevel="0" collapsed="false">
      <c r="A6" s="133"/>
      <c r="B6" s="104" t="s">
        <v>153</v>
      </c>
      <c r="C6" s="157" t="s">
        <v>57</v>
      </c>
      <c r="D6" s="158"/>
      <c r="E6" s="112" t="s">
        <v>58</v>
      </c>
      <c r="F6" s="113" t="n">
        <v>7</v>
      </c>
      <c r="G6" s="156"/>
    </row>
    <row r="7" customFormat="false" ht="18" hidden="false" customHeight="false" outlineLevel="0" collapsed="false">
      <c r="A7" s="133"/>
      <c r="B7" s="104" t="s">
        <v>187</v>
      </c>
      <c r="C7" s="157" t="s">
        <v>57</v>
      </c>
      <c r="D7" s="158"/>
      <c r="E7" s="112" t="s">
        <v>58</v>
      </c>
      <c r="F7" s="113" t="n">
        <v>8</v>
      </c>
      <c r="G7" s="156"/>
    </row>
    <row r="8" customFormat="false" ht="18" hidden="false" customHeight="false" outlineLevel="0" collapsed="false">
      <c r="A8" s="133"/>
      <c r="B8" s="104" t="s">
        <v>188</v>
      </c>
      <c r="C8" s="157" t="s">
        <v>57</v>
      </c>
      <c r="D8" s="158"/>
      <c r="E8" s="112" t="s">
        <v>58</v>
      </c>
      <c r="F8" s="113" t="n">
        <v>15</v>
      </c>
      <c r="G8" s="156"/>
      <c r="J8" s="109" t="s">
        <v>60</v>
      </c>
      <c r="K8" s="104" t="n">
        <f aca="false">SUM(F16+F30+F44+F58+F72)</f>
        <v>906</v>
      </c>
    </row>
    <row r="9" customFormat="false" ht="18" hidden="false" customHeight="false" outlineLevel="0" collapsed="false">
      <c r="A9" s="133"/>
      <c r="B9" s="104" t="s">
        <v>189</v>
      </c>
      <c r="C9" s="157" t="s">
        <v>57</v>
      </c>
      <c r="D9" s="158"/>
      <c r="E9" s="112" t="s">
        <v>58</v>
      </c>
      <c r="F9" s="113" t="n">
        <v>15</v>
      </c>
      <c r="G9" s="156"/>
      <c r="J9" s="109" t="s">
        <v>62</v>
      </c>
      <c r="K9" s="104" t="n">
        <v>0</v>
      </c>
    </row>
    <row r="10" customFormat="false" ht="18" hidden="false" customHeight="false" outlineLevel="0" collapsed="false">
      <c r="A10" s="133"/>
      <c r="B10" s="104" t="s">
        <v>190</v>
      </c>
      <c r="C10" s="157" t="s">
        <v>57</v>
      </c>
      <c r="D10" s="158"/>
      <c r="E10" s="112" t="s">
        <v>58</v>
      </c>
      <c r="F10" s="113" t="n">
        <v>15</v>
      </c>
      <c r="G10" s="156"/>
      <c r="J10" s="109" t="s">
        <v>64</v>
      </c>
      <c r="K10" s="104" t="n">
        <v>0</v>
      </c>
    </row>
    <row r="11" customFormat="false" ht="18" hidden="false" customHeight="false" outlineLevel="0" collapsed="false">
      <c r="A11" s="133"/>
      <c r="B11" s="104" t="s">
        <v>191</v>
      </c>
      <c r="C11" s="158"/>
      <c r="D11" s="157" t="s">
        <v>57</v>
      </c>
      <c r="E11" s="112" t="s">
        <v>76</v>
      </c>
      <c r="F11" s="113" t="n">
        <v>8</v>
      </c>
      <c r="G11" s="156"/>
      <c r="J11" s="114" t="s">
        <v>66</v>
      </c>
      <c r="K11" s="104" t="n">
        <v>16.31818182</v>
      </c>
    </row>
    <row r="12" customFormat="false" ht="18" hidden="false" customHeight="false" outlineLevel="0" collapsed="false">
      <c r="A12" s="133"/>
      <c r="B12" s="104" t="s">
        <v>78</v>
      </c>
      <c r="C12" s="158"/>
      <c r="D12" s="157" t="s">
        <v>57</v>
      </c>
      <c r="E12" s="112" t="s">
        <v>76</v>
      </c>
      <c r="F12" s="113" t="n">
        <v>8</v>
      </c>
      <c r="G12" s="156"/>
    </row>
    <row r="13" customFormat="false" ht="18" hidden="false" customHeight="false" outlineLevel="0" collapsed="false">
      <c r="A13" s="133"/>
      <c r="B13" s="104" t="s">
        <v>192</v>
      </c>
      <c r="C13" s="158"/>
      <c r="D13" s="157" t="s">
        <v>57</v>
      </c>
      <c r="E13" s="112" t="s">
        <v>58</v>
      </c>
      <c r="F13" s="113" t="n">
        <v>50</v>
      </c>
      <c r="G13" s="156"/>
    </row>
    <row r="14" customFormat="false" ht="18" hidden="false" customHeight="false" outlineLevel="0" collapsed="false">
      <c r="A14" s="133"/>
      <c r="B14" s="115" t="s">
        <v>193</v>
      </c>
      <c r="C14" s="158"/>
      <c r="D14" s="157" t="s">
        <v>57</v>
      </c>
      <c r="E14" s="116" t="s">
        <v>81</v>
      </c>
      <c r="F14" s="113" t="n">
        <v>30</v>
      </c>
      <c r="G14" s="156"/>
    </row>
    <row r="15" customFormat="false" ht="18" hidden="false" customHeight="false" outlineLevel="0" collapsed="false">
      <c r="A15" s="133"/>
      <c r="B15" s="115" t="s">
        <v>194</v>
      </c>
      <c r="C15" s="159"/>
      <c r="D15" s="160" t="s">
        <v>57</v>
      </c>
      <c r="E15" s="119" t="s">
        <v>81</v>
      </c>
      <c r="F15" s="120" t="n">
        <v>30</v>
      </c>
      <c r="G15" s="156"/>
      <c r="J15" s="109" t="s">
        <v>70</v>
      </c>
      <c r="K15" s="104" t="n">
        <f aca="false">K8-K9</f>
        <v>906</v>
      </c>
    </row>
    <row r="16" customFormat="false" ht="25" hidden="false" customHeight="false" outlineLevel="0" collapsed="false">
      <c r="C16" s="151"/>
      <c r="D16" s="151"/>
      <c r="E16" s="122" t="s">
        <v>86</v>
      </c>
      <c r="F16" s="120" t="n">
        <f aca="false">SUM(F4:F15)</f>
        <v>208</v>
      </c>
      <c r="G16" s="104" t="n">
        <v>0</v>
      </c>
      <c r="J16" s="109" t="s">
        <v>72</v>
      </c>
      <c r="K16" s="104" t="n">
        <f aca="false">K15/K11</f>
        <v>55.5208913587163</v>
      </c>
    </row>
    <row r="17" customFormat="false" ht="18" hidden="false" customHeight="false" outlineLevel="0" collapsed="false">
      <c r="C17" s="151"/>
      <c r="D17" s="151"/>
      <c r="E17" s="151"/>
      <c r="F17" s="102"/>
      <c r="J17" s="102"/>
      <c r="K17" s="102"/>
    </row>
    <row r="18" customFormat="false" ht="18" hidden="false" customHeight="true" outlineLevel="0" collapsed="false">
      <c r="A18" s="103" t="s">
        <v>38</v>
      </c>
      <c r="B18" s="104" t="s">
        <v>152</v>
      </c>
      <c r="C18" s="154" t="s">
        <v>57</v>
      </c>
      <c r="D18" s="155"/>
      <c r="E18" s="107" t="s">
        <v>58</v>
      </c>
      <c r="F18" s="108" t="n">
        <v>10</v>
      </c>
      <c r="G18" s="104"/>
      <c r="J18" s="102"/>
      <c r="K18" s="102"/>
    </row>
    <row r="19" customFormat="false" ht="18" hidden="false" customHeight="true" outlineLevel="0" collapsed="false">
      <c r="A19" s="103"/>
      <c r="B19" s="104" t="s">
        <v>130</v>
      </c>
      <c r="C19" s="157" t="s">
        <v>57</v>
      </c>
      <c r="D19" s="158"/>
      <c r="E19" s="112" t="s">
        <v>58</v>
      </c>
      <c r="F19" s="113" t="n">
        <v>2</v>
      </c>
      <c r="G19" s="104"/>
      <c r="J19" s="109" t="s">
        <v>77</v>
      </c>
      <c r="K19" s="104" t="n">
        <f aca="false">ROUND(K16,0)</f>
        <v>56</v>
      </c>
    </row>
    <row r="20" customFormat="false" ht="18" hidden="false" customHeight="true" outlineLevel="0" collapsed="false">
      <c r="A20" s="103"/>
      <c r="B20" s="104" t="s">
        <v>153</v>
      </c>
      <c r="C20" s="157" t="s">
        <v>57</v>
      </c>
      <c r="D20" s="158"/>
      <c r="E20" s="112" t="s">
        <v>58</v>
      </c>
      <c r="F20" s="113" t="n">
        <v>7</v>
      </c>
      <c r="G20" s="104"/>
      <c r="J20" s="102"/>
      <c r="K20" s="102"/>
    </row>
    <row r="21" customFormat="false" ht="18" hidden="false" customHeight="true" outlineLevel="0" collapsed="false">
      <c r="A21" s="103"/>
      <c r="B21" s="104" t="s">
        <v>187</v>
      </c>
      <c r="C21" s="157" t="s">
        <v>57</v>
      </c>
      <c r="D21" s="158"/>
      <c r="E21" s="112" t="s">
        <v>58</v>
      </c>
      <c r="F21" s="113" t="n">
        <v>8</v>
      </c>
      <c r="G21" s="104"/>
    </row>
    <row r="22" customFormat="false" ht="18" hidden="false" customHeight="true" outlineLevel="0" collapsed="false">
      <c r="A22" s="103"/>
      <c r="B22" s="104" t="s">
        <v>188</v>
      </c>
      <c r="C22" s="157" t="s">
        <v>57</v>
      </c>
      <c r="D22" s="158"/>
      <c r="E22" s="112" t="s">
        <v>58</v>
      </c>
      <c r="F22" s="113" t="n">
        <v>30</v>
      </c>
      <c r="G22" s="104"/>
      <c r="K22" s="117" t="s">
        <v>82</v>
      </c>
      <c r="L22" s="161" t="s">
        <v>196</v>
      </c>
    </row>
    <row r="23" customFormat="false" ht="18" hidden="false" customHeight="true" outlineLevel="0" collapsed="false">
      <c r="A23" s="103"/>
      <c r="B23" s="104" t="s">
        <v>189</v>
      </c>
      <c r="C23" s="157" t="s">
        <v>57</v>
      </c>
      <c r="D23" s="158"/>
      <c r="E23" s="112" t="s">
        <v>58</v>
      </c>
      <c r="F23" s="113" t="n">
        <v>30</v>
      </c>
      <c r="G23" s="104"/>
      <c r="K23" s="117"/>
      <c r="L23" s="161"/>
    </row>
    <row r="24" customFormat="false" ht="18" hidden="false" customHeight="true" outlineLevel="0" collapsed="false">
      <c r="A24" s="103"/>
      <c r="B24" s="104" t="s">
        <v>190</v>
      </c>
      <c r="C24" s="157" t="s">
        <v>57</v>
      </c>
      <c r="D24" s="158"/>
      <c r="E24" s="112" t="s">
        <v>58</v>
      </c>
      <c r="F24" s="113" t="n">
        <v>30</v>
      </c>
      <c r="G24" s="104"/>
      <c r="K24" s="117"/>
      <c r="L24" s="161"/>
    </row>
    <row r="25" customFormat="false" ht="18" hidden="false" customHeight="true" outlineLevel="0" collapsed="false">
      <c r="A25" s="103"/>
      <c r="B25" s="104" t="s">
        <v>191</v>
      </c>
      <c r="C25" s="158"/>
      <c r="D25" s="157" t="s">
        <v>57</v>
      </c>
      <c r="E25" s="112" t="s">
        <v>76</v>
      </c>
      <c r="F25" s="113" t="n">
        <v>7</v>
      </c>
      <c r="G25" s="104"/>
      <c r="K25" s="117"/>
      <c r="L25" s="161"/>
    </row>
    <row r="26" s="162" customFormat="true" ht="25" hidden="false" customHeight="true" outlineLevel="0" collapsed="false">
      <c r="A26" s="103"/>
      <c r="B26" s="104" t="s">
        <v>78</v>
      </c>
      <c r="C26" s="158"/>
      <c r="D26" s="157" t="s">
        <v>57</v>
      </c>
      <c r="E26" s="112" t="s">
        <v>76</v>
      </c>
      <c r="F26" s="113" t="n">
        <v>8</v>
      </c>
      <c r="G26" s="104"/>
    </row>
    <row r="27" customFormat="false" ht="18" hidden="false" customHeight="true" outlineLevel="0" collapsed="false">
      <c r="A27" s="103"/>
      <c r="B27" s="104" t="s">
        <v>192</v>
      </c>
      <c r="C27" s="158"/>
      <c r="D27" s="157" t="s">
        <v>57</v>
      </c>
      <c r="E27" s="112" t="s">
        <v>58</v>
      </c>
      <c r="F27" s="113" t="n">
        <v>10</v>
      </c>
      <c r="G27" s="104"/>
    </row>
    <row r="28" customFormat="false" ht="18" hidden="false" customHeight="true" outlineLevel="0" collapsed="false">
      <c r="A28" s="103"/>
      <c r="B28" s="115" t="s">
        <v>193</v>
      </c>
      <c r="C28" s="158"/>
      <c r="D28" s="157" t="s">
        <v>57</v>
      </c>
      <c r="E28" s="116" t="s">
        <v>81</v>
      </c>
      <c r="F28" s="113" t="n">
        <v>20</v>
      </c>
      <c r="G28" s="104"/>
    </row>
    <row r="29" customFormat="false" ht="18" hidden="false" customHeight="true" outlineLevel="0" collapsed="false">
      <c r="A29" s="103"/>
      <c r="B29" s="115" t="s">
        <v>194</v>
      </c>
      <c r="C29" s="159"/>
      <c r="D29" s="160" t="s">
        <v>57</v>
      </c>
      <c r="E29" s="119" t="s">
        <v>81</v>
      </c>
      <c r="F29" s="120" t="n">
        <v>3</v>
      </c>
      <c r="G29" s="104"/>
    </row>
    <row r="30" customFormat="false" ht="25" hidden="false" customHeight="false" outlineLevel="0" collapsed="false">
      <c r="C30" s="151"/>
      <c r="D30" s="151"/>
      <c r="E30" s="122" t="s">
        <v>86</v>
      </c>
      <c r="F30" s="120" t="n">
        <f aca="false">SUM(F18:F29)</f>
        <v>165</v>
      </c>
      <c r="G30" s="104" t="n">
        <v>0</v>
      </c>
    </row>
    <row r="31" customFormat="false" ht="14" hidden="false" customHeight="false" outlineLevel="0" collapsed="false">
      <c r="B31" s="168"/>
    </row>
    <row r="32" customFormat="false" ht="18" hidden="false" customHeight="true" outlineLevel="0" collapsed="false">
      <c r="A32" s="103" t="s">
        <v>211</v>
      </c>
      <c r="B32" s="104" t="s">
        <v>152</v>
      </c>
      <c r="C32" s="154" t="s">
        <v>57</v>
      </c>
      <c r="D32" s="155"/>
      <c r="E32" s="107" t="s">
        <v>58</v>
      </c>
      <c r="F32" s="108" t="n">
        <v>10</v>
      </c>
      <c r="G32" s="104"/>
    </row>
    <row r="33" customFormat="false" ht="18" hidden="false" customHeight="false" outlineLevel="0" collapsed="false">
      <c r="A33" s="103"/>
      <c r="B33" s="104" t="s">
        <v>130</v>
      </c>
      <c r="C33" s="157" t="s">
        <v>57</v>
      </c>
      <c r="D33" s="158"/>
      <c r="E33" s="112" t="s">
        <v>58</v>
      </c>
      <c r="F33" s="113" t="n">
        <v>2</v>
      </c>
      <c r="G33" s="104"/>
    </row>
    <row r="34" customFormat="false" ht="18" hidden="false" customHeight="false" outlineLevel="0" collapsed="false">
      <c r="A34" s="103"/>
      <c r="B34" s="104" t="s">
        <v>153</v>
      </c>
      <c r="C34" s="157" t="s">
        <v>57</v>
      </c>
      <c r="D34" s="158"/>
      <c r="E34" s="112" t="s">
        <v>58</v>
      </c>
      <c r="F34" s="113" t="n">
        <v>7</v>
      </c>
      <c r="G34" s="104"/>
    </row>
    <row r="35" customFormat="false" ht="18" hidden="false" customHeight="false" outlineLevel="0" collapsed="false">
      <c r="A35" s="103"/>
      <c r="B35" s="104" t="s">
        <v>187</v>
      </c>
      <c r="C35" s="157" t="s">
        <v>57</v>
      </c>
      <c r="D35" s="158"/>
      <c r="E35" s="112" t="s">
        <v>58</v>
      </c>
      <c r="F35" s="113" t="n">
        <v>8</v>
      </c>
      <c r="G35" s="104"/>
    </row>
    <row r="36" customFormat="false" ht="18" hidden="false" customHeight="false" outlineLevel="0" collapsed="false">
      <c r="A36" s="103"/>
      <c r="B36" s="104" t="s">
        <v>188</v>
      </c>
      <c r="C36" s="157" t="s">
        <v>57</v>
      </c>
      <c r="D36" s="158"/>
      <c r="E36" s="112" t="s">
        <v>58</v>
      </c>
      <c r="F36" s="113" t="n">
        <v>50</v>
      </c>
      <c r="G36" s="104"/>
    </row>
    <row r="37" customFormat="false" ht="18" hidden="false" customHeight="false" outlineLevel="0" collapsed="false">
      <c r="A37" s="103"/>
      <c r="B37" s="104" t="s">
        <v>189</v>
      </c>
      <c r="C37" s="157" t="s">
        <v>57</v>
      </c>
      <c r="D37" s="158"/>
      <c r="E37" s="112" t="s">
        <v>58</v>
      </c>
      <c r="F37" s="113" t="n">
        <v>50</v>
      </c>
      <c r="G37" s="104"/>
    </row>
    <row r="38" customFormat="false" ht="18" hidden="false" customHeight="false" outlineLevel="0" collapsed="false">
      <c r="A38" s="103"/>
      <c r="B38" s="104" t="s">
        <v>190</v>
      </c>
      <c r="C38" s="157" t="s">
        <v>57</v>
      </c>
      <c r="D38" s="158"/>
      <c r="E38" s="112" t="s">
        <v>58</v>
      </c>
      <c r="F38" s="113" t="n">
        <v>50</v>
      </c>
      <c r="G38" s="104"/>
    </row>
    <row r="39" customFormat="false" ht="18" hidden="false" customHeight="false" outlineLevel="0" collapsed="false">
      <c r="A39" s="103"/>
      <c r="B39" s="104" t="s">
        <v>191</v>
      </c>
      <c r="C39" s="158"/>
      <c r="D39" s="157" t="s">
        <v>57</v>
      </c>
      <c r="E39" s="112" t="s">
        <v>76</v>
      </c>
      <c r="F39" s="113" t="n">
        <v>15</v>
      </c>
      <c r="G39" s="104"/>
    </row>
    <row r="40" customFormat="false" ht="18" hidden="false" customHeight="false" outlineLevel="0" collapsed="false">
      <c r="A40" s="103"/>
      <c r="B40" s="104" t="s">
        <v>78</v>
      </c>
      <c r="C40" s="158"/>
      <c r="D40" s="157" t="s">
        <v>57</v>
      </c>
      <c r="E40" s="112" t="s">
        <v>76</v>
      </c>
      <c r="F40" s="113" t="n">
        <v>8</v>
      </c>
      <c r="G40" s="104"/>
    </row>
    <row r="41" customFormat="false" ht="18" hidden="false" customHeight="false" outlineLevel="0" collapsed="false">
      <c r="A41" s="103"/>
      <c r="B41" s="104" t="s">
        <v>192</v>
      </c>
      <c r="C41" s="158"/>
      <c r="D41" s="157" t="s">
        <v>57</v>
      </c>
      <c r="E41" s="112" t="s">
        <v>58</v>
      </c>
      <c r="F41" s="113" t="n">
        <v>25</v>
      </c>
      <c r="G41" s="104"/>
    </row>
    <row r="42" customFormat="false" ht="18" hidden="false" customHeight="false" outlineLevel="0" collapsed="false">
      <c r="A42" s="103"/>
      <c r="B42" s="115" t="s">
        <v>193</v>
      </c>
      <c r="C42" s="158"/>
      <c r="D42" s="157" t="s">
        <v>57</v>
      </c>
      <c r="E42" s="116" t="s">
        <v>81</v>
      </c>
      <c r="F42" s="113" t="n">
        <v>15</v>
      </c>
      <c r="G42" s="104"/>
    </row>
    <row r="43" customFormat="false" ht="18" hidden="false" customHeight="false" outlineLevel="0" collapsed="false">
      <c r="A43" s="103"/>
      <c r="B43" s="115" t="s">
        <v>194</v>
      </c>
      <c r="C43" s="159"/>
      <c r="D43" s="160" t="s">
        <v>57</v>
      </c>
      <c r="E43" s="119" t="s">
        <v>81</v>
      </c>
      <c r="F43" s="120" t="n">
        <v>20</v>
      </c>
      <c r="G43" s="104"/>
    </row>
    <row r="44" customFormat="false" ht="25" hidden="false" customHeight="false" outlineLevel="0" collapsed="false">
      <c r="C44" s="151"/>
      <c r="D44" s="151"/>
      <c r="E44" s="122" t="s">
        <v>86</v>
      </c>
      <c r="F44" s="120" t="n">
        <f aca="false">SUM(F32:F43)</f>
        <v>260</v>
      </c>
      <c r="G44" s="104" t="n">
        <v>0</v>
      </c>
    </row>
    <row r="46" customFormat="false" ht="18" hidden="false" customHeight="true" outlineLevel="0" collapsed="false">
      <c r="A46" s="103" t="s">
        <v>40</v>
      </c>
      <c r="B46" s="104" t="s">
        <v>152</v>
      </c>
      <c r="C46" s="154" t="s">
        <v>57</v>
      </c>
      <c r="D46" s="155"/>
      <c r="E46" s="107" t="s">
        <v>58</v>
      </c>
      <c r="F46" s="108" t="n">
        <v>10</v>
      </c>
      <c r="G46" s="104"/>
    </row>
    <row r="47" customFormat="false" ht="18" hidden="false" customHeight="false" outlineLevel="0" collapsed="false">
      <c r="A47" s="103"/>
      <c r="B47" s="104" t="s">
        <v>130</v>
      </c>
      <c r="C47" s="157" t="s">
        <v>57</v>
      </c>
      <c r="D47" s="158"/>
      <c r="E47" s="112" t="s">
        <v>58</v>
      </c>
      <c r="F47" s="113" t="n">
        <v>2</v>
      </c>
      <c r="G47" s="104"/>
    </row>
    <row r="48" customFormat="false" ht="18" hidden="false" customHeight="false" outlineLevel="0" collapsed="false">
      <c r="A48" s="103"/>
      <c r="B48" s="104" t="s">
        <v>153</v>
      </c>
      <c r="C48" s="157" t="s">
        <v>57</v>
      </c>
      <c r="D48" s="158"/>
      <c r="E48" s="112" t="s">
        <v>58</v>
      </c>
      <c r="F48" s="113" t="n">
        <v>7</v>
      </c>
      <c r="G48" s="104"/>
    </row>
    <row r="49" customFormat="false" ht="18" hidden="false" customHeight="false" outlineLevel="0" collapsed="false">
      <c r="A49" s="103"/>
      <c r="B49" s="104" t="s">
        <v>187</v>
      </c>
      <c r="C49" s="157" t="s">
        <v>57</v>
      </c>
      <c r="D49" s="158"/>
      <c r="E49" s="112" t="s">
        <v>58</v>
      </c>
      <c r="F49" s="113" t="n">
        <v>8</v>
      </c>
      <c r="G49" s="104"/>
    </row>
    <row r="50" customFormat="false" ht="18" hidden="false" customHeight="false" outlineLevel="0" collapsed="false">
      <c r="A50" s="103"/>
      <c r="B50" s="104" t="s">
        <v>188</v>
      </c>
      <c r="C50" s="157" t="s">
        <v>57</v>
      </c>
      <c r="D50" s="158"/>
      <c r="E50" s="112" t="s">
        <v>58</v>
      </c>
      <c r="F50" s="113" t="n">
        <v>15</v>
      </c>
      <c r="G50" s="104"/>
    </row>
    <row r="51" customFormat="false" ht="18" hidden="false" customHeight="false" outlineLevel="0" collapsed="false">
      <c r="A51" s="103"/>
      <c r="B51" s="104" t="s">
        <v>189</v>
      </c>
      <c r="C51" s="157" t="s">
        <v>57</v>
      </c>
      <c r="D51" s="158"/>
      <c r="E51" s="112" t="s">
        <v>58</v>
      </c>
      <c r="F51" s="113" t="n">
        <v>15</v>
      </c>
      <c r="G51" s="104"/>
    </row>
    <row r="52" customFormat="false" ht="18" hidden="false" customHeight="false" outlineLevel="0" collapsed="false">
      <c r="A52" s="103"/>
      <c r="B52" s="104" t="s">
        <v>190</v>
      </c>
      <c r="C52" s="157" t="s">
        <v>57</v>
      </c>
      <c r="D52" s="158"/>
      <c r="E52" s="112" t="s">
        <v>58</v>
      </c>
      <c r="F52" s="113" t="n">
        <v>15</v>
      </c>
      <c r="G52" s="104"/>
    </row>
    <row r="53" customFormat="false" ht="18" hidden="false" customHeight="false" outlineLevel="0" collapsed="false">
      <c r="A53" s="103"/>
      <c r="B53" s="104" t="s">
        <v>191</v>
      </c>
      <c r="C53" s="158"/>
      <c r="D53" s="157" t="s">
        <v>57</v>
      </c>
      <c r="E53" s="112" t="s">
        <v>76</v>
      </c>
      <c r="F53" s="113" t="n">
        <v>15</v>
      </c>
      <c r="G53" s="104"/>
    </row>
    <row r="54" customFormat="false" ht="18" hidden="false" customHeight="false" outlineLevel="0" collapsed="false">
      <c r="A54" s="103"/>
      <c r="B54" s="104" t="s">
        <v>78</v>
      </c>
      <c r="C54" s="158"/>
      <c r="D54" s="157" t="s">
        <v>57</v>
      </c>
      <c r="E54" s="112" t="s">
        <v>76</v>
      </c>
      <c r="F54" s="113" t="n">
        <v>8</v>
      </c>
      <c r="G54" s="104"/>
    </row>
    <row r="55" customFormat="false" ht="18" hidden="false" customHeight="false" outlineLevel="0" collapsed="false">
      <c r="A55" s="103"/>
      <c r="B55" s="104" t="s">
        <v>192</v>
      </c>
      <c r="C55" s="158"/>
      <c r="D55" s="157" t="s">
        <v>57</v>
      </c>
      <c r="E55" s="112" t="s">
        <v>58</v>
      </c>
      <c r="F55" s="113" t="n">
        <v>15</v>
      </c>
      <c r="G55" s="104"/>
    </row>
    <row r="56" customFormat="false" ht="18" hidden="false" customHeight="false" outlineLevel="0" collapsed="false">
      <c r="A56" s="103"/>
      <c r="B56" s="115" t="s">
        <v>193</v>
      </c>
      <c r="C56" s="158"/>
      <c r="D56" s="157" t="s">
        <v>57</v>
      </c>
      <c r="E56" s="116" t="s">
        <v>81</v>
      </c>
      <c r="F56" s="113" t="n">
        <v>15</v>
      </c>
      <c r="G56" s="104"/>
    </row>
    <row r="57" customFormat="false" ht="18" hidden="false" customHeight="false" outlineLevel="0" collapsed="false">
      <c r="A57" s="103"/>
      <c r="B57" s="115" t="s">
        <v>194</v>
      </c>
      <c r="C57" s="159"/>
      <c r="D57" s="160" t="s">
        <v>57</v>
      </c>
      <c r="E57" s="119" t="s">
        <v>81</v>
      </c>
      <c r="F57" s="120" t="n">
        <v>3</v>
      </c>
      <c r="G57" s="104"/>
    </row>
    <row r="58" customFormat="false" ht="25" hidden="false" customHeight="false" outlineLevel="0" collapsed="false">
      <c r="C58" s="151"/>
      <c r="D58" s="151"/>
      <c r="E58" s="122" t="s">
        <v>86</v>
      </c>
      <c r="F58" s="120" t="n">
        <f aca="false">SUM(F46:F57)</f>
        <v>128</v>
      </c>
      <c r="G58" s="104" t="n">
        <v>0</v>
      </c>
    </row>
    <row r="60" customFormat="false" ht="18" hidden="false" customHeight="true" outlineLevel="0" collapsed="false">
      <c r="A60" s="103" t="s">
        <v>41</v>
      </c>
      <c r="B60" s="104" t="s">
        <v>152</v>
      </c>
      <c r="C60" s="154" t="s">
        <v>57</v>
      </c>
      <c r="D60" s="155"/>
      <c r="E60" s="107" t="s">
        <v>58</v>
      </c>
      <c r="F60" s="108" t="n">
        <v>10</v>
      </c>
      <c r="G60" s="104"/>
    </row>
    <row r="61" customFormat="false" ht="18" hidden="false" customHeight="false" outlineLevel="0" collapsed="false">
      <c r="A61" s="103"/>
      <c r="B61" s="104" t="s">
        <v>130</v>
      </c>
      <c r="C61" s="157" t="s">
        <v>57</v>
      </c>
      <c r="D61" s="158"/>
      <c r="E61" s="112" t="s">
        <v>58</v>
      </c>
      <c r="F61" s="113" t="n">
        <v>2</v>
      </c>
      <c r="G61" s="104"/>
    </row>
    <row r="62" customFormat="false" ht="18" hidden="false" customHeight="false" outlineLevel="0" collapsed="false">
      <c r="A62" s="103"/>
      <c r="B62" s="104" t="s">
        <v>153</v>
      </c>
      <c r="C62" s="157" t="s">
        <v>57</v>
      </c>
      <c r="D62" s="158"/>
      <c r="E62" s="112" t="s">
        <v>58</v>
      </c>
      <c r="F62" s="113" t="n">
        <v>7</v>
      </c>
      <c r="G62" s="104"/>
    </row>
    <row r="63" customFormat="false" ht="18" hidden="false" customHeight="false" outlineLevel="0" collapsed="false">
      <c r="A63" s="103"/>
      <c r="B63" s="104" t="s">
        <v>187</v>
      </c>
      <c r="C63" s="157" t="s">
        <v>57</v>
      </c>
      <c r="D63" s="158"/>
      <c r="E63" s="112" t="s">
        <v>58</v>
      </c>
      <c r="F63" s="113" t="n">
        <v>8</v>
      </c>
      <c r="G63" s="104"/>
    </row>
    <row r="64" customFormat="false" ht="18" hidden="false" customHeight="false" outlineLevel="0" collapsed="false">
      <c r="A64" s="103"/>
      <c r="B64" s="104" t="s">
        <v>188</v>
      </c>
      <c r="C64" s="157" t="s">
        <v>57</v>
      </c>
      <c r="D64" s="158"/>
      <c r="E64" s="112" t="s">
        <v>58</v>
      </c>
      <c r="F64" s="113" t="n">
        <v>20</v>
      </c>
      <c r="G64" s="104"/>
    </row>
    <row r="65" customFormat="false" ht="18" hidden="false" customHeight="false" outlineLevel="0" collapsed="false">
      <c r="A65" s="103"/>
      <c r="B65" s="104" t="s">
        <v>189</v>
      </c>
      <c r="C65" s="157" t="s">
        <v>57</v>
      </c>
      <c r="D65" s="158"/>
      <c r="E65" s="112" t="s">
        <v>58</v>
      </c>
      <c r="F65" s="113" t="n">
        <v>20</v>
      </c>
      <c r="G65" s="104"/>
    </row>
    <row r="66" customFormat="false" ht="18" hidden="false" customHeight="false" outlineLevel="0" collapsed="false">
      <c r="A66" s="103"/>
      <c r="B66" s="104" t="s">
        <v>190</v>
      </c>
      <c r="C66" s="157" t="s">
        <v>57</v>
      </c>
      <c r="D66" s="158"/>
      <c r="E66" s="112" t="s">
        <v>58</v>
      </c>
      <c r="F66" s="113" t="n">
        <v>20</v>
      </c>
      <c r="G66" s="104"/>
    </row>
    <row r="67" customFormat="false" ht="18" hidden="false" customHeight="false" outlineLevel="0" collapsed="false">
      <c r="A67" s="103"/>
      <c r="B67" s="104" t="s">
        <v>191</v>
      </c>
      <c r="C67" s="158"/>
      <c r="D67" s="157" t="s">
        <v>57</v>
      </c>
      <c r="E67" s="112" t="s">
        <v>76</v>
      </c>
      <c r="F67" s="113" t="n">
        <v>15</v>
      </c>
      <c r="G67" s="104"/>
    </row>
    <row r="68" customFormat="false" ht="18" hidden="false" customHeight="false" outlineLevel="0" collapsed="false">
      <c r="A68" s="103"/>
      <c r="B68" s="104" t="s">
        <v>78</v>
      </c>
      <c r="C68" s="158"/>
      <c r="D68" s="157" t="s">
        <v>57</v>
      </c>
      <c r="E68" s="112" t="s">
        <v>76</v>
      </c>
      <c r="F68" s="113" t="n">
        <v>8</v>
      </c>
      <c r="G68" s="104"/>
    </row>
    <row r="69" customFormat="false" ht="18" hidden="false" customHeight="false" outlineLevel="0" collapsed="false">
      <c r="A69" s="103"/>
      <c r="B69" s="104" t="s">
        <v>192</v>
      </c>
      <c r="C69" s="158"/>
      <c r="D69" s="157" t="s">
        <v>57</v>
      </c>
      <c r="E69" s="112" t="s">
        <v>58</v>
      </c>
      <c r="F69" s="113" t="n">
        <v>15</v>
      </c>
      <c r="G69" s="104"/>
    </row>
    <row r="70" customFormat="false" ht="18" hidden="false" customHeight="false" outlineLevel="0" collapsed="false">
      <c r="A70" s="103"/>
      <c r="B70" s="115" t="s">
        <v>193</v>
      </c>
      <c r="C70" s="158"/>
      <c r="D70" s="157" t="s">
        <v>57</v>
      </c>
      <c r="E70" s="116" t="s">
        <v>81</v>
      </c>
      <c r="F70" s="113" t="n">
        <v>15</v>
      </c>
      <c r="G70" s="104"/>
    </row>
    <row r="71" customFormat="false" ht="18" hidden="false" customHeight="false" outlineLevel="0" collapsed="false">
      <c r="A71" s="103"/>
      <c r="B71" s="115" t="s">
        <v>194</v>
      </c>
      <c r="C71" s="159"/>
      <c r="D71" s="160" t="s">
        <v>57</v>
      </c>
      <c r="E71" s="119" t="s">
        <v>81</v>
      </c>
      <c r="F71" s="120" t="n">
        <v>5</v>
      </c>
      <c r="G71" s="104"/>
    </row>
    <row r="72" customFormat="false" ht="25" hidden="false" customHeight="false" outlineLevel="0" collapsed="false">
      <c r="C72" s="151"/>
      <c r="D72" s="151"/>
      <c r="E72" s="122" t="s">
        <v>86</v>
      </c>
      <c r="F72" s="120" t="n">
        <f aca="false">SUM(F60:F71)</f>
        <v>145</v>
      </c>
      <c r="G72" s="104" t="n">
        <v>0</v>
      </c>
    </row>
    <row r="74" customFormat="false" ht="18" hidden="false" customHeight="false" outlineLevel="0" collapsed="false">
      <c r="B74" s="165" t="s">
        <v>163</v>
      </c>
      <c r="C74" s="145" t="s">
        <v>164</v>
      </c>
    </row>
    <row r="75" customFormat="false" ht="18" hidden="false" customHeight="false" outlineLevel="0" collapsed="false">
      <c r="B75" s="104" t="s">
        <v>94</v>
      </c>
      <c r="C75" s="104" t="n">
        <v>10</v>
      </c>
    </row>
    <row r="76" customFormat="false" ht="18" hidden="false" customHeight="false" outlineLevel="0" collapsed="false">
      <c r="B76" s="115" t="s">
        <v>84</v>
      </c>
      <c r="C76" s="104" t="n">
        <v>2</v>
      </c>
    </row>
    <row r="79" s="166" customFormat="true" ht="35" hidden="false" customHeight="false" outlineLevel="0" collapsed="false">
      <c r="A79" s="166" t="s">
        <v>212</v>
      </c>
    </row>
    <row r="83" customFormat="false" ht="23" hidden="false" customHeight="false" outlineLevel="0" collapsed="false">
      <c r="A83" s="130" t="s">
        <v>213</v>
      </c>
    </row>
    <row r="84" customFormat="false" ht="13" hidden="false" customHeight="false" outlineLevel="0" collapsed="false">
      <c r="A84" s="167" t="s">
        <v>214</v>
      </c>
    </row>
    <row r="85" customFormat="false" ht="13" hidden="false" customHeight="false" outlineLevel="0" collapsed="false">
      <c r="A85" s="167" t="s">
        <v>215</v>
      </c>
    </row>
    <row r="168" customFormat="false" ht="28" hidden="false" customHeight="false" outlineLevel="0" collapsed="false">
      <c r="B168" s="175"/>
      <c r="C168" s="175"/>
      <c r="D168" s="175"/>
    </row>
    <row r="172" customFormat="false" ht="23" hidden="false" customHeight="false" outlineLevel="0" collapsed="false">
      <c r="B172" s="130"/>
      <c r="C172" s="130"/>
      <c r="D172" s="130"/>
    </row>
  </sheetData>
  <mergeCells count="8">
    <mergeCell ref="C2:E2"/>
    <mergeCell ref="A4:A15"/>
    <mergeCell ref="A18:A29"/>
    <mergeCell ref="K22:K25"/>
    <mergeCell ref="L22:L25"/>
    <mergeCell ref="A32:A43"/>
    <mergeCell ref="A46:A57"/>
    <mergeCell ref="A60:A7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5" activeCellId="0" sqref="J25"/>
    </sheetView>
  </sheetViews>
  <sheetFormatPr defaultColWidth="10.6875" defaultRowHeight="13" zeroHeight="false" outlineLevelRow="0" outlineLevelCol="0"/>
  <cols>
    <col collapsed="false" customWidth="true" hidden="false" outlineLevel="0" max="1" min="1" style="0" width="50.49"/>
    <col collapsed="false" customWidth="true" hidden="false" outlineLevel="0" max="2" min="2" style="0" width="64.01"/>
    <col collapsed="false" customWidth="true" hidden="false" outlineLevel="0" max="3" min="3" style="0" width="22.01"/>
    <col collapsed="false" customWidth="true" hidden="false" outlineLevel="0" max="4" min="4" style="0" width="22.66"/>
    <col collapsed="false" customWidth="true" hidden="false" outlineLevel="0" max="5" min="5" style="0" width="19.5"/>
    <col collapsed="false" customWidth="true" hidden="false" outlineLevel="0" max="6" min="6" style="0" width="21.83"/>
    <col collapsed="false" customWidth="true" hidden="false" outlineLevel="0" max="7" min="7" style="0" width="20.99"/>
    <col collapsed="false" customWidth="true" hidden="false" outlineLevel="0" max="10" min="10" style="0" width="29.5"/>
    <col collapsed="false" customWidth="true" hidden="false" outlineLevel="0" max="11" min="11" style="0" width="19.33"/>
    <col collapsed="false" customWidth="true" hidden="false" outlineLevel="0" max="12" min="12" style="0" width="64.33"/>
  </cols>
  <sheetData>
    <row r="1" customFormat="false" ht="89" hidden="false" customHeight="false" outlineLevel="0" collapsed="false">
      <c r="A1" s="152" t="s">
        <v>42</v>
      </c>
      <c r="C1" s="151"/>
      <c r="D1" s="151"/>
      <c r="E1" s="151"/>
      <c r="F1" s="102"/>
    </row>
    <row r="2" customFormat="false" ht="23" hidden="false" customHeight="false" outlineLevel="0" collapsed="false">
      <c r="A2" s="91"/>
      <c r="B2" s="92" t="s">
        <v>47</v>
      </c>
      <c r="C2" s="93" t="s">
        <v>48</v>
      </c>
      <c r="D2" s="93"/>
      <c r="E2" s="93"/>
      <c r="F2" s="153"/>
      <c r="G2" s="95"/>
    </row>
    <row r="3" s="174" customFormat="true" ht="30" hidden="false" customHeight="true" outlineLevel="0" collapsed="false">
      <c r="A3" s="96" t="s">
        <v>49</v>
      </c>
      <c r="B3" s="169" t="s">
        <v>50</v>
      </c>
      <c r="C3" s="98" t="s">
        <v>51</v>
      </c>
      <c r="D3" s="99" t="s">
        <v>52</v>
      </c>
      <c r="E3" s="99" t="s">
        <v>53</v>
      </c>
      <c r="F3" s="170" t="s">
        <v>54</v>
      </c>
      <c r="G3" s="170" t="s">
        <v>55</v>
      </c>
    </row>
    <row r="4" customFormat="false" ht="22" hidden="false" customHeight="true" outlineLevel="0" collapsed="false">
      <c r="A4" s="133" t="s">
        <v>43</v>
      </c>
      <c r="B4" s="104" t="s">
        <v>152</v>
      </c>
      <c r="C4" s="154" t="s">
        <v>57</v>
      </c>
      <c r="D4" s="155"/>
      <c r="E4" s="107" t="s">
        <v>58</v>
      </c>
      <c r="F4" s="108" t="n">
        <v>10</v>
      </c>
      <c r="G4" s="156"/>
    </row>
    <row r="5" customFormat="false" ht="18" hidden="false" customHeight="false" outlineLevel="0" collapsed="false">
      <c r="A5" s="133"/>
      <c r="B5" s="104" t="s">
        <v>130</v>
      </c>
      <c r="C5" s="157" t="s">
        <v>57</v>
      </c>
      <c r="D5" s="158"/>
      <c r="E5" s="112" t="s">
        <v>58</v>
      </c>
      <c r="F5" s="113" t="n">
        <v>2</v>
      </c>
      <c r="G5" s="156"/>
    </row>
    <row r="6" customFormat="false" ht="18" hidden="false" customHeight="false" outlineLevel="0" collapsed="false">
      <c r="A6" s="133"/>
      <c r="B6" s="104" t="s">
        <v>153</v>
      </c>
      <c r="C6" s="157" t="s">
        <v>57</v>
      </c>
      <c r="D6" s="158"/>
      <c r="E6" s="112" t="s">
        <v>58</v>
      </c>
      <c r="F6" s="113" t="n">
        <v>7</v>
      </c>
      <c r="G6" s="156"/>
    </row>
    <row r="7" customFormat="false" ht="18" hidden="false" customHeight="false" outlineLevel="0" collapsed="false">
      <c r="A7" s="133"/>
      <c r="B7" s="104" t="s">
        <v>187</v>
      </c>
      <c r="C7" s="157" t="s">
        <v>57</v>
      </c>
      <c r="D7" s="158"/>
      <c r="E7" s="112" t="s">
        <v>58</v>
      </c>
      <c r="F7" s="113" t="n">
        <v>8</v>
      </c>
      <c r="G7" s="156"/>
    </row>
    <row r="8" customFormat="false" ht="18" hidden="false" customHeight="false" outlineLevel="0" collapsed="false">
      <c r="A8" s="133"/>
      <c r="B8" s="104" t="s">
        <v>188</v>
      </c>
      <c r="C8" s="157" t="s">
        <v>57</v>
      </c>
      <c r="D8" s="158"/>
      <c r="E8" s="112" t="s">
        <v>58</v>
      </c>
      <c r="F8" s="113" t="n">
        <v>10</v>
      </c>
      <c r="G8" s="156"/>
      <c r="J8" s="109" t="s">
        <v>60</v>
      </c>
      <c r="K8" s="104" t="n">
        <f aca="false">SUM(F16+F30+F44+F58)</f>
        <v>618</v>
      </c>
    </row>
    <row r="9" customFormat="false" ht="18" hidden="false" customHeight="false" outlineLevel="0" collapsed="false">
      <c r="A9" s="133"/>
      <c r="B9" s="104" t="s">
        <v>189</v>
      </c>
      <c r="C9" s="157" t="s">
        <v>57</v>
      </c>
      <c r="D9" s="158"/>
      <c r="E9" s="112" t="s">
        <v>58</v>
      </c>
      <c r="F9" s="113" t="n">
        <v>10</v>
      </c>
      <c r="G9" s="156"/>
      <c r="J9" s="109" t="s">
        <v>62</v>
      </c>
      <c r="K9" s="104" t="n">
        <v>0</v>
      </c>
    </row>
    <row r="10" customFormat="false" ht="18" hidden="false" customHeight="false" outlineLevel="0" collapsed="false">
      <c r="A10" s="133"/>
      <c r="B10" s="104" t="s">
        <v>190</v>
      </c>
      <c r="C10" s="157" t="s">
        <v>57</v>
      </c>
      <c r="D10" s="158"/>
      <c r="E10" s="112" t="s">
        <v>58</v>
      </c>
      <c r="F10" s="113" t="n">
        <v>10</v>
      </c>
      <c r="G10" s="156"/>
      <c r="J10" s="109" t="s">
        <v>64</v>
      </c>
      <c r="K10" s="104" t="n">
        <v>0</v>
      </c>
    </row>
    <row r="11" customFormat="false" ht="18" hidden="false" customHeight="false" outlineLevel="0" collapsed="false">
      <c r="A11" s="133"/>
      <c r="B11" s="104" t="s">
        <v>191</v>
      </c>
      <c r="C11" s="158"/>
      <c r="D11" s="157" t="s">
        <v>57</v>
      </c>
      <c r="E11" s="112" t="s">
        <v>76</v>
      </c>
      <c r="F11" s="113" t="n">
        <v>8</v>
      </c>
      <c r="G11" s="156"/>
      <c r="J11" s="114" t="s">
        <v>66</v>
      </c>
      <c r="K11" s="104" t="n">
        <v>16.31818182</v>
      </c>
    </row>
    <row r="12" customFormat="false" ht="18" hidden="false" customHeight="false" outlineLevel="0" collapsed="false">
      <c r="A12" s="133"/>
      <c r="B12" s="104" t="s">
        <v>78</v>
      </c>
      <c r="C12" s="158"/>
      <c r="D12" s="157" t="s">
        <v>57</v>
      </c>
      <c r="E12" s="112" t="s">
        <v>76</v>
      </c>
      <c r="F12" s="113" t="n">
        <v>8</v>
      </c>
      <c r="G12" s="156"/>
    </row>
    <row r="13" customFormat="false" ht="18" hidden="false" customHeight="false" outlineLevel="0" collapsed="false">
      <c r="A13" s="133"/>
      <c r="B13" s="104" t="s">
        <v>192</v>
      </c>
      <c r="C13" s="158"/>
      <c r="D13" s="157" t="s">
        <v>57</v>
      </c>
      <c r="E13" s="112" t="s">
        <v>58</v>
      </c>
      <c r="F13" s="113" t="n">
        <v>15</v>
      </c>
      <c r="G13" s="156"/>
    </row>
    <row r="14" customFormat="false" ht="18" hidden="false" customHeight="false" outlineLevel="0" collapsed="false">
      <c r="A14" s="133"/>
      <c r="B14" s="115" t="s">
        <v>193</v>
      </c>
      <c r="C14" s="158"/>
      <c r="D14" s="157" t="s">
        <v>57</v>
      </c>
      <c r="E14" s="116" t="s">
        <v>81</v>
      </c>
      <c r="F14" s="113" t="n">
        <v>5</v>
      </c>
      <c r="G14" s="156"/>
    </row>
    <row r="15" customFormat="false" ht="18" hidden="false" customHeight="false" outlineLevel="0" collapsed="false">
      <c r="A15" s="133"/>
      <c r="B15" s="115" t="s">
        <v>194</v>
      </c>
      <c r="C15" s="159"/>
      <c r="D15" s="160" t="s">
        <v>57</v>
      </c>
      <c r="E15" s="119" t="s">
        <v>81</v>
      </c>
      <c r="F15" s="120" t="n">
        <v>3</v>
      </c>
      <c r="G15" s="156"/>
      <c r="J15" s="109" t="s">
        <v>70</v>
      </c>
      <c r="K15" s="104" t="n">
        <f aca="false">K8-K9</f>
        <v>618</v>
      </c>
    </row>
    <row r="16" customFormat="false" ht="25" hidden="false" customHeight="false" outlineLevel="0" collapsed="false">
      <c r="C16" s="151"/>
      <c r="D16" s="151"/>
      <c r="E16" s="122" t="s">
        <v>86</v>
      </c>
      <c r="F16" s="120" t="n">
        <f aca="false">SUM(F4:F15)</f>
        <v>96</v>
      </c>
      <c r="G16" s="104" t="n">
        <v>0</v>
      </c>
      <c r="J16" s="109" t="s">
        <v>72</v>
      </c>
      <c r="K16" s="104" t="n">
        <f aca="false">K15/K11</f>
        <v>37.8718662910449</v>
      </c>
    </row>
    <row r="17" customFormat="false" ht="18" hidden="false" customHeight="false" outlineLevel="0" collapsed="false">
      <c r="C17" s="151"/>
      <c r="D17" s="151"/>
      <c r="E17" s="151"/>
      <c r="F17" s="102"/>
      <c r="J17" s="102"/>
      <c r="K17" s="102"/>
    </row>
    <row r="18" customFormat="false" ht="18" hidden="false" customHeight="true" outlineLevel="0" collapsed="false">
      <c r="A18" s="103" t="s">
        <v>44</v>
      </c>
      <c r="B18" s="104" t="s">
        <v>152</v>
      </c>
      <c r="C18" s="154" t="s">
        <v>57</v>
      </c>
      <c r="D18" s="155"/>
      <c r="E18" s="107" t="s">
        <v>58</v>
      </c>
      <c r="F18" s="108" t="n">
        <v>30</v>
      </c>
      <c r="G18" s="104"/>
      <c r="J18" s="102"/>
      <c r="K18" s="102"/>
    </row>
    <row r="19" customFormat="false" ht="18" hidden="false" customHeight="true" outlineLevel="0" collapsed="false">
      <c r="A19" s="103"/>
      <c r="B19" s="104" t="s">
        <v>130</v>
      </c>
      <c r="C19" s="157" t="s">
        <v>57</v>
      </c>
      <c r="D19" s="158"/>
      <c r="E19" s="112" t="s">
        <v>58</v>
      </c>
      <c r="F19" s="113" t="n">
        <v>2</v>
      </c>
      <c r="G19" s="104"/>
      <c r="J19" s="109" t="s">
        <v>77</v>
      </c>
      <c r="K19" s="104" t="n">
        <f aca="false">ROUND(K16,0)</f>
        <v>38</v>
      </c>
    </row>
    <row r="20" customFormat="false" ht="18" hidden="false" customHeight="true" outlineLevel="0" collapsed="false">
      <c r="A20" s="103"/>
      <c r="B20" s="104" t="s">
        <v>153</v>
      </c>
      <c r="C20" s="157" t="s">
        <v>57</v>
      </c>
      <c r="D20" s="158"/>
      <c r="E20" s="112" t="s">
        <v>58</v>
      </c>
      <c r="F20" s="113" t="n">
        <v>20</v>
      </c>
      <c r="G20" s="104"/>
      <c r="J20" s="102"/>
      <c r="K20" s="102"/>
    </row>
    <row r="21" customFormat="false" ht="18" hidden="false" customHeight="true" outlineLevel="0" collapsed="false">
      <c r="A21" s="103"/>
      <c r="B21" s="104" t="s">
        <v>187</v>
      </c>
      <c r="C21" s="157" t="s">
        <v>57</v>
      </c>
      <c r="D21" s="158"/>
      <c r="E21" s="112" t="s">
        <v>58</v>
      </c>
      <c r="F21" s="113" t="n">
        <v>8</v>
      </c>
      <c r="G21" s="104"/>
    </row>
    <row r="22" customFormat="false" ht="18" hidden="false" customHeight="true" outlineLevel="0" collapsed="false">
      <c r="A22" s="103"/>
      <c r="B22" s="104" t="s">
        <v>188</v>
      </c>
      <c r="C22" s="157" t="s">
        <v>57</v>
      </c>
      <c r="D22" s="158"/>
      <c r="E22" s="112" t="s">
        <v>58</v>
      </c>
      <c r="F22" s="113" t="n">
        <v>30</v>
      </c>
      <c r="G22" s="104"/>
      <c r="K22" s="117" t="s">
        <v>82</v>
      </c>
      <c r="L22" s="161" t="s">
        <v>196</v>
      </c>
    </row>
    <row r="23" customFormat="false" ht="18" hidden="false" customHeight="true" outlineLevel="0" collapsed="false">
      <c r="A23" s="103"/>
      <c r="B23" s="104" t="s">
        <v>189</v>
      </c>
      <c r="C23" s="157" t="s">
        <v>57</v>
      </c>
      <c r="D23" s="158"/>
      <c r="E23" s="112" t="s">
        <v>58</v>
      </c>
      <c r="F23" s="113" t="n">
        <v>30</v>
      </c>
      <c r="G23" s="104"/>
      <c r="K23" s="117"/>
      <c r="L23" s="161"/>
    </row>
    <row r="24" customFormat="false" ht="18" hidden="false" customHeight="true" outlineLevel="0" collapsed="false">
      <c r="A24" s="103"/>
      <c r="B24" s="104" t="s">
        <v>190</v>
      </c>
      <c r="C24" s="157" t="s">
        <v>57</v>
      </c>
      <c r="D24" s="158"/>
      <c r="E24" s="112" t="s">
        <v>58</v>
      </c>
      <c r="F24" s="113" t="n">
        <v>30</v>
      </c>
      <c r="G24" s="104"/>
      <c r="K24" s="117"/>
      <c r="L24" s="161"/>
    </row>
    <row r="25" customFormat="false" ht="18" hidden="false" customHeight="true" outlineLevel="0" collapsed="false">
      <c r="A25" s="103"/>
      <c r="B25" s="104" t="s">
        <v>191</v>
      </c>
      <c r="C25" s="158"/>
      <c r="D25" s="157" t="s">
        <v>57</v>
      </c>
      <c r="E25" s="112" t="s">
        <v>76</v>
      </c>
      <c r="F25" s="113" t="n">
        <v>7</v>
      </c>
      <c r="G25" s="104"/>
      <c r="K25" s="117"/>
      <c r="L25" s="161"/>
    </row>
    <row r="26" s="162" customFormat="true" ht="25" hidden="false" customHeight="true" outlineLevel="0" collapsed="false">
      <c r="A26" s="103"/>
      <c r="B26" s="104" t="s">
        <v>78</v>
      </c>
      <c r="C26" s="158"/>
      <c r="D26" s="157" t="s">
        <v>57</v>
      </c>
      <c r="E26" s="112" t="s">
        <v>76</v>
      </c>
      <c r="F26" s="113" t="n">
        <v>8</v>
      </c>
      <c r="G26" s="104"/>
    </row>
    <row r="27" customFormat="false" ht="18" hidden="false" customHeight="true" outlineLevel="0" collapsed="false">
      <c r="A27" s="103"/>
      <c r="B27" s="104" t="s">
        <v>192</v>
      </c>
      <c r="C27" s="158"/>
      <c r="D27" s="157" t="s">
        <v>57</v>
      </c>
      <c r="E27" s="112" t="s">
        <v>58</v>
      </c>
      <c r="F27" s="113" t="n">
        <v>30</v>
      </c>
      <c r="G27" s="104"/>
    </row>
    <row r="28" customFormat="false" ht="18" hidden="false" customHeight="true" outlineLevel="0" collapsed="false">
      <c r="A28" s="103"/>
      <c r="B28" s="115" t="s">
        <v>193</v>
      </c>
      <c r="C28" s="158"/>
      <c r="D28" s="157" t="s">
        <v>57</v>
      </c>
      <c r="E28" s="116" t="s">
        <v>81</v>
      </c>
      <c r="F28" s="113" t="n">
        <v>20</v>
      </c>
      <c r="G28" s="104"/>
    </row>
    <row r="29" customFormat="false" ht="18" hidden="false" customHeight="true" outlineLevel="0" collapsed="false">
      <c r="A29" s="103"/>
      <c r="B29" s="115" t="s">
        <v>194</v>
      </c>
      <c r="C29" s="159"/>
      <c r="D29" s="160" t="s">
        <v>57</v>
      </c>
      <c r="E29" s="119" t="s">
        <v>81</v>
      </c>
      <c r="F29" s="120" t="n">
        <v>20</v>
      </c>
      <c r="G29" s="104"/>
    </row>
    <row r="30" customFormat="false" ht="25" hidden="false" customHeight="false" outlineLevel="0" collapsed="false">
      <c r="C30" s="151"/>
      <c r="D30" s="151"/>
      <c r="E30" s="122" t="s">
        <v>86</v>
      </c>
      <c r="F30" s="120" t="n">
        <f aca="false">SUM(F18:F29)</f>
        <v>235</v>
      </c>
      <c r="G30" s="104" t="n">
        <v>0</v>
      </c>
    </row>
    <row r="31" customFormat="false" ht="14" hidden="false" customHeight="false" outlineLevel="0" collapsed="false">
      <c r="B31" s="168"/>
    </row>
    <row r="32" customFormat="false" ht="18" hidden="false" customHeight="true" outlineLevel="0" collapsed="false">
      <c r="A32" s="103" t="s">
        <v>45</v>
      </c>
      <c r="B32" s="104" t="s">
        <v>152</v>
      </c>
      <c r="C32" s="154" t="s">
        <v>57</v>
      </c>
      <c r="D32" s="155"/>
      <c r="E32" s="107" t="s">
        <v>58</v>
      </c>
      <c r="F32" s="108" t="n">
        <v>30</v>
      </c>
      <c r="G32" s="104"/>
    </row>
    <row r="33" customFormat="false" ht="18" hidden="false" customHeight="false" outlineLevel="0" collapsed="false">
      <c r="A33" s="103"/>
      <c r="B33" s="104" t="s">
        <v>130</v>
      </c>
      <c r="C33" s="157" t="s">
        <v>57</v>
      </c>
      <c r="D33" s="158"/>
      <c r="E33" s="112" t="s">
        <v>58</v>
      </c>
      <c r="F33" s="113" t="n">
        <v>2</v>
      </c>
      <c r="G33" s="104"/>
    </row>
    <row r="34" customFormat="false" ht="18" hidden="false" customHeight="false" outlineLevel="0" collapsed="false">
      <c r="A34" s="103"/>
      <c r="B34" s="104" t="s">
        <v>153</v>
      </c>
      <c r="C34" s="157" t="s">
        <v>57</v>
      </c>
      <c r="D34" s="158"/>
      <c r="E34" s="112" t="s">
        <v>58</v>
      </c>
      <c r="F34" s="113" t="n">
        <v>7</v>
      </c>
      <c r="G34" s="104"/>
    </row>
    <row r="35" customFormat="false" ht="18" hidden="false" customHeight="false" outlineLevel="0" collapsed="false">
      <c r="A35" s="103"/>
      <c r="B35" s="104" t="s">
        <v>187</v>
      </c>
      <c r="C35" s="157" t="s">
        <v>57</v>
      </c>
      <c r="D35" s="158"/>
      <c r="E35" s="112" t="s">
        <v>58</v>
      </c>
      <c r="F35" s="113" t="n">
        <v>8</v>
      </c>
      <c r="G35" s="104"/>
    </row>
    <row r="36" customFormat="false" ht="18" hidden="false" customHeight="false" outlineLevel="0" collapsed="false">
      <c r="A36" s="103"/>
      <c r="B36" s="104" t="s">
        <v>188</v>
      </c>
      <c r="C36" s="157" t="s">
        <v>57</v>
      </c>
      <c r="D36" s="158"/>
      <c r="E36" s="112" t="s">
        <v>58</v>
      </c>
      <c r="F36" s="113" t="n">
        <v>20</v>
      </c>
      <c r="G36" s="104"/>
    </row>
    <row r="37" customFormat="false" ht="18" hidden="false" customHeight="false" outlineLevel="0" collapsed="false">
      <c r="A37" s="103"/>
      <c r="B37" s="104" t="s">
        <v>189</v>
      </c>
      <c r="C37" s="157" t="s">
        <v>57</v>
      </c>
      <c r="D37" s="158"/>
      <c r="E37" s="112" t="s">
        <v>58</v>
      </c>
      <c r="F37" s="113" t="n">
        <v>20</v>
      </c>
      <c r="G37" s="104"/>
    </row>
    <row r="38" customFormat="false" ht="18" hidden="false" customHeight="false" outlineLevel="0" collapsed="false">
      <c r="A38" s="103"/>
      <c r="B38" s="104" t="s">
        <v>190</v>
      </c>
      <c r="C38" s="157" t="s">
        <v>57</v>
      </c>
      <c r="D38" s="158"/>
      <c r="E38" s="112" t="s">
        <v>58</v>
      </c>
      <c r="F38" s="113" t="n">
        <v>20</v>
      </c>
      <c r="G38" s="104"/>
    </row>
    <row r="39" customFormat="false" ht="18" hidden="false" customHeight="false" outlineLevel="0" collapsed="false">
      <c r="A39" s="103"/>
      <c r="B39" s="104" t="s">
        <v>191</v>
      </c>
      <c r="C39" s="158"/>
      <c r="D39" s="157" t="s">
        <v>57</v>
      </c>
      <c r="E39" s="112" t="s">
        <v>76</v>
      </c>
      <c r="F39" s="113" t="n">
        <v>15</v>
      </c>
      <c r="G39" s="104"/>
    </row>
    <row r="40" customFormat="false" ht="18" hidden="false" customHeight="false" outlineLevel="0" collapsed="false">
      <c r="A40" s="103"/>
      <c r="B40" s="104" t="s">
        <v>78</v>
      </c>
      <c r="C40" s="158"/>
      <c r="D40" s="157" t="s">
        <v>57</v>
      </c>
      <c r="E40" s="112" t="s">
        <v>76</v>
      </c>
      <c r="F40" s="113" t="n">
        <v>8</v>
      </c>
      <c r="G40" s="104"/>
    </row>
    <row r="41" customFormat="false" ht="18" hidden="false" customHeight="false" outlineLevel="0" collapsed="false">
      <c r="A41" s="103"/>
      <c r="B41" s="104" t="s">
        <v>192</v>
      </c>
      <c r="C41" s="158"/>
      <c r="D41" s="157" t="s">
        <v>57</v>
      </c>
      <c r="E41" s="112" t="s">
        <v>58</v>
      </c>
      <c r="F41" s="113" t="n">
        <v>25</v>
      </c>
      <c r="G41" s="104"/>
    </row>
    <row r="42" customFormat="false" ht="18" hidden="false" customHeight="false" outlineLevel="0" collapsed="false">
      <c r="A42" s="103"/>
      <c r="B42" s="115" t="s">
        <v>193</v>
      </c>
      <c r="C42" s="158"/>
      <c r="D42" s="157" t="s">
        <v>57</v>
      </c>
      <c r="E42" s="116" t="s">
        <v>81</v>
      </c>
      <c r="F42" s="113" t="n">
        <v>15</v>
      </c>
      <c r="G42" s="104"/>
    </row>
    <row r="43" customFormat="false" ht="18" hidden="false" customHeight="false" outlineLevel="0" collapsed="false">
      <c r="A43" s="103"/>
      <c r="B43" s="115" t="s">
        <v>194</v>
      </c>
      <c r="C43" s="159"/>
      <c r="D43" s="160" t="s">
        <v>57</v>
      </c>
      <c r="E43" s="119" t="s">
        <v>81</v>
      </c>
      <c r="F43" s="120" t="n">
        <v>20</v>
      </c>
      <c r="G43" s="104"/>
    </row>
    <row r="44" customFormat="false" ht="25" hidden="false" customHeight="false" outlineLevel="0" collapsed="false">
      <c r="C44" s="151"/>
      <c r="D44" s="151"/>
      <c r="E44" s="122" t="s">
        <v>86</v>
      </c>
      <c r="F44" s="120" t="n">
        <f aca="false">SUM(F32:F43)</f>
        <v>190</v>
      </c>
      <c r="G44" s="104" t="n">
        <v>0</v>
      </c>
    </row>
    <row r="46" customFormat="false" ht="18" hidden="false" customHeight="true" outlineLevel="0" collapsed="false">
      <c r="A46" s="103" t="s">
        <v>46</v>
      </c>
      <c r="B46" s="104" t="s">
        <v>152</v>
      </c>
      <c r="C46" s="154" t="s">
        <v>57</v>
      </c>
      <c r="D46" s="155"/>
      <c r="E46" s="107" t="s">
        <v>58</v>
      </c>
      <c r="F46" s="108" t="n">
        <v>10</v>
      </c>
      <c r="G46" s="104"/>
    </row>
    <row r="47" customFormat="false" ht="18" hidden="false" customHeight="false" outlineLevel="0" collapsed="false">
      <c r="A47" s="103"/>
      <c r="B47" s="104" t="s">
        <v>130</v>
      </c>
      <c r="C47" s="157" t="s">
        <v>57</v>
      </c>
      <c r="D47" s="158"/>
      <c r="E47" s="112" t="s">
        <v>58</v>
      </c>
      <c r="F47" s="113" t="n">
        <v>2</v>
      </c>
      <c r="G47" s="104"/>
    </row>
    <row r="48" customFormat="false" ht="18" hidden="false" customHeight="false" outlineLevel="0" collapsed="false">
      <c r="A48" s="103"/>
      <c r="B48" s="104" t="s">
        <v>153</v>
      </c>
      <c r="C48" s="157" t="s">
        <v>57</v>
      </c>
      <c r="D48" s="158"/>
      <c r="E48" s="112" t="s">
        <v>58</v>
      </c>
      <c r="F48" s="113" t="n">
        <v>7</v>
      </c>
      <c r="G48" s="104"/>
    </row>
    <row r="49" customFormat="false" ht="18" hidden="false" customHeight="false" outlineLevel="0" collapsed="false">
      <c r="A49" s="103"/>
      <c r="B49" s="104" t="s">
        <v>187</v>
      </c>
      <c r="C49" s="157" t="s">
        <v>57</v>
      </c>
      <c r="D49" s="158"/>
      <c r="E49" s="112" t="s">
        <v>58</v>
      </c>
      <c r="F49" s="113" t="n">
        <v>8</v>
      </c>
      <c r="G49" s="104"/>
    </row>
    <row r="50" customFormat="false" ht="18" hidden="false" customHeight="false" outlineLevel="0" collapsed="false">
      <c r="A50" s="103"/>
      <c r="B50" s="104" t="s">
        <v>188</v>
      </c>
      <c r="C50" s="157" t="s">
        <v>57</v>
      </c>
      <c r="D50" s="158"/>
      <c r="E50" s="112" t="s">
        <v>58</v>
      </c>
      <c r="F50" s="113" t="n">
        <v>10</v>
      </c>
      <c r="G50" s="104"/>
    </row>
    <row r="51" customFormat="false" ht="18" hidden="false" customHeight="false" outlineLevel="0" collapsed="false">
      <c r="A51" s="103"/>
      <c r="B51" s="104" t="s">
        <v>189</v>
      </c>
      <c r="C51" s="157" t="s">
        <v>57</v>
      </c>
      <c r="D51" s="158"/>
      <c r="E51" s="112" t="s">
        <v>58</v>
      </c>
      <c r="F51" s="113" t="n">
        <v>10</v>
      </c>
      <c r="G51" s="104"/>
    </row>
    <row r="52" customFormat="false" ht="18" hidden="false" customHeight="false" outlineLevel="0" collapsed="false">
      <c r="A52" s="103"/>
      <c r="B52" s="104" t="s">
        <v>190</v>
      </c>
      <c r="C52" s="157" t="s">
        <v>57</v>
      </c>
      <c r="D52" s="158"/>
      <c r="E52" s="112" t="s">
        <v>58</v>
      </c>
      <c r="F52" s="113" t="n">
        <v>10</v>
      </c>
      <c r="G52" s="104"/>
    </row>
    <row r="53" customFormat="false" ht="18" hidden="false" customHeight="false" outlineLevel="0" collapsed="false">
      <c r="A53" s="103"/>
      <c r="B53" s="104" t="s">
        <v>191</v>
      </c>
      <c r="C53" s="158"/>
      <c r="D53" s="157" t="s">
        <v>57</v>
      </c>
      <c r="E53" s="112" t="s">
        <v>76</v>
      </c>
      <c r="F53" s="113" t="n">
        <v>7</v>
      </c>
      <c r="G53" s="104"/>
    </row>
    <row r="54" customFormat="false" ht="18" hidden="false" customHeight="false" outlineLevel="0" collapsed="false">
      <c r="A54" s="103"/>
      <c r="B54" s="104" t="s">
        <v>78</v>
      </c>
      <c r="C54" s="158"/>
      <c r="D54" s="157" t="s">
        <v>57</v>
      </c>
      <c r="E54" s="112" t="s">
        <v>76</v>
      </c>
      <c r="F54" s="113" t="n">
        <v>8</v>
      </c>
      <c r="G54" s="104"/>
    </row>
    <row r="55" customFormat="false" ht="18" hidden="false" customHeight="false" outlineLevel="0" collapsed="false">
      <c r="A55" s="103"/>
      <c r="B55" s="104" t="s">
        <v>192</v>
      </c>
      <c r="C55" s="158"/>
      <c r="D55" s="157" t="s">
        <v>57</v>
      </c>
      <c r="E55" s="112" t="s">
        <v>58</v>
      </c>
      <c r="F55" s="113" t="n">
        <v>15</v>
      </c>
      <c r="G55" s="104"/>
    </row>
    <row r="56" customFormat="false" ht="18" hidden="false" customHeight="false" outlineLevel="0" collapsed="false">
      <c r="A56" s="103"/>
      <c r="B56" s="115" t="s">
        <v>193</v>
      </c>
      <c r="C56" s="158"/>
      <c r="D56" s="157" t="s">
        <v>57</v>
      </c>
      <c r="E56" s="116" t="s">
        <v>81</v>
      </c>
      <c r="F56" s="113" t="n">
        <v>5</v>
      </c>
      <c r="G56" s="104"/>
    </row>
    <row r="57" customFormat="false" ht="18" hidden="false" customHeight="false" outlineLevel="0" collapsed="false">
      <c r="A57" s="103"/>
      <c r="B57" s="115" t="s">
        <v>194</v>
      </c>
      <c r="C57" s="159"/>
      <c r="D57" s="160" t="s">
        <v>57</v>
      </c>
      <c r="E57" s="119" t="s">
        <v>81</v>
      </c>
      <c r="F57" s="120" t="n">
        <v>5</v>
      </c>
      <c r="G57" s="104"/>
    </row>
    <row r="58" customFormat="false" ht="25" hidden="false" customHeight="false" outlineLevel="0" collapsed="false">
      <c r="C58" s="151"/>
      <c r="D58" s="151"/>
      <c r="E58" s="122" t="s">
        <v>86</v>
      </c>
      <c r="F58" s="120" t="n">
        <f aca="false">SUM(F46:F57)</f>
        <v>97</v>
      </c>
      <c r="G58" s="104" t="n">
        <v>0</v>
      </c>
    </row>
    <row r="61" customFormat="false" ht="18" hidden="false" customHeight="false" outlineLevel="0" collapsed="false">
      <c r="B61" s="165" t="s">
        <v>163</v>
      </c>
      <c r="C61" s="145" t="s">
        <v>164</v>
      </c>
    </row>
    <row r="62" customFormat="false" ht="18" hidden="false" customHeight="false" outlineLevel="0" collapsed="false">
      <c r="B62" s="104" t="s">
        <v>94</v>
      </c>
      <c r="C62" s="104" t="n">
        <v>10</v>
      </c>
    </row>
    <row r="63" customFormat="false" ht="18" hidden="false" customHeight="false" outlineLevel="0" collapsed="false">
      <c r="B63" s="115" t="s">
        <v>84</v>
      </c>
      <c r="C63" s="104" t="n">
        <v>2</v>
      </c>
    </row>
    <row r="66" s="162" customFormat="true" ht="33" hidden="false" customHeight="false" outlineLevel="0" collapsed="false">
      <c r="A66" s="162" t="s">
        <v>212</v>
      </c>
    </row>
    <row r="70" customFormat="false" ht="23" hidden="false" customHeight="false" outlineLevel="0" collapsed="false">
      <c r="A70" s="130" t="s">
        <v>213</v>
      </c>
    </row>
    <row r="71" customFormat="false" ht="13" hidden="false" customHeight="false" outlineLevel="0" collapsed="false">
      <c r="A71" s="167" t="s">
        <v>214</v>
      </c>
    </row>
    <row r="72" customFormat="false" ht="13" hidden="false" customHeight="false" outlineLevel="0" collapsed="false">
      <c r="A72" s="167" t="s">
        <v>215</v>
      </c>
    </row>
    <row r="155" customFormat="false" ht="28" hidden="false" customHeight="false" outlineLevel="0" collapsed="false">
      <c r="B155" s="175"/>
      <c r="C155" s="175"/>
      <c r="D155" s="175"/>
    </row>
    <row r="159" customFormat="false" ht="23" hidden="false" customHeight="false" outlineLevel="0" collapsed="false">
      <c r="B159" s="130"/>
      <c r="C159" s="130"/>
      <c r="D159" s="130"/>
    </row>
  </sheetData>
  <mergeCells count="7">
    <mergeCell ref="C2:E2"/>
    <mergeCell ref="A4:A15"/>
    <mergeCell ref="A18:A29"/>
    <mergeCell ref="K22:K25"/>
    <mergeCell ref="L22:L25"/>
    <mergeCell ref="A32:A43"/>
    <mergeCell ref="A46:A5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9.171875" defaultRowHeight="13" zeroHeight="false" outlineLevelRow="0" outlineLevelCol="0"/>
  <cols>
    <col collapsed="false" customWidth="true" hidden="false" outlineLevel="0" max="1" min="1" style="1" width="6.83"/>
    <col collapsed="false" customWidth="true" hidden="false" outlineLevel="0" max="2" min="2" style="2" width="73.66"/>
    <col collapsed="false" customWidth="true" hidden="false" outlineLevel="0" max="3" min="3" style="2" width="15.16"/>
    <col collapsed="false" customWidth="true" hidden="false" outlineLevel="0" max="4" min="4" style="3" width="2.99"/>
    <col collapsed="false" customWidth="true" hidden="false" outlineLevel="0" max="7" min="5" style="2" width="11.99"/>
    <col collapsed="false" customWidth="true" hidden="false" outlineLevel="0" max="8" min="8" style="2" width="11.84"/>
    <col collapsed="false" customWidth="true" hidden="false" outlineLevel="0" max="9" min="9" style="2" width="13.01"/>
    <col collapsed="false" customWidth="true" hidden="false" outlineLevel="0" max="10" min="10" style="2" width="1.84"/>
    <col collapsed="false" customWidth="true" hidden="false" outlineLevel="0" max="66" min="11" style="2" width="2.5"/>
    <col collapsed="false" customWidth="false" hidden="false" outlineLevel="0" max="1024" min="67" style="4" width="9.16"/>
  </cols>
  <sheetData>
    <row r="1" customFormat="false" ht="30" hidden="false" customHeight="true" outlineLevel="0" collapsed="false">
      <c r="A1" s="5" t="s">
        <v>0</v>
      </c>
      <c r="B1" s="6"/>
      <c r="C1" s="6"/>
      <c r="D1" s="6"/>
      <c r="E1" s="6"/>
      <c r="F1" s="6"/>
      <c r="I1" s="7"/>
      <c r="K1" s="8"/>
      <c r="L1" s="8"/>
      <c r="M1" s="8"/>
      <c r="N1" s="8"/>
      <c r="O1" s="8"/>
      <c r="P1" s="8"/>
      <c r="Q1" s="8"/>
      <c r="R1" s="8"/>
      <c r="S1" s="8"/>
      <c r="T1" s="8"/>
      <c r="U1" s="8"/>
      <c r="V1" s="8"/>
      <c r="W1" s="8"/>
      <c r="X1" s="8"/>
      <c r="Y1" s="8"/>
      <c r="Z1" s="8"/>
      <c r="AA1" s="8"/>
      <c r="AB1" s="8"/>
      <c r="AC1" s="8"/>
      <c r="AD1" s="8"/>
      <c r="AE1" s="8"/>
    </row>
    <row r="2" customFormat="false" ht="18" hidden="false" customHeight="true" outlineLevel="0" collapsed="false">
      <c r="A2" s="5" t="s">
        <v>216</v>
      </c>
      <c r="B2" s="9"/>
      <c r="C2" s="9"/>
      <c r="D2" s="10"/>
      <c r="E2" s="11"/>
      <c r="F2" s="11"/>
      <c r="H2" s="12"/>
    </row>
    <row r="3" customFormat="false" ht="14" hidden="false" customHeight="false" outlineLevel="0" collapsed="false">
      <c r="A3" s="13"/>
      <c r="B3" s="14"/>
      <c r="C3" s="15"/>
      <c r="D3" s="15"/>
      <c r="E3" s="15"/>
      <c r="F3" s="15"/>
      <c r="G3" s="15"/>
      <c r="H3" s="12"/>
      <c r="K3" s="16"/>
      <c r="L3" s="16"/>
      <c r="M3" s="16"/>
      <c r="N3" s="16"/>
      <c r="O3" s="16"/>
      <c r="P3" s="16"/>
      <c r="Q3" s="16"/>
      <c r="R3" s="16"/>
      <c r="S3" s="16"/>
      <c r="T3" s="16"/>
      <c r="U3" s="16"/>
      <c r="V3" s="16"/>
      <c r="W3" s="16"/>
      <c r="X3" s="16"/>
      <c r="Y3" s="16"/>
      <c r="Z3" s="16"/>
      <c r="AA3" s="16"/>
    </row>
    <row r="4" customFormat="false" ht="17.25" hidden="false" customHeight="true" outlineLevel="0" collapsed="false">
      <c r="A4" s="17"/>
      <c r="B4" s="18" t="s">
        <v>2</v>
      </c>
      <c r="C4" s="19" t="n">
        <v>44068</v>
      </c>
      <c r="D4" s="19"/>
      <c r="E4" s="19"/>
      <c r="F4" s="20"/>
      <c r="G4" s="18" t="s">
        <v>3</v>
      </c>
      <c r="H4" s="21" t="n">
        <v>1</v>
      </c>
      <c r="I4" s="20"/>
      <c r="J4" s="22"/>
      <c r="K4" s="23" t="str">
        <f aca="false">"Semana "&amp;(K6-($C$4-WEEKDAY($C$4,1)+2))/7+1</f>
        <v>Semana 1</v>
      </c>
      <c r="L4" s="23"/>
      <c r="M4" s="23"/>
      <c r="N4" s="23"/>
      <c r="O4" s="23"/>
      <c r="P4" s="23"/>
      <c r="Q4" s="23"/>
      <c r="R4" s="23" t="str">
        <f aca="false">"Semana "&amp;(R6-($C$4-WEEKDAY($C$4,1)+2))/7+1</f>
        <v>Semana 2</v>
      </c>
      <c r="S4" s="23"/>
      <c r="T4" s="23"/>
      <c r="U4" s="23"/>
      <c r="V4" s="23"/>
      <c r="W4" s="23"/>
      <c r="X4" s="23"/>
      <c r="Y4" s="23" t="str">
        <f aca="false">"Semana "&amp;(Y6-($C$4-WEEKDAY($C$4,1)+2))/7+1</f>
        <v>Semana 3</v>
      </c>
      <c r="Z4" s="23"/>
      <c r="AA4" s="23"/>
      <c r="AB4" s="23"/>
      <c r="AC4" s="23"/>
      <c r="AD4" s="23"/>
      <c r="AE4" s="23"/>
      <c r="AF4" s="23" t="str">
        <f aca="false">"Semana "&amp;(AF6-($C$4-WEEKDAY($C$4,1)+2))/7+1</f>
        <v>Semana 4</v>
      </c>
      <c r="AG4" s="23"/>
      <c r="AH4" s="23"/>
      <c r="AI4" s="23"/>
      <c r="AJ4" s="23"/>
      <c r="AK4" s="23"/>
      <c r="AL4" s="23"/>
      <c r="AM4" s="23" t="str">
        <f aca="false">"Semana "&amp;(AM6-($C$4-WEEKDAY($C$4,1)+2))/7+1</f>
        <v>Semana 5</v>
      </c>
      <c r="AN4" s="23"/>
      <c r="AO4" s="23"/>
      <c r="AP4" s="23"/>
      <c r="AQ4" s="23"/>
      <c r="AR4" s="23"/>
      <c r="AS4" s="23"/>
      <c r="AT4" s="23" t="str">
        <f aca="false">"Semana "&amp;(AT6-($C$4-WEEKDAY($C$4,1)+2))/7+1</f>
        <v>Semana 6</v>
      </c>
      <c r="AU4" s="23"/>
      <c r="AV4" s="23"/>
      <c r="AW4" s="23"/>
      <c r="AX4" s="23"/>
      <c r="AY4" s="23"/>
      <c r="AZ4" s="23"/>
      <c r="BA4" s="23" t="str">
        <f aca="false">"Semana "&amp;(BA6-($C$4-WEEKDAY($C$4,1)+2))/7+1</f>
        <v>Semana 7</v>
      </c>
      <c r="BB4" s="23"/>
      <c r="BC4" s="23"/>
      <c r="BD4" s="23"/>
      <c r="BE4" s="23"/>
      <c r="BF4" s="23"/>
      <c r="BG4" s="23"/>
      <c r="BH4" s="23" t="str">
        <f aca="false">"Semana "&amp;(BH6-($C$4-WEEKDAY($C$4,1)+2))/7+1</f>
        <v>Semana 8</v>
      </c>
      <c r="BI4" s="23"/>
      <c r="BJ4" s="23"/>
      <c r="BK4" s="23"/>
      <c r="BL4" s="23"/>
      <c r="BM4" s="23"/>
      <c r="BN4" s="23"/>
    </row>
    <row r="5" customFormat="false" ht="17.25" hidden="false" customHeight="true" outlineLevel="0" collapsed="false">
      <c r="A5" s="17"/>
      <c r="B5" s="18" t="s">
        <v>4</v>
      </c>
      <c r="C5" s="24" t="s">
        <v>5</v>
      </c>
      <c r="D5" s="24"/>
      <c r="E5" s="24"/>
      <c r="F5" s="25"/>
      <c r="G5" s="25"/>
      <c r="H5" s="25"/>
      <c r="I5" s="25"/>
      <c r="J5" s="22"/>
      <c r="K5" s="26" t="n">
        <f aca="false">K6</f>
        <v>44067</v>
      </c>
      <c r="L5" s="26"/>
      <c r="M5" s="26"/>
      <c r="N5" s="26"/>
      <c r="O5" s="26"/>
      <c r="P5" s="26"/>
      <c r="Q5" s="26"/>
      <c r="R5" s="26" t="n">
        <f aca="false">R6</f>
        <v>44074</v>
      </c>
      <c r="S5" s="26"/>
      <c r="T5" s="26"/>
      <c r="U5" s="26"/>
      <c r="V5" s="26"/>
      <c r="W5" s="26"/>
      <c r="X5" s="26"/>
      <c r="Y5" s="26" t="n">
        <f aca="false">Y6</f>
        <v>44081</v>
      </c>
      <c r="Z5" s="26"/>
      <c r="AA5" s="26"/>
      <c r="AB5" s="26"/>
      <c r="AC5" s="26"/>
      <c r="AD5" s="26"/>
      <c r="AE5" s="26"/>
      <c r="AF5" s="26" t="n">
        <f aca="false">AF6</f>
        <v>44088</v>
      </c>
      <c r="AG5" s="26"/>
      <c r="AH5" s="26"/>
      <c r="AI5" s="26"/>
      <c r="AJ5" s="26"/>
      <c r="AK5" s="26"/>
      <c r="AL5" s="26"/>
      <c r="AM5" s="26" t="n">
        <f aca="false">AM6</f>
        <v>44095</v>
      </c>
      <c r="AN5" s="26"/>
      <c r="AO5" s="26"/>
      <c r="AP5" s="26"/>
      <c r="AQ5" s="26"/>
      <c r="AR5" s="26"/>
      <c r="AS5" s="26"/>
      <c r="AT5" s="26" t="n">
        <f aca="false">AT6</f>
        <v>44102</v>
      </c>
      <c r="AU5" s="26"/>
      <c r="AV5" s="26"/>
      <c r="AW5" s="26"/>
      <c r="AX5" s="26"/>
      <c r="AY5" s="26"/>
      <c r="AZ5" s="26"/>
      <c r="BA5" s="26" t="n">
        <f aca="false">BA6</f>
        <v>44109</v>
      </c>
      <c r="BB5" s="26"/>
      <c r="BC5" s="26"/>
      <c r="BD5" s="26"/>
      <c r="BE5" s="26"/>
      <c r="BF5" s="26"/>
      <c r="BG5" s="26"/>
      <c r="BH5" s="26" t="n">
        <f aca="false">BH6</f>
        <v>44116</v>
      </c>
      <c r="BI5" s="26"/>
      <c r="BJ5" s="26"/>
      <c r="BK5" s="26"/>
      <c r="BL5" s="26"/>
      <c r="BM5" s="26"/>
      <c r="BN5" s="26"/>
    </row>
    <row r="6" customFormat="false" ht="13" hidden="false" customHeight="false" outlineLevel="0" collapsed="false">
      <c r="A6" s="27"/>
      <c r="B6" s="22"/>
      <c r="C6" s="22"/>
      <c r="D6" s="28"/>
      <c r="E6" s="22"/>
      <c r="F6" s="22"/>
      <c r="G6" s="22"/>
      <c r="H6" s="22"/>
      <c r="I6" s="22"/>
      <c r="J6" s="22"/>
      <c r="K6" s="29" t="n">
        <f aca="false">C4-WEEKDAY(C4,1)+2+7*(H4-1)</f>
        <v>44067</v>
      </c>
      <c r="L6" s="30" t="n">
        <f aca="false">K6+1</f>
        <v>44068</v>
      </c>
      <c r="M6" s="30" t="n">
        <f aca="false">L6+1</f>
        <v>44069</v>
      </c>
      <c r="N6" s="30" t="n">
        <f aca="false">M6+1</f>
        <v>44070</v>
      </c>
      <c r="O6" s="30" t="n">
        <f aca="false">N6+1</f>
        <v>44071</v>
      </c>
      <c r="P6" s="30" t="n">
        <f aca="false">O6+1</f>
        <v>44072</v>
      </c>
      <c r="Q6" s="31" t="n">
        <f aca="false">P6+1</f>
        <v>44073</v>
      </c>
      <c r="R6" s="29" t="n">
        <f aca="false">Q6+1</f>
        <v>44074</v>
      </c>
      <c r="S6" s="30" t="n">
        <f aca="false">R6+1</f>
        <v>44075</v>
      </c>
      <c r="T6" s="30" t="n">
        <f aca="false">S6+1</f>
        <v>44076</v>
      </c>
      <c r="U6" s="30" t="n">
        <f aca="false">T6+1</f>
        <v>44077</v>
      </c>
      <c r="V6" s="30" t="n">
        <f aca="false">U6+1</f>
        <v>44078</v>
      </c>
      <c r="W6" s="30" t="n">
        <f aca="false">V6+1</f>
        <v>44079</v>
      </c>
      <c r="X6" s="31" t="n">
        <f aca="false">W6+1</f>
        <v>44080</v>
      </c>
      <c r="Y6" s="29" t="n">
        <f aca="false">X6+1</f>
        <v>44081</v>
      </c>
      <c r="Z6" s="30" t="n">
        <f aca="false">Y6+1</f>
        <v>44082</v>
      </c>
      <c r="AA6" s="30" t="n">
        <f aca="false">Z6+1</f>
        <v>44083</v>
      </c>
      <c r="AB6" s="30" t="n">
        <f aca="false">AA6+1</f>
        <v>44084</v>
      </c>
      <c r="AC6" s="30" t="n">
        <f aca="false">AB6+1</f>
        <v>44085</v>
      </c>
      <c r="AD6" s="30" t="n">
        <f aca="false">AC6+1</f>
        <v>44086</v>
      </c>
      <c r="AE6" s="31" t="n">
        <f aca="false">AD6+1</f>
        <v>44087</v>
      </c>
      <c r="AF6" s="29" t="n">
        <f aca="false">AE6+1</f>
        <v>44088</v>
      </c>
      <c r="AG6" s="30" t="n">
        <f aca="false">AF6+1</f>
        <v>44089</v>
      </c>
      <c r="AH6" s="30" t="n">
        <f aca="false">AG6+1</f>
        <v>44090</v>
      </c>
      <c r="AI6" s="30" t="n">
        <f aca="false">AH6+1</f>
        <v>44091</v>
      </c>
      <c r="AJ6" s="30" t="n">
        <f aca="false">AI6+1</f>
        <v>44092</v>
      </c>
      <c r="AK6" s="30" t="n">
        <f aca="false">AJ6+1</f>
        <v>44093</v>
      </c>
      <c r="AL6" s="31" t="n">
        <f aca="false">AK6+1</f>
        <v>44094</v>
      </c>
      <c r="AM6" s="29" t="n">
        <f aca="false">AL6+1</f>
        <v>44095</v>
      </c>
      <c r="AN6" s="30" t="n">
        <f aca="false">AM6+1</f>
        <v>44096</v>
      </c>
      <c r="AO6" s="30" t="n">
        <f aca="false">AN6+1</f>
        <v>44097</v>
      </c>
      <c r="AP6" s="30" t="n">
        <f aca="false">AO6+1</f>
        <v>44098</v>
      </c>
      <c r="AQ6" s="30" t="n">
        <f aca="false">AP6+1</f>
        <v>44099</v>
      </c>
      <c r="AR6" s="30" t="n">
        <f aca="false">AQ6+1</f>
        <v>44100</v>
      </c>
      <c r="AS6" s="31" t="n">
        <f aca="false">AR6+1</f>
        <v>44101</v>
      </c>
      <c r="AT6" s="29" t="n">
        <f aca="false">AS6+1</f>
        <v>44102</v>
      </c>
      <c r="AU6" s="30" t="n">
        <f aca="false">AT6+1</f>
        <v>44103</v>
      </c>
      <c r="AV6" s="30" t="n">
        <f aca="false">AU6+1</f>
        <v>44104</v>
      </c>
      <c r="AW6" s="30" t="n">
        <f aca="false">AV6+1</f>
        <v>44105</v>
      </c>
      <c r="AX6" s="30" t="n">
        <f aca="false">AW6+1</f>
        <v>44106</v>
      </c>
      <c r="AY6" s="30" t="n">
        <f aca="false">AX6+1</f>
        <v>44107</v>
      </c>
      <c r="AZ6" s="31" t="n">
        <f aca="false">AY6+1</f>
        <v>44108</v>
      </c>
      <c r="BA6" s="29" t="n">
        <f aca="false">AZ6+1</f>
        <v>44109</v>
      </c>
      <c r="BB6" s="30" t="n">
        <f aca="false">BA6+1</f>
        <v>44110</v>
      </c>
      <c r="BC6" s="30" t="n">
        <f aca="false">BB6+1</f>
        <v>44111</v>
      </c>
      <c r="BD6" s="30" t="n">
        <f aca="false">BC6+1</f>
        <v>44112</v>
      </c>
      <c r="BE6" s="30" t="n">
        <f aca="false">BD6+1</f>
        <v>44113</v>
      </c>
      <c r="BF6" s="30" t="n">
        <f aca="false">BE6+1</f>
        <v>44114</v>
      </c>
      <c r="BG6" s="31" t="n">
        <f aca="false">BF6+1</f>
        <v>44115</v>
      </c>
      <c r="BH6" s="29" t="n">
        <f aca="false">BG6+1</f>
        <v>44116</v>
      </c>
      <c r="BI6" s="30" t="n">
        <f aca="false">BH6+1</f>
        <v>44117</v>
      </c>
      <c r="BJ6" s="30" t="n">
        <f aca="false">BI6+1</f>
        <v>44118</v>
      </c>
      <c r="BK6" s="30" t="n">
        <f aca="false">BJ6+1</f>
        <v>44119</v>
      </c>
      <c r="BL6" s="30" t="n">
        <f aca="false">BK6+1</f>
        <v>44120</v>
      </c>
      <c r="BM6" s="30" t="n">
        <f aca="false">BL6+1</f>
        <v>44121</v>
      </c>
      <c r="BN6" s="31" t="n">
        <f aca="false">BM6+1</f>
        <v>44122</v>
      </c>
    </row>
    <row r="7" s="41" customFormat="true" ht="27" hidden="false" customHeight="false" outlineLevel="0" collapsed="false">
      <c r="A7" s="32" t="s">
        <v>6</v>
      </c>
      <c r="B7" s="33" t="s">
        <v>217</v>
      </c>
      <c r="C7" s="34" t="s">
        <v>218</v>
      </c>
      <c r="D7" s="35"/>
      <c r="E7" s="36" t="s">
        <v>9</v>
      </c>
      <c r="F7" s="36" t="s">
        <v>10</v>
      </c>
      <c r="G7" s="34" t="s">
        <v>11</v>
      </c>
      <c r="H7" s="34" t="s">
        <v>12</v>
      </c>
      <c r="I7" s="34" t="s">
        <v>13</v>
      </c>
      <c r="J7" s="34"/>
      <c r="K7" s="37" t="str">
        <f aca="false">CHOOSE(WEEKDAY(K6,1),"D","L","M","M","J","V","S")</f>
        <v>L</v>
      </c>
      <c r="L7" s="38" t="str">
        <f aca="false">CHOOSE(WEEKDAY(L6,1),"D","L","M","M","J","V","S")</f>
        <v>M</v>
      </c>
      <c r="M7" s="38" t="str">
        <f aca="false">CHOOSE(WEEKDAY(M6,1),"D","L","M","M","J","V","S")</f>
        <v>M</v>
      </c>
      <c r="N7" s="38" t="str">
        <f aca="false">CHOOSE(WEEKDAY(N6,1),"D","L","M","M","J","V","S")</f>
        <v>J</v>
      </c>
      <c r="O7" s="38" t="str">
        <f aca="false">CHOOSE(WEEKDAY(O6,1),"D","L","M","M","J","V","S")</f>
        <v>V</v>
      </c>
      <c r="P7" s="39" t="str">
        <f aca="false">CHOOSE(WEEKDAY(P6,1),"D","L","M","M","J","V","S")</f>
        <v>S</v>
      </c>
      <c r="Q7" s="40" t="str">
        <f aca="false">CHOOSE(WEEKDAY(Q6,1),"D","L","M","M","J","V","S")</f>
        <v>D</v>
      </c>
      <c r="R7" s="37" t="str">
        <f aca="false">CHOOSE(WEEKDAY(R6,1),"D","L","M","M","J","V","S")</f>
        <v>L</v>
      </c>
      <c r="S7" s="38" t="str">
        <f aca="false">CHOOSE(WEEKDAY(S6,1),"D","L","M","M","J","V","S")</f>
        <v>M</v>
      </c>
      <c r="T7" s="38" t="str">
        <f aca="false">CHOOSE(WEEKDAY(T6,1),"D","L","M","M","J","V","S")</f>
        <v>M</v>
      </c>
      <c r="U7" s="38" t="str">
        <f aca="false">CHOOSE(WEEKDAY(U6,1),"D","L","M","M","J","V","S")</f>
        <v>J</v>
      </c>
      <c r="V7" s="38" t="str">
        <f aca="false">CHOOSE(WEEKDAY(V6,1),"D","L","M","M","J","V","S")</f>
        <v>V</v>
      </c>
      <c r="W7" s="39" t="str">
        <f aca="false">CHOOSE(WEEKDAY(W6,1),"D","L","M","M","J","V","S")</f>
        <v>S</v>
      </c>
      <c r="X7" s="40" t="str">
        <f aca="false">CHOOSE(WEEKDAY(X6,1),"D","L","M","M","J","V","S")</f>
        <v>D</v>
      </c>
      <c r="Y7" s="37" t="str">
        <f aca="false">CHOOSE(WEEKDAY(Y6,1),"D","L","M","M","J","V","S")</f>
        <v>L</v>
      </c>
      <c r="Z7" s="38" t="str">
        <f aca="false">CHOOSE(WEEKDAY(Z6,1),"D","L","M","M","J","V","S")</f>
        <v>M</v>
      </c>
      <c r="AA7" s="38" t="str">
        <f aca="false">CHOOSE(WEEKDAY(AA6,1),"D","L","M","M","J","V","S")</f>
        <v>M</v>
      </c>
      <c r="AB7" s="38" t="str">
        <f aca="false">CHOOSE(WEEKDAY(AB6,1),"D","L","M","M","J","V","S")</f>
        <v>J</v>
      </c>
      <c r="AC7" s="38" t="str">
        <f aca="false">CHOOSE(WEEKDAY(AC6,1),"D","L","M","M","J","V","S")</f>
        <v>V</v>
      </c>
      <c r="AD7" s="39" t="str">
        <f aca="false">CHOOSE(WEEKDAY(AD6,1),"D","L","M","M","J","V","S")</f>
        <v>S</v>
      </c>
      <c r="AE7" s="40" t="str">
        <f aca="false">CHOOSE(WEEKDAY(AE6,1),"D","L","M","M","J","V","S")</f>
        <v>D</v>
      </c>
      <c r="AF7" s="37" t="str">
        <f aca="false">CHOOSE(WEEKDAY(AF6,1),"D","L","M","M","J","V","S")</f>
        <v>L</v>
      </c>
      <c r="AG7" s="38" t="str">
        <f aca="false">CHOOSE(WEEKDAY(AG6,1),"D","L","M","M","J","V","S")</f>
        <v>M</v>
      </c>
      <c r="AH7" s="38" t="str">
        <f aca="false">CHOOSE(WEEKDAY(AH6,1),"D","L","M","M","J","V","S")</f>
        <v>M</v>
      </c>
      <c r="AI7" s="38" t="str">
        <f aca="false">CHOOSE(WEEKDAY(AI6,1),"D","L","M","M","J","V","S")</f>
        <v>J</v>
      </c>
      <c r="AJ7" s="38" t="str">
        <f aca="false">CHOOSE(WEEKDAY(AJ6,1),"D","L","M","M","J","V","S")</f>
        <v>V</v>
      </c>
      <c r="AK7" s="39" t="str">
        <f aca="false">CHOOSE(WEEKDAY(AK6,1),"D","L","M","M","J","V","S")</f>
        <v>S</v>
      </c>
      <c r="AL7" s="40" t="str">
        <f aca="false">CHOOSE(WEEKDAY(AL6,1),"D","L","M","M","J","V","S")</f>
        <v>D</v>
      </c>
      <c r="AM7" s="37" t="str">
        <f aca="false">CHOOSE(WEEKDAY(AM6,1),"D","L","M","M","J","V","S")</f>
        <v>L</v>
      </c>
      <c r="AN7" s="38" t="str">
        <f aca="false">CHOOSE(WEEKDAY(AN6,1),"D","L","M","M","J","V","S")</f>
        <v>M</v>
      </c>
      <c r="AO7" s="38" t="str">
        <f aca="false">CHOOSE(WEEKDAY(AO6,1),"D","L","M","M","J","V","S")</f>
        <v>M</v>
      </c>
      <c r="AP7" s="38" t="str">
        <f aca="false">CHOOSE(WEEKDAY(AP6,1),"D","L","M","M","J","V","S")</f>
        <v>J</v>
      </c>
      <c r="AQ7" s="38" t="str">
        <f aca="false">CHOOSE(WEEKDAY(AQ6,1),"D","L","M","M","J","V","S")</f>
        <v>V</v>
      </c>
      <c r="AR7" s="39" t="str">
        <f aca="false">CHOOSE(WEEKDAY(AR6,1),"D","L","M","M","J","V","S")</f>
        <v>S</v>
      </c>
      <c r="AS7" s="40" t="str">
        <f aca="false">CHOOSE(WEEKDAY(AS6,1),"D","L","M","M","J","V","S")</f>
        <v>D</v>
      </c>
      <c r="AT7" s="37" t="str">
        <f aca="false">CHOOSE(WEEKDAY(AT6,1),"D","L","M","M","J","V","S")</f>
        <v>L</v>
      </c>
      <c r="AU7" s="38" t="str">
        <f aca="false">CHOOSE(WEEKDAY(AU6,1),"D","L","M","M","J","V","S")</f>
        <v>M</v>
      </c>
      <c r="AV7" s="38" t="str">
        <f aca="false">CHOOSE(WEEKDAY(AV6,1),"D","L","M","M","J","V","S")</f>
        <v>M</v>
      </c>
      <c r="AW7" s="38" t="str">
        <f aca="false">CHOOSE(WEEKDAY(AW6,1),"D","L","M","M","J","V","S")</f>
        <v>J</v>
      </c>
      <c r="AX7" s="38" t="str">
        <f aca="false">CHOOSE(WEEKDAY(AX6,1),"D","L","M","M","J","V","S")</f>
        <v>V</v>
      </c>
      <c r="AY7" s="39" t="str">
        <f aca="false">CHOOSE(WEEKDAY(AY6,1),"D","L","M","M","J","V","S")</f>
        <v>S</v>
      </c>
      <c r="AZ7" s="40" t="str">
        <f aca="false">CHOOSE(WEEKDAY(AZ6,1),"D","L","M","M","J","V","S")</f>
        <v>D</v>
      </c>
      <c r="BA7" s="37" t="str">
        <f aca="false">CHOOSE(WEEKDAY(BA6,1),"D","L","M","M","J","V","S")</f>
        <v>L</v>
      </c>
      <c r="BB7" s="38" t="str">
        <f aca="false">CHOOSE(WEEKDAY(BB6,1),"D","L","M","M","J","V","S")</f>
        <v>M</v>
      </c>
      <c r="BC7" s="38" t="str">
        <f aca="false">CHOOSE(WEEKDAY(BC6,1),"D","L","M","M","J","V","S")</f>
        <v>M</v>
      </c>
      <c r="BD7" s="38" t="str">
        <f aca="false">CHOOSE(WEEKDAY(BD6,1),"D","L","M","M","J","V","S")</f>
        <v>J</v>
      </c>
      <c r="BE7" s="38" t="str">
        <f aca="false">CHOOSE(WEEKDAY(BE6,1),"D","L","M","M","J","V","S")</f>
        <v>V</v>
      </c>
      <c r="BF7" s="39" t="str">
        <f aca="false">CHOOSE(WEEKDAY(BF6,1),"D","L","M","M","J","V","S")</f>
        <v>S</v>
      </c>
      <c r="BG7" s="40" t="str">
        <f aca="false">CHOOSE(WEEKDAY(BG6,1),"D","L","M","M","J","V","S")</f>
        <v>D</v>
      </c>
      <c r="BH7" s="37" t="str">
        <f aca="false">CHOOSE(WEEKDAY(BH6,1),"D","L","M","M","J","V","S")</f>
        <v>L</v>
      </c>
      <c r="BI7" s="38" t="str">
        <f aca="false">CHOOSE(WEEKDAY(BI6,1),"D","L","M","M","J","V","S")</f>
        <v>M</v>
      </c>
      <c r="BJ7" s="38" t="str">
        <f aca="false">CHOOSE(WEEKDAY(BJ6,1),"D","L","M","M","J","V","S")</f>
        <v>M</v>
      </c>
      <c r="BK7" s="38" t="str">
        <f aca="false">CHOOSE(WEEKDAY(BK6,1),"D","L","M","M","J","V","S")</f>
        <v>J</v>
      </c>
      <c r="BL7" s="38" t="str">
        <f aca="false">CHOOSE(WEEKDAY(BL6,1),"D","L","M","M","J","V","S")</f>
        <v>V</v>
      </c>
      <c r="BM7" s="39" t="str">
        <f aca="false">CHOOSE(WEEKDAY(BM6,1),"D","L","M","M","J","V","S")</f>
        <v>S</v>
      </c>
      <c r="BN7" s="40" t="str">
        <f aca="false">CHOOSE(WEEKDAY(BN6,1),"D","L","M","M","J","V","S")</f>
        <v>D</v>
      </c>
    </row>
    <row r="8" s="54" customFormat="true" ht="18" hidden="false" customHeight="false" outlineLevel="0" collapsed="false">
      <c r="A8" s="42" t="str">
        <f aca="false">IF(ISERROR(VALUE(SUBSTITUTE(prevWBS,".",""))),"1",IF(ISERROR(FIND("`",SUBSTITUTE(prevWBS,".","`",1))),TEXT(VALUE(prevWBS)+1,"#"),TEXT(VALUE(LEFT(prevWBS,FIND("`",SUBSTITUTE(prevWBS,".","`",1))-1))+1,"#")))</f>
        <v>1</v>
      </c>
      <c r="B8" s="43" t="s">
        <v>219</v>
      </c>
      <c r="C8" s="44"/>
      <c r="D8" s="45"/>
      <c r="E8" s="46"/>
      <c r="F8" s="47" t="str">
        <f aca="false">IF(ISBLANK(E8)," - ",IF(G8=0,E8,E8+G8-1))</f>
        <v> - </v>
      </c>
      <c r="G8" s="48"/>
      <c r="H8" s="49" t="n">
        <v>0</v>
      </c>
      <c r="I8" s="50" t="str">
        <f aca="false">IF(OR(F8=0,E8=0)," - ",NETWORKDAYS(E8,F8))</f>
        <v> - </v>
      </c>
      <c r="J8" s="51"/>
      <c r="K8" s="52"/>
      <c r="L8" s="52"/>
      <c r="M8" s="52"/>
      <c r="N8" s="52"/>
      <c r="O8" s="52"/>
      <c r="P8" s="53"/>
      <c r="Q8" s="53"/>
      <c r="R8" s="52"/>
      <c r="S8" s="52"/>
      <c r="T8" s="52"/>
      <c r="U8" s="52"/>
      <c r="V8" s="52"/>
      <c r="W8" s="53"/>
      <c r="X8" s="53"/>
      <c r="Y8" s="52"/>
      <c r="Z8" s="52"/>
      <c r="AA8" s="52"/>
      <c r="AB8" s="52"/>
      <c r="AC8" s="52"/>
      <c r="AD8" s="53"/>
      <c r="AE8" s="53"/>
      <c r="AF8" s="52"/>
      <c r="AG8" s="52"/>
      <c r="AH8" s="52"/>
      <c r="AI8" s="52"/>
      <c r="AJ8" s="52"/>
      <c r="AK8" s="53"/>
      <c r="AL8" s="53"/>
      <c r="AM8" s="52"/>
      <c r="AN8" s="52"/>
      <c r="AO8" s="52"/>
      <c r="AP8" s="52"/>
      <c r="AQ8" s="52"/>
      <c r="AR8" s="53"/>
      <c r="AS8" s="53"/>
      <c r="AT8" s="52"/>
      <c r="AU8" s="52"/>
      <c r="AV8" s="52"/>
      <c r="AW8" s="52"/>
      <c r="AX8" s="52"/>
      <c r="AY8" s="53"/>
      <c r="AZ8" s="53"/>
      <c r="BA8" s="52"/>
      <c r="BB8" s="52"/>
      <c r="BC8" s="52"/>
      <c r="BD8" s="52"/>
      <c r="BE8" s="52"/>
      <c r="BF8" s="53"/>
      <c r="BG8" s="53"/>
      <c r="BH8" s="52"/>
      <c r="BI8" s="52"/>
      <c r="BJ8" s="52"/>
      <c r="BK8" s="52"/>
      <c r="BL8" s="52"/>
      <c r="BM8" s="53"/>
      <c r="BN8" s="53"/>
    </row>
    <row r="9" s="85" customFormat="true" ht="18" hidden="false" customHeight="false" outlineLevel="0" collapsed="false">
      <c r="A9"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76" t="s">
        <v>220</v>
      </c>
      <c r="C9" s="176" t="s">
        <v>221</v>
      </c>
      <c r="D9" s="58"/>
      <c r="E9" s="177"/>
      <c r="F9" s="178" t="str">
        <f aca="false">IF(ISBLANK(E9)," - ",IF(G9=0,E9,E9+G9-1))</f>
        <v> - </v>
      </c>
      <c r="G9" s="60"/>
      <c r="H9" s="61" t="n">
        <v>0</v>
      </c>
      <c r="I9" s="179" t="str">
        <f aca="false">IF(OR(F9=0,E9=0)," - ",NETWORKDAYS(E9,F9))</f>
        <v> - </v>
      </c>
      <c r="J9" s="180"/>
      <c r="K9" s="64"/>
      <c r="L9" s="64"/>
      <c r="M9" s="64"/>
      <c r="N9" s="64"/>
      <c r="O9" s="64"/>
      <c r="P9" s="65"/>
      <c r="Q9" s="65"/>
      <c r="R9" s="64"/>
      <c r="S9" s="64"/>
      <c r="T9" s="64"/>
      <c r="U9" s="64"/>
      <c r="V9" s="64"/>
      <c r="W9" s="65"/>
      <c r="X9" s="65"/>
      <c r="Y9" s="64"/>
      <c r="Z9" s="64"/>
      <c r="AA9" s="64"/>
      <c r="AB9" s="64"/>
      <c r="AC9" s="64"/>
      <c r="AD9" s="65"/>
      <c r="AE9" s="65"/>
      <c r="AF9" s="64"/>
      <c r="AG9" s="64"/>
      <c r="AH9" s="64"/>
      <c r="AI9" s="64"/>
      <c r="AJ9" s="64"/>
      <c r="AK9" s="65"/>
      <c r="AL9" s="65"/>
      <c r="AM9" s="64"/>
      <c r="AN9" s="64"/>
      <c r="AO9" s="64"/>
      <c r="AP9" s="64"/>
      <c r="AQ9" s="64"/>
      <c r="AR9" s="65"/>
      <c r="AS9" s="65"/>
      <c r="AT9" s="64"/>
      <c r="AU9" s="64"/>
      <c r="AV9" s="64"/>
      <c r="AW9" s="64"/>
      <c r="AX9" s="64"/>
      <c r="AY9" s="181"/>
      <c r="AZ9" s="65"/>
      <c r="BA9" s="64"/>
      <c r="BB9" s="64"/>
      <c r="BC9" s="64"/>
      <c r="BD9" s="64"/>
      <c r="BE9" s="64"/>
      <c r="BF9" s="65"/>
      <c r="BG9" s="65"/>
      <c r="BH9" s="64"/>
      <c r="BI9" s="64"/>
      <c r="BJ9" s="64"/>
      <c r="BK9" s="64"/>
      <c r="BL9" s="64"/>
      <c r="BM9" s="65"/>
      <c r="BN9" s="65"/>
    </row>
    <row r="10" s="85" customFormat="true" ht="18" hidden="false" customHeight="false" outlineLevel="0" collapsed="false">
      <c r="A10" s="55"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82" t="s">
        <v>222</v>
      </c>
      <c r="C10" s="176" t="s">
        <v>221</v>
      </c>
      <c r="D10" s="58"/>
      <c r="E10" s="177"/>
      <c r="F10" s="178" t="str">
        <f aca="false">IF(ISBLANK(E10)," - ",IF(G10=0,E10,E10+G10-1))</f>
        <v> - </v>
      </c>
      <c r="G10" s="60"/>
      <c r="H10" s="61" t="n">
        <v>0</v>
      </c>
      <c r="I10" s="179" t="str">
        <f aca="false">IF(OR(F10=0,E10=0)," - ",NETWORKDAYS(E10,F10))</f>
        <v> - </v>
      </c>
      <c r="J10" s="180"/>
      <c r="K10" s="64"/>
      <c r="L10" s="64"/>
      <c r="M10" s="64"/>
      <c r="N10" s="64"/>
      <c r="O10" s="64"/>
      <c r="P10" s="65"/>
      <c r="Q10" s="65"/>
      <c r="R10" s="64"/>
      <c r="S10" s="64"/>
      <c r="T10" s="64"/>
      <c r="U10" s="64"/>
      <c r="V10" s="64"/>
      <c r="W10" s="65"/>
      <c r="X10" s="65"/>
      <c r="Y10" s="64"/>
      <c r="Z10" s="64"/>
      <c r="AA10" s="64"/>
      <c r="AB10" s="64"/>
      <c r="AC10" s="64"/>
      <c r="AD10" s="65"/>
      <c r="AE10" s="65"/>
      <c r="AF10" s="64"/>
      <c r="AG10" s="64"/>
      <c r="AH10" s="64"/>
      <c r="AI10" s="64"/>
      <c r="AJ10" s="64"/>
      <c r="AK10" s="65"/>
      <c r="AL10" s="65"/>
      <c r="AM10" s="64"/>
      <c r="AN10" s="64"/>
      <c r="AO10" s="64"/>
      <c r="AP10" s="64"/>
      <c r="AQ10" s="64"/>
      <c r="AR10" s="65"/>
      <c r="AS10" s="65"/>
      <c r="AT10" s="64"/>
      <c r="AU10" s="64"/>
      <c r="AV10" s="64"/>
      <c r="AW10" s="64"/>
      <c r="AX10" s="64"/>
      <c r="AY10" s="181"/>
      <c r="AZ10" s="65"/>
      <c r="BA10" s="64"/>
      <c r="BB10" s="64"/>
      <c r="BC10" s="64"/>
      <c r="BD10" s="64"/>
      <c r="BE10" s="64"/>
      <c r="BF10" s="65"/>
      <c r="BG10" s="65"/>
      <c r="BH10" s="64"/>
      <c r="BI10" s="64"/>
      <c r="BJ10" s="64"/>
      <c r="BK10" s="64"/>
      <c r="BL10" s="64"/>
      <c r="BM10" s="65"/>
      <c r="BN10" s="65"/>
    </row>
    <row r="11" s="57" customFormat="true" ht="18" hidden="false" customHeight="false" outlineLevel="0" collapsed="false">
      <c r="A11" s="55" t="s">
        <v>223</v>
      </c>
      <c r="B11" s="56" t="s">
        <v>224</v>
      </c>
      <c r="C11" s="176" t="s">
        <v>221</v>
      </c>
      <c r="D11" s="58"/>
      <c r="E11" s="59"/>
      <c r="F11" s="183" t="str">
        <f aca="false">IF(ISBLANK(E11)," - ",IF(G11=0,E11,E11+G11-1))</f>
        <v> - </v>
      </c>
      <c r="G11" s="60"/>
      <c r="H11" s="61" t="n">
        <v>0</v>
      </c>
      <c r="I11" s="62" t="str">
        <f aca="false">IF(OR(F11=0,E11=0)," - ",NETWORKDAYS(E11,F11))</f>
        <v> - </v>
      </c>
      <c r="J11" s="63"/>
      <c r="K11" s="64"/>
      <c r="L11" s="64"/>
      <c r="M11" s="66"/>
      <c r="N11" s="64"/>
      <c r="O11" s="64"/>
      <c r="P11" s="65"/>
      <c r="Q11" s="65"/>
      <c r="R11" s="64"/>
      <c r="S11" s="64"/>
      <c r="T11" s="64"/>
      <c r="U11" s="64"/>
      <c r="V11" s="64"/>
      <c r="W11" s="65"/>
      <c r="X11" s="65"/>
      <c r="Y11" s="64"/>
      <c r="Z11" s="64"/>
      <c r="AA11" s="64"/>
      <c r="AB11" s="64"/>
      <c r="AC11" s="64"/>
      <c r="AD11" s="65"/>
      <c r="AE11" s="65"/>
      <c r="AF11" s="64"/>
      <c r="AG11" s="64"/>
      <c r="AH11" s="64"/>
      <c r="AI11" s="64"/>
      <c r="AJ11" s="64"/>
      <c r="AK11" s="65"/>
      <c r="AL11" s="65"/>
      <c r="AM11" s="64"/>
      <c r="AN11" s="64"/>
      <c r="AO11" s="64"/>
      <c r="AP11" s="64"/>
      <c r="AQ11" s="64"/>
      <c r="AR11" s="65"/>
      <c r="AS11" s="65"/>
      <c r="AT11" s="64"/>
      <c r="AU11" s="64"/>
      <c r="AV11" s="64"/>
      <c r="AW11" s="64"/>
      <c r="AX11" s="64"/>
      <c r="AY11" s="65"/>
      <c r="AZ11" s="65"/>
      <c r="BA11" s="64"/>
      <c r="BB11" s="64"/>
      <c r="BC11" s="64"/>
      <c r="BD11" s="64"/>
      <c r="BE11" s="64"/>
      <c r="BF11" s="65"/>
      <c r="BG11" s="65"/>
      <c r="BH11" s="64"/>
      <c r="BI11" s="64"/>
      <c r="BJ11" s="64"/>
      <c r="BK11" s="64"/>
      <c r="BL11" s="64"/>
      <c r="BM11" s="65"/>
      <c r="BN11" s="65"/>
    </row>
    <row r="12" s="57" customFormat="true" ht="18" hidden="false" customHeight="false" outlineLevel="0" collapsed="false">
      <c r="A12" s="55" t="s">
        <v>225</v>
      </c>
      <c r="B12" s="56" t="s">
        <v>226</v>
      </c>
      <c r="C12" s="176" t="s">
        <v>221</v>
      </c>
      <c r="D12" s="58"/>
      <c r="E12" s="59"/>
      <c r="F12" s="183" t="str">
        <f aca="false">IF(ISBLANK(E12)," - ",IF(G12=0,E12,E12+G12-1))</f>
        <v> - </v>
      </c>
      <c r="G12" s="60"/>
      <c r="H12" s="61" t="n">
        <v>0</v>
      </c>
      <c r="I12" s="62" t="str">
        <f aca="false">IF(OR(F12=0,E12=0)," - ",NETWORKDAYS(E12,F12))</f>
        <v> - </v>
      </c>
      <c r="J12" s="63"/>
      <c r="K12" s="64"/>
      <c r="L12" s="64"/>
      <c r="M12" s="64"/>
      <c r="N12" s="64"/>
      <c r="O12" s="64"/>
      <c r="P12" s="65"/>
      <c r="Q12" s="65"/>
      <c r="R12" s="64"/>
      <c r="S12" s="64"/>
      <c r="T12" s="64"/>
      <c r="U12" s="64"/>
      <c r="V12" s="64"/>
      <c r="W12" s="65"/>
      <c r="X12" s="65"/>
      <c r="Y12" s="64"/>
      <c r="Z12" s="64"/>
      <c r="AA12" s="64"/>
      <c r="AB12" s="64"/>
      <c r="AC12" s="64"/>
      <c r="AD12" s="65"/>
      <c r="AE12" s="65"/>
      <c r="AF12" s="64"/>
      <c r="AG12" s="64"/>
      <c r="AH12" s="64"/>
      <c r="AI12" s="64"/>
      <c r="AJ12" s="64"/>
      <c r="AK12" s="65"/>
      <c r="AL12" s="65"/>
      <c r="AM12" s="64"/>
      <c r="AN12" s="64"/>
      <c r="AO12" s="64"/>
      <c r="AP12" s="64"/>
      <c r="AQ12" s="64"/>
      <c r="AR12" s="65"/>
      <c r="AS12" s="65"/>
      <c r="AT12" s="64"/>
      <c r="AU12" s="64"/>
      <c r="AV12" s="64"/>
      <c r="AW12" s="64"/>
      <c r="AX12" s="64"/>
      <c r="AY12" s="65"/>
      <c r="AZ12" s="65"/>
      <c r="BA12" s="64"/>
      <c r="BB12" s="64"/>
      <c r="BC12" s="64"/>
      <c r="BD12" s="64"/>
      <c r="BE12" s="64"/>
      <c r="BF12" s="65"/>
      <c r="BG12" s="65"/>
      <c r="BH12" s="64"/>
      <c r="BI12" s="64"/>
      <c r="BJ12" s="64"/>
      <c r="BK12" s="64"/>
      <c r="BL12" s="64"/>
      <c r="BM12" s="65"/>
      <c r="BN12" s="65"/>
    </row>
    <row r="13" s="57" customFormat="true" ht="18" hidden="false" customHeight="false" outlineLevel="0" collapsed="false">
      <c r="A13" s="55" t="s">
        <v>227</v>
      </c>
      <c r="B13" s="184" t="s">
        <v>228</v>
      </c>
      <c r="C13" s="176" t="s">
        <v>221</v>
      </c>
      <c r="D13" s="58"/>
      <c r="E13" s="59"/>
      <c r="F13" s="183" t="str">
        <f aca="false">IF(ISBLANK(E13)," - ",IF(G13=0,E13,E13+G13-1))</f>
        <v> - </v>
      </c>
      <c r="G13" s="60"/>
      <c r="H13" s="61" t="n">
        <v>0</v>
      </c>
      <c r="I13" s="62" t="str">
        <f aca="false">IF(OR(F13=0,E13=0)," - ",NETWORKDAYS(E13,F13))</f>
        <v> - </v>
      </c>
      <c r="J13" s="63"/>
      <c r="K13" s="64"/>
      <c r="L13" s="64"/>
      <c r="M13" s="64"/>
      <c r="N13" s="64"/>
      <c r="O13" s="64"/>
      <c r="P13" s="65"/>
      <c r="Q13" s="65"/>
      <c r="R13" s="64"/>
      <c r="S13" s="64"/>
      <c r="T13" s="64"/>
      <c r="U13" s="64"/>
      <c r="V13" s="64"/>
      <c r="W13" s="65"/>
      <c r="X13" s="65"/>
      <c r="Y13" s="64"/>
      <c r="Z13" s="64"/>
      <c r="AA13" s="64"/>
      <c r="AB13" s="64"/>
      <c r="AC13" s="64"/>
      <c r="AD13" s="65"/>
      <c r="AE13" s="65"/>
      <c r="AF13" s="64"/>
      <c r="AG13" s="64"/>
      <c r="AH13" s="64"/>
      <c r="AI13" s="64"/>
      <c r="AJ13" s="64"/>
      <c r="AK13" s="65"/>
      <c r="AL13" s="65"/>
      <c r="AM13" s="64"/>
      <c r="AN13" s="64"/>
      <c r="AO13" s="64"/>
      <c r="AP13" s="64"/>
      <c r="AQ13" s="64"/>
      <c r="AR13" s="65"/>
      <c r="AS13" s="65"/>
      <c r="AT13" s="64"/>
      <c r="AU13" s="64"/>
      <c r="AV13" s="64"/>
      <c r="AW13" s="64"/>
      <c r="AX13" s="64"/>
      <c r="AY13" s="65"/>
      <c r="AZ13" s="65"/>
      <c r="BA13" s="64"/>
      <c r="BB13" s="64"/>
      <c r="BC13" s="64"/>
      <c r="BD13" s="64"/>
      <c r="BE13" s="64"/>
      <c r="BF13" s="65"/>
      <c r="BG13" s="65"/>
      <c r="BH13" s="64"/>
      <c r="BI13" s="64"/>
      <c r="BJ13" s="64"/>
      <c r="BK13" s="64"/>
      <c r="BL13" s="64"/>
      <c r="BM13" s="65"/>
      <c r="BN13" s="65"/>
    </row>
    <row r="14" s="54" customFormat="true" ht="18" hidden="false" customHeight="false" outlineLevel="0" collapsed="false">
      <c r="A14" s="68" t="n">
        <v>2</v>
      </c>
      <c r="B14" s="69" t="s">
        <v>229</v>
      </c>
      <c r="D14" s="70"/>
      <c r="E14" s="71"/>
      <c r="F14" s="71" t="str">
        <f aca="false">IF(ISBLANK(E14)," - ",IF(G14=0,E14,E14+G14-1))</f>
        <v> - </v>
      </c>
      <c r="G14" s="72"/>
      <c r="H14" s="76"/>
      <c r="I14" s="73" t="str">
        <f aca="false">IF(OR(F14=0,E14=0)," - ",NETWORKDAYS(E14,F14))</f>
        <v> - </v>
      </c>
      <c r="J14" s="74"/>
      <c r="K14" s="75"/>
      <c r="L14" s="75"/>
      <c r="M14" s="75"/>
      <c r="N14" s="75"/>
      <c r="O14" s="75"/>
      <c r="P14" s="65"/>
      <c r="Q14" s="65"/>
      <c r="R14" s="75"/>
      <c r="S14" s="75"/>
      <c r="T14" s="75"/>
      <c r="U14" s="75"/>
      <c r="V14" s="75"/>
      <c r="W14" s="65"/>
      <c r="X14" s="65"/>
      <c r="Y14" s="75"/>
      <c r="Z14" s="75"/>
      <c r="AA14" s="75"/>
      <c r="AB14" s="75"/>
      <c r="AC14" s="75"/>
      <c r="AD14" s="65"/>
      <c r="AE14" s="65"/>
      <c r="AF14" s="75"/>
      <c r="AG14" s="75"/>
      <c r="AH14" s="75"/>
      <c r="AI14" s="75"/>
      <c r="AJ14" s="75"/>
      <c r="AK14" s="65"/>
      <c r="AL14" s="65"/>
      <c r="AM14" s="75"/>
      <c r="AN14" s="75"/>
      <c r="AO14" s="75"/>
      <c r="AP14" s="75"/>
      <c r="AQ14" s="75"/>
      <c r="AR14" s="65"/>
      <c r="AS14" s="65"/>
      <c r="AT14" s="75"/>
      <c r="AU14" s="75"/>
      <c r="AV14" s="75"/>
      <c r="AW14" s="75"/>
      <c r="AX14" s="75"/>
      <c r="AY14" s="65"/>
      <c r="AZ14" s="65"/>
      <c r="BA14" s="75"/>
      <c r="BB14" s="75"/>
      <c r="BC14" s="75"/>
      <c r="BD14" s="75"/>
      <c r="BE14" s="75"/>
      <c r="BF14" s="65"/>
      <c r="BG14" s="65"/>
      <c r="BH14" s="75"/>
      <c r="BI14" s="75"/>
      <c r="BJ14" s="75"/>
      <c r="BK14" s="75"/>
      <c r="BL14" s="75"/>
      <c r="BM14" s="65"/>
      <c r="BN14" s="65"/>
    </row>
    <row r="15" s="57" customFormat="true" ht="18" hidden="false" customHeight="false" outlineLevel="0" collapsed="false">
      <c r="A15" s="55" t="s">
        <v>230</v>
      </c>
      <c r="B15" s="56" t="s">
        <v>231</v>
      </c>
      <c r="C15" s="57" t="s">
        <v>221</v>
      </c>
      <c r="D15" s="58"/>
      <c r="E15" s="59"/>
      <c r="F15" s="185" t="str">
        <f aca="false">IF(ISBLANK(E15)," - ",IF(G15=0,E15,E15+G15-1))</f>
        <v> - </v>
      </c>
      <c r="G15" s="60"/>
      <c r="H15" s="61" t="n">
        <v>0</v>
      </c>
      <c r="I15" s="62" t="str">
        <f aca="false">IF(OR(F15=0,E15=0)," - ",NETWORKDAYS(E15,F15))</f>
        <v> - </v>
      </c>
      <c r="J15" s="63"/>
      <c r="K15" s="64"/>
      <c r="L15" s="64"/>
      <c r="M15" s="64"/>
      <c r="N15" s="64"/>
      <c r="O15" s="64"/>
      <c r="P15" s="65"/>
      <c r="Q15" s="65"/>
      <c r="R15" s="64"/>
      <c r="S15" s="64"/>
      <c r="T15" s="64"/>
      <c r="U15" s="64"/>
      <c r="V15" s="64"/>
      <c r="W15" s="65"/>
      <c r="X15" s="65"/>
      <c r="Y15" s="64"/>
      <c r="Z15" s="64"/>
      <c r="AA15" s="64"/>
      <c r="AB15" s="64"/>
      <c r="AC15" s="64"/>
      <c r="AD15" s="65"/>
      <c r="AE15" s="65"/>
      <c r="AF15" s="64"/>
      <c r="AG15" s="64"/>
      <c r="AH15" s="64"/>
      <c r="AI15" s="64"/>
      <c r="AJ15" s="64"/>
      <c r="AK15" s="65"/>
      <c r="AL15" s="65"/>
      <c r="AM15" s="64"/>
      <c r="AN15" s="64"/>
      <c r="AO15" s="64"/>
      <c r="AP15" s="64"/>
      <c r="AQ15" s="64"/>
      <c r="AR15" s="65"/>
      <c r="AS15" s="65"/>
      <c r="AT15" s="64"/>
      <c r="AU15" s="64"/>
      <c r="AV15" s="64"/>
      <c r="AW15" s="64"/>
      <c r="AX15" s="64"/>
      <c r="AY15" s="65"/>
      <c r="AZ15" s="65"/>
      <c r="BA15" s="64"/>
      <c r="BB15" s="64"/>
      <c r="BC15" s="64"/>
      <c r="BD15" s="64"/>
      <c r="BE15" s="64"/>
      <c r="BF15" s="65"/>
      <c r="BG15" s="65"/>
      <c r="BH15" s="64"/>
      <c r="BI15" s="64"/>
      <c r="BJ15" s="64"/>
      <c r="BK15" s="64"/>
      <c r="BL15" s="64"/>
      <c r="BM15" s="65"/>
      <c r="BN15" s="65"/>
    </row>
    <row r="16" s="57" customFormat="true" ht="18" hidden="false" customHeight="false" outlineLevel="0" collapsed="false">
      <c r="A16" s="55" t="s">
        <v>232</v>
      </c>
      <c r="B16" s="56" t="s">
        <v>233</v>
      </c>
      <c r="C16" s="57" t="s">
        <v>221</v>
      </c>
      <c r="D16" s="58"/>
      <c r="E16" s="59"/>
      <c r="F16" s="185" t="str">
        <f aca="false">IF(ISBLANK(E16)," - ",IF(G16=0,E16,E16+G16-1))</f>
        <v> - </v>
      </c>
      <c r="G16" s="60"/>
      <c r="H16" s="61" t="n">
        <v>0</v>
      </c>
      <c r="I16" s="62" t="str">
        <f aca="false">IF(OR(F16=0,E16=0)," - ",NETWORKDAYS(E16,F16))</f>
        <v> - </v>
      </c>
      <c r="J16" s="63"/>
      <c r="K16" s="64"/>
      <c r="L16" s="64"/>
      <c r="M16" s="64"/>
      <c r="N16" s="64"/>
      <c r="O16" s="64"/>
      <c r="P16" s="65"/>
      <c r="Q16" s="65"/>
      <c r="R16" s="64"/>
      <c r="S16" s="64"/>
      <c r="T16" s="64"/>
      <c r="U16" s="64"/>
      <c r="V16" s="64"/>
      <c r="W16" s="65"/>
      <c r="X16" s="65"/>
      <c r="Y16" s="64"/>
      <c r="Z16" s="64"/>
      <c r="AA16" s="64"/>
      <c r="AB16" s="64"/>
      <c r="AC16" s="64"/>
      <c r="AD16" s="65"/>
      <c r="AE16" s="65"/>
      <c r="AF16" s="64"/>
      <c r="AG16" s="64"/>
      <c r="AH16" s="64"/>
      <c r="AI16" s="64"/>
      <c r="AJ16" s="64"/>
      <c r="AK16" s="65"/>
      <c r="AL16" s="65"/>
      <c r="AM16" s="64"/>
      <c r="AN16" s="64"/>
      <c r="AO16" s="64"/>
      <c r="AP16" s="64"/>
      <c r="AQ16" s="64"/>
      <c r="AR16" s="65"/>
      <c r="AS16" s="65"/>
      <c r="AT16" s="64"/>
      <c r="AU16" s="64"/>
      <c r="AV16" s="64"/>
      <c r="AW16" s="64"/>
      <c r="AX16" s="64"/>
      <c r="AY16" s="65"/>
      <c r="AZ16" s="65"/>
      <c r="BA16" s="64"/>
      <c r="BB16" s="64"/>
      <c r="BC16" s="64"/>
      <c r="BD16" s="64"/>
      <c r="BE16" s="64"/>
      <c r="BF16" s="65"/>
      <c r="BG16" s="65"/>
      <c r="BH16" s="64"/>
      <c r="BI16" s="64"/>
      <c r="BJ16" s="64"/>
      <c r="BK16" s="64"/>
      <c r="BL16" s="64"/>
      <c r="BM16" s="65"/>
      <c r="BN16" s="65"/>
    </row>
    <row r="17" s="57" customFormat="true" ht="18" hidden="false" customHeight="false" outlineLevel="0" collapsed="false">
      <c r="A17" s="55" t="s">
        <v>234</v>
      </c>
      <c r="B17" s="56" t="s">
        <v>235</v>
      </c>
      <c r="C17" s="57" t="s">
        <v>221</v>
      </c>
      <c r="D17" s="58"/>
      <c r="E17" s="59"/>
      <c r="F17" s="185" t="str">
        <f aca="false">IF(ISBLANK(E17)," - ",IF(G17=0,E17,E17+G17-1))</f>
        <v> - </v>
      </c>
      <c r="G17" s="60"/>
      <c r="H17" s="61" t="n">
        <v>0</v>
      </c>
      <c r="I17" s="62" t="str">
        <f aca="false">IF(OR(F17=0,E17=0)," - ",NETWORKDAYS(E17,F17))</f>
        <v> - </v>
      </c>
      <c r="J17" s="63"/>
      <c r="K17" s="64"/>
      <c r="L17" s="64"/>
      <c r="M17" s="64"/>
      <c r="N17" s="64"/>
      <c r="O17" s="64"/>
      <c r="P17" s="65"/>
      <c r="Q17" s="65"/>
      <c r="R17" s="64"/>
      <c r="S17" s="64"/>
      <c r="T17" s="64"/>
      <c r="U17" s="64"/>
      <c r="V17" s="64"/>
      <c r="W17" s="65"/>
      <c r="X17" s="65"/>
      <c r="Y17" s="64"/>
      <c r="Z17" s="64"/>
      <c r="AA17" s="64"/>
      <c r="AB17" s="64"/>
      <c r="AC17" s="64"/>
      <c r="AD17" s="65"/>
      <c r="AE17" s="65"/>
      <c r="AF17" s="64"/>
      <c r="AG17" s="64"/>
      <c r="AH17" s="64"/>
      <c r="AI17" s="64"/>
      <c r="AJ17" s="64"/>
      <c r="AK17" s="65"/>
      <c r="AL17" s="65"/>
      <c r="AM17" s="64"/>
      <c r="AN17" s="64"/>
      <c r="AO17" s="64"/>
      <c r="AP17" s="64"/>
      <c r="AQ17" s="64"/>
      <c r="AR17" s="65"/>
      <c r="AS17" s="65"/>
      <c r="AT17" s="64"/>
      <c r="AU17" s="64"/>
      <c r="AV17" s="64"/>
      <c r="AW17" s="64"/>
      <c r="AX17" s="64"/>
      <c r="AY17" s="65"/>
      <c r="AZ17" s="65"/>
      <c r="BA17" s="64"/>
      <c r="BB17" s="64"/>
      <c r="BC17" s="64"/>
      <c r="BD17" s="64"/>
      <c r="BE17" s="64"/>
      <c r="BF17" s="65"/>
      <c r="BG17" s="65"/>
      <c r="BH17" s="64"/>
      <c r="BI17" s="64"/>
      <c r="BJ17" s="64"/>
      <c r="BK17" s="64"/>
      <c r="BL17" s="64"/>
      <c r="BM17" s="65"/>
      <c r="BN17" s="65"/>
    </row>
    <row r="18" s="57" customFormat="true" ht="18" hidden="false" customHeight="false" outlineLevel="0" collapsed="false">
      <c r="A18" s="55" t="s">
        <v>236</v>
      </c>
      <c r="B18" s="56" t="s">
        <v>237</v>
      </c>
      <c r="C18" s="57" t="s">
        <v>221</v>
      </c>
      <c r="D18" s="58"/>
      <c r="E18" s="59"/>
      <c r="F18" s="185" t="str">
        <f aca="false">IF(ISBLANK(E18)," - ",IF(G18=0,E18,E18+G18-1))</f>
        <v> - </v>
      </c>
      <c r="G18" s="60"/>
      <c r="H18" s="61" t="n">
        <v>0</v>
      </c>
      <c r="I18" s="62" t="str">
        <f aca="false">IF(OR(F18=0,E18=0)," - ",NETWORKDAYS(E18,F18))</f>
        <v> - </v>
      </c>
      <c r="J18" s="63"/>
      <c r="K18" s="64"/>
      <c r="L18" s="64"/>
      <c r="M18" s="64"/>
      <c r="N18" s="64"/>
      <c r="O18" s="64"/>
      <c r="P18" s="65"/>
      <c r="Q18" s="65"/>
      <c r="R18" s="64"/>
      <c r="S18" s="64"/>
      <c r="T18" s="64"/>
      <c r="U18" s="64"/>
      <c r="V18" s="64"/>
      <c r="W18" s="65"/>
      <c r="X18" s="65"/>
      <c r="Y18" s="64"/>
      <c r="Z18" s="64"/>
      <c r="AA18" s="64"/>
      <c r="AB18" s="64"/>
      <c r="AC18" s="64"/>
      <c r="AD18" s="65"/>
      <c r="AE18" s="65"/>
      <c r="AF18" s="64"/>
      <c r="AG18" s="64"/>
      <c r="AH18" s="64"/>
      <c r="AI18" s="64"/>
      <c r="AJ18" s="64"/>
      <c r="AK18" s="65"/>
      <c r="AL18" s="65"/>
      <c r="AM18" s="64"/>
      <c r="AN18" s="64"/>
      <c r="AO18" s="64"/>
      <c r="AP18" s="64"/>
      <c r="AQ18" s="64"/>
      <c r="AR18" s="65"/>
      <c r="AS18" s="65"/>
      <c r="AT18" s="64"/>
      <c r="AU18" s="64"/>
      <c r="AV18" s="64"/>
      <c r="AW18" s="64"/>
      <c r="AX18" s="64"/>
      <c r="AY18" s="65"/>
      <c r="AZ18" s="65"/>
      <c r="BA18" s="64"/>
      <c r="BB18" s="64"/>
      <c r="BC18" s="64"/>
      <c r="BD18" s="64"/>
      <c r="BE18" s="64"/>
      <c r="BF18" s="65"/>
      <c r="BG18" s="65"/>
      <c r="BH18" s="64"/>
      <c r="BI18" s="64"/>
      <c r="BJ18" s="64"/>
      <c r="BK18" s="64"/>
      <c r="BL18" s="64"/>
      <c r="BM18" s="65"/>
      <c r="BN18" s="65"/>
    </row>
    <row r="19" s="57" customFormat="true" ht="18" hidden="false" customHeight="false" outlineLevel="0" collapsed="false">
      <c r="A19" s="55" t="s">
        <v>236</v>
      </c>
      <c r="B19" s="56" t="s">
        <v>238</v>
      </c>
      <c r="C19" s="57" t="s">
        <v>221</v>
      </c>
      <c r="D19" s="58"/>
      <c r="E19" s="59"/>
      <c r="F19" s="185" t="str">
        <f aca="false">IF(ISBLANK(E19)," - ",IF(G19=0,E19,E19+G19-1))</f>
        <v> - </v>
      </c>
      <c r="G19" s="60"/>
      <c r="H19" s="61" t="n">
        <v>0</v>
      </c>
      <c r="I19" s="62" t="str">
        <f aca="false">IF(OR(F19=0,E19=0)," - ",NETWORKDAYS(E19,F19))</f>
        <v> - </v>
      </c>
      <c r="J19" s="63"/>
      <c r="K19" s="64"/>
      <c r="L19" s="64"/>
      <c r="M19" s="64"/>
      <c r="N19" s="64"/>
      <c r="O19" s="64"/>
      <c r="P19" s="65"/>
      <c r="Q19" s="65"/>
      <c r="R19" s="64"/>
      <c r="S19" s="64"/>
      <c r="T19" s="64"/>
      <c r="U19" s="64"/>
      <c r="V19" s="64"/>
      <c r="W19" s="65"/>
      <c r="X19" s="65"/>
      <c r="Y19" s="64"/>
      <c r="Z19" s="64"/>
      <c r="AA19" s="64"/>
      <c r="AB19" s="64"/>
      <c r="AC19" s="64"/>
      <c r="AD19" s="65"/>
      <c r="AE19" s="65"/>
      <c r="AF19" s="64"/>
      <c r="AG19" s="64"/>
      <c r="AH19" s="64"/>
      <c r="AI19" s="64"/>
      <c r="AJ19" s="64"/>
      <c r="AK19" s="65"/>
      <c r="AL19" s="65"/>
      <c r="AM19" s="64"/>
      <c r="AN19" s="64"/>
      <c r="AO19" s="64"/>
      <c r="AP19" s="64"/>
      <c r="AQ19" s="64"/>
      <c r="AR19" s="65"/>
      <c r="AS19" s="65"/>
      <c r="AT19" s="64"/>
      <c r="AU19" s="64"/>
      <c r="AV19" s="64"/>
      <c r="AW19" s="64"/>
      <c r="AX19" s="64"/>
      <c r="AY19" s="65"/>
      <c r="AZ19" s="65"/>
      <c r="BA19" s="64"/>
      <c r="BB19" s="64"/>
      <c r="BC19" s="64"/>
      <c r="BD19" s="64"/>
      <c r="BE19" s="64"/>
      <c r="BF19" s="65"/>
      <c r="BG19" s="65"/>
      <c r="BH19" s="64"/>
      <c r="BI19" s="64"/>
      <c r="BJ19" s="64"/>
      <c r="BK19" s="64"/>
      <c r="BL19" s="64"/>
      <c r="BM19" s="65"/>
      <c r="BN19" s="65"/>
    </row>
    <row r="20" s="57" customFormat="true" ht="18" hidden="false" customHeight="false" outlineLevel="0" collapsed="false">
      <c r="A20" s="55" t="s">
        <v>239</v>
      </c>
      <c r="B20" s="56" t="s">
        <v>240</v>
      </c>
      <c r="C20" s="57" t="s">
        <v>221</v>
      </c>
      <c r="D20" s="58"/>
      <c r="E20" s="59"/>
      <c r="F20" s="185" t="str">
        <f aca="false">IF(ISBLANK(E20)," - ",IF(G20=0,E20,E20+G20-1))</f>
        <v> - </v>
      </c>
      <c r="G20" s="60"/>
      <c r="H20" s="61" t="n">
        <v>0</v>
      </c>
      <c r="I20" s="62" t="str">
        <f aca="false">IF(OR(F20=0,E20=0)," - ",NETWORKDAYS(E20,F20))</f>
        <v> - </v>
      </c>
      <c r="J20" s="63"/>
      <c r="K20" s="64"/>
      <c r="L20" s="64"/>
      <c r="M20" s="64"/>
      <c r="N20" s="64"/>
      <c r="O20" s="64"/>
      <c r="P20" s="65"/>
      <c r="Q20" s="65"/>
      <c r="R20" s="64"/>
      <c r="S20" s="64"/>
      <c r="T20" s="64"/>
      <c r="U20" s="64"/>
      <c r="V20" s="64"/>
      <c r="W20" s="65"/>
      <c r="X20" s="65"/>
      <c r="Y20" s="64"/>
      <c r="Z20" s="64"/>
      <c r="AA20" s="64"/>
      <c r="AB20" s="64"/>
      <c r="AC20" s="64"/>
      <c r="AD20" s="65"/>
      <c r="AE20" s="65"/>
      <c r="AF20" s="64"/>
      <c r="AG20" s="64"/>
      <c r="AH20" s="64"/>
      <c r="AI20" s="64"/>
      <c r="AJ20" s="64"/>
      <c r="AK20" s="65"/>
      <c r="AL20" s="65"/>
      <c r="AM20" s="64"/>
      <c r="AN20" s="64"/>
      <c r="AO20" s="64"/>
      <c r="AP20" s="64"/>
      <c r="AQ20" s="64"/>
      <c r="AR20" s="65"/>
      <c r="AS20" s="65"/>
      <c r="AT20" s="64"/>
      <c r="AU20" s="64"/>
      <c r="AV20" s="64"/>
      <c r="AW20" s="64"/>
      <c r="AX20" s="64"/>
      <c r="AY20" s="65"/>
      <c r="AZ20" s="65"/>
      <c r="BA20" s="64"/>
      <c r="BB20" s="64"/>
      <c r="BC20" s="64"/>
      <c r="BD20" s="64"/>
      <c r="BE20" s="64"/>
      <c r="BF20" s="65"/>
      <c r="BG20" s="65"/>
      <c r="BH20" s="64"/>
      <c r="BI20" s="64"/>
      <c r="BJ20" s="64"/>
      <c r="BK20" s="64"/>
      <c r="BL20" s="64"/>
      <c r="BM20" s="65"/>
      <c r="BN20" s="65"/>
    </row>
    <row r="21" s="57" customFormat="true" ht="18" hidden="false" customHeight="false" outlineLevel="0" collapsed="false">
      <c r="A21" s="55" t="s">
        <v>241</v>
      </c>
      <c r="B21" s="56" t="s">
        <v>242</v>
      </c>
      <c r="C21" s="57" t="s">
        <v>221</v>
      </c>
      <c r="D21" s="58"/>
      <c r="E21" s="59"/>
      <c r="F21" s="185" t="str">
        <f aca="false">IF(ISBLANK(E21)," - ",IF(G21=0,E21,E21+G21-1))</f>
        <v> - </v>
      </c>
      <c r="G21" s="60"/>
      <c r="H21" s="61" t="n">
        <v>0</v>
      </c>
      <c r="I21" s="62" t="str">
        <f aca="false">IF(OR(F21=0,E21=0)," - ",NETWORKDAYS(E21,F21))</f>
        <v> - </v>
      </c>
      <c r="J21" s="63"/>
      <c r="K21" s="64"/>
      <c r="L21" s="64"/>
      <c r="M21" s="64"/>
      <c r="N21" s="64"/>
      <c r="O21" s="64"/>
      <c r="P21" s="65"/>
      <c r="Q21" s="65"/>
      <c r="R21" s="64"/>
      <c r="S21" s="64"/>
      <c r="T21" s="64"/>
      <c r="U21" s="64"/>
      <c r="V21" s="64"/>
      <c r="W21" s="65"/>
      <c r="X21" s="65"/>
      <c r="Y21" s="64"/>
      <c r="Z21" s="64"/>
      <c r="AA21" s="64"/>
      <c r="AB21" s="64"/>
      <c r="AC21" s="64"/>
      <c r="AD21" s="65"/>
      <c r="AE21" s="65"/>
      <c r="AF21" s="64"/>
      <c r="AG21" s="64"/>
      <c r="AH21" s="64"/>
      <c r="AI21" s="64"/>
      <c r="AJ21" s="64"/>
      <c r="AK21" s="65"/>
      <c r="AL21" s="65"/>
      <c r="AM21" s="64"/>
      <c r="AN21" s="64"/>
      <c r="AO21" s="64"/>
      <c r="AP21" s="64"/>
      <c r="AQ21" s="64"/>
      <c r="AR21" s="65"/>
      <c r="AS21" s="65"/>
      <c r="AT21" s="64"/>
      <c r="AU21" s="64"/>
      <c r="AV21" s="64"/>
      <c r="AW21" s="64"/>
      <c r="AX21" s="64"/>
      <c r="AY21" s="65"/>
      <c r="AZ21" s="65"/>
      <c r="BA21" s="64"/>
      <c r="BB21" s="64"/>
      <c r="BC21" s="64"/>
      <c r="BD21" s="64"/>
      <c r="BE21" s="64"/>
      <c r="BF21" s="65"/>
      <c r="BG21" s="65"/>
      <c r="BH21" s="64"/>
      <c r="BI21" s="64"/>
      <c r="BJ21" s="64"/>
      <c r="BK21" s="64"/>
      <c r="BL21" s="64"/>
      <c r="BM21" s="65"/>
      <c r="BN21" s="65"/>
    </row>
    <row r="22" s="57" customFormat="true" ht="18" hidden="false" customHeight="false" outlineLevel="0" collapsed="false">
      <c r="A22" s="55" t="s">
        <v>243</v>
      </c>
      <c r="B22" s="56" t="s">
        <v>244</v>
      </c>
      <c r="C22" s="57" t="s">
        <v>221</v>
      </c>
      <c r="D22" s="58"/>
      <c r="E22" s="59"/>
      <c r="F22" s="185" t="str">
        <f aca="false">IF(ISBLANK(E22)," - ",IF(G22=0,E22,E22+G22-1))</f>
        <v> - </v>
      </c>
      <c r="G22" s="60"/>
      <c r="H22" s="61" t="n">
        <v>0</v>
      </c>
      <c r="I22" s="62" t="str">
        <f aca="false">IF(OR(F22=0,E22=0)," - ",NETWORKDAYS(E22,F22))</f>
        <v> - </v>
      </c>
      <c r="J22" s="63"/>
      <c r="K22" s="64"/>
      <c r="L22" s="64"/>
      <c r="M22" s="64"/>
      <c r="N22" s="64"/>
      <c r="O22" s="64"/>
      <c r="P22" s="65"/>
      <c r="Q22" s="65"/>
      <c r="R22" s="64"/>
      <c r="S22" s="64"/>
      <c r="T22" s="64"/>
      <c r="U22" s="64"/>
      <c r="V22" s="64"/>
      <c r="W22" s="65"/>
      <c r="X22" s="65"/>
      <c r="Y22" s="64"/>
      <c r="Z22" s="64"/>
      <c r="AA22" s="64"/>
      <c r="AB22" s="64"/>
      <c r="AC22" s="64"/>
      <c r="AD22" s="65"/>
      <c r="AE22" s="65"/>
      <c r="AF22" s="64"/>
      <c r="AG22" s="64"/>
      <c r="AH22" s="64"/>
      <c r="AI22" s="64"/>
      <c r="AJ22" s="64"/>
      <c r="AK22" s="65"/>
      <c r="AL22" s="65"/>
      <c r="AM22" s="64"/>
      <c r="AN22" s="64"/>
      <c r="AO22" s="64"/>
      <c r="AP22" s="64"/>
      <c r="AQ22" s="64"/>
      <c r="AR22" s="65"/>
      <c r="AS22" s="65"/>
      <c r="AT22" s="64"/>
      <c r="AU22" s="64"/>
      <c r="AV22" s="64"/>
      <c r="AW22" s="64"/>
      <c r="AX22" s="64"/>
      <c r="AY22" s="65"/>
      <c r="AZ22" s="65"/>
      <c r="BA22" s="64"/>
      <c r="BB22" s="64"/>
      <c r="BC22" s="64"/>
      <c r="BD22" s="64"/>
      <c r="BE22" s="64"/>
      <c r="BF22" s="65"/>
      <c r="BG22" s="65"/>
      <c r="BH22" s="64"/>
      <c r="BI22" s="64"/>
      <c r="BJ22" s="64"/>
      <c r="BK22" s="64"/>
      <c r="BL22" s="64"/>
      <c r="BM22" s="65"/>
      <c r="BN22" s="65"/>
    </row>
    <row r="23" s="57" customFormat="true" ht="18" hidden="false" customHeight="false" outlineLevel="0" collapsed="false">
      <c r="A23" s="55" t="s">
        <v>245</v>
      </c>
      <c r="B23" s="56" t="s">
        <v>246</v>
      </c>
      <c r="C23" s="57" t="s">
        <v>221</v>
      </c>
      <c r="D23" s="58"/>
      <c r="E23" s="59"/>
      <c r="F23" s="185" t="str">
        <f aca="false">IF(ISBLANK(E23)," - ",IF(G23=0,E23,E23+G23-1))</f>
        <v> - </v>
      </c>
      <c r="G23" s="60"/>
      <c r="H23" s="61" t="n">
        <v>0</v>
      </c>
      <c r="I23" s="62" t="str">
        <f aca="false">IF(OR(F23=0,E23=0)," - ",NETWORKDAYS(E23,F23))</f>
        <v> - </v>
      </c>
      <c r="J23" s="63"/>
      <c r="K23" s="64"/>
      <c r="L23" s="64"/>
      <c r="M23" s="64"/>
      <c r="N23" s="64"/>
      <c r="O23" s="64"/>
      <c r="P23" s="65"/>
      <c r="Q23" s="65"/>
      <c r="R23" s="64"/>
      <c r="S23" s="64"/>
      <c r="T23" s="64"/>
      <c r="U23" s="64"/>
      <c r="V23" s="64"/>
      <c r="W23" s="65"/>
      <c r="X23" s="65"/>
      <c r="Y23" s="64"/>
      <c r="Z23" s="64"/>
      <c r="AA23" s="64"/>
      <c r="AB23" s="64"/>
      <c r="AC23" s="64"/>
      <c r="AD23" s="65"/>
      <c r="AE23" s="65"/>
      <c r="AF23" s="64"/>
      <c r="AG23" s="64"/>
      <c r="AH23" s="64"/>
      <c r="AI23" s="64"/>
      <c r="AJ23" s="64"/>
      <c r="AK23" s="65"/>
      <c r="AL23" s="65"/>
      <c r="AM23" s="64"/>
      <c r="AN23" s="64"/>
      <c r="AO23" s="64"/>
      <c r="AP23" s="64"/>
      <c r="AQ23" s="64"/>
      <c r="AR23" s="65"/>
      <c r="AS23" s="65"/>
      <c r="AT23" s="64"/>
      <c r="AU23" s="64"/>
      <c r="AV23" s="64"/>
      <c r="AW23" s="64"/>
      <c r="AX23" s="64"/>
      <c r="AY23" s="65"/>
      <c r="AZ23" s="65"/>
      <c r="BA23" s="64"/>
      <c r="BB23" s="64"/>
      <c r="BC23" s="64"/>
      <c r="BD23" s="64"/>
      <c r="BE23" s="64"/>
      <c r="BF23" s="65"/>
      <c r="BG23" s="65"/>
      <c r="BH23" s="64"/>
      <c r="BI23" s="64"/>
      <c r="BJ23" s="64"/>
      <c r="BK23" s="64"/>
      <c r="BL23" s="64"/>
      <c r="BM23" s="65"/>
      <c r="BN23" s="65"/>
    </row>
    <row r="24" s="57" customFormat="true" ht="18" hidden="false" customHeight="false" outlineLevel="0" collapsed="false">
      <c r="A24" s="55" t="s">
        <v>247</v>
      </c>
      <c r="B24" s="56" t="s">
        <v>248</v>
      </c>
      <c r="C24" s="57" t="s">
        <v>221</v>
      </c>
      <c r="D24" s="58"/>
      <c r="E24" s="59"/>
      <c r="F24" s="185" t="str">
        <f aca="false">IF(ISBLANK(E24)," - ",IF(G24=0,E24,E24+G24-1))</f>
        <v> - </v>
      </c>
      <c r="G24" s="60"/>
      <c r="H24" s="61" t="n">
        <v>0</v>
      </c>
      <c r="I24" s="62" t="str">
        <f aca="false">IF(OR(F24=0,E24=0)," - ",NETWORKDAYS(E24,F24))</f>
        <v> - </v>
      </c>
      <c r="J24" s="63"/>
      <c r="K24" s="64"/>
      <c r="L24" s="64"/>
      <c r="M24" s="64"/>
      <c r="N24" s="64"/>
      <c r="O24" s="64"/>
      <c r="P24" s="65"/>
      <c r="Q24" s="65"/>
      <c r="R24" s="64"/>
      <c r="S24" s="64"/>
      <c r="T24" s="64"/>
      <c r="U24" s="64"/>
      <c r="V24" s="64"/>
      <c r="W24" s="65"/>
      <c r="X24" s="65"/>
      <c r="Y24" s="64"/>
      <c r="Z24" s="64"/>
      <c r="AA24" s="64"/>
      <c r="AB24" s="64"/>
      <c r="AC24" s="64"/>
      <c r="AD24" s="65"/>
      <c r="AE24" s="65"/>
      <c r="AF24" s="64"/>
      <c r="AG24" s="64"/>
      <c r="AH24" s="64"/>
      <c r="AI24" s="64"/>
      <c r="AJ24" s="64"/>
      <c r="AK24" s="65"/>
      <c r="AL24" s="65"/>
      <c r="AM24" s="64"/>
      <c r="AN24" s="64"/>
      <c r="AO24" s="64"/>
      <c r="AP24" s="64"/>
      <c r="AQ24" s="64"/>
      <c r="AR24" s="65"/>
      <c r="AS24" s="65"/>
      <c r="AT24" s="64"/>
      <c r="AU24" s="64"/>
      <c r="AV24" s="64"/>
      <c r="AW24" s="64"/>
      <c r="AX24" s="64"/>
      <c r="AY24" s="65"/>
      <c r="AZ24" s="65"/>
      <c r="BA24" s="64"/>
      <c r="BB24" s="64"/>
      <c r="BC24" s="64"/>
      <c r="BD24" s="64"/>
      <c r="BE24" s="64"/>
      <c r="BF24" s="65"/>
      <c r="BG24" s="65"/>
      <c r="BH24" s="64"/>
      <c r="BI24" s="64"/>
      <c r="BJ24" s="64"/>
      <c r="BK24" s="64"/>
      <c r="BL24" s="64"/>
      <c r="BM24" s="65"/>
      <c r="BN24" s="65"/>
    </row>
    <row r="25" s="57" customFormat="true" ht="18" hidden="false" customHeight="false" outlineLevel="0" collapsed="false">
      <c r="A25" s="55" t="s">
        <v>249</v>
      </c>
      <c r="B25" s="56" t="s">
        <v>238</v>
      </c>
      <c r="C25" s="57" t="s">
        <v>221</v>
      </c>
      <c r="D25" s="58"/>
      <c r="E25" s="59"/>
      <c r="F25" s="185" t="str">
        <f aca="false">IF(ISBLANK(E25)," - ",IF(G25=0,E25,E25+G25-1))</f>
        <v> - </v>
      </c>
      <c r="G25" s="60"/>
      <c r="H25" s="61" t="n">
        <v>0</v>
      </c>
      <c r="I25" s="62" t="str">
        <f aca="false">IF(OR(F25=0,E25=0)," - ",NETWORKDAYS(E25,F25))</f>
        <v> - </v>
      </c>
      <c r="J25" s="63"/>
      <c r="K25" s="64"/>
      <c r="L25" s="64"/>
      <c r="M25" s="64"/>
      <c r="N25" s="64"/>
      <c r="O25" s="64"/>
      <c r="P25" s="65"/>
      <c r="Q25" s="65"/>
      <c r="R25" s="64"/>
      <c r="S25" s="64"/>
      <c r="T25" s="64"/>
      <c r="U25" s="64"/>
      <c r="V25" s="64"/>
      <c r="W25" s="65"/>
      <c r="X25" s="65"/>
      <c r="Y25" s="64"/>
      <c r="Z25" s="64"/>
      <c r="AA25" s="64"/>
      <c r="AB25" s="64"/>
      <c r="AC25" s="64"/>
      <c r="AD25" s="65"/>
      <c r="AE25" s="65"/>
      <c r="AF25" s="64"/>
      <c r="AG25" s="64"/>
      <c r="AH25" s="64"/>
      <c r="AI25" s="64"/>
      <c r="AJ25" s="64"/>
      <c r="AK25" s="65"/>
      <c r="AL25" s="65"/>
      <c r="AM25" s="64"/>
      <c r="AN25" s="64"/>
      <c r="AO25" s="64"/>
      <c r="AP25" s="64"/>
      <c r="AQ25" s="64"/>
      <c r="AR25" s="65"/>
      <c r="AS25" s="65"/>
      <c r="AT25" s="64"/>
      <c r="AU25" s="64"/>
      <c r="AV25" s="64"/>
      <c r="AW25" s="64"/>
      <c r="AX25" s="64"/>
      <c r="AY25" s="65"/>
      <c r="AZ25" s="65"/>
      <c r="BA25" s="64"/>
      <c r="BB25" s="64"/>
      <c r="BC25" s="64"/>
      <c r="BD25" s="64"/>
      <c r="BE25" s="64"/>
      <c r="BF25" s="65"/>
      <c r="BG25" s="65"/>
      <c r="BH25" s="64"/>
      <c r="BI25" s="64"/>
      <c r="BJ25" s="64"/>
      <c r="BK25" s="64"/>
      <c r="BL25" s="64"/>
      <c r="BM25" s="65"/>
      <c r="BN25" s="65"/>
    </row>
    <row r="26" s="57" customFormat="true" ht="18" hidden="false" customHeight="false" outlineLevel="0" collapsed="false">
      <c r="A26" s="55" t="s">
        <v>250</v>
      </c>
      <c r="B26" s="56" t="s">
        <v>224</v>
      </c>
      <c r="C26" s="57" t="s">
        <v>221</v>
      </c>
      <c r="D26" s="58"/>
      <c r="E26" s="59"/>
      <c r="F26" s="185" t="str">
        <f aca="false">IF(ISBLANK(E26)," - ",IF(G26=0,E26,E26+G26-1))</f>
        <v> - </v>
      </c>
      <c r="G26" s="60"/>
      <c r="H26" s="61" t="n">
        <v>0</v>
      </c>
      <c r="I26" s="62" t="str">
        <f aca="false">IF(OR(F26=0,E26=0)," - ",NETWORKDAYS(E26,F26))</f>
        <v> - </v>
      </c>
      <c r="J26" s="63"/>
      <c r="K26" s="64"/>
      <c r="L26" s="64"/>
      <c r="M26" s="64"/>
      <c r="N26" s="64"/>
      <c r="O26" s="64"/>
      <c r="P26" s="65"/>
      <c r="Q26" s="65"/>
      <c r="R26" s="64"/>
      <c r="S26" s="64"/>
      <c r="T26" s="64"/>
      <c r="U26" s="64"/>
      <c r="V26" s="64"/>
      <c r="W26" s="65"/>
      <c r="X26" s="65"/>
      <c r="Y26" s="64"/>
      <c r="Z26" s="64"/>
      <c r="AA26" s="64"/>
      <c r="AB26" s="64"/>
      <c r="AC26" s="64"/>
      <c r="AD26" s="65"/>
      <c r="AE26" s="65"/>
      <c r="AF26" s="64"/>
      <c r="AG26" s="64"/>
      <c r="AH26" s="64"/>
      <c r="AI26" s="64"/>
      <c r="AJ26" s="64"/>
      <c r="AK26" s="65"/>
      <c r="AL26" s="65"/>
      <c r="AM26" s="64"/>
      <c r="AN26" s="64"/>
      <c r="AO26" s="64"/>
      <c r="AP26" s="64"/>
      <c r="AQ26" s="64"/>
      <c r="AR26" s="65"/>
      <c r="AS26" s="65"/>
      <c r="AT26" s="64"/>
      <c r="AU26" s="64"/>
      <c r="AV26" s="64"/>
      <c r="AW26" s="64"/>
      <c r="AX26" s="64"/>
      <c r="AY26" s="65"/>
      <c r="AZ26" s="65"/>
      <c r="BA26" s="64"/>
      <c r="BB26" s="64"/>
      <c r="BC26" s="64"/>
      <c r="BD26" s="64"/>
      <c r="BE26" s="64"/>
      <c r="BF26" s="65"/>
      <c r="BG26" s="65"/>
      <c r="BH26" s="64"/>
      <c r="BI26" s="64"/>
      <c r="BJ26" s="64"/>
      <c r="BK26" s="64"/>
      <c r="BL26" s="64"/>
      <c r="BM26" s="65"/>
      <c r="BN26" s="65"/>
    </row>
    <row r="27" s="57" customFormat="true" ht="18" hidden="false" customHeight="false" outlineLevel="0" collapsed="false">
      <c r="A27" s="55" t="s">
        <v>251</v>
      </c>
      <c r="B27" s="56" t="s">
        <v>238</v>
      </c>
      <c r="C27" s="57" t="s">
        <v>221</v>
      </c>
      <c r="D27" s="58"/>
      <c r="E27" s="59"/>
      <c r="F27" s="185" t="str">
        <f aca="false">IF(ISBLANK(E27)," - ",IF(G27=0,E27,E27+G27-1))</f>
        <v> - </v>
      </c>
      <c r="G27" s="60"/>
      <c r="H27" s="61" t="n">
        <v>0</v>
      </c>
      <c r="I27" s="62" t="str">
        <f aca="false">IF(OR(F27=0,E27=0)," - ",NETWORKDAYS(E27,F27))</f>
        <v> - </v>
      </c>
      <c r="J27" s="63"/>
      <c r="K27" s="64"/>
      <c r="L27" s="64"/>
      <c r="M27" s="64"/>
      <c r="N27" s="64"/>
      <c r="O27" s="64"/>
      <c r="P27" s="65"/>
      <c r="Q27" s="65"/>
      <c r="R27" s="64"/>
      <c r="S27" s="64"/>
      <c r="T27" s="64"/>
      <c r="U27" s="64"/>
      <c r="V27" s="64"/>
      <c r="W27" s="65"/>
      <c r="X27" s="65"/>
      <c r="Y27" s="64"/>
      <c r="Z27" s="64"/>
      <c r="AA27" s="64"/>
      <c r="AB27" s="64"/>
      <c r="AC27" s="64"/>
      <c r="AD27" s="65"/>
      <c r="AE27" s="65"/>
      <c r="AF27" s="64"/>
      <c r="AG27" s="64"/>
      <c r="AH27" s="64"/>
      <c r="AI27" s="64"/>
      <c r="AJ27" s="64"/>
      <c r="AK27" s="65"/>
      <c r="AL27" s="65"/>
      <c r="AM27" s="64"/>
      <c r="AN27" s="64"/>
      <c r="AO27" s="64"/>
      <c r="AP27" s="64"/>
      <c r="AQ27" s="64"/>
      <c r="AR27" s="65"/>
      <c r="AS27" s="65"/>
      <c r="AT27" s="64"/>
      <c r="AU27" s="64"/>
      <c r="AV27" s="64"/>
      <c r="AW27" s="64"/>
      <c r="AX27" s="64"/>
      <c r="AY27" s="65"/>
      <c r="AZ27" s="65"/>
      <c r="BA27" s="64"/>
      <c r="BB27" s="64"/>
      <c r="BC27" s="64"/>
      <c r="BD27" s="64"/>
      <c r="BE27" s="64"/>
      <c r="BF27" s="65"/>
      <c r="BG27" s="65"/>
      <c r="BH27" s="64"/>
      <c r="BI27" s="64"/>
      <c r="BJ27" s="64"/>
      <c r="BK27" s="64"/>
      <c r="BL27" s="64"/>
      <c r="BM27" s="65"/>
      <c r="BN27" s="65"/>
    </row>
    <row r="28" s="57" customFormat="true" ht="18" hidden="false" customHeight="false" outlineLevel="0" collapsed="false">
      <c r="A28" s="55" t="s">
        <v>252</v>
      </c>
      <c r="B28" s="56" t="s">
        <v>246</v>
      </c>
      <c r="C28" s="57" t="s">
        <v>221</v>
      </c>
      <c r="D28" s="58"/>
      <c r="E28" s="59"/>
      <c r="F28" s="185" t="str">
        <f aca="false">IF(ISBLANK(E28)," - ",IF(G28=0,E28,E28+G28-1))</f>
        <v> - </v>
      </c>
      <c r="G28" s="60"/>
      <c r="H28" s="61" t="n">
        <v>0</v>
      </c>
      <c r="I28" s="62" t="str">
        <f aca="false">IF(OR(F28=0,E28=0)," - ",NETWORKDAYS(E28,F28))</f>
        <v> - </v>
      </c>
      <c r="J28" s="63"/>
      <c r="K28" s="64"/>
      <c r="L28" s="64"/>
      <c r="M28" s="64"/>
      <c r="N28" s="64"/>
      <c r="O28" s="64"/>
      <c r="P28" s="65"/>
      <c r="Q28" s="65"/>
      <c r="R28" s="64"/>
      <c r="S28" s="64"/>
      <c r="T28" s="64"/>
      <c r="U28" s="64"/>
      <c r="V28" s="64"/>
      <c r="W28" s="65"/>
      <c r="X28" s="65"/>
      <c r="Y28" s="64"/>
      <c r="Z28" s="64"/>
      <c r="AA28" s="64"/>
      <c r="AB28" s="64"/>
      <c r="AC28" s="64"/>
      <c r="AD28" s="65"/>
      <c r="AE28" s="65"/>
      <c r="AF28" s="64"/>
      <c r="AG28" s="64"/>
      <c r="AH28" s="64"/>
      <c r="AI28" s="64"/>
      <c r="AJ28" s="64"/>
      <c r="AK28" s="65"/>
      <c r="AL28" s="65"/>
      <c r="AM28" s="64"/>
      <c r="AN28" s="64"/>
      <c r="AO28" s="64"/>
      <c r="AP28" s="64"/>
      <c r="AQ28" s="64"/>
      <c r="AR28" s="65"/>
      <c r="AS28" s="65"/>
      <c r="AT28" s="64"/>
      <c r="AU28" s="64"/>
      <c r="AV28" s="64"/>
      <c r="AW28" s="64"/>
      <c r="AX28" s="64"/>
      <c r="AY28" s="65"/>
      <c r="AZ28" s="65"/>
      <c r="BA28" s="64"/>
      <c r="BB28" s="64"/>
      <c r="BC28" s="64"/>
      <c r="BD28" s="64"/>
      <c r="BE28" s="64"/>
      <c r="BF28" s="65"/>
      <c r="BG28" s="65"/>
      <c r="BH28" s="64"/>
      <c r="BI28" s="64"/>
      <c r="BJ28" s="64"/>
      <c r="BK28" s="64"/>
      <c r="BL28" s="64"/>
      <c r="BM28" s="65"/>
      <c r="BN28" s="65"/>
    </row>
    <row r="29" s="54" customFormat="true" ht="18" hidden="false" customHeight="false" outlineLevel="0" collapsed="false">
      <c r="A29" s="68" t="str">
        <f aca="false">IF(ISERROR(VALUE(SUBSTITUTE(prevWBS,".",""))),"1",IF(ISERROR(FIND("`",SUBSTITUTE(prevWBS,".","`",1))),TEXT(VALUE(prevWBS)+1,"#"),TEXT(VALUE(LEFT(prevWBS,FIND("`",SUBSTITUTE(prevWBS,".","`",1))-1))+1,"#")))</f>
        <v>3</v>
      </c>
      <c r="B29" s="69" t="s">
        <v>253</v>
      </c>
      <c r="D29" s="70"/>
      <c r="E29" s="71"/>
      <c r="F29" s="71" t="str">
        <f aca="false">IF(ISBLANK(E29)," - ",IF(G29=0,E29,E29+G29-1))</f>
        <v> - </v>
      </c>
      <c r="G29" s="72"/>
      <c r="H29" s="76"/>
      <c r="I29" s="73" t="str">
        <f aca="false">IF(OR(F29=0,E29=0)," - ",NETWORKDAYS(E29,F29))</f>
        <v> - </v>
      </c>
      <c r="J29" s="74"/>
      <c r="K29" s="75"/>
      <c r="L29" s="75"/>
      <c r="M29" s="75"/>
      <c r="N29" s="75"/>
      <c r="O29" s="75"/>
      <c r="P29" s="65"/>
      <c r="Q29" s="65"/>
      <c r="R29" s="75"/>
      <c r="S29" s="75"/>
      <c r="T29" s="75"/>
      <c r="U29" s="75"/>
      <c r="V29" s="75"/>
      <c r="W29" s="65"/>
      <c r="X29" s="65"/>
      <c r="Y29" s="75"/>
      <c r="Z29" s="75"/>
      <c r="AA29" s="75"/>
      <c r="AB29" s="75"/>
      <c r="AC29" s="75"/>
      <c r="AD29" s="65"/>
      <c r="AE29" s="65"/>
      <c r="AF29" s="75"/>
      <c r="AG29" s="75"/>
      <c r="AH29" s="75"/>
      <c r="AI29" s="75"/>
      <c r="AJ29" s="75"/>
      <c r="AK29" s="65"/>
      <c r="AL29" s="65"/>
      <c r="AM29" s="75"/>
      <c r="AN29" s="75"/>
      <c r="AO29" s="75"/>
      <c r="AP29" s="75"/>
      <c r="AQ29" s="75"/>
      <c r="AR29" s="65"/>
      <c r="AS29" s="65"/>
      <c r="AT29" s="75"/>
      <c r="AU29" s="75"/>
      <c r="AV29" s="75"/>
      <c r="AW29" s="75"/>
      <c r="AX29" s="75"/>
      <c r="AY29" s="65"/>
      <c r="AZ29" s="65"/>
      <c r="BA29" s="75"/>
      <c r="BB29" s="75"/>
      <c r="BC29" s="75"/>
      <c r="BD29" s="75"/>
      <c r="BE29" s="75"/>
      <c r="BF29" s="65"/>
      <c r="BG29" s="65"/>
      <c r="BH29" s="75"/>
      <c r="BI29" s="75"/>
      <c r="BJ29" s="75"/>
      <c r="BK29" s="75"/>
      <c r="BL29" s="75"/>
      <c r="BM29" s="65"/>
      <c r="BN29" s="65"/>
    </row>
    <row r="30" s="57" customFormat="true" ht="18" hidden="false" customHeight="false" outlineLevel="0" collapsed="false">
      <c r="A30"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56" t="s">
        <v>254</v>
      </c>
      <c r="C30" s="57" t="s">
        <v>221</v>
      </c>
      <c r="D30" s="58"/>
      <c r="E30" s="59"/>
      <c r="F30" s="185" t="str">
        <f aca="false">IF(ISBLANK(E30)," - ",IF(G30=0,E30,E30+G30-1))</f>
        <v> - </v>
      </c>
      <c r="G30" s="60"/>
      <c r="H30" s="61" t="n">
        <v>0</v>
      </c>
      <c r="I30" s="62" t="str">
        <f aca="false">IF(OR(F30=0,E30=0)," - ",NETWORKDAYS(E30,F30))</f>
        <v> - </v>
      </c>
      <c r="J30" s="63"/>
      <c r="K30" s="64"/>
      <c r="L30" s="64"/>
      <c r="M30" s="64"/>
      <c r="N30" s="64"/>
      <c r="O30" s="64"/>
      <c r="P30" s="65"/>
      <c r="Q30" s="65"/>
      <c r="R30" s="64"/>
      <c r="S30" s="64"/>
      <c r="T30" s="64"/>
      <c r="U30" s="64"/>
      <c r="V30" s="64"/>
      <c r="W30" s="65"/>
      <c r="X30" s="65"/>
      <c r="Y30" s="64"/>
      <c r="Z30" s="64"/>
      <c r="AA30" s="64"/>
      <c r="AB30" s="64"/>
      <c r="AC30" s="64"/>
      <c r="AD30" s="65"/>
      <c r="AE30" s="65"/>
      <c r="AF30" s="64"/>
      <c r="AG30" s="64"/>
      <c r="AH30" s="64"/>
      <c r="AI30" s="64"/>
      <c r="AJ30" s="64"/>
      <c r="AK30" s="65"/>
      <c r="AL30" s="65"/>
      <c r="AM30" s="64"/>
      <c r="AN30" s="64"/>
      <c r="AO30" s="64"/>
      <c r="AP30" s="64"/>
      <c r="AQ30" s="64"/>
      <c r="AR30" s="65"/>
      <c r="AS30" s="65"/>
      <c r="AT30" s="64"/>
      <c r="AU30" s="64"/>
      <c r="AV30" s="64"/>
      <c r="AW30" s="64"/>
      <c r="AX30" s="64"/>
      <c r="AY30" s="65"/>
      <c r="AZ30" s="65"/>
      <c r="BA30" s="64"/>
      <c r="BB30" s="64"/>
      <c r="BC30" s="64"/>
      <c r="BD30" s="64"/>
      <c r="BE30" s="64"/>
      <c r="BF30" s="65"/>
      <c r="BG30" s="65"/>
      <c r="BH30" s="64"/>
      <c r="BI30" s="64"/>
      <c r="BJ30" s="64"/>
      <c r="BK30" s="64"/>
      <c r="BL30" s="64"/>
      <c r="BM30" s="65"/>
      <c r="BN30" s="65"/>
    </row>
    <row r="31" s="57" customFormat="true" ht="18" hidden="false" customHeight="false" outlineLevel="0" collapsed="false">
      <c r="A31" s="55" t="s">
        <v>255</v>
      </c>
      <c r="B31" s="56" t="s">
        <v>256</v>
      </c>
      <c r="C31" s="57" t="s">
        <v>221</v>
      </c>
      <c r="D31" s="58"/>
      <c r="E31" s="59"/>
      <c r="F31" s="185" t="str">
        <f aca="false">IF(ISBLANK(E31)," - ",IF(G31=0,E31,E31+G31-1))</f>
        <v> - </v>
      </c>
      <c r="G31" s="60"/>
      <c r="H31" s="61" t="n">
        <v>0</v>
      </c>
      <c r="I31" s="62" t="str">
        <f aca="false">IF(OR(F31=0,E31=0)," - ",NETWORKDAYS(E31,F31))</f>
        <v> - </v>
      </c>
      <c r="J31" s="63"/>
      <c r="K31" s="64"/>
      <c r="L31" s="64"/>
      <c r="M31" s="64"/>
      <c r="N31" s="64"/>
      <c r="O31" s="64"/>
      <c r="P31" s="65"/>
      <c r="Q31" s="65"/>
      <c r="R31" s="64"/>
      <c r="S31" s="64"/>
      <c r="T31" s="64"/>
      <c r="U31" s="64"/>
      <c r="V31" s="64"/>
      <c r="W31" s="65"/>
      <c r="X31" s="65"/>
      <c r="Y31" s="64"/>
      <c r="Z31" s="64"/>
      <c r="AA31" s="64"/>
      <c r="AB31" s="64"/>
      <c r="AC31" s="64"/>
      <c r="AD31" s="65"/>
      <c r="AE31" s="65"/>
      <c r="AF31" s="64"/>
      <c r="AG31" s="64"/>
      <c r="AH31" s="64"/>
      <c r="AI31" s="64"/>
      <c r="AJ31" s="64"/>
      <c r="AK31" s="65"/>
      <c r="AL31" s="65"/>
      <c r="AM31" s="64"/>
      <c r="AN31" s="64"/>
      <c r="AO31" s="64"/>
      <c r="AP31" s="64"/>
      <c r="AQ31" s="64"/>
      <c r="AR31" s="65"/>
      <c r="AS31" s="65"/>
      <c r="AT31" s="64"/>
      <c r="AU31" s="64"/>
      <c r="AV31" s="64"/>
      <c r="AW31" s="64"/>
      <c r="AX31" s="64"/>
      <c r="AY31" s="65"/>
      <c r="AZ31" s="65"/>
      <c r="BA31" s="64"/>
      <c r="BB31" s="64"/>
      <c r="BC31" s="64"/>
      <c r="BD31" s="64"/>
      <c r="BE31" s="64"/>
      <c r="BF31" s="65"/>
      <c r="BG31" s="65"/>
      <c r="BH31" s="64"/>
      <c r="BI31" s="64"/>
      <c r="BJ31" s="64"/>
      <c r="BK31" s="64"/>
      <c r="BL31" s="64"/>
      <c r="BM31" s="65"/>
      <c r="BN31" s="65"/>
    </row>
    <row r="32" s="57" customFormat="true" ht="18" hidden="false" customHeight="false" outlineLevel="0" collapsed="false">
      <c r="A32"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56" t="s">
        <v>248</v>
      </c>
      <c r="C32" s="57" t="s">
        <v>221</v>
      </c>
      <c r="D32" s="58"/>
      <c r="E32" s="59"/>
      <c r="F32" s="185" t="str">
        <f aca="false">IF(ISBLANK(E32)," - ",IF(G32=0,E32,E32+G32-1))</f>
        <v> - </v>
      </c>
      <c r="G32" s="60"/>
      <c r="H32" s="61" t="n">
        <v>0</v>
      </c>
      <c r="I32" s="62" t="str">
        <f aca="false">IF(OR(F32=0,E32=0)," - ",NETWORKDAYS(E32,F32))</f>
        <v> - </v>
      </c>
      <c r="J32" s="63"/>
      <c r="K32" s="64"/>
      <c r="L32" s="64"/>
      <c r="M32" s="64"/>
      <c r="N32" s="64"/>
      <c r="O32" s="64"/>
      <c r="P32" s="65"/>
      <c r="Q32" s="65"/>
      <c r="R32" s="64"/>
      <c r="S32" s="64"/>
      <c r="T32" s="64"/>
      <c r="U32" s="64"/>
      <c r="V32" s="64"/>
      <c r="W32" s="65"/>
      <c r="X32" s="65"/>
      <c r="Y32" s="64"/>
      <c r="Z32" s="64"/>
      <c r="AA32" s="64"/>
      <c r="AB32" s="64"/>
      <c r="AC32" s="64"/>
      <c r="AD32" s="65"/>
      <c r="AE32" s="65"/>
      <c r="AF32" s="64"/>
      <c r="AG32" s="64"/>
      <c r="AH32" s="64"/>
      <c r="AI32" s="64"/>
      <c r="AJ32" s="64"/>
      <c r="AK32" s="65"/>
      <c r="AL32" s="65"/>
      <c r="AM32" s="64"/>
      <c r="AN32" s="64"/>
      <c r="AO32" s="64"/>
      <c r="AP32" s="64"/>
      <c r="AQ32" s="64"/>
      <c r="AR32" s="65"/>
      <c r="AS32" s="65"/>
      <c r="AT32" s="64"/>
      <c r="AU32" s="64"/>
      <c r="AV32" s="64"/>
      <c r="AW32" s="64"/>
      <c r="AX32" s="64"/>
      <c r="AY32" s="65"/>
      <c r="AZ32" s="65"/>
      <c r="BA32" s="64"/>
      <c r="BB32" s="64"/>
      <c r="BC32" s="64"/>
      <c r="BD32" s="64"/>
      <c r="BE32" s="64"/>
      <c r="BF32" s="65"/>
      <c r="BG32" s="65"/>
      <c r="BH32" s="64"/>
      <c r="BI32" s="64"/>
      <c r="BJ32" s="64"/>
      <c r="BK32" s="64"/>
      <c r="BL32" s="64"/>
      <c r="BM32" s="65"/>
      <c r="BN32" s="65"/>
    </row>
    <row r="33" s="57" customFormat="true" ht="18" hidden="false" customHeight="false" outlineLevel="0" collapsed="false">
      <c r="A33" s="55" t="s">
        <v>257</v>
      </c>
      <c r="B33" s="56" t="s">
        <v>258</v>
      </c>
      <c r="C33" s="57" t="s">
        <v>221</v>
      </c>
      <c r="D33" s="58"/>
      <c r="E33" s="59"/>
      <c r="F33" s="185" t="str">
        <f aca="false">IF(ISBLANK(E33)," - ",IF(G33=0,E33,E33+G33-1))</f>
        <v> - </v>
      </c>
      <c r="G33" s="60"/>
      <c r="H33" s="61" t="n">
        <v>0</v>
      </c>
      <c r="I33" s="62" t="str">
        <f aca="false">IF(OR(F33=0,E33=0)," - ",NETWORKDAYS(E33,F33))</f>
        <v> - </v>
      </c>
      <c r="J33" s="63"/>
      <c r="K33" s="64"/>
      <c r="L33" s="64"/>
      <c r="M33" s="64"/>
      <c r="N33" s="64"/>
      <c r="O33" s="64"/>
      <c r="P33" s="65"/>
      <c r="Q33" s="65"/>
      <c r="R33" s="64"/>
      <c r="S33" s="64"/>
      <c r="T33" s="64"/>
      <c r="U33" s="64"/>
      <c r="V33" s="64"/>
      <c r="W33" s="65"/>
      <c r="X33" s="65"/>
      <c r="Y33" s="64"/>
      <c r="Z33" s="64"/>
      <c r="AA33" s="64"/>
      <c r="AB33" s="64"/>
      <c r="AC33" s="64"/>
      <c r="AD33" s="65"/>
      <c r="AE33" s="65"/>
      <c r="AF33" s="64"/>
      <c r="AG33" s="64"/>
      <c r="AH33" s="64"/>
      <c r="AI33" s="64"/>
      <c r="AJ33" s="64"/>
      <c r="AK33" s="65"/>
      <c r="AL33" s="65"/>
      <c r="AM33" s="64"/>
      <c r="AN33" s="64"/>
      <c r="AO33" s="64"/>
      <c r="AP33" s="64"/>
      <c r="AQ33" s="64"/>
      <c r="AR33" s="65"/>
      <c r="AS33" s="65"/>
      <c r="AT33" s="64"/>
      <c r="AU33" s="64"/>
      <c r="AV33" s="64"/>
      <c r="AW33" s="64"/>
      <c r="AX33" s="64"/>
      <c r="AY33" s="65"/>
      <c r="AZ33" s="65"/>
      <c r="BA33" s="64"/>
      <c r="BB33" s="64"/>
      <c r="BC33" s="64"/>
      <c r="BD33" s="64"/>
      <c r="BE33" s="64"/>
      <c r="BF33" s="65"/>
      <c r="BG33" s="65"/>
      <c r="BH33" s="64"/>
      <c r="BI33" s="64"/>
      <c r="BJ33" s="64"/>
      <c r="BK33" s="64"/>
      <c r="BL33" s="64"/>
      <c r="BM33" s="65"/>
      <c r="BN33" s="65"/>
    </row>
    <row r="34" s="57" customFormat="true" ht="18" hidden="false" customHeight="false" outlineLevel="0" collapsed="false">
      <c r="A34" s="55" t="s">
        <v>259</v>
      </c>
      <c r="B34" s="56" t="s">
        <v>224</v>
      </c>
      <c r="C34" s="57" t="s">
        <v>221</v>
      </c>
      <c r="D34" s="58"/>
      <c r="E34" s="59"/>
      <c r="F34" s="185" t="str">
        <f aca="false">IF(ISBLANK(E34)," - ",IF(G34=0,E34,E34+G34-1))</f>
        <v> - </v>
      </c>
      <c r="G34" s="60"/>
      <c r="H34" s="61" t="n">
        <v>0</v>
      </c>
      <c r="I34" s="62" t="str">
        <f aca="false">IF(OR(F34=0,E34=0)," - ",NETWORKDAYS(E34,F34))</f>
        <v> - </v>
      </c>
      <c r="J34" s="63"/>
      <c r="K34" s="64"/>
      <c r="L34" s="64"/>
      <c r="M34" s="64"/>
      <c r="N34" s="64"/>
      <c r="O34" s="64"/>
      <c r="P34" s="65"/>
      <c r="Q34" s="65"/>
      <c r="R34" s="64"/>
      <c r="S34" s="64"/>
      <c r="T34" s="64"/>
      <c r="U34" s="64"/>
      <c r="V34" s="64"/>
      <c r="W34" s="65"/>
      <c r="X34" s="65"/>
      <c r="Y34" s="64"/>
      <c r="Z34" s="64"/>
      <c r="AA34" s="64"/>
      <c r="AB34" s="64"/>
      <c r="AC34" s="64"/>
      <c r="AD34" s="65"/>
      <c r="AE34" s="65"/>
      <c r="AF34" s="64"/>
      <c r="AG34" s="64"/>
      <c r="AH34" s="64"/>
      <c r="AI34" s="64"/>
      <c r="AJ34" s="64"/>
      <c r="AK34" s="65"/>
      <c r="AL34" s="65"/>
      <c r="AM34" s="64"/>
      <c r="AN34" s="64"/>
      <c r="AO34" s="64"/>
      <c r="AP34" s="64"/>
      <c r="AQ34" s="64"/>
      <c r="AR34" s="65"/>
      <c r="AS34" s="65"/>
      <c r="AT34" s="64"/>
      <c r="AU34" s="64"/>
      <c r="AV34" s="64"/>
      <c r="AW34" s="64"/>
      <c r="AX34" s="64"/>
      <c r="AY34" s="65"/>
      <c r="AZ34" s="65"/>
      <c r="BA34" s="64"/>
      <c r="BB34" s="64"/>
      <c r="BC34" s="64"/>
      <c r="BD34" s="64"/>
      <c r="BE34" s="64"/>
      <c r="BF34" s="65"/>
      <c r="BG34" s="65"/>
      <c r="BH34" s="64"/>
      <c r="BI34" s="64"/>
      <c r="BJ34" s="64"/>
      <c r="BK34" s="64"/>
      <c r="BL34" s="64"/>
      <c r="BM34" s="65"/>
      <c r="BN34" s="65"/>
    </row>
    <row r="35" s="57" customFormat="true" ht="18" hidden="false" customHeight="false" outlineLevel="0" collapsed="false">
      <c r="A35" s="55" t="s">
        <v>260</v>
      </c>
      <c r="B35" s="56" t="s">
        <v>261</v>
      </c>
      <c r="C35" s="57" t="s">
        <v>221</v>
      </c>
      <c r="D35" s="58"/>
      <c r="E35" s="59"/>
      <c r="F35" s="185" t="str">
        <f aca="false">IF(ISBLANK(E35)," - ",IF(G35=0,E35,E35+G35-1))</f>
        <v> - </v>
      </c>
      <c r="G35" s="60"/>
      <c r="H35" s="61" t="n">
        <v>0</v>
      </c>
      <c r="I35" s="62" t="str">
        <f aca="false">IF(OR(F35=0,E35=0)," - ",NETWORKDAYS(E35,F35))</f>
        <v> - </v>
      </c>
      <c r="J35" s="63"/>
      <c r="K35" s="64"/>
      <c r="L35" s="64"/>
      <c r="M35" s="64"/>
      <c r="N35" s="64"/>
      <c r="O35" s="64"/>
      <c r="P35" s="65"/>
      <c r="Q35" s="65"/>
      <c r="R35" s="64"/>
      <c r="S35" s="64"/>
      <c r="T35" s="64"/>
      <c r="U35" s="64"/>
      <c r="V35" s="64"/>
      <c r="W35" s="65"/>
      <c r="X35" s="65"/>
      <c r="Y35" s="64"/>
      <c r="Z35" s="64"/>
      <c r="AA35" s="64"/>
      <c r="AB35" s="64"/>
      <c r="AC35" s="64"/>
      <c r="AD35" s="65"/>
      <c r="AE35" s="65"/>
      <c r="AF35" s="64"/>
      <c r="AG35" s="64"/>
      <c r="AH35" s="64"/>
      <c r="AI35" s="64"/>
      <c r="AJ35" s="64"/>
      <c r="AK35" s="65"/>
      <c r="AL35" s="65"/>
      <c r="AM35" s="64"/>
      <c r="AN35" s="64"/>
      <c r="AO35" s="64"/>
      <c r="AP35" s="64"/>
      <c r="AQ35" s="64"/>
      <c r="AR35" s="65"/>
      <c r="AS35" s="65"/>
      <c r="AT35" s="64"/>
      <c r="AU35" s="64"/>
      <c r="AV35" s="64"/>
      <c r="AW35" s="64"/>
      <c r="AX35" s="64"/>
      <c r="AY35" s="65"/>
      <c r="AZ35" s="65"/>
      <c r="BA35" s="64"/>
      <c r="BB35" s="64"/>
      <c r="BC35" s="64"/>
      <c r="BD35" s="64"/>
      <c r="BE35" s="64"/>
      <c r="BF35" s="65"/>
      <c r="BG35" s="65"/>
      <c r="BH35" s="64"/>
      <c r="BI35" s="64"/>
      <c r="BJ35" s="64"/>
      <c r="BK35" s="64"/>
      <c r="BL35" s="64"/>
      <c r="BM35" s="65"/>
      <c r="BN35" s="65"/>
    </row>
    <row r="36" s="57" customFormat="true" ht="18" hidden="false" customHeight="false" outlineLevel="0" collapsed="false">
      <c r="A36" s="55" t="s">
        <v>262</v>
      </c>
      <c r="B36" s="56" t="s">
        <v>263</v>
      </c>
      <c r="C36" s="57" t="s">
        <v>221</v>
      </c>
      <c r="D36" s="58"/>
      <c r="E36" s="59"/>
      <c r="F36" s="185" t="str">
        <f aca="false">IF(ISBLANK(E36)," - ",IF(G36=0,E36,E36+G36-1))</f>
        <v> - </v>
      </c>
      <c r="G36" s="60"/>
      <c r="H36" s="61" t="n">
        <v>0</v>
      </c>
      <c r="I36" s="62" t="str">
        <f aca="false">IF(OR(F36=0,E36=0)," - ",NETWORKDAYS(E36,F36))</f>
        <v> - </v>
      </c>
      <c r="J36" s="63"/>
      <c r="K36" s="64"/>
      <c r="L36" s="64"/>
      <c r="M36" s="64"/>
      <c r="N36" s="64"/>
      <c r="O36" s="64"/>
      <c r="P36" s="65"/>
      <c r="Q36" s="65"/>
      <c r="R36" s="64"/>
      <c r="S36" s="64"/>
      <c r="T36" s="64"/>
      <c r="U36" s="64"/>
      <c r="V36" s="64"/>
      <c r="W36" s="65"/>
      <c r="X36" s="65"/>
      <c r="Y36" s="64"/>
      <c r="Z36" s="64"/>
      <c r="AA36" s="64"/>
      <c r="AB36" s="64"/>
      <c r="AC36" s="64"/>
      <c r="AD36" s="65"/>
      <c r="AE36" s="65"/>
      <c r="AF36" s="64"/>
      <c r="AG36" s="64"/>
      <c r="AH36" s="64"/>
      <c r="AI36" s="64"/>
      <c r="AJ36" s="64"/>
      <c r="AK36" s="65"/>
      <c r="AL36" s="65"/>
      <c r="AM36" s="64"/>
      <c r="AN36" s="64"/>
      <c r="AO36" s="64"/>
      <c r="AP36" s="64"/>
      <c r="AQ36" s="64"/>
      <c r="AR36" s="65"/>
      <c r="AS36" s="65"/>
      <c r="AT36" s="64"/>
      <c r="AU36" s="64"/>
      <c r="AV36" s="64"/>
      <c r="AW36" s="64"/>
      <c r="AX36" s="64"/>
      <c r="AY36" s="65"/>
      <c r="AZ36" s="65"/>
      <c r="BA36" s="64"/>
      <c r="BB36" s="64"/>
      <c r="BC36" s="64"/>
      <c r="BD36" s="64"/>
      <c r="BE36" s="64"/>
      <c r="BF36" s="65"/>
      <c r="BG36" s="65"/>
      <c r="BH36" s="64"/>
      <c r="BI36" s="64"/>
      <c r="BJ36" s="64"/>
      <c r="BK36" s="64"/>
      <c r="BL36" s="64"/>
      <c r="BM36" s="65"/>
      <c r="BN36" s="65"/>
    </row>
    <row r="37" s="57" customFormat="true" ht="18" hidden="false" customHeight="false" outlineLevel="0" collapsed="false">
      <c r="A37" s="55" t="s">
        <v>264</v>
      </c>
      <c r="B37" s="56" t="s">
        <v>265</v>
      </c>
      <c r="C37" s="57" t="s">
        <v>221</v>
      </c>
      <c r="D37" s="58"/>
      <c r="E37" s="59"/>
      <c r="F37" s="185" t="str">
        <f aca="false">IF(ISBLANK(E37)," - ",IF(G37=0,E37,E37+G37-1))</f>
        <v> - </v>
      </c>
      <c r="G37" s="60"/>
      <c r="H37" s="61" t="n">
        <v>0</v>
      </c>
      <c r="I37" s="62" t="str">
        <f aca="false">IF(OR(F37=0,E37=0)," - ",NETWORKDAYS(E37,F37))</f>
        <v> - </v>
      </c>
      <c r="J37" s="63"/>
      <c r="K37" s="64"/>
      <c r="L37" s="64"/>
      <c r="M37" s="64"/>
      <c r="N37" s="64"/>
      <c r="O37" s="64"/>
      <c r="P37" s="65"/>
      <c r="Q37" s="65"/>
      <c r="R37" s="64"/>
      <c r="S37" s="64"/>
      <c r="T37" s="64"/>
      <c r="U37" s="64"/>
      <c r="V37" s="64"/>
      <c r="W37" s="65"/>
      <c r="X37" s="65"/>
      <c r="Y37" s="64"/>
      <c r="Z37" s="64"/>
      <c r="AA37" s="64"/>
      <c r="AB37" s="64"/>
      <c r="AC37" s="64"/>
      <c r="AD37" s="65"/>
      <c r="AE37" s="65"/>
      <c r="AF37" s="64"/>
      <c r="AG37" s="64"/>
      <c r="AH37" s="64"/>
      <c r="AI37" s="64"/>
      <c r="AJ37" s="64"/>
      <c r="AK37" s="65"/>
      <c r="AL37" s="65"/>
      <c r="AM37" s="64"/>
      <c r="AN37" s="64"/>
      <c r="AO37" s="64"/>
      <c r="AP37" s="64"/>
      <c r="AQ37" s="64"/>
      <c r="AR37" s="65"/>
      <c r="AS37" s="65"/>
      <c r="AT37" s="64"/>
      <c r="AU37" s="64"/>
      <c r="AV37" s="64"/>
      <c r="AW37" s="64"/>
      <c r="AX37" s="64"/>
      <c r="AY37" s="65"/>
      <c r="AZ37" s="65"/>
      <c r="BA37" s="64"/>
      <c r="BB37" s="64"/>
      <c r="BC37" s="64"/>
      <c r="BD37" s="64"/>
      <c r="BE37" s="64"/>
      <c r="BF37" s="65"/>
      <c r="BG37" s="65"/>
      <c r="BH37" s="64"/>
      <c r="BI37" s="64"/>
      <c r="BJ37" s="64"/>
      <c r="BK37" s="64"/>
      <c r="BL37" s="64"/>
      <c r="BM37" s="65"/>
      <c r="BN37" s="65"/>
    </row>
    <row r="38" s="57" customFormat="true" ht="18" hidden="false" customHeight="false" outlineLevel="0" collapsed="false">
      <c r="A38" s="55" t="s">
        <v>266</v>
      </c>
      <c r="B38" s="56" t="s">
        <v>242</v>
      </c>
      <c r="C38" s="57" t="s">
        <v>221</v>
      </c>
      <c r="D38" s="58"/>
      <c r="E38" s="59"/>
      <c r="F38" s="185" t="str">
        <f aca="false">IF(ISBLANK(E38)," - ",IF(G38=0,E38,E38+G38-1))</f>
        <v> - </v>
      </c>
      <c r="G38" s="60"/>
      <c r="H38" s="61" t="n">
        <v>0</v>
      </c>
      <c r="I38" s="62" t="str">
        <f aca="false">IF(OR(F38=0,E38=0)," - ",NETWORKDAYS(E38,F38))</f>
        <v> - </v>
      </c>
      <c r="J38" s="63"/>
      <c r="K38" s="64"/>
      <c r="L38" s="64"/>
      <c r="M38" s="64"/>
      <c r="N38" s="64"/>
      <c r="O38" s="64"/>
      <c r="P38" s="65"/>
      <c r="Q38" s="65"/>
      <c r="R38" s="64"/>
      <c r="S38" s="64"/>
      <c r="T38" s="64"/>
      <c r="U38" s="64"/>
      <c r="V38" s="64"/>
      <c r="W38" s="65"/>
      <c r="X38" s="65"/>
      <c r="Y38" s="64"/>
      <c r="Z38" s="64"/>
      <c r="AA38" s="64"/>
      <c r="AB38" s="64"/>
      <c r="AC38" s="64"/>
      <c r="AD38" s="65"/>
      <c r="AE38" s="65"/>
      <c r="AF38" s="64"/>
      <c r="AG38" s="64"/>
      <c r="AH38" s="64"/>
      <c r="AI38" s="64"/>
      <c r="AJ38" s="64"/>
      <c r="AK38" s="65"/>
      <c r="AL38" s="65"/>
      <c r="AM38" s="64"/>
      <c r="AN38" s="64"/>
      <c r="AO38" s="64"/>
      <c r="AP38" s="64"/>
      <c r="AQ38" s="64"/>
      <c r="AR38" s="65"/>
      <c r="AS38" s="65"/>
      <c r="AT38" s="64"/>
      <c r="AU38" s="64"/>
      <c r="AV38" s="64"/>
      <c r="AW38" s="64"/>
      <c r="AX38" s="64"/>
      <c r="AY38" s="65"/>
      <c r="AZ38" s="65"/>
      <c r="BA38" s="64"/>
      <c r="BB38" s="64"/>
      <c r="BC38" s="64"/>
      <c r="BD38" s="64"/>
      <c r="BE38" s="64"/>
      <c r="BF38" s="65"/>
      <c r="BG38" s="65"/>
      <c r="BH38" s="64"/>
      <c r="BI38" s="64"/>
      <c r="BJ38" s="64"/>
      <c r="BK38" s="64"/>
      <c r="BL38" s="64"/>
      <c r="BM38" s="65"/>
      <c r="BN38" s="65"/>
    </row>
    <row r="39" s="54" customFormat="true" ht="18" hidden="false" customHeight="false" outlineLevel="0" collapsed="false">
      <c r="A39" s="68" t="str">
        <f aca="false">IF(ISERROR(VALUE(SUBSTITUTE(prevWBS,".",""))),"1",IF(ISERROR(FIND("`",SUBSTITUTE(prevWBS,".","`",1))),TEXT(VALUE(prevWBS)+1,"#"),TEXT(VALUE(LEFT(prevWBS,FIND("`",SUBSTITUTE(prevWBS,".","`",1))-1))+1,"#")))</f>
        <v>4</v>
      </c>
      <c r="B39" s="69" t="s">
        <v>267</v>
      </c>
      <c r="D39" s="70"/>
      <c r="E39" s="71"/>
      <c r="F39" s="71" t="str">
        <f aca="false">IF(ISBLANK(E39)," - ",IF(G39=0,E39,E39+G39-1))</f>
        <v> - </v>
      </c>
      <c r="G39" s="72"/>
      <c r="H39" s="76"/>
      <c r="I39" s="73" t="str">
        <f aca="false">IF(OR(F39=0,E39=0)," - ",NETWORKDAYS(E39,F39))</f>
        <v> - </v>
      </c>
      <c r="J39" s="74"/>
      <c r="K39" s="75"/>
      <c r="L39" s="75"/>
      <c r="M39" s="75"/>
      <c r="N39" s="75"/>
      <c r="O39" s="75"/>
      <c r="P39" s="65"/>
      <c r="Q39" s="65"/>
      <c r="R39" s="75"/>
      <c r="S39" s="75"/>
      <c r="T39" s="75"/>
      <c r="U39" s="75"/>
      <c r="V39" s="75"/>
      <c r="W39" s="65"/>
      <c r="X39" s="65"/>
      <c r="Y39" s="75"/>
      <c r="Z39" s="75"/>
      <c r="AA39" s="75"/>
      <c r="AB39" s="75"/>
      <c r="AC39" s="75"/>
      <c r="AD39" s="65"/>
      <c r="AE39" s="65"/>
      <c r="AF39" s="75"/>
      <c r="AG39" s="75"/>
      <c r="AH39" s="75"/>
      <c r="AI39" s="75"/>
      <c r="AJ39" s="75"/>
      <c r="AK39" s="65"/>
      <c r="AL39" s="65"/>
      <c r="AM39" s="75"/>
      <c r="AN39" s="75"/>
      <c r="AO39" s="75"/>
      <c r="AP39" s="75"/>
      <c r="AQ39" s="75"/>
      <c r="AR39" s="65"/>
      <c r="AS39" s="65"/>
      <c r="AT39" s="75"/>
      <c r="AU39" s="75"/>
      <c r="AV39" s="75"/>
      <c r="AW39" s="75"/>
      <c r="AX39" s="75"/>
      <c r="AY39" s="65"/>
      <c r="AZ39" s="65"/>
      <c r="BA39" s="75"/>
      <c r="BB39" s="75"/>
      <c r="BC39" s="75"/>
      <c r="BD39" s="75"/>
      <c r="BE39" s="75"/>
      <c r="BF39" s="65"/>
      <c r="BG39" s="65"/>
      <c r="BH39" s="75"/>
      <c r="BI39" s="75"/>
      <c r="BJ39" s="75"/>
      <c r="BK39" s="75"/>
      <c r="BL39" s="75"/>
      <c r="BM39" s="65"/>
      <c r="BN39" s="65"/>
    </row>
    <row r="40" s="57" customFormat="true" ht="18" hidden="false" customHeight="false" outlineLevel="0" collapsed="false">
      <c r="A40"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56" t="s">
        <v>268</v>
      </c>
      <c r="C40" s="57" t="s">
        <v>221</v>
      </c>
      <c r="D40" s="58"/>
      <c r="E40" s="59"/>
      <c r="F40" s="185" t="str">
        <f aca="false">IF(ISBLANK(E40)," - ",IF(G40=0,E40,E40+G40-1))</f>
        <v> - </v>
      </c>
      <c r="G40" s="60"/>
      <c r="H40" s="61" t="n">
        <v>0</v>
      </c>
      <c r="I40" s="62" t="str">
        <f aca="false">IF(OR(F40=0,E40=0)," - ",NETWORKDAYS(E40,F40))</f>
        <v> - </v>
      </c>
      <c r="J40" s="63"/>
      <c r="K40" s="64"/>
      <c r="L40" s="64"/>
      <c r="M40" s="64"/>
      <c r="N40" s="64"/>
      <c r="O40" s="64"/>
      <c r="P40" s="65"/>
      <c r="Q40" s="65"/>
      <c r="R40" s="64"/>
      <c r="S40" s="64"/>
      <c r="T40" s="64"/>
      <c r="U40" s="64"/>
      <c r="V40" s="64"/>
      <c r="W40" s="65"/>
      <c r="X40" s="65"/>
      <c r="Y40" s="64"/>
      <c r="Z40" s="64"/>
      <c r="AA40" s="64"/>
      <c r="AB40" s="64"/>
      <c r="AC40" s="64"/>
      <c r="AD40" s="65"/>
      <c r="AE40" s="65"/>
      <c r="AF40" s="64"/>
      <c r="AG40" s="64"/>
      <c r="AH40" s="64"/>
      <c r="AI40" s="64"/>
      <c r="AJ40" s="64"/>
      <c r="AK40" s="65"/>
      <c r="AL40" s="65"/>
      <c r="AM40" s="64"/>
      <c r="AN40" s="64"/>
      <c r="AO40" s="64"/>
      <c r="AP40" s="64"/>
      <c r="AQ40" s="64"/>
      <c r="AR40" s="65"/>
      <c r="AS40" s="65"/>
      <c r="AT40" s="64"/>
      <c r="AU40" s="64"/>
      <c r="AV40" s="64"/>
      <c r="AW40" s="64"/>
      <c r="AX40" s="64"/>
      <c r="AY40" s="65"/>
      <c r="AZ40" s="65"/>
      <c r="BA40" s="64"/>
      <c r="BB40" s="64"/>
      <c r="BC40" s="64"/>
      <c r="BD40" s="64"/>
      <c r="BE40" s="64"/>
      <c r="BF40" s="65"/>
      <c r="BG40" s="65"/>
      <c r="BH40" s="64"/>
      <c r="BI40" s="64"/>
      <c r="BJ40" s="64"/>
      <c r="BK40" s="64"/>
      <c r="BL40" s="64"/>
      <c r="BM40" s="65"/>
      <c r="BN40" s="65"/>
    </row>
    <row r="41" s="57" customFormat="true" ht="18" hidden="false" customHeight="false" outlineLevel="0" collapsed="false">
      <c r="A41"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1" s="56" t="s">
        <v>224</v>
      </c>
      <c r="C41" s="57" t="s">
        <v>221</v>
      </c>
      <c r="D41" s="58"/>
      <c r="E41" s="59"/>
      <c r="F41" s="185" t="str">
        <f aca="false">IF(ISBLANK(E41)," - ",IF(G41=0,E41,E41+G41-1))</f>
        <v> - </v>
      </c>
      <c r="G41" s="60"/>
      <c r="H41" s="61" t="n">
        <v>0</v>
      </c>
      <c r="I41" s="62" t="str">
        <f aca="false">IF(OR(F41=0,E41=0)," - ",NETWORKDAYS(E41,F41))</f>
        <v> - </v>
      </c>
      <c r="J41" s="63"/>
      <c r="K41" s="64"/>
      <c r="L41" s="64"/>
      <c r="M41" s="64"/>
      <c r="N41" s="64"/>
      <c r="O41" s="64"/>
      <c r="P41" s="65"/>
      <c r="Q41" s="65"/>
      <c r="R41" s="64"/>
      <c r="S41" s="64"/>
      <c r="T41" s="64"/>
      <c r="U41" s="64"/>
      <c r="V41" s="64"/>
      <c r="W41" s="65"/>
      <c r="X41" s="65"/>
      <c r="Y41" s="64"/>
      <c r="Z41" s="64"/>
      <c r="AA41" s="64"/>
      <c r="AB41" s="64"/>
      <c r="AC41" s="64"/>
      <c r="AD41" s="65"/>
      <c r="AE41" s="65"/>
      <c r="AF41" s="64"/>
      <c r="AG41" s="64"/>
      <c r="AH41" s="64"/>
      <c r="AI41" s="64"/>
      <c r="AJ41" s="64"/>
      <c r="AK41" s="65"/>
      <c r="AL41" s="65"/>
      <c r="AM41" s="64"/>
      <c r="AN41" s="64"/>
      <c r="AO41" s="64"/>
      <c r="AP41" s="64"/>
      <c r="AQ41" s="64"/>
      <c r="AR41" s="65"/>
      <c r="AS41" s="65"/>
      <c r="AT41" s="64"/>
      <c r="AU41" s="64"/>
      <c r="AV41" s="64"/>
      <c r="AW41" s="64"/>
      <c r="AX41" s="64"/>
      <c r="AY41" s="65"/>
      <c r="AZ41" s="65"/>
      <c r="BA41" s="64"/>
      <c r="BB41" s="64"/>
      <c r="BC41" s="64"/>
      <c r="BD41" s="64"/>
      <c r="BE41" s="64"/>
      <c r="BF41" s="65"/>
      <c r="BG41" s="65"/>
      <c r="BH41" s="64"/>
      <c r="BI41" s="64"/>
      <c r="BJ41" s="64"/>
      <c r="BK41" s="64"/>
      <c r="BL41" s="64"/>
      <c r="BM41" s="65"/>
      <c r="BN41" s="65"/>
    </row>
    <row r="42" s="57" customFormat="true" ht="18" hidden="false" customHeight="false" outlineLevel="0" collapsed="false">
      <c r="A42" s="55" t="s">
        <v>269</v>
      </c>
      <c r="B42" s="56" t="s">
        <v>270</v>
      </c>
      <c r="C42" s="57" t="s">
        <v>221</v>
      </c>
      <c r="D42" s="58"/>
      <c r="E42" s="59"/>
      <c r="F42" s="185" t="str">
        <f aca="false">IF(ISBLANK(E42)," - ",IF(G42=0,E42,E42+G42-1))</f>
        <v> - </v>
      </c>
      <c r="G42" s="60"/>
      <c r="H42" s="61" t="n">
        <v>0</v>
      </c>
      <c r="I42" s="62" t="str">
        <f aca="false">IF(OR(F42=0,E42=0)," - ",NETWORKDAYS(E42,F42))</f>
        <v> - </v>
      </c>
      <c r="J42" s="63"/>
      <c r="K42" s="64"/>
      <c r="L42" s="64"/>
      <c r="M42" s="64"/>
      <c r="N42" s="64"/>
      <c r="O42" s="64"/>
      <c r="P42" s="65"/>
      <c r="Q42" s="65"/>
      <c r="R42" s="64"/>
      <c r="S42" s="64"/>
      <c r="T42" s="64"/>
      <c r="U42" s="64"/>
      <c r="V42" s="64"/>
      <c r="W42" s="65"/>
      <c r="X42" s="65"/>
      <c r="Y42" s="64"/>
      <c r="Z42" s="64"/>
      <c r="AA42" s="64"/>
      <c r="AB42" s="64"/>
      <c r="AC42" s="64"/>
      <c r="AD42" s="65"/>
      <c r="AE42" s="65"/>
      <c r="AF42" s="64"/>
      <c r="AG42" s="64"/>
      <c r="AH42" s="64"/>
      <c r="AI42" s="64"/>
      <c r="AJ42" s="64"/>
      <c r="AK42" s="65"/>
      <c r="AL42" s="65"/>
      <c r="AM42" s="64"/>
      <c r="AN42" s="64"/>
      <c r="AO42" s="64"/>
      <c r="AP42" s="64"/>
      <c r="AQ42" s="64"/>
      <c r="AR42" s="65"/>
      <c r="AS42" s="65"/>
      <c r="AT42" s="64"/>
      <c r="AU42" s="64"/>
      <c r="AV42" s="64"/>
      <c r="AW42" s="64"/>
      <c r="AX42" s="64"/>
      <c r="AY42" s="65"/>
      <c r="AZ42" s="65"/>
      <c r="BA42" s="64"/>
      <c r="BB42" s="64"/>
      <c r="BC42" s="64"/>
      <c r="BD42" s="64"/>
      <c r="BE42" s="64"/>
      <c r="BF42" s="65"/>
      <c r="BG42" s="65"/>
      <c r="BH42" s="64"/>
      <c r="BI42" s="64"/>
      <c r="BJ42" s="64"/>
      <c r="BK42" s="64"/>
      <c r="BL42" s="64"/>
      <c r="BM42" s="65"/>
      <c r="BN42" s="65"/>
    </row>
    <row r="43" s="57" customFormat="true" ht="18" hidden="false" customHeight="false" outlineLevel="0" collapsed="false">
      <c r="A43" s="55" t="s">
        <v>271</v>
      </c>
      <c r="B43" s="56" t="s">
        <v>261</v>
      </c>
      <c r="C43" s="57" t="s">
        <v>221</v>
      </c>
      <c r="D43" s="58"/>
      <c r="E43" s="59"/>
      <c r="F43" s="185" t="str">
        <f aca="false">IF(ISBLANK(E43)," - ",IF(G43=0,E43,E43+G43-1))</f>
        <v> - </v>
      </c>
      <c r="G43" s="60"/>
      <c r="H43" s="61" t="n">
        <v>0</v>
      </c>
      <c r="I43" s="62" t="str">
        <f aca="false">IF(OR(F43=0,E43=0)," - ",NETWORKDAYS(E43,F43))</f>
        <v> - </v>
      </c>
      <c r="J43" s="63"/>
      <c r="K43" s="64"/>
      <c r="L43" s="64"/>
      <c r="M43" s="64"/>
      <c r="N43" s="64"/>
      <c r="O43" s="64"/>
      <c r="P43" s="65"/>
      <c r="Q43" s="65"/>
      <c r="R43" s="64"/>
      <c r="S43" s="64"/>
      <c r="T43" s="64"/>
      <c r="U43" s="64"/>
      <c r="V43" s="64"/>
      <c r="W43" s="65"/>
      <c r="X43" s="65"/>
      <c r="Y43" s="64"/>
      <c r="Z43" s="64"/>
      <c r="AA43" s="64"/>
      <c r="AB43" s="64"/>
      <c r="AC43" s="64"/>
      <c r="AD43" s="65"/>
      <c r="AE43" s="65"/>
      <c r="AF43" s="64"/>
      <c r="AG43" s="64"/>
      <c r="AH43" s="64"/>
      <c r="AI43" s="64"/>
      <c r="AJ43" s="64"/>
      <c r="AK43" s="65"/>
      <c r="AL43" s="65"/>
      <c r="AM43" s="64"/>
      <c r="AN43" s="64"/>
      <c r="AO43" s="64"/>
      <c r="AP43" s="64"/>
      <c r="AQ43" s="64"/>
      <c r="AR43" s="65"/>
      <c r="AS43" s="65"/>
      <c r="AT43" s="64"/>
      <c r="AU43" s="64"/>
      <c r="AV43" s="64"/>
      <c r="AW43" s="64"/>
      <c r="AX43" s="64"/>
      <c r="AY43" s="65"/>
      <c r="AZ43" s="65"/>
      <c r="BA43" s="64"/>
      <c r="BB43" s="64"/>
      <c r="BC43" s="64"/>
      <c r="BD43" s="64"/>
      <c r="BE43" s="64"/>
      <c r="BF43" s="65"/>
      <c r="BG43" s="65"/>
      <c r="BH43" s="64"/>
      <c r="BI43" s="64"/>
      <c r="BJ43" s="64"/>
      <c r="BK43" s="64"/>
      <c r="BL43" s="64"/>
      <c r="BM43" s="65"/>
      <c r="BN43" s="65"/>
    </row>
    <row r="44" s="57" customFormat="true" ht="18" hidden="false" customHeight="false" outlineLevel="0" collapsed="false">
      <c r="A44" s="55" t="s">
        <v>272</v>
      </c>
      <c r="B44" s="56" t="s">
        <v>263</v>
      </c>
      <c r="C44" s="57" t="s">
        <v>221</v>
      </c>
      <c r="D44" s="58"/>
      <c r="E44" s="59"/>
      <c r="F44" s="185" t="str">
        <f aca="false">IF(ISBLANK(E44)," - ",IF(G44=0,E44,E44+G44-1))</f>
        <v> - </v>
      </c>
      <c r="G44" s="60"/>
      <c r="H44" s="61" t="n">
        <v>0</v>
      </c>
      <c r="I44" s="62" t="str">
        <f aca="false">IF(OR(F44=0,E44=0)," - ",NETWORKDAYS(E44,F44))</f>
        <v> - </v>
      </c>
      <c r="J44" s="63"/>
      <c r="K44" s="64"/>
      <c r="L44" s="64"/>
      <c r="M44" s="64"/>
      <c r="N44" s="64"/>
      <c r="O44" s="64"/>
      <c r="P44" s="65"/>
      <c r="Q44" s="65"/>
      <c r="R44" s="64"/>
      <c r="S44" s="64"/>
      <c r="T44" s="64"/>
      <c r="U44" s="64"/>
      <c r="V44" s="64"/>
      <c r="W44" s="65"/>
      <c r="X44" s="65"/>
      <c r="Y44" s="64"/>
      <c r="Z44" s="64"/>
      <c r="AA44" s="64"/>
      <c r="AB44" s="64"/>
      <c r="AC44" s="64"/>
      <c r="AD44" s="65"/>
      <c r="AE44" s="65"/>
      <c r="AF44" s="64"/>
      <c r="AG44" s="64"/>
      <c r="AH44" s="64"/>
      <c r="AI44" s="64"/>
      <c r="AJ44" s="64"/>
      <c r="AK44" s="65"/>
      <c r="AL44" s="65"/>
      <c r="AM44" s="64"/>
      <c r="AN44" s="64"/>
      <c r="AO44" s="64"/>
      <c r="AP44" s="64"/>
      <c r="AQ44" s="64"/>
      <c r="AR44" s="65"/>
      <c r="AS44" s="65"/>
      <c r="AT44" s="64"/>
      <c r="AU44" s="64"/>
      <c r="AV44" s="64"/>
      <c r="AW44" s="64"/>
      <c r="AX44" s="64"/>
      <c r="AY44" s="65"/>
      <c r="AZ44" s="65"/>
      <c r="BA44" s="64"/>
      <c r="BB44" s="64"/>
      <c r="BC44" s="64"/>
      <c r="BD44" s="64"/>
      <c r="BE44" s="64"/>
      <c r="BF44" s="65"/>
      <c r="BG44" s="65"/>
      <c r="BH44" s="64"/>
      <c r="BI44" s="64"/>
      <c r="BJ44" s="64"/>
      <c r="BK44" s="64"/>
      <c r="BL44" s="64"/>
      <c r="BM44" s="65"/>
      <c r="BN44" s="65"/>
    </row>
    <row r="45" s="54" customFormat="true" ht="18" hidden="false" customHeight="false" outlineLevel="0" collapsed="false">
      <c r="A45" s="68" t="str">
        <f aca="false">IF(ISERROR(VALUE(SUBSTITUTE(prevWBS,".",""))),"1",IF(ISERROR(FIND("`",SUBSTITUTE(prevWBS,".","`",1))),TEXT(VALUE(prevWBS)+1,"#"),TEXT(VALUE(LEFT(prevWBS,FIND("`",SUBSTITUTE(prevWBS,".","`",1))-1))+1,"#")))</f>
        <v>5</v>
      </c>
      <c r="B45" s="69" t="s">
        <v>273</v>
      </c>
      <c r="D45" s="70"/>
      <c r="E45" s="71"/>
      <c r="F45" s="71" t="str">
        <f aca="false">IF(ISBLANK(E45)," - ",IF(G45=0,E45,E45+G45-1))</f>
        <v> - </v>
      </c>
      <c r="G45" s="72"/>
      <c r="H45" s="76"/>
      <c r="I45" s="73" t="str">
        <f aca="false">IF(OR(F45=0,E45=0)," - ",NETWORKDAYS(E45,F45))</f>
        <v> - </v>
      </c>
      <c r="J45" s="74"/>
      <c r="K45" s="75"/>
      <c r="L45" s="75"/>
      <c r="M45" s="75"/>
      <c r="N45" s="75"/>
      <c r="O45" s="75"/>
      <c r="P45" s="65"/>
      <c r="Q45" s="65"/>
      <c r="R45" s="75"/>
      <c r="S45" s="75"/>
      <c r="T45" s="75"/>
      <c r="U45" s="75"/>
      <c r="V45" s="75"/>
      <c r="W45" s="65"/>
      <c r="X45" s="65"/>
      <c r="Y45" s="75"/>
      <c r="Z45" s="75"/>
      <c r="AA45" s="75"/>
      <c r="AB45" s="75"/>
      <c r="AC45" s="75"/>
      <c r="AD45" s="65"/>
      <c r="AE45" s="65"/>
      <c r="AF45" s="75"/>
      <c r="AG45" s="75"/>
      <c r="AH45" s="75"/>
      <c r="AI45" s="75"/>
      <c r="AJ45" s="75"/>
      <c r="AK45" s="65"/>
      <c r="AL45" s="65"/>
      <c r="AM45" s="75"/>
      <c r="AN45" s="75"/>
      <c r="AO45" s="75"/>
      <c r="AP45" s="75"/>
      <c r="AQ45" s="75"/>
      <c r="AR45" s="65"/>
      <c r="AS45" s="65"/>
      <c r="AT45" s="75"/>
      <c r="AU45" s="75"/>
      <c r="AV45" s="75"/>
      <c r="AW45" s="75"/>
      <c r="AX45" s="75"/>
      <c r="AY45" s="65"/>
      <c r="AZ45" s="65"/>
      <c r="BA45" s="75"/>
      <c r="BB45" s="75"/>
      <c r="BC45" s="75"/>
      <c r="BD45" s="75"/>
      <c r="BE45" s="75"/>
      <c r="BF45" s="65"/>
      <c r="BG45" s="65"/>
      <c r="BH45" s="75"/>
      <c r="BI45" s="75"/>
      <c r="BJ45" s="75"/>
      <c r="BK45" s="75"/>
      <c r="BL45" s="75"/>
      <c r="BM45" s="65"/>
      <c r="BN45" s="65"/>
    </row>
    <row r="46" s="57" customFormat="true" ht="18" hidden="false" customHeight="false" outlineLevel="0" collapsed="false">
      <c r="A46"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6" s="56" t="s">
        <v>274</v>
      </c>
      <c r="C46" s="57" t="s">
        <v>221</v>
      </c>
      <c r="D46" s="58"/>
      <c r="E46" s="59"/>
      <c r="F46" s="185" t="str">
        <f aca="false">IF(ISBLANK(E46)," - ",IF(G46=0,E46,E46+G46-1))</f>
        <v> - </v>
      </c>
      <c r="G46" s="60"/>
      <c r="H46" s="61" t="n">
        <v>0</v>
      </c>
      <c r="I46" s="62" t="str">
        <f aca="false">IF(OR(F46=0,E46=0)," - ",NETWORKDAYS(E46,F46))</f>
        <v> - </v>
      </c>
      <c r="J46" s="63"/>
      <c r="K46" s="64"/>
      <c r="L46" s="64"/>
      <c r="M46" s="64"/>
      <c r="N46" s="64"/>
      <c r="O46" s="64"/>
      <c r="P46" s="65"/>
      <c r="Q46" s="65"/>
      <c r="R46" s="64"/>
      <c r="S46" s="64"/>
      <c r="T46" s="64"/>
      <c r="U46" s="64"/>
      <c r="V46" s="64"/>
      <c r="W46" s="65"/>
      <c r="X46" s="65"/>
      <c r="Y46" s="64"/>
      <c r="Z46" s="64"/>
      <c r="AA46" s="64"/>
      <c r="AB46" s="64"/>
      <c r="AC46" s="64"/>
      <c r="AD46" s="65"/>
      <c r="AE46" s="65"/>
      <c r="AF46" s="64"/>
      <c r="AG46" s="64"/>
      <c r="AH46" s="64"/>
      <c r="AI46" s="64"/>
      <c r="AJ46" s="64"/>
      <c r="AK46" s="65"/>
      <c r="AL46" s="65"/>
      <c r="AM46" s="64"/>
      <c r="AN46" s="64"/>
      <c r="AO46" s="64"/>
      <c r="AP46" s="64"/>
      <c r="AQ46" s="64"/>
      <c r="AR46" s="65"/>
      <c r="AS46" s="65"/>
      <c r="AT46" s="64"/>
      <c r="AU46" s="64"/>
      <c r="AV46" s="64"/>
      <c r="AW46" s="64"/>
      <c r="AX46" s="64"/>
      <c r="AY46" s="65"/>
      <c r="AZ46" s="65"/>
      <c r="BA46" s="64"/>
      <c r="BB46" s="64"/>
      <c r="BC46" s="64"/>
      <c r="BD46" s="64"/>
      <c r="BE46" s="64"/>
      <c r="BF46" s="65"/>
      <c r="BG46" s="65"/>
      <c r="BH46" s="64"/>
      <c r="BI46" s="64"/>
      <c r="BJ46" s="64"/>
      <c r="BK46" s="64"/>
      <c r="BL46" s="64"/>
      <c r="BM46" s="65"/>
      <c r="BN46" s="65"/>
    </row>
    <row r="47" s="57" customFormat="true" ht="18" hidden="false" customHeight="false" outlineLevel="0" collapsed="false">
      <c r="A47" s="55" t="s">
        <v>275</v>
      </c>
      <c r="B47" s="56" t="s">
        <v>276</v>
      </c>
      <c r="C47" s="57" t="s">
        <v>221</v>
      </c>
      <c r="D47" s="58"/>
      <c r="E47" s="59"/>
      <c r="F47" s="185" t="str">
        <f aca="false">IF(ISBLANK(E47)," - ",IF(G47=0,E47,E47+G47-1))</f>
        <v> - </v>
      </c>
      <c r="G47" s="60"/>
      <c r="H47" s="61" t="n">
        <v>0</v>
      </c>
      <c r="I47" s="62" t="str">
        <f aca="false">IF(OR(F47=0,E47=0)," - ",NETWORKDAYS(E47,F47))</f>
        <v> - </v>
      </c>
      <c r="J47" s="63"/>
      <c r="K47" s="64"/>
      <c r="L47" s="64"/>
      <c r="M47" s="64"/>
      <c r="N47" s="64"/>
      <c r="O47" s="64"/>
      <c r="P47" s="65"/>
      <c r="Q47" s="65"/>
      <c r="R47" s="64"/>
      <c r="S47" s="64"/>
      <c r="T47" s="64"/>
      <c r="U47" s="64"/>
      <c r="V47" s="64"/>
      <c r="W47" s="65"/>
      <c r="X47" s="65"/>
      <c r="Y47" s="64"/>
      <c r="Z47" s="64"/>
      <c r="AA47" s="64"/>
      <c r="AB47" s="64"/>
      <c r="AC47" s="64"/>
      <c r="AD47" s="65"/>
      <c r="AE47" s="65"/>
      <c r="AF47" s="64"/>
      <c r="AG47" s="64"/>
      <c r="AH47" s="64"/>
      <c r="AI47" s="64"/>
      <c r="AJ47" s="64"/>
      <c r="AK47" s="65"/>
      <c r="AL47" s="65"/>
      <c r="AM47" s="64"/>
      <c r="AN47" s="64"/>
      <c r="AO47" s="64"/>
      <c r="AP47" s="64"/>
      <c r="AQ47" s="64"/>
      <c r="AR47" s="65"/>
      <c r="AS47" s="65"/>
      <c r="AT47" s="64"/>
      <c r="AU47" s="64"/>
      <c r="AV47" s="64"/>
      <c r="AW47" s="64"/>
      <c r="AX47" s="64"/>
      <c r="AY47" s="65"/>
      <c r="AZ47" s="65"/>
      <c r="BA47" s="64"/>
      <c r="BB47" s="64"/>
      <c r="BC47" s="64"/>
      <c r="BD47" s="64"/>
      <c r="BE47" s="64"/>
      <c r="BF47" s="65"/>
      <c r="BG47" s="65"/>
      <c r="BH47" s="64"/>
      <c r="BI47" s="64"/>
      <c r="BJ47" s="64"/>
      <c r="BK47" s="64"/>
      <c r="BL47" s="64"/>
      <c r="BM47" s="65"/>
      <c r="BN47" s="65"/>
    </row>
    <row r="48" s="57" customFormat="true" ht="18" hidden="false" customHeight="false" outlineLevel="0" collapsed="false">
      <c r="A48"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8" s="56" t="s">
        <v>277</v>
      </c>
      <c r="C48" s="57" t="s">
        <v>221</v>
      </c>
      <c r="D48" s="58"/>
      <c r="E48" s="59"/>
      <c r="F48" s="185" t="str">
        <f aca="false">IF(ISBLANK(E48)," - ",IF(G48=0,E48,E48+G48-1))</f>
        <v> - </v>
      </c>
      <c r="G48" s="60"/>
      <c r="H48" s="61" t="n">
        <v>0</v>
      </c>
      <c r="I48" s="62" t="str">
        <f aca="false">IF(OR(F48=0,E48=0)," - ",NETWORKDAYS(E48,F48))</f>
        <v> - </v>
      </c>
      <c r="J48" s="63"/>
      <c r="K48" s="64"/>
      <c r="L48" s="64"/>
      <c r="M48" s="64"/>
      <c r="N48" s="64"/>
      <c r="O48" s="64"/>
      <c r="P48" s="65"/>
      <c r="Q48" s="65"/>
      <c r="R48" s="64"/>
      <c r="S48" s="64"/>
      <c r="T48" s="64"/>
      <c r="U48" s="64"/>
      <c r="V48" s="64"/>
      <c r="W48" s="65"/>
      <c r="X48" s="65"/>
      <c r="Y48" s="64"/>
      <c r="Z48" s="64"/>
      <c r="AA48" s="64"/>
      <c r="AB48" s="64"/>
      <c r="AC48" s="64"/>
      <c r="AD48" s="65"/>
      <c r="AE48" s="65"/>
      <c r="AF48" s="64"/>
      <c r="AG48" s="64"/>
      <c r="AH48" s="64"/>
      <c r="AI48" s="64"/>
      <c r="AJ48" s="64"/>
      <c r="AK48" s="65"/>
      <c r="AL48" s="65"/>
      <c r="AM48" s="64"/>
      <c r="AN48" s="64"/>
      <c r="AO48" s="64"/>
      <c r="AP48" s="64"/>
      <c r="AQ48" s="64"/>
      <c r="AR48" s="65"/>
      <c r="AS48" s="65"/>
      <c r="AT48" s="64"/>
      <c r="AU48" s="64"/>
      <c r="AV48" s="64"/>
      <c r="AW48" s="64"/>
      <c r="AX48" s="64"/>
      <c r="AY48" s="65"/>
      <c r="AZ48" s="65"/>
      <c r="BA48" s="64"/>
      <c r="BB48" s="64"/>
      <c r="BC48" s="64"/>
      <c r="BD48" s="64"/>
      <c r="BE48" s="64"/>
      <c r="BF48" s="65"/>
      <c r="BG48" s="65"/>
      <c r="BH48" s="64"/>
      <c r="BI48" s="64"/>
      <c r="BJ48" s="64"/>
      <c r="BK48" s="64"/>
      <c r="BL48" s="64"/>
      <c r="BM48" s="65"/>
      <c r="BN48" s="65"/>
    </row>
    <row r="49" s="57" customFormat="true" ht="18" hidden="false" customHeight="false" outlineLevel="0" collapsed="false">
      <c r="A49" s="55" t="s">
        <v>278</v>
      </c>
      <c r="B49" s="56" t="s">
        <v>279</v>
      </c>
      <c r="C49" s="57" t="s">
        <v>221</v>
      </c>
      <c r="D49" s="58"/>
      <c r="E49" s="59"/>
      <c r="F49" s="185" t="str">
        <f aca="false">IF(ISBLANK(E49)," - ",IF(G49=0,E49,E49+G49-1))</f>
        <v> - </v>
      </c>
      <c r="G49" s="60"/>
      <c r="H49" s="61" t="n">
        <v>0</v>
      </c>
      <c r="I49" s="62" t="str">
        <f aca="false">IF(OR(F49=0,E49=0)," - ",NETWORKDAYS(E49,F49))</f>
        <v> - </v>
      </c>
      <c r="J49" s="63"/>
      <c r="K49" s="64"/>
      <c r="L49" s="64"/>
      <c r="M49" s="64"/>
      <c r="N49" s="64"/>
      <c r="O49" s="64"/>
      <c r="P49" s="65"/>
      <c r="Q49" s="65"/>
      <c r="R49" s="64"/>
      <c r="S49" s="64"/>
      <c r="T49" s="64"/>
      <c r="U49" s="64"/>
      <c r="V49" s="64"/>
      <c r="W49" s="65"/>
      <c r="X49" s="65"/>
      <c r="Y49" s="64"/>
      <c r="Z49" s="64"/>
      <c r="AA49" s="64"/>
      <c r="AB49" s="64"/>
      <c r="AC49" s="64"/>
      <c r="AD49" s="65"/>
      <c r="AE49" s="65"/>
      <c r="AF49" s="64"/>
      <c r="AG49" s="64"/>
      <c r="AH49" s="64"/>
      <c r="AI49" s="64"/>
      <c r="AJ49" s="64"/>
      <c r="AK49" s="65"/>
      <c r="AL49" s="65"/>
      <c r="AM49" s="64"/>
      <c r="AN49" s="64"/>
      <c r="AO49" s="64"/>
      <c r="AP49" s="64"/>
      <c r="AQ49" s="64"/>
      <c r="AR49" s="65"/>
      <c r="AS49" s="65"/>
      <c r="AT49" s="64"/>
      <c r="AU49" s="64"/>
      <c r="AV49" s="64"/>
      <c r="AW49" s="64"/>
      <c r="AX49" s="64"/>
      <c r="AY49" s="65"/>
      <c r="AZ49" s="65"/>
      <c r="BA49" s="64"/>
      <c r="BB49" s="64"/>
      <c r="BC49" s="64"/>
      <c r="BD49" s="64"/>
      <c r="BE49" s="64"/>
      <c r="BF49" s="65"/>
      <c r="BG49" s="65"/>
      <c r="BH49" s="64"/>
      <c r="BI49" s="64"/>
      <c r="BJ49" s="64"/>
      <c r="BK49" s="64"/>
      <c r="BL49" s="64"/>
      <c r="BM49" s="65"/>
      <c r="BN49" s="65"/>
    </row>
    <row r="50" s="57" customFormat="true" ht="18" hidden="false" customHeight="false" outlineLevel="0" collapsed="false">
      <c r="A50" s="55" t="s">
        <v>280</v>
      </c>
      <c r="B50" s="56" t="s">
        <v>281</v>
      </c>
      <c r="C50" s="57" t="s">
        <v>221</v>
      </c>
      <c r="D50" s="58"/>
      <c r="E50" s="59"/>
      <c r="F50" s="185" t="str">
        <f aca="false">IF(ISBLANK(E50)," - ",IF(G50=0,E50,E50+G50-1))</f>
        <v> - </v>
      </c>
      <c r="G50" s="60"/>
      <c r="H50" s="61" t="n">
        <v>0</v>
      </c>
      <c r="I50" s="62" t="str">
        <f aca="false">IF(OR(F50=0,E50=0)," - ",NETWORKDAYS(E50,F50))</f>
        <v> - </v>
      </c>
      <c r="J50" s="63"/>
      <c r="K50" s="64"/>
      <c r="L50" s="64"/>
      <c r="M50" s="64"/>
      <c r="N50" s="64"/>
      <c r="O50" s="64"/>
      <c r="P50" s="65"/>
      <c r="Q50" s="65"/>
      <c r="R50" s="64"/>
      <c r="S50" s="64"/>
      <c r="T50" s="64"/>
      <c r="U50" s="64"/>
      <c r="V50" s="64"/>
      <c r="W50" s="65"/>
      <c r="X50" s="65"/>
      <c r="Y50" s="64"/>
      <c r="Z50" s="64"/>
      <c r="AA50" s="64"/>
      <c r="AB50" s="64"/>
      <c r="AC50" s="64"/>
      <c r="AD50" s="65"/>
      <c r="AE50" s="65"/>
      <c r="AF50" s="64"/>
      <c r="AG50" s="64"/>
      <c r="AH50" s="64"/>
      <c r="AI50" s="64"/>
      <c r="AJ50" s="64"/>
      <c r="AK50" s="65"/>
      <c r="AL50" s="65"/>
      <c r="AM50" s="64"/>
      <c r="AN50" s="64"/>
      <c r="AO50" s="64"/>
      <c r="AP50" s="64"/>
      <c r="AQ50" s="64"/>
      <c r="AR50" s="65"/>
      <c r="AS50" s="65"/>
      <c r="AT50" s="64"/>
      <c r="AU50" s="64"/>
      <c r="AV50" s="64"/>
      <c r="AW50" s="64"/>
      <c r="AX50" s="64"/>
      <c r="AY50" s="65"/>
      <c r="AZ50" s="65"/>
      <c r="BA50" s="64"/>
      <c r="BB50" s="64"/>
      <c r="BC50" s="64"/>
      <c r="BD50" s="64"/>
      <c r="BE50" s="64"/>
      <c r="BF50" s="65"/>
      <c r="BG50" s="65"/>
      <c r="BH50" s="64"/>
      <c r="BI50" s="64"/>
      <c r="BJ50" s="64"/>
      <c r="BK50" s="64"/>
      <c r="BL50" s="64"/>
      <c r="BM50" s="65"/>
      <c r="BN50" s="65"/>
    </row>
    <row r="51" s="57" customFormat="true" ht="18" hidden="false" customHeight="false" outlineLevel="0" collapsed="false">
      <c r="A51" s="55" t="s">
        <v>282</v>
      </c>
      <c r="B51" s="56" t="s">
        <v>263</v>
      </c>
      <c r="C51" s="57" t="s">
        <v>221</v>
      </c>
      <c r="D51" s="58"/>
      <c r="E51" s="59"/>
      <c r="F51" s="185" t="str">
        <f aca="false">IF(ISBLANK(E51)," - ",IF(G51=0,E51,E51+G51-1))</f>
        <v> - </v>
      </c>
      <c r="G51" s="60"/>
      <c r="H51" s="61" t="n">
        <v>0</v>
      </c>
      <c r="I51" s="62" t="str">
        <f aca="false">IF(OR(F51=0,E51=0)," - ",NETWORKDAYS(E51,F51))</f>
        <v> - </v>
      </c>
      <c r="J51" s="63"/>
      <c r="K51" s="64"/>
      <c r="L51" s="64"/>
      <c r="M51" s="64"/>
      <c r="N51" s="64"/>
      <c r="O51" s="64"/>
      <c r="P51" s="65"/>
      <c r="Q51" s="65"/>
      <c r="R51" s="64"/>
      <c r="S51" s="64"/>
      <c r="T51" s="64"/>
      <c r="U51" s="64"/>
      <c r="V51" s="64"/>
      <c r="W51" s="65"/>
      <c r="X51" s="65"/>
      <c r="Y51" s="64"/>
      <c r="Z51" s="64"/>
      <c r="AA51" s="64"/>
      <c r="AB51" s="64"/>
      <c r="AC51" s="64"/>
      <c r="AD51" s="65"/>
      <c r="AE51" s="65"/>
      <c r="AF51" s="64"/>
      <c r="AG51" s="64"/>
      <c r="AH51" s="64"/>
      <c r="AI51" s="64"/>
      <c r="AJ51" s="64"/>
      <c r="AK51" s="65"/>
      <c r="AL51" s="65"/>
      <c r="AM51" s="64"/>
      <c r="AN51" s="64"/>
      <c r="AO51" s="64"/>
      <c r="AP51" s="64"/>
      <c r="AQ51" s="64"/>
      <c r="AR51" s="65"/>
      <c r="AS51" s="65"/>
      <c r="AT51" s="64"/>
      <c r="AU51" s="64"/>
      <c r="AV51" s="64"/>
      <c r="AW51" s="64"/>
      <c r="AX51" s="64"/>
      <c r="AY51" s="65"/>
      <c r="AZ51" s="65"/>
      <c r="BA51" s="64"/>
      <c r="BB51" s="64"/>
      <c r="BC51" s="64"/>
      <c r="BD51" s="64"/>
      <c r="BE51" s="64"/>
      <c r="BF51" s="65"/>
      <c r="BG51" s="65"/>
      <c r="BH51" s="64"/>
      <c r="BI51" s="64"/>
      <c r="BJ51" s="64"/>
      <c r="BK51" s="64"/>
      <c r="BL51" s="64"/>
      <c r="BM51" s="65"/>
      <c r="BN51" s="65"/>
    </row>
    <row r="52" s="57" customFormat="true" ht="18" hidden="false" customHeight="false" outlineLevel="0" collapsed="false">
      <c r="A52" s="55" t="s">
        <v>283</v>
      </c>
      <c r="B52" s="56" t="s">
        <v>284</v>
      </c>
      <c r="C52" s="57" t="s">
        <v>221</v>
      </c>
      <c r="D52" s="58"/>
      <c r="E52" s="59"/>
      <c r="F52" s="185" t="str">
        <f aca="false">IF(ISBLANK(E52)," - ",IF(G52=0,E52,E52+G52-1))</f>
        <v> - </v>
      </c>
      <c r="G52" s="60"/>
      <c r="H52" s="61" t="n">
        <v>0</v>
      </c>
      <c r="I52" s="62" t="str">
        <f aca="false">IF(OR(F52=0,E52=0)," - ",NETWORKDAYS(E52,F52))</f>
        <v> - </v>
      </c>
      <c r="J52" s="63"/>
      <c r="K52" s="64"/>
      <c r="L52" s="64"/>
      <c r="M52" s="64"/>
      <c r="N52" s="64"/>
      <c r="O52" s="64"/>
      <c r="P52" s="65"/>
      <c r="Q52" s="65"/>
      <c r="R52" s="64"/>
      <c r="S52" s="64"/>
      <c r="T52" s="64"/>
      <c r="U52" s="64"/>
      <c r="V52" s="64"/>
      <c r="W52" s="65"/>
      <c r="X52" s="65"/>
      <c r="Y52" s="64"/>
      <c r="Z52" s="64"/>
      <c r="AA52" s="64"/>
      <c r="AB52" s="64"/>
      <c r="AC52" s="64"/>
      <c r="AD52" s="65"/>
      <c r="AE52" s="65"/>
      <c r="AF52" s="64"/>
      <c r="AG52" s="64"/>
      <c r="AH52" s="64"/>
      <c r="AI52" s="64"/>
      <c r="AJ52" s="64"/>
      <c r="AK52" s="65"/>
      <c r="AL52" s="65"/>
      <c r="AM52" s="64"/>
      <c r="AN52" s="64"/>
      <c r="AO52" s="64"/>
      <c r="AP52" s="64"/>
      <c r="AQ52" s="64"/>
      <c r="AR52" s="65"/>
      <c r="AS52" s="65"/>
      <c r="AT52" s="64"/>
      <c r="AU52" s="64"/>
      <c r="AV52" s="64"/>
      <c r="AW52" s="64"/>
      <c r="AX52" s="64"/>
      <c r="AY52" s="65"/>
      <c r="AZ52" s="65"/>
      <c r="BA52" s="64"/>
      <c r="BB52" s="64"/>
      <c r="BC52" s="64"/>
      <c r="BD52" s="64"/>
      <c r="BE52" s="64"/>
      <c r="BF52" s="65"/>
      <c r="BG52" s="65"/>
      <c r="BH52" s="64"/>
      <c r="BI52" s="64"/>
      <c r="BJ52" s="64"/>
      <c r="BK52" s="64"/>
      <c r="BL52" s="64"/>
      <c r="BM52" s="65"/>
      <c r="BN52" s="65"/>
    </row>
    <row r="53" s="57" customFormat="true" ht="18" hidden="false" customHeight="false" outlineLevel="0" collapsed="false">
      <c r="A53" s="55" t="s">
        <v>285</v>
      </c>
      <c r="B53" s="56" t="s">
        <v>286</v>
      </c>
      <c r="C53" s="57" t="s">
        <v>221</v>
      </c>
      <c r="D53" s="58"/>
      <c r="E53" s="59"/>
      <c r="F53" s="185" t="str">
        <f aca="false">IF(ISBLANK(E53)," - ",IF(G53=0,E53,E53+G53-1))</f>
        <v> - </v>
      </c>
      <c r="G53" s="60"/>
      <c r="H53" s="61" t="n">
        <v>0</v>
      </c>
      <c r="I53" s="62" t="str">
        <f aca="false">IF(OR(F53=0,E53=0)," - ",NETWORKDAYS(E53,F53))</f>
        <v> - </v>
      </c>
      <c r="J53" s="63"/>
      <c r="K53" s="64"/>
      <c r="L53" s="64"/>
      <c r="M53" s="64"/>
      <c r="N53" s="64"/>
      <c r="O53" s="64"/>
      <c r="P53" s="65"/>
      <c r="Q53" s="65"/>
      <c r="R53" s="64"/>
      <c r="S53" s="64"/>
      <c r="T53" s="64"/>
      <c r="U53" s="64"/>
      <c r="V53" s="64"/>
      <c r="W53" s="65"/>
      <c r="X53" s="65"/>
      <c r="Y53" s="64"/>
      <c r="Z53" s="64"/>
      <c r="AA53" s="64"/>
      <c r="AB53" s="64"/>
      <c r="AC53" s="64"/>
      <c r="AD53" s="65"/>
      <c r="AE53" s="65"/>
      <c r="AF53" s="64"/>
      <c r="AG53" s="64"/>
      <c r="AH53" s="64"/>
      <c r="AI53" s="64"/>
      <c r="AJ53" s="64"/>
      <c r="AK53" s="65"/>
      <c r="AL53" s="65"/>
      <c r="AM53" s="64"/>
      <c r="AN53" s="64"/>
      <c r="AO53" s="64"/>
      <c r="AP53" s="64"/>
      <c r="AQ53" s="64"/>
      <c r="AR53" s="65"/>
      <c r="AS53" s="65"/>
      <c r="AT53" s="64"/>
      <c r="AU53" s="64"/>
      <c r="AV53" s="64"/>
      <c r="AW53" s="64"/>
      <c r="AX53" s="64"/>
      <c r="AY53" s="65"/>
      <c r="AZ53" s="65"/>
      <c r="BA53" s="64"/>
      <c r="BB53" s="64"/>
      <c r="BC53" s="64"/>
      <c r="BD53" s="64"/>
      <c r="BE53" s="64"/>
      <c r="BF53" s="65"/>
      <c r="BG53" s="65"/>
      <c r="BH53" s="64"/>
      <c r="BI53" s="64"/>
      <c r="BJ53" s="64"/>
      <c r="BK53" s="64"/>
      <c r="BL53" s="64"/>
      <c r="BM53" s="65"/>
      <c r="BN53" s="65"/>
    </row>
    <row r="54" s="57" customFormat="true" ht="18" hidden="false" customHeight="false" outlineLevel="0" collapsed="false">
      <c r="A54" s="55" t="s">
        <v>287</v>
      </c>
      <c r="B54" s="56" t="s">
        <v>238</v>
      </c>
      <c r="C54" s="57" t="s">
        <v>221</v>
      </c>
      <c r="D54" s="58"/>
      <c r="E54" s="59"/>
      <c r="F54" s="185" t="str">
        <f aca="false">IF(ISBLANK(E54)," - ",IF(G54=0,E54,E54+G54-1))</f>
        <v> - </v>
      </c>
      <c r="G54" s="60"/>
      <c r="H54" s="61" t="n">
        <v>0</v>
      </c>
      <c r="I54" s="62" t="str">
        <f aca="false">IF(OR(F54=0,E54=0)," - ",NETWORKDAYS(E54,F54))</f>
        <v> - </v>
      </c>
      <c r="J54" s="63"/>
      <c r="K54" s="64"/>
      <c r="L54" s="64"/>
      <c r="M54" s="64"/>
      <c r="N54" s="64"/>
      <c r="O54" s="64"/>
      <c r="P54" s="65"/>
      <c r="Q54" s="65"/>
      <c r="R54" s="64"/>
      <c r="S54" s="64"/>
      <c r="T54" s="64"/>
      <c r="U54" s="64"/>
      <c r="V54" s="64"/>
      <c r="W54" s="65"/>
      <c r="X54" s="65"/>
      <c r="Y54" s="64"/>
      <c r="Z54" s="64"/>
      <c r="AA54" s="64"/>
      <c r="AB54" s="64"/>
      <c r="AC54" s="64"/>
      <c r="AD54" s="65"/>
      <c r="AE54" s="65"/>
      <c r="AF54" s="64"/>
      <c r="AG54" s="64"/>
      <c r="AH54" s="64"/>
      <c r="AI54" s="64"/>
      <c r="AJ54" s="64"/>
      <c r="AK54" s="65"/>
      <c r="AL54" s="65"/>
      <c r="AM54" s="64"/>
      <c r="AN54" s="64"/>
      <c r="AO54" s="64"/>
      <c r="AP54" s="64"/>
      <c r="AQ54" s="64"/>
      <c r="AR54" s="65"/>
      <c r="AS54" s="65"/>
      <c r="AT54" s="64"/>
      <c r="AU54" s="64"/>
      <c r="AV54" s="64"/>
      <c r="AW54" s="64"/>
      <c r="AX54" s="64"/>
      <c r="AY54" s="65"/>
      <c r="AZ54" s="65"/>
      <c r="BA54" s="64"/>
      <c r="BB54" s="64"/>
      <c r="BC54" s="64"/>
      <c r="BD54" s="64"/>
      <c r="BE54" s="64"/>
      <c r="BF54" s="65"/>
      <c r="BG54" s="65"/>
      <c r="BH54" s="64"/>
      <c r="BI54" s="64"/>
      <c r="BJ54" s="64"/>
      <c r="BK54" s="64"/>
      <c r="BL54" s="64"/>
      <c r="BM54" s="65"/>
      <c r="BN54" s="65"/>
    </row>
    <row r="55" s="54" customFormat="true" ht="18" hidden="false" customHeight="false" outlineLevel="0" collapsed="false">
      <c r="A55" s="68" t="str">
        <f aca="false">IF(ISERROR(VALUE(SUBSTITUTE(prevWBS,".",""))),"1",IF(ISERROR(FIND("`",SUBSTITUTE(prevWBS,".","`",1))),TEXT(VALUE(prevWBS)+1,"#"),TEXT(VALUE(LEFT(prevWBS,FIND("`",SUBSTITUTE(prevWBS,".","`",1))-1))+1,"#")))</f>
        <v>6</v>
      </c>
      <c r="B55" s="69" t="s">
        <v>288</v>
      </c>
      <c r="D55" s="70"/>
      <c r="E55" s="71"/>
      <c r="F55" s="71" t="str">
        <f aca="false">IF(ISBLANK(E55)," - ",IF(G55=0,E55,E55+G55-1))</f>
        <v> - </v>
      </c>
      <c r="G55" s="72"/>
      <c r="H55" s="76"/>
      <c r="I55" s="73" t="str">
        <f aca="false">IF(OR(F55=0,E55=0)," - ",NETWORKDAYS(E55,F55))</f>
        <v> - </v>
      </c>
      <c r="J55" s="74"/>
      <c r="K55" s="75"/>
      <c r="L55" s="75"/>
      <c r="M55" s="75"/>
      <c r="N55" s="75"/>
      <c r="O55" s="75"/>
      <c r="P55" s="65"/>
      <c r="Q55" s="65"/>
      <c r="R55" s="75"/>
      <c r="S55" s="75"/>
      <c r="T55" s="75"/>
      <c r="U55" s="75"/>
      <c r="V55" s="75"/>
      <c r="W55" s="65"/>
      <c r="X55" s="65"/>
      <c r="Y55" s="75"/>
      <c r="Z55" s="75"/>
      <c r="AA55" s="75"/>
      <c r="AB55" s="75"/>
      <c r="AC55" s="75"/>
      <c r="AD55" s="65"/>
      <c r="AE55" s="65"/>
      <c r="AF55" s="75"/>
      <c r="AG55" s="75"/>
      <c r="AH55" s="75"/>
      <c r="AI55" s="75"/>
      <c r="AJ55" s="75"/>
      <c r="AK55" s="65"/>
      <c r="AL55" s="65"/>
      <c r="AM55" s="75"/>
      <c r="AN55" s="75"/>
      <c r="AO55" s="75"/>
      <c r="AP55" s="75"/>
      <c r="AQ55" s="75"/>
      <c r="AR55" s="65"/>
      <c r="AS55" s="65"/>
      <c r="AT55" s="75"/>
      <c r="AU55" s="75"/>
      <c r="AV55" s="75"/>
      <c r="AW55" s="75"/>
      <c r="AX55" s="75"/>
      <c r="AY55" s="65"/>
      <c r="AZ55" s="65"/>
      <c r="BA55" s="75"/>
      <c r="BB55" s="75"/>
      <c r="BC55" s="75"/>
      <c r="BD55" s="75"/>
      <c r="BE55" s="75"/>
      <c r="BF55" s="65"/>
      <c r="BG55" s="65"/>
      <c r="BH55" s="75"/>
      <c r="BI55" s="75"/>
      <c r="BJ55" s="75"/>
      <c r="BK55" s="75"/>
      <c r="BL55" s="75"/>
      <c r="BM55" s="65"/>
      <c r="BN55" s="65"/>
    </row>
    <row r="56" s="57" customFormat="true" ht="18" hidden="false" customHeight="false" outlineLevel="0" collapsed="false">
      <c r="A56"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6" s="56" t="s">
        <v>289</v>
      </c>
      <c r="C56" s="57" t="s">
        <v>221</v>
      </c>
      <c r="D56" s="58"/>
      <c r="E56" s="59"/>
      <c r="F56" s="185" t="str">
        <f aca="false">IF(ISBLANK(E56)," - ",IF(G56=0,E56,E56+G56-1))</f>
        <v> - </v>
      </c>
      <c r="G56" s="60"/>
      <c r="H56" s="61" t="n">
        <v>0</v>
      </c>
      <c r="I56" s="62" t="str">
        <f aca="false">IF(OR(F56=0,E56=0)," - ",NETWORKDAYS(E56,F56))</f>
        <v> - </v>
      </c>
      <c r="J56" s="63"/>
      <c r="K56" s="64"/>
      <c r="L56" s="64"/>
      <c r="M56" s="64"/>
      <c r="N56" s="64"/>
      <c r="O56" s="64"/>
      <c r="P56" s="65"/>
      <c r="Q56" s="65"/>
      <c r="R56" s="64"/>
      <c r="S56" s="64"/>
      <c r="T56" s="64"/>
      <c r="U56" s="64"/>
      <c r="V56" s="64"/>
      <c r="W56" s="65"/>
      <c r="X56" s="65"/>
      <c r="Y56" s="64"/>
      <c r="Z56" s="64"/>
      <c r="AA56" s="64"/>
      <c r="AB56" s="64"/>
      <c r="AC56" s="64"/>
      <c r="AD56" s="65"/>
      <c r="AE56" s="65"/>
      <c r="AF56" s="64"/>
      <c r="AG56" s="64"/>
      <c r="AH56" s="64"/>
      <c r="AI56" s="64"/>
      <c r="AJ56" s="64"/>
      <c r="AK56" s="65"/>
      <c r="AL56" s="65"/>
      <c r="AM56" s="64"/>
      <c r="AN56" s="64"/>
      <c r="AO56" s="64"/>
      <c r="AP56" s="64"/>
      <c r="AQ56" s="64"/>
      <c r="AR56" s="65"/>
      <c r="AS56" s="65"/>
      <c r="AT56" s="64"/>
      <c r="AU56" s="64"/>
      <c r="AV56" s="64"/>
      <c r="AW56" s="64"/>
      <c r="AX56" s="64"/>
      <c r="AY56" s="65"/>
      <c r="AZ56" s="65"/>
      <c r="BA56" s="64"/>
      <c r="BB56" s="64"/>
      <c r="BC56" s="64"/>
      <c r="BD56" s="64"/>
      <c r="BE56" s="64"/>
      <c r="BF56" s="65"/>
      <c r="BG56" s="65"/>
      <c r="BH56" s="64"/>
      <c r="BI56" s="64"/>
      <c r="BJ56" s="64"/>
      <c r="BK56" s="64"/>
      <c r="BL56" s="64"/>
      <c r="BM56" s="65"/>
      <c r="BN56" s="65"/>
    </row>
    <row r="57" s="57" customFormat="true" ht="18" hidden="false" customHeight="false" outlineLevel="0" collapsed="false">
      <c r="A57" s="55" t="s">
        <v>290</v>
      </c>
      <c r="B57" s="56" t="s">
        <v>291</v>
      </c>
      <c r="C57" s="57" t="s">
        <v>221</v>
      </c>
      <c r="D57" s="58"/>
      <c r="E57" s="59"/>
      <c r="F57" s="185" t="str">
        <f aca="false">IF(ISBLANK(E57)," - ",IF(G57=0,E57,E57+G57-1))</f>
        <v> - </v>
      </c>
      <c r="G57" s="60"/>
      <c r="H57" s="61" t="n">
        <v>0</v>
      </c>
      <c r="I57" s="62" t="str">
        <f aca="false">IF(OR(F57=0,E57=0)," - ",NETWORKDAYS(E57,F57))</f>
        <v> - </v>
      </c>
      <c r="J57" s="63"/>
      <c r="K57" s="64"/>
      <c r="L57" s="64"/>
      <c r="M57" s="64"/>
      <c r="N57" s="64"/>
      <c r="O57" s="64"/>
      <c r="P57" s="65"/>
      <c r="Q57" s="65"/>
      <c r="R57" s="64"/>
      <c r="S57" s="64"/>
      <c r="T57" s="64"/>
      <c r="U57" s="64"/>
      <c r="V57" s="64"/>
      <c r="W57" s="65"/>
      <c r="X57" s="65"/>
      <c r="Y57" s="64"/>
      <c r="Z57" s="64"/>
      <c r="AA57" s="64"/>
      <c r="AB57" s="64"/>
      <c r="AC57" s="64"/>
      <c r="AD57" s="65"/>
      <c r="AE57" s="65"/>
      <c r="AF57" s="64"/>
      <c r="AG57" s="64"/>
      <c r="AH57" s="64"/>
      <c r="AI57" s="64"/>
      <c r="AJ57" s="64"/>
      <c r="AK57" s="65"/>
      <c r="AL57" s="65"/>
      <c r="AM57" s="64"/>
      <c r="AN57" s="64"/>
      <c r="AO57" s="64"/>
      <c r="AP57" s="64"/>
      <c r="AQ57" s="64"/>
      <c r="AR57" s="65"/>
      <c r="AS57" s="65"/>
      <c r="AT57" s="64"/>
      <c r="AU57" s="64"/>
      <c r="AV57" s="64"/>
      <c r="AW57" s="64"/>
      <c r="AX57" s="64"/>
      <c r="AY57" s="65"/>
      <c r="AZ57" s="65"/>
      <c r="BA57" s="64"/>
      <c r="BB57" s="64"/>
      <c r="BC57" s="64"/>
      <c r="BD57" s="64"/>
      <c r="BE57" s="64"/>
      <c r="BF57" s="65"/>
      <c r="BG57" s="65"/>
      <c r="BH57" s="64"/>
      <c r="BI57" s="64"/>
      <c r="BJ57" s="64"/>
      <c r="BK57" s="64"/>
      <c r="BL57" s="64"/>
      <c r="BM57" s="65"/>
      <c r="BN57" s="65"/>
    </row>
    <row r="58" s="57" customFormat="true" ht="18" hidden="false" customHeight="false" outlineLevel="0" collapsed="false">
      <c r="A58" s="55" t="s">
        <v>292</v>
      </c>
      <c r="B58" s="56" t="s">
        <v>293</v>
      </c>
      <c r="C58" s="57" t="s">
        <v>221</v>
      </c>
      <c r="D58" s="58"/>
      <c r="E58" s="59"/>
      <c r="F58" s="185" t="str">
        <f aca="false">IF(ISBLANK(E58)," - ",IF(G58=0,E58,E58+G58-1))</f>
        <v> - </v>
      </c>
      <c r="G58" s="60"/>
      <c r="H58" s="61" t="n">
        <v>0</v>
      </c>
      <c r="I58" s="62" t="str">
        <f aca="false">IF(OR(F58=0,E58=0)," - ",NETWORKDAYS(E58,F58))</f>
        <v> - </v>
      </c>
      <c r="J58" s="63"/>
      <c r="K58" s="64"/>
      <c r="L58" s="64"/>
      <c r="M58" s="64"/>
      <c r="N58" s="64"/>
      <c r="O58" s="64"/>
      <c r="P58" s="65"/>
      <c r="Q58" s="65"/>
      <c r="R58" s="64"/>
      <c r="S58" s="64"/>
      <c r="T58" s="64"/>
      <c r="U58" s="64"/>
      <c r="V58" s="64"/>
      <c r="W58" s="65"/>
      <c r="X58" s="65"/>
      <c r="Y58" s="64"/>
      <c r="Z58" s="64"/>
      <c r="AA58" s="64"/>
      <c r="AB58" s="64"/>
      <c r="AC58" s="64"/>
      <c r="AD58" s="65"/>
      <c r="AE58" s="65"/>
      <c r="AF58" s="64"/>
      <c r="AG58" s="64"/>
      <c r="AH58" s="64"/>
      <c r="AI58" s="64"/>
      <c r="AJ58" s="64"/>
      <c r="AK58" s="65"/>
      <c r="AL58" s="65"/>
      <c r="AM58" s="64"/>
      <c r="AN58" s="64"/>
      <c r="AO58" s="64"/>
      <c r="AP58" s="64"/>
      <c r="AQ58" s="64"/>
      <c r="AR58" s="65"/>
      <c r="AS58" s="65"/>
      <c r="AT58" s="64"/>
      <c r="AU58" s="64"/>
      <c r="AV58" s="64"/>
      <c r="AW58" s="64"/>
      <c r="AX58" s="64"/>
      <c r="AY58" s="65"/>
      <c r="AZ58" s="65"/>
      <c r="BA58" s="64"/>
      <c r="BB58" s="64"/>
      <c r="BC58" s="64"/>
      <c r="BD58" s="64"/>
      <c r="BE58" s="64"/>
      <c r="BF58" s="65"/>
      <c r="BG58" s="65"/>
      <c r="BH58" s="64"/>
      <c r="BI58" s="64"/>
      <c r="BJ58" s="64"/>
      <c r="BK58" s="64"/>
      <c r="BL58" s="64"/>
      <c r="BM58" s="65"/>
      <c r="BN58" s="65"/>
    </row>
    <row r="59" s="57" customFormat="true" ht="18" hidden="false" customHeight="false" outlineLevel="0" collapsed="false">
      <c r="A59" s="55" t="s">
        <v>294</v>
      </c>
      <c r="B59" s="56" t="s">
        <v>295</v>
      </c>
      <c r="C59" s="57" t="s">
        <v>221</v>
      </c>
      <c r="D59" s="58"/>
      <c r="E59" s="59"/>
      <c r="F59" s="185" t="str">
        <f aca="false">IF(ISBLANK(E59)," - ",IF(G59=0,E59,E59+G59-1))</f>
        <v> - </v>
      </c>
      <c r="G59" s="60"/>
      <c r="H59" s="61" t="n">
        <v>0</v>
      </c>
      <c r="I59" s="62" t="str">
        <f aca="false">IF(OR(F59=0,E59=0)," - ",NETWORKDAYS(E59,F59))</f>
        <v> - </v>
      </c>
      <c r="J59" s="63"/>
      <c r="K59" s="64"/>
      <c r="L59" s="64"/>
      <c r="M59" s="64"/>
      <c r="N59" s="64"/>
      <c r="O59" s="64"/>
      <c r="P59" s="65"/>
      <c r="Q59" s="65"/>
      <c r="R59" s="64"/>
      <c r="S59" s="64"/>
      <c r="T59" s="64"/>
      <c r="U59" s="64"/>
      <c r="V59" s="64"/>
      <c r="W59" s="65"/>
      <c r="X59" s="65"/>
      <c r="Y59" s="64"/>
      <c r="Z59" s="64"/>
      <c r="AA59" s="64"/>
      <c r="AB59" s="64"/>
      <c r="AC59" s="64"/>
      <c r="AD59" s="65"/>
      <c r="AE59" s="65"/>
      <c r="AF59" s="64"/>
      <c r="AG59" s="64"/>
      <c r="AH59" s="64"/>
      <c r="AI59" s="64"/>
      <c r="AJ59" s="64"/>
      <c r="AK59" s="65"/>
      <c r="AL59" s="65"/>
      <c r="AM59" s="64"/>
      <c r="AN59" s="64"/>
      <c r="AO59" s="64"/>
      <c r="AP59" s="64"/>
      <c r="AQ59" s="64"/>
      <c r="AR59" s="65"/>
      <c r="AS59" s="65"/>
      <c r="AT59" s="64"/>
      <c r="AU59" s="64"/>
      <c r="AV59" s="64"/>
      <c r="AW59" s="64"/>
      <c r="AX59" s="64"/>
      <c r="AY59" s="65"/>
      <c r="AZ59" s="65"/>
      <c r="BA59" s="64"/>
      <c r="BB59" s="64"/>
      <c r="BC59" s="64"/>
      <c r="BD59" s="64"/>
      <c r="BE59" s="64"/>
      <c r="BF59" s="65"/>
      <c r="BG59" s="65"/>
      <c r="BH59" s="64"/>
      <c r="BI59" s="64"/>
      <c r="BJ59" s="64"/>
      <c r="BK59" s="64"/>
      <c r="BL59" s="64"/>
      <c r="BM59" s="65"/>
      <c r="BN59" s="65"/>
    </row>
    <row r="60" s="57" customFormat="true" ht="18" hidden="false" customHeight="false" outlineLevel="0" collapsed="false">
      <c r="A60" s="55" t="s">
        <v>296</v>
      </c>
      <c r="B60" s="56" t="s">
        <v>297</v>
      </c>
      <c r="C60" s="57" t="s">
        <v>221</v>
      </c>
      <c r="D60" s="58"/>
      <c r="E60" s="59"/>
      <c r="F60" s="185" t="str">
        <f aca="false">IF(ISBLANK(E60)," - ",IF(G60=0,E60,E60+G60-1))</f>
        <v> - </v>
      </c>
      <c r="G60" s="60"/>
      <c r="H60" s="61" t="n">
        <v>0</v>
      </c>
      <c r="I60" s="62" t="str">
        <f aca="false">IF(OR(F60=0,E60=0)," - ",NETWORKDAYS(E60,F60))</f>
        <v> - </v>
      </c>
      <c r="J60" s="63"/>
      <c r="K60" s="64"/>
      <c r="L60" s="64"/>
      <c r="M60" s="64"/>
      <c r="N60" s="64"/>
      <c r="O60" s="64"/>
      <c r="P60" s="65"/>
      <c r="Q60" s="65"/>
      <c r="R60" s="64"/>
      <c r="S60" s="64"/>
      <c r="T60" s="64"/>
      <c r="U60" s="64"/>
      <c r="V60" s="64"/>
      <c r="W60" s="65"/>
      <c r="X60" s="65"/>
      <c r="Y60" s="64"/>
      <c r="Z60" s="64"/>
      <c r="AA60" s="64"/>
      <c r="AB60" s="64"/>
      <c r="AC60" s="64"/>
      <c r="AD60" s="65"/>
      <c r="AE60" s="65"/>
      <c r="AF60" s="64"/>
      <c r="AG60" s="64"/>
      <c r="AH60" s="64"/>
      <c r="AI60" s="64"/>
      <c r="AJ60" s="64"/>
      <c r="AK60" s="65"/>
      <c r="AL60" s="65"/>
      <c r="AM60" s="64"/>
      <c r="AN60" s="64"/>
      <c r="AO60" s="64"/>
      <c r="AP60" s="64"/>
      <c r="AQ60" s="64"/>
      <c r="AR60" s="65"/>
      <c r="AS60" s="65"/>
      <c r="AT60" s="64"/>
      <c r="AU60" s="64"/>
      <c r="AV60" s="64"/>
      <c r="AW60" s="64"/>
      <c r="AX60" s="64"/>
      <c r="AY60" s="65"/>
      <c r="AZ60" s="65"/>
      <c r="BA60" s="64"/>
      <c r="BB60" s="64"/>
      <c r="BC60" s="64"/>
      <c r="BD60" s="64"/>
      <c r="BE60" s="64"/>
      <c r="BF60" s="65"/>
      <c r="BG60" s="65"/>
      <c r="BH60" s="64"/>
      <c r="BI60" s="64"/>
      <c r="BJ60" s="64"/>
      <c r="BK60" s="64"/>
      <c r="BL60" s="64"/>
      <c r="BM60" s="65"/>
      <c r="BN60" s="65"/>
    </row>
    <row r="61" s="57" customFormat="true" ht="18" hidden="false" customHeight="false" outlineLevel="0" collapsed="false">
      <c r="A61" s="55" t="s">
        <v>298</v>
      </c>
      <c r="B61" s="56" t="s">
        <v>299</v>
      </c>
      <c r="C61" s="57" t="s">
        <v>221</v>
      </c>
      <c r="D61" s="58"/>
      <c r="E61" s="59"/>
      <c r="F61" s="185" t="str">
        <f aca="false">IF(ISBLANK(E61)," - ",IF(G61=0,E61,E61+G61-1))</f>
        <v> - </v>
      </c>
      <c r="G61" s="60"/>
      <c r="H61" s="61" t="n">
        <v>0</v>
      </c>
      <c r="I61" s="62" t="str">
        <f aca="false">IF(OR(F61=0,E61=0)," - ",NETWORKDAYS(E61,F61))</f>
        <v> - </v>
      </c>
      <c r="J61" s="63"/>
      <c r="K61" s="64"/>
      <c r="L61" s="64"/>
      <c r="M61" s="64"/>
      <c r="N61" s="64"/>
      <c r="O61" s="64"/>
      <c r="P61" s="65"/>
      <c r="Q61" s="65"/>
      <c r="R61" s="64"/>
      <c r="S61" s="64"/>
      <c r="T61" s="64"/>
      <c r="U61" s="64"/>
      <c r="V61" s="64"/>
      <c r="W61" s="65"/>
      <c r="X61" s="65"/>
      <c r="Y61" s="64"/>
      <c r="Z61" s="64"/>
      <c r="AA61" s="64"/>
      <c r="AB61" s="64"/>
      <c r="AC61" s="64"/>
      <c r="AD61" s="65"/>
      <c r="AE61" s="65"/>
      <c r="AF61" s="64"/>
      <c r="AG61" s="64"/>
      <c r="AH61" s="64"/>
      <c r="AI61" s="64"/>
      <c r="AJ61" s="64"/>
      <c r="AK61" s="65"/>
      <c r="AL61" s="65"/>
      <c r="AM61" s="64"/>
      <c r="AN61" s="64"/>
      <c r="AO61" s="64"/>
      <c r="AP61" s="64"/>
      <c r="AQ61" s="64"/>
      <c r="AR61" s="65"/>
      <c r="AS61" s="65"/>
      <c r="AT61" s="64"/>
      <c r="AU61" s="64"/>
      <c r="AV61" s="64"/>
      <c r="AW61" s="64"/>
      <c r="AX61" s="64"/>
      <c r="AY61" s="65"/>
      <c r="AZ61" s="65"/>
      <c r="BA61" s="64"/>
      <c r="BB61" s="64"/>
      <c r="BC61" s="64"/>
      <c r="BD61" s="64"/>
      <c r="BE61" s="64"/>
      <c r="BF61" s="65"/>
      <c r="BG61" s="65"/>
      <c r="BH61" s="64"/>
      <c r="BI61" s="64"/>
      <c r="BJ61" s="64"/>
      <c r="BK61" s="64"/>
      <c r="BL61" s="64"/>
      <c r="BM61" s="65"/>
      <c r="BN61" s="65"/>
    </row>
    <row r="62" s="57" customFormat="true" ht="18" hidden="false" customHeight="false" outlineLevel="0" collapsed="false">
      <c r="A62" s="55" t="s">
        <v>300</v>
      </c>
      <c r="B62" s="56" t="s">
        <v>301</v>
      </c>
      <c r="C62" s="57" t="s">
        <v>221</v>
      </c>
      <c r="D62" s="58"/>
      <c r="E62" s="59"/>
      <c r="F62" s="185" t="str">
        <f aca="false">IF(ISBLANK(E62)," - ",IF(G62=0,E62,E62+G62-1))</f>
        <v> - </v>
      </c>
      <c r="G62" s="60"/>
      <c r="H62" s="61" t="n">
        <v>0</v>
      </c>
      <c r="I62" s="62" t="str">
        <f aca="false">IF(OR(F62=0,E62=0)," - ",NETWORKDAYS(E62,F62))</f>
        <v> - </v>
      </c>
      <c r="J62" s="63"/>
      <c r="K62" s="64"/>
      <c r="L62" s="64"/>
      <c r="M62" s="64"/>
      <c r="N62" s="64"/>
      <c r="O62" s="64"/>
      <c r="P62" s="65"/>
      <c r="Q62" s="65"/>
      <c r="R62" s="64"/>
      <c r="S62" s="64"/>
      <c r="T62" s="64"/>
      <c r="U62" s="64"/>
      <c r="V62" s="64"/>
      <c r="W62" s="65"/>
      <c r="X62" s="65"/>
      <c r="Y62" s="64"/>
      <c r="Z62" s="64"/>
      <c r="AA62" s="64"/>
      <c r="AB62" s="64"/>
      <c r="AC62" s="64"/>
      <c r="AD62" s="65"/>
      <c r="AE62" s="65"/>
      <c r="AF62" s="64"/>
      <c r="AG62" s="64"/>
      <c r="AH62" s="64"/>
      <c r="AI62" s="64"/>
      <c r="AJ62" s="64"/>
      <c r="AK62" s="65"/>
      <c r="AL62" s="65"/>
      <c r="AM62" s="64"/>
      <c r="AN62" s="64"/>
      <c r="AO62" s="64"/>
      <c r="AP62" s="64"/>
      <c r="AQ62" s="64"/>
      <c r="AR62" s="65"/>
      <c r="AS62" s="65"/>
      <c r="AT62" s="64"/>
      <c r="AU62" s="64"/>
      <c r="AV62" s="64"/>
      <c r="AW62" s="64"/>
      <c r="AX62" s="64"/>
      <c r="AY62" s="65"/>
      <c r="AZ62" s="65"/>
      <c r="BA62" s="64"/>
      <c r="BB62" s="64"/>
      <c r="BC62" s="64"/>
      <c r="BD62" s="64"/>
      <c r="BE62" s="64"/>
      <c r="BF62" s="65"/>
      <c r="BG62" s="65"/>
      <c r="BH62" s="64"/>
      <c r="BI62" s="64"/>
      <c r="BJ62" s="64"/>
      <c r="BK62" s="64"/>
      <c r="BL62" s="64"/>
      <c r="BM62" s="65"/>
      <c r="BN62" s="65"/>
    </row>
    <row r="63" s="57" customFormat="true" ht="18" hidden="false" customHeight="false" outlineLevel="0" collapsed="false">
      <c r="A63" s="55" t="s">
        <v>302</v>
      </c>
      <c r="B63" s="56" t="s">
        <v>261</v>
      </c>
      <c r="C63" s="57" t="s">
        <v>221</v>
      </c>
      <c r="D63" s="58"/>
      <c r="E63" s="59"/>
      <c r="F63" s="185" t="str">
        <f aca="false">IF(ISBLANK(E63)," - ",IF(G63=0,E63,E63+G63-1))</f>
        <v> - </v>
      </c>
      <c r="G63" s="60"/>
      <c r="H63" s="61" t="n">
        <v>0</v>
      </c>
      <c r="I63" s="62" t="str">
        <f aca="false">IF(OR(F63=0,E63=0)," - ",NETWORKDAYS(E63,F63))</f>
        <v> - </v>
      </c>
      <c r="J63" s="63"/>
      <c r="K63" s="64"/>
      <c r="L63" s="64"/>
      <c r="M63" s="64"/>
      <c r="N63" s="64"/>
      <c r="O63" s="64"/>
      <c r="P63" s="65"/>
      <c r="Q63" s="65"/>
      <c r="R63" s="64"/>
      <c r="S63" s="64"/>
      <c r="T63" s="64"/>
      <c r="U63" s="64"/>
      <c r="V63" s="64"/>
      <c r="W63" s="65"/>
      <c r="X63" s="65"/>
      <c r="Y63" s="64"/>
      <c r="Z63" s="64"/>
      <c r="AA63" s="64"/>
      <c r="AB63" s="64"/>
      <c r="AC63" s="64"/>
      <c r="AD63" s="65"/>
      <c r="AE63" s="65"/>
      <c r="AF63" s="64"/>
      <c r="AG63" s="64"/>
      <c r="AH63" s="64"/>
      <c r="AI63" s="64"/>
      <c r="AJ63" s="64"/>
      <c r="AK63" s="65"/>
      <c r="AL63" s="65"/>
      <c r="AM63" s="64"/>
      <c r="AN63" s="64"/>
      <c r="AO63" s="64"/>
      <c r="AP63" s="64"/>
      <c r="AQ63" s="64"/>
      <c r="AR63" s="65"/>
      <c r="AS63" s="65"/>
      <c r="AT63" s="64"/>
      <c r="AU63" s="64"/>
      <c r="AV63" s="64"/>
      <c r="AW63" s="64"/>
      <c r="AX63" s="64"/>
      <c r="AY63" s="65"/>
      <c r="AZ63" s="65"/>
      <c r="BA63" s="64"/>
      <c r="BB63" s="64"/>
      <c r="BC63" s="64"/>
      <c r="BD63" s="64"/>
      <c r="BE63" s="64"/>
      <c r="BF63" s="65"/>
      <c r="BG63" s="65"/>
      <c r="BH63" s="64"/>
      <c r="BI63" s="64"/>
      <c r="BJ63" s="64"/>
      <c r="BK63" s="64"/>
      <c r="BL63" s="64"/>
      <c r="BM63" s="65"/>
      <c r="BN63" s="65"/>
    </row>
    <row r="64" s="57" customFormat="true" ht="18" hidden="false" customHeight="false" outlineLevel="0" collapsed="false">
      <c r="A64" s="55" t="s">
        <v>303</v>
      </c>
      <c r="B64" s="56" t="s">
        <v>263</v>
      </c>
      <c r="C64" s="57" t="s">
        <v>221</v>
      </c>
      <c r="D64" s="58"/>
      <c r="E64" s="59"/>
      <c r="F64" s="185" t="str">
        <f aca="false">IF(ISBLANK(E64)," - ",IF(G64=0,E64,E64+G64-1))</f>
        <v> - </v>
      </c>
      <c r="G64" s="60"/>
      <c r="H64" s="61" t="n">
        <v>0</v>
      </c>
      <c r="I64" s="62" t="str">
        <f aca="false">IF(OR(F64=0,E64=0)," - ",NETWORKDAYS(E64,F64))</f>
        <v> - </v>
      </c>
      <c r="J64" s="63"/>
      <c r="K64" s="64"/>
      <c r="L64" s="64"/>
      <c r="M64" s="64"/>
      <c r="N64" s="64"/>
      <c r="O64" s="64"/>
      <c r="P64" s="65"/>
      <c r="Q64" s="65"/>
      <c r="R64" s="64"/>
      <c r="S64" s="64"/>
      <c r="T64" s="64"/>
      <c r="U64" s="64"/>
      <c r="V64" s="64"/>
      <c r="W64" s="65"/>
      <c r="X64" s="65"/>
      <c r="Y64" s="64"/>
      <c r="Z64" s="64"/>
      <c r="AA64" s="64"/>
      <c r="AB64" s="64"/>
      <c r="AC64" s="64"/>
      <c r="AD64" s="65"/>
      <c r="AE64" s="65"/>
      <c r="AF64" s="64"/>
      <c r="AG64" s="64"/>
      <c r="AH64" s="64"/>
      <c r="AI64" s="64"/>
      <c r="AJ64" s="64"/>
      <c r="AK64" s="65"/>
      <c r="AL64" s="65"/>
      <c r="AM64" s="64"/>
      <c r="AN64" s="64"/>
      <c r="AO64" s="64"/>
      <c r="AP64" s="64"/>
      <c r="AQ64" s="64"/>
      <c r="AR64" s="65"/>
      <c r="AS64" s="65"/>
      <c r="AT64" s="64"/>
      <c r="AU64" s="64"/>
      <c r="AV64" s="64"/>
      <c r="AW64" s="64"/>
      <c r="AX64" s="64"/>
      <c r="AY64" s="65"/>
      <c r="AZ64" s="65"/>
      <c r="BA64" s="64"/>
      <c r="BB64" s="64"/>
      <c r="BC64" s="64"/>
      <c r="BD64" s="64"/>
      <c r="BE64" s="64"/>
      <c r="BF64" s="65"/>
      <c r="BG64" s="65"/>
      <c r="BH64" s="64"/>
      <c r="BI64" s="64"/>
      <c r="BJ64" s="64"/>
      <c r="BK64" s="64"/>
      <c r="BL64" s="64"/>
      <c r="BM64" s="65"/>
      <c r="BN64" s="65"/>
    </row>
    <row r="65" s="57" customFormat="true" ht="18" hidden="false" customHeight="false" outlineLevel="0" collapsed="false">
      <c r="A65" s="55" t="s">
        <v>304</v>
      </c>
      <c r="B65" s="56" t="s">
        <v>305</v>
      </c>
      <c r="C65" s="57" t="s">
        <v>221</v>
      </c>
      <c r="D65" s="58"/>
      <c r="E65" s="59"/>
      <c r="F65" s="185" t="str">
        <f aca="false">IF(ISBLANK(E65)," - ",IF(G65=0,E65,E65+G65-1))</f>
        <v> - </v>
      </c>
      <c r="G65" s="60"/>
      <c r="H65" s="61" t="n">
        <v>0</v>
      </c>
      <c r="I65" s="62" t="str">
        <f aca="false">IF(OR(F65=0,E65=0)," - ",NETWORKDAYS(E65,F65))</f>
        <v> - </v>
      </c>
      <c r="J65" s="63"/>
      <c r="K65" s="64"/>
      <c r="L65" s="64"/>
      <c r="M65" s="64"/>
      <c r="N65" s="64"/>
      <c r="O65" s="64"/>
      <c r="P65" s="65"/>
      <c r="Q65" s="65"/>
      <c r="R65" s="64"/>
      <c r="S65" s="64"/>
      <c r="T65" s="64"/>
      <c r="U65" s="64"/>
      <c r="V65" s="64"/>
      <c r="W65" s="65"/>
      <c r="X65" s="65"/>
      <c r="Y65" s="64"/>
      <c r="Z65" s="64"/>
      <c r="AA65" s="64"/>
      <c r="AB65" s="64"/>
      <c r="AC65" s="64"/>
      <c r="AD65" s="65"/>
      <c r="AE65" s="65"/>
      <c r="AF65" s="64"/>
      <c r="AG65" s="64"/>
      <c r="AH65" s="64"/>
      <c r="AI65" s="64"/>
      <c r="AJ65" s="64"/>
      <c r="AK65" s="65"/>
      <c r="AL65" s="65"/>
      <c r="AM65" s="64"/>
      <c r="AN65" s="64"/>
      <c r="AO65" s="64"/>
      <c r="AP65" s="64"/>
      <c r="AQ65" s="64"/>
      <c r="AR65" s="65"/>
      <c r="AS65" s="65"/>
      <c r="AT65" s="64"/>
      <c r="AU65" s="64"/>
      <c r="AV65" s="64"/>
      <c r="AW65" s="64"/>
      <c r="AX65" s="64"/>
      <c r="AY65" s="65"/>
      <c r="AZ65" s="65"/>
      <c r="BA65" s="64"/>
      <c r="BB65" s="64"/>
      <c r="BC65" s="64"/>
      <c r="BD65" s="64"/>
      <c r="BE65" s="64"/>
      <c r="BF65" s="65"/>
      <c r="BG65" s="65"/>
      <c r="BH65" s="64"/>
      <c r="BI65" s="64"/>
      <c r="BJ65" s="64"/>
      <c r="BK65" s="64"/>
      <c r="BL65" s="64"/>
      <c r="BM65" s="65"/>
      <c r="BN65" s="65"/>
    </row>
    <row r="66" s="85" customFormat="true" ht="18" hidden="false" customHeight="false" outlineLevel="0" collapsed="false">
      <c r="A66" s="77"/>
      <c r="C66" s="78"/>
      <c r="D66" s="79"/>
      <c r="E66" s="80"/>
      <c r="F66" s="80"/>
      <c r="G66" s="81"/>
      <c r="H66" s="82"/>
      <c r="I66" s="83"/>
      <c r="J66" s="8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c r="BM66" s="64"/>
      <c r="BN66" s="64"/>
    </row>
    <row r="67" s="85" customFormat="true" ht="18" hidden="false" customHeight="false" outlineLevel="0" collapsed="false">
      <c r="A67" s="77"/>
      <c r="C67" s="78"/>
      <c r="D67" s="79"/>
      <c r="E67" s="80"/>
      <c r="F67" s="80"/>
      <c r="G67" s="81"/>
      <c r="H67" s="82"/>
      <c r="I67" s="83"/>
      <c r="J67" s="8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row>
    <row r="68" s="85" customFormat="true" ht="18" hidden="false" customHeight="false" outlineLevel="0" collapsed="false">
      <c r="A68" s="77"/>
      <c r="C68" s="78"/>
      <c r="D68" s="79"/>
      <c r="E68" s="80"/>
      <c r="F68" s="80"/>
      <c r="G68" s="81"/>
      <c r="H68" s="82"/>
      <c r="I68" s="83"/>
      <c r="J68" s="8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c r="BM68" s="64"/>
      <c r="BN68" s="64"/>
    </row>
    <row r="69" s="85" customFormat="true" ht="18" hidden="false" customHeight="false" outlineLevel="0" collapsed="false">
      <c r="A69" s="77"/>
      <c r="C69" s="78"/>
      <c r="D69" s="79"/>
      <c r="E69" s="80"/>
      <c r="F69" s="80"/>
      <c r="G69" s="81"/>
      <c r="H69" s="82"/>
      <c r="I69" s="83"/>
      <c r="J69" s="8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c r="BM69" s="64"/>
      <c r="BN69" s="64"/>
    </row>
    <row r="70" s="85" customFormat="true" ht="18" hidden="false" customHeight="false" outlineLevel="0" collapsed="false">
      <c r="A70" s="77"/>
      <c r="C70" s="78"/>
      <c r="D70" s="79"/>
      <c r="E70" s="80"/>
      <c r="F70" s="80"/>
      <c r="G70" s="81"/>
      <c r="H70" s="82"/>
      <c r="I70" s="83"/>
      <c r="J70" s="8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64"/>
      <c r="BL70" s="64"/>
      <c r="BM70" s="64"/>
      <c r="BN70" s="64"/>
    </row>
    <row r="71" s="85" customFormat="true" ht="18" hidden="false" customHeight="false" outlineLevel="0" collapsed="false">
      <c r="A71" s="77"/>
      <c r="C71" s="78"/>
      <c r="D71" s="79"/>
      <c r="E71" s="80"/>
      <c r="F71" s="80"/>
      <c r="G71" s="81"/>
      <c r="H71" s="82"/>
      <c r="I71" s="83"/>
      <c r="J71" s="8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64"/>
      <c r="BL71" s="64"/>
      <c r="BM71" s="64"/>
      <c r="BN71" s="64"/>
    </row>
    <row r="72" s="85" customFormat="true" ht="18" hidden="false" customHeight="false" outlineLevel="0" collapsed="false">
      <c r="A72" s="77"/>
      <c r="C72" s="78"/>
      <c r="D72" s="79"/>
      <c r="E72" s="80"/>
      <c r="F72" s="80"/>
      <c r="G72" s="81"/>
      <c r="H72" s="82"/>
      <c r="I72" s="83"/>
      <c r="J72" s="8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c r="BM72" s="64"/>
      <c r="BN72" s="64"/>
    </row>
    <row r="73" s="85" customFormat="true" ht="18" hidden="false" customHeight="false" outlineLevel="0" collapsed="false">
      <c r="A73" s="77"/>
      <c r="C73" s="78"/>
      <c r="D73" s="79"/>
      <c r="E73" s="80"/>
      <c r="F73" s="80"/>
      <c r="G73" s="81"/>
      <c r="H73" s="82"/>
      <c r="I73" s="83"/>
      <c r="J73" s="8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64"/>
      <c r="BL73" s="64"/>
      <c r="BM73" s="64"/>
      <c r="BN73" s="64"/>
    </row>
    <row r="74" s="85" customFormat="true" ht="18" hidden="false" customHeight="false" outlineLevel="0" collapsed="false">
      <c r="A74" s="77"/>
      <c r="C74" s="78"/>
      <c r="D74" s="79"/>
      <c r="E74" s="80"/>
      <c r="F74" s="80"/>
      <c r="G74" s="81"/>
      <c r="H74" s="82"/>
      <c r="I74" s="83"/>
      <c r="J74" s="8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c r="BM74" s="64"/>
      <c r="BN74" s="64"/>
    </row>
    <row r="75" s="85" customFormat="true" ht="18" hidden="false" customHeight="false" outlineLevel="0" collapsed="false">
      <c r="A75" s="77"/>
      <c r="C75" s="78"/>
      <c r="D75" s="79"/>
      <c r="E75" s="80"/>
      <c r="F75" s="80"/>
      <c r="G75" s="81"/>
      <c r="H75" s="82"/>
      <c r="I75" s="83"/>
      <c r="J75" s="8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row>
    <row r="76" s="85" customFormat="true" ht="18" hidden="false" customHeight="false" outlineLevel="0" collapsed="false">
      <c r="A76" s="77"/>
      <c r="C76" s="78"/>
      <c r="D76" s="79"/>
      <c r="E76" s="80"/>
      <c r="F76" s="80"/>
      <c r="G76" s="81"/>
      <c r="H76" s="82"/>
      <c r="I76" s="83"/>
      <c r="J76" s="8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row>
    <row r="77" s="85" customFormat="true" ht="18" hidden="false" customHeight="false" outlineLevel="0" collapsed="false">
      <c r="A77" s="77"/>
      <c r="C77" s="78"/>
      <c r="D77" s="79"/>
      <c r="E77" s="80"/>
      <c r="F77" s="80"/>
      <c r="G77" s="81"/>
      <c r="H77" s="82"/>
      <c r="I77" s="83"/>
      <c r="J77" s="8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row>
    <row r="78" s="85" customFormat="true" ht="18" hidden="false" customHeight="false" outlineLevel="0" collapsed="false">
      <c r="A78" s="77"/>
      <c r="C78" s="78"/>
      <c r="D78" s="79"/>
      <c r="E78" s="80"/>
      <c r="F78" s="80"/>
      <c r="G78" s="81"/>
      <c r="H78" s="82"/>
      <c r="I78" s="83"/>
      <c r="J78" s="8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row>
    <row r="79" s="85" customFormat="true" ht="18" hidden="false" customHeight="false" outlineLevel="0" collapsed="false">
      <c r="A79" s="77"/>
      <c r="C79" s="78"/>
      <c r="D79" s="79"/>
      <c r="E79" s="80"/>
      <c r="F79" s="80"/>
      <c r="G79" s="81"/>
      <c r="H79" s="82"/>
      <c r="I79" s="83"/>
      <c r="J79" s="8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row>
    <row r="80" s="85" customFormat="true" ht="18" hidden="false" customHeight="false" outlineLevel="0" collapsed="false">
      <c r="A80" s="77"/>
      <c r="C80" s="78"/>
      <c r="D80" s="79"/>
      <c r="E80" s="80"/>
      <c r="F80" s="80"/>
      <c r="G80" s="81"/>
      <c r="H80" s="82"/>
      <c r="I80" s="83"/>
      <c r="J80" s="8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row>
    <row r="81" s="85" customFormat="true" ht="18" hidden="false" customHeight="false" outlineLevel="0" collapsed="false">
      <c r="A81" s="77"/>
      <c r="C81" s="78"/>
      <c r="D81" s="79"/>
      <c r="E81" s="80"/>
      <c r="F81" s="80"/>
      <c r="G81" s="81"/>
      <c r="H81" s="82"/>
      <c r="I81" s="83"/>
      <c r="J81" s="8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c r="BM81" s="64"/>
      <c r="BN81" s="64"/>
    </row>
    <row r="82" s="85" customFormat="true" ht="18" hidden="false" customHeight="false" outlineLevel="0" collapsed="false">
      <c r="A82" s="77"/>
      <c r="C82" s="78"/>
      <c r="D82" s="79"/>
      <c r="E82" s="80"/>
      <c r="F82" s="80"/>
      <c r="G82" s="81"/>
      <c r="H82" s="82"/>
      <c r="I82" s="83"/>
      <c r="J82" s="8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c r="BM82" s="64"/>
      <c r="BN82" s="64"/>
    </row>
    <row r="83" s="85" customFormat="true" ht="18" hidden="false" customHeight="false" outlineLevel="0" collapsed="false">
      <c r="A83" s="77"/>
      <c r="C83" s="78"/>
      <c r="D83" s="79"/>
      <c r="E83" s="80"/>
      <c r="F83" s="80"/>
      <c r="G83" s="81"/>
      <c r="H83" s="82"/>
      <c r="I83" s="83"/>
      <c r="J83" s="8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row>
    <row r="84" s="85" customFormat="true" ht="18" hidden="false" customHeight="false" outlineLevel="0" collapsed="false">
      <c r="A84" s="77"/>
      <c r="C84" s="78"/>
      <c r="D84" s="79"/>
      <c r="E84" s="80"/>
      <c r="F84" s="80"/>
      <c r="G84" s="81"/>
      <c r="H84" s="82"/>
      <c r="I84" s="83"/>
      <c r="J84" s="8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64"/>
      <c r="BM84" s="64"/>
      <c r="BN84" s="64"/>
    </row>
    <row r="85" s="85" customFormat="true" ht="18" hidden="false" customHeight="false" outlineLevel="0" collapsed="false">
      <c r="A85" s="77"/>
      <c r="C85" s="78"/>
      <c r="D85" s="79"/>
      <c r="E85" s="80"/>
      <c r="F85" s="80"/>
      <c r="G85" s="81"/>
      <c r="H85" s="82"/>
      <c r="I85" s="83"/>
      <c r="J85" s="8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row>
    <row r="86" s="85" customFormat="true" ht="18" hidden="false" customHeight="false" outlineLevel="0" collapsed="false">
      <c r="A86" s="77"/>
      <c r="C86" s="78"/>
      <c r="D86" s="79"/>
      <c r="E86" s="80"/>
      <c r="F86" s="80"/>
      <c r="G86" s="81"/>
      <c r="H86" s="82"/>
      <c r="I86" s="83"/>
      <c r="J86" s="8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row>
    <row r="87" s="85" customFormat="true" ht="18" hidden="false" customHeight="false" outlineLevel="0" collapsed="false">
      <c r="A87" s="77"/>
      <c r="B87" s="78"/>
      <c r="C87" s="78"/>
      <c r="D87" s="79"/>
      <c r="E87" s="80"/>
      <c r="F87" s="80"/>
      <c r="G87" s="81"/>
      <c r="H87" s="82"/>
      <c r="I87" s="83"/>
      <c r="J87" s="8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row>
    <row r="88" s="85" customFormat="true" ht="18" hidden="false" customHeight="false" outlineLevel="0" collapsed="false">
      <c r="A88" s="77"/>
      <c r="B88" s="78"/>
      <c r="C88" s="78"/>
      <c r="D88" s="79"/>
      <c r="E88" s="80"/>
      <c r="F88" s="80"/>
      <c r="G88" s="81"/>
      <c r="H88" s="82"/>
      <c r="I88" s="83"/>
      <c r="J88" s="8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row>
    <row r="89" s="85" customFormat="true" ht="18" hidden="false" customHeight="false" outlineLevel="0" collapsed="false">
      <c r="A89" s="77"/>
      <c r="B89" s="78"/>
      <c r="C89" s="78"/>
      <c r="D89" s="79"/>
      <c r="E89" s="80"/>
      <c r="F89" s="80"/>
      <c r="G89" s="81"/>
      <c r="H89" s="82"/>
      <c r="I89" s="83"/>
      <c r="J89" s="8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row>
    <row r="90" s="85" customFormat="true" ht="18" hidden="false" customHeight="false" outlineLevel="0" collapsed="false">
      <c r="A90" s="77"/>
      <c r="B90" s="78"/>
      <c r="C90" s="78"/>
      <c r="D90" s="79"/>
      <c r="E90" s="80"/>
      <c r="F90" s="80"/>
      <c r="G90" s="81"/>
      <c r="H90" s="82"/>
      <c r="I90" s="83"/>
      <c r="J90" s="8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row>
    <row r="91" s="85" customFormat="true" ht="18" hidden="false" customHeight="false" outlineLevel="0" collapsed="false">
      <c r="A91" s="77"/>
      <c r="B91" s="78"/>
      <c r="C91" s="78"/>
      <c r="D91" s="79"/>
      <c r="E91" s="80"/>
      <c r="F91" s="80"/>
      <c r="G91" s="81"/>
      <c r="H91" s="82"/>
      <c r="I91" s="83"/>
      <c r="J91" s="8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row>
    <row r="92" s="192" customFormat="true" ht="18" hidden="false" customHeight="false" outlineLevel="0" collapsed="false">
      <c r="A92" s="186" t="s">
        <v>306</v>
      </c>
      <c r="B92" s="187"/>
      <c r="C92" s="188"/>
      <c r="D92" s="188"/>
      <c r="E92" s="189"/>
      <c r="F92" s="189"/>
      <c r="G92" s="190"/>
      <c r="H92" s="190"/>
      <c r="I92" s="190"/>
      <c r="J92" s="191"/>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row>
    <row r="93" s="85" customFormat="true" ht="18" hidden="false" customHeight="false" outlineLevel="0" collapsed="false">
      <c r="A93" s="193" t="s">
        <v>307</v>
      </c>
      <c r="B93" s="194"/>
      <c r="C93" s="194"/>
      <c r="D93" s="194"/>
      <c r="E93" s="195"/>
      <c r="F93" s="195"/>
      <c r="G93" s="194"/>
      <c r="H93" s="194"/>
      <c r="I93" s="194"/>
      <c r="J93" s="191"/>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row>
    <row r="94" s="85" customFormat="true" ht="18" hidden="false" customHeight="false" outlineLevel="0" collapsed="false">
      <c r="A94" s="196" t="str">
        <f aca="false">IF(ISERROR(VALUE(SUBSTITUTE(prevWBS,".",""))),"1",IF(ISERROR(FIND("`",SUBSTITUTE(prevWBS,".","`",1))),TEXT(VALUE(prevWBS)+1,"#"),TEXT(VALUE(LEFT(prevWBS,FIND("`",SUBSTITUTE(prevWBS,".","`",1))-1))+1,"#")))</f>
        <v>1</v>
      </c>
      <c r="B94" s="197" t="s">
        <v>308</v>
      </c>
      <c r="C94" s="198"/>
      <c r="D94" s="58"/>
      <c r="E94" s="177"/>
      <c r="F94" s="178" t="str">
        <f aca="false">IF(ISBLANK(E94)," - ",IF(G94=0,E94,E94+G94-1))</f>
        <v> - </v>
      </c>
      <c r="G94" s="60"/>
      <c r="H94" s="61"/>
      <c r="I94" s="179" t="str">
        <f aca="false">IF(OR(F94=0,E94=0)," - ",NETWORKDAYS(E94,F94))</f>
        <v> - </v>
      </c>
      <c r="J94" s="180"/>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row>
    <row r="95" s="85" customFormat="true" ht="18" hidden="false" customHeight="false" outlineLevel="0" collapsed="false">
      <c r="A95" s="55"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5" s="176" t="s">
        <v>309</v>
      </c>
      <c r="C95" s="176"/>
      <c r="D95" s="58"/>
      <c r="E95" s="177"/>
      <c r="F95" s="178" t="str">
        <f aca="false">IF(ISBLANK(E95)," - ",IF(G95=0,E95,E95+G95-1))</f>
        <v> - </v>
      </c>
      <c r="G95" s="60"/>
      <c r="H95" s="61"/>
      <c r="I95" s="179" t="str">
        <f aca="false">IF(OR(F95=0,E95=0)," - ",NETWORKDAYS(E95,F95))</f>
        <v> - </v>
      </c>
      <c r="J95" s="180"/>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row>
    <row r="96" s="85" customFormat="true" ht="18" hidden="false" customHeight="false" outlineLevel="0" collapsed="false">
      <c r="A96" s="55"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6" s="182" t="s">
        <v>310</v>
      </c>
      <c r="C96" s="176"/>
      <c r="D96" s="58"/>
      <c r="E96" s="177"/>
      <c r="F96" s="178" t="str">
        <f aca="false">IF(ISBLANK(E96)," - ",IF(G96=0,E96,E96+G96-1))</f>
        <v> - </v>
      </c>
      <c r="G96" s="60"/>
      <c r="H96" s="61"/>
      <c r="I96" s="179" t="str">
        <f aca="false">IF(OR(F96=0,E96=0)," - ",NETWORKDAYS(E96,F96))</f>
        <v> - </v>
      </c>
      <c r="J96" s="180"/>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row>
    <row r="97" s="85" customFormat="true" ht="18" hidden="false" customHeight="false" outlineLevel="0" collapsed="false">
      <c r="A97" s="55" t="str">
        <f aca="false">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7" s="182" t="s">
        <v>311</v>
      </c>
      <c r="C97" s="176"/>
      <c r="D97" s="58"/>
      <c r="E97" s="177"/>
      <c r="F97" s="178" t="str">
        <f aca="false">IF(ISBLANK(E97)," - ",IF(G97=0,E97,E97+G97-1))</f>
        <v> - </v>
      </c>
      <c r="G97" s="60"/>
      <c r="H97" s="61"/>
      <c r="I97" s="179" t="str">
        <f aca="false">IF(OR(F97=0,E97=0)," - ",NETWORKDAYS(E97,F97))</f>
        <v> - </v>
      </c>
      <c r="J97" s="180"/>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row>
    <row r="98" s="202" customFormat="true" ht="13" hidden="false" customHeight="false" outlineLevel="0" collapsed="false">
      <c r="A98" s="199"/>
      <c r="B98" s="200"/>
      <c r="C98" s="200"/>
      <c r="D98" s="201"/>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row>
  </sheetData>
  <mergeCells count="19">
    <mergeCell ref="K1:AE1"/>
    <mergeCell ref="C4:E4"/>
    <mergeCell ref="K4:Q4"/>
    <mergeCell ref="R4:X4"/>
    <mergeCell ref="Y4:AE4"/>
    <mergeCell ref="AF4:AL4"/>
    <mergeCell ref="AM4:AS4"/>
    <mergeCell ref="AT4:AZ4"/>
    <mergeCell ref="BA4:BG4"/>
    <mergeCell ref="BH4:BN4"/>
    <mergeCell ref="C5:E5"/>
    <mergeCell ref="K5:Q5"/>
    <mergeCell ref="R5:X5"/>
    <mergeCell ref="Y5:AE5"/>
    <mergeCell ref="AF5:AL5"/>
    <mergeCell ref="AM5:AS5"/>
    <mergeCell ref="AT5:AZ5"/>
    <mergeCell ref="BA5:BG5"/>
    <mergeCell ref="BH5:BN5"/>
  </mergeCells>
  <conditionalFormatting sqref="H66:H97 H8 H11:H38">
    <cfRule type="dataBar" priority="2">
      <dataBar showValue="1" minLength="10" maxLength="90">
        <cfvo type="num" val="0"/>
        <cfvo type="num" val="1"/>
        <color rgb="FF7BC581"/>
      </dataBar>
      <extLst>
        <ext xmlns:x14="http://schemas.microsoft.com/office/spreadsheetml/2009/9/main" uri="{B025F937-C7B1-47D3-B67F-A62EFF666E3E}">
          <x14:id>{59C6F662-7FAC-436F-872C-64B822689E3D}</x14:id>
        </ext>
      </extLst>
    </cfRule>
  </conditionalFormatting>
  <conditionalFormatting sqref="K6:BN7">
    <cfRule type="expression" priority="3" aboveAverage="0" equalAverage="0" bottom="0" percent="0" rank="0" text="" dxfId="10">
      <formula>K$6=TODAY()</formula>
    </cfRule>
  </conditionalFormatting>
  <conditionalFormatting sqref="K8:BN8 K9:AX10 BA9:BN10 K11:BN97">
    <cfRule type="expression" priority="4" aboveAverage="0" equalAverage="0" bottom="0" percent="0" rank="0" text="" dxfId="11">
      <formula>AND($E8&lt;=K$6,ROUNDDOWN(($F8-$E8+1)*$H8,0)+$E8-1&gt;=K$6)</formula>
    </cfRule>
    <cfRule type="expression" priority="5" aboveAverage="0" equalAverage="0" bottom="0" percent="0" rank="0" text="" dxfId="12">
      <formula>AND(NOT(ISBLANK($E8)),$E8&lt;=K$6,$F8&gt;=K$6)</formula>
    </cfRule>
  </conditionalFormatting>
  <conditionalFormatting sqref="K6:BN8 K66:BN97 K11:BN38 K9:AX10 BA9:BN10">
    <cfRule type="expression" priority="6" aboveAverage="0" equalAverage="0" bottom="0" percent="0" rank="0" text="" dxfId="13">
      <formula>K$6=TODAY()</formula>
    </cfRule>
  </conditionalFormatting>
  <conditionalFormatting sqref="H34:H38">
    <cfRule type="dataBar" priority="7">
      <dataBar showValue="1" minLength="10" maxLength="90">
        <cfvo type="num" val="0"/>
        <cfvo type="num" val="1"/>
        <color rgb="FF7BC581"/>
      </dataBar>
      <extLst>
        <ext xmlns:x14="http://schemas.microsoft.com/office/spreadsheetml/2009/9/main" uri="{B025F937-C7B1-47D3-B67F-A62EFF666E3E}">
          <x14:id>{B4B590EE-5960-4CC8-A0D8-C02693AC1A55}</x14:id>
        </ext>
      </extLst>
    </cfRule>
  </conditionalFormatting>
  <conditionalFormatting sqref="K34:BN38">
    <cfRule type="expression" priority="8" aboveAverage="0" equalAverage="0" bottom="0" percent="0" rank="0" text="" dxfId="14">
      <formula>K$6=TODAY()</formula>
    </cfRule>
  </conditionalFormatting>
  <conditionalFormatting sqref="H9:H10">
    <cfRule type="dataBar" priority="9">
      <dataBar showValue="1" minLength="10" maxLength="90">
        <cfvo type="num" val="0"/>
        <cfvo type="num" val="1"/>
        <color rgb="FF7BC581"/>
      </dataBar>
      <extLst>
        <ext xmlns:x14="http://schemas.microsoft.com/office/spreadsheetml/2009/9/main" uri="{B025F937-C7B1-47D3-B67F-A62EFF666E3E}">
          <x14:id>{DC47A3FC-2986-4DFB-A4F9-97E164EE88C9}</x14:id>
        </ext>
      </extLst>
    </cfRule>
  </conditionalFormatting>
  <conditionalFormatting sqref="H39:H41 H43">
    <cfRule type="dataBar" priority="10">
      <dataBar showValue="1" minLength="10" maxLength="90">
        <cfvo type="num" val="0"/>
        <cfvo type="num" val="1"/>
        <color rgb="FF7BC581"/>
      </dataBar>
      <extLst>
        <ext xmlns:x14="http://schemas.microsoft.com/office/spreadsheetml/2009/9/main" uri="{B025F937-C7B1-47D3-B67F-A62EFF666E3E}">
          <x14:id>{DA10598B-BD1D-49EF-8278-B88122F09CF9}</x14:id>
        </ext>
      </extLst>
    </cfRule>
  </conditionalFormatting>
  <conditionalFormatting sqref="K39:BN41 K43:BN43">
    <cfRule type="expression" priority="11" aboveAverage="0" equalAverage="0" bottom="0" percent="0" rank="0" text="" dxfId="15">
      <formula>K$6=TODAY()</formula>
    </cfRule>
  </conditionalFormatting>
  <conditionalFormatting sqref="H45:H49">
    <cfRule type="dataBar" priority="12">
      <dataBar showValue="1" minLength="10" maxLength="90">
        <cfvo type="num" val="0"/>
        <cfvo type="num" val="1"/>
        <color rgb="FF7BC581"/>
      </dataBar>
      <extLst>
        <ext xmlns:x14="http://schemas.microsoft.com/office/spreadsheetml/2009/9/main" uri="{B025F937-C7B1-47D3-B67F-A62EFF666E3E}">
          <x14:id>{F7E0669C-E39C-4D9B-87F8-84AFE5A4E5AF}</x14:id>
        </ext>
      </extLst>
    </cfRule>
  </conditionalFormatting>
  <conditionalFormatting sqref="K45:BN49">
    <cfRule type="expression" priority="13" aboveAverage="0" equalAverage="0" bottom="0" percent="0" rank="0" text="" dxfId="16">
      <formula>K$6=TODAY()</formula>
    </cfRule>
  </conditionalFormatting>
  <conditionalFormatting sqref="H42">
    <cfRule type="dataBar" priority="14">
      <dataBar showValue="1" minLength="10" maxLength="90">
        <cfvo type="num" val="0"/>
        <cfvo type="num" val="1"/>
        <color rgb="FF7BC581"/>
      </dataBar>
      <extLst>
        <ext xmlns:x14="http://schemas.microsoft.com/office/spreadsheetml/2009/9/main" uri="{B025F937-C7B1-47D3-B67F-A62EFF666E3E}">
          <x14:id>{A19A1E18-F0FB-4EC4-A97A-C2C59C3B6414}</x14:id>
        </ext>
      </extLst>
    </cfRule>
  </conditionalFormatting>
  <conditionalFormatting sqref="H44">
    <cfRule type="dataBar" priority="15">
      <dataBar showValue="1" minLength="10" maxLength="90">
        <cfvo type="num" val="0"/>
        <cfvo type="num" val="1"/>
        <color rgb="FF7BC581"/>
      </dataBar>
      <extLst>
        <ext xmlns:x14="http://schemas.microsoft.com/office/spreadsheetml/2009/9/main" uri="{B025F937-C7B1-47D3-B67F-A62EFF666E3E}">
          <x14:id>{825B308A-A515-48ED-8670-B58A8E23A861}</x14:id>
        </ext>
      </extLst>
    </cfRule>
  </conditionalFormatting>
  <conditionalFormatting sqref="K42:BN42">
    <cfRule type="expression" priority="16" aboveAverage="0" equalAverage="0" bottom="0" percent="0" rank="0" text="" dxfId="17">
      <formula>K$6=TODAY()</formula>
    </cfRule>
  </conditionalFormatting>
  <conditionalFormatting sqref="K44:BN44">
    <cfRule type="expression" priority="17" aboveAverage="0" equalAverage="0" bottom="0" percent="0" rank="0" text="" dxfId="18">
      <formula>K$6=TODAY()</formula>
    </cfRule>
  </conditionalFormatting>
  <conditionalFormatting sqref="H50:H53">
    <cfRule type="dataBar" priority="18">
      <dataBar showValue="1" minLength="10" maxLength="90">
        <cfvo type="num" val="0"/>
        <cfvo type="num" val="1"/>
        <color rgb="FF7BC581"/>
      </dataBar>
      <extLst>
        <ext xmlns:x14="http://schemas.microsoft.com/office/spreadsheetml/2009/9/main" uri="{B025F937-C7B1-47D3-B67F-A62EFF666E3E}">
          <x14:id>{1AC5998A-4536-4E4F-9CE0-20C0D5EEF9D9}</x14:id>
        </ext>
      </extLst>
    </cfRule>
  </conditionalFormatting>
  <conditionalFormatting sqref="K50:BN53">
    <cfRule type="expression" priority="19" aboveAverage="0" equalAverage="0" bottom="0" percent="0" rank="0" text="" dxfId="19">
      <formula>K$6=TODAY()</formula>
    </cfRule>
  </conditionalFormatting>
  <conditionalFormatting sqref="H54">
    <cfRule type="dataBar" priority="20">
      <dataBar showValue="1" minLength="10" maxLength="90">
        <cfvo type="num" val="0"/>
        <cfvo type="num" val="1"/>
        <color rgb="FF7BC581"/>
      </dataBar>
      <extLst>
        <ext xmlns:x14="http://schemas.microsoft.com/office/spreadsheetml/2009/9/main" uri="{B025F937-C7B1-47D3-B67F-A62EFF666E3E}">
          <x14:id>{728A7F7F-43C2-44AE-9142-CE30C7AFC8D4}</x14:id>
        </ext>
      </extLst>
    </cfRule>
  </conditionalFormatting>
  <conditionalFormatting sqref="K54:BN54">
    <cfRule type="expression" priority="21" aboveAverage="0" equalAverage="0" bottom="0" percent="0" rank="0" text="" dxfId="20">
      <formula>K$6=TODAY()</formula>
    </cfRule>
  </conditionalFormatting>
  <conditionalFormatting sqref="H64">
    <cfRule type="dataBar" priority="22">
      <dataBar showValue="1" minLength="10" maxLength="90">
        <cfvo type="num" val="0"/>
        <cfvo type="num" val="1"/>
        <color rgb="FF7BC581"/>
      </dataBar>
      <extLst>
        <ext xmlns:x14="http://schemas.microsoft.com/office/spreadsheetml/2009/9/main" uri="{B025F937-C7B1-47D3-B67F-A62EFF666E3E}">
          <x14:id>{D4D3AEA0-EDEB-4DA0-A97B-D53C5DB629CA}</x14:id>
        </ext>
      </extLst>
    </cfRule>
  </conditionalFormatting>
  <conditionalFormatting sqref="K64:BN64">
    <cfRule type="expression" priority="23" aboveAverage="0" equalAverage="0" bottom="0" percent="0" rank="0" text="" dxfId="21">
      <formula>K$6=TODAY()</formula>
    </cfRule>
  </conditionalFormatting>
  <conditionalFormatting sqref="H65">
    <cfRule type="dataBar" priority="24">
      <dataBar showValue="1" minLength="10" maxLength="90">
        <cfvo type="num" val="0"/>
        <cfvo type="num" val="1"/>
        <color rgb="FF7BC581"/>
      </dataBar>
      <extLst>
        <ext xmlns:x14="http://schemas.microsoft.com/office/spreadsheetml/2009/9/main" uri="{B025F937-C7B1-47D3-B67F-A62EFF666E3E}">
          <x14:id>{5A887171-502D-4D8F-81D1-AFDD44E158EB}</x14:id>
        </ext>
      </extLst>
    </cfRule>
  </conditionalFormatting>
  <conditionalFormatting sqref="K65:BN65">
    <cfRule type="expression" priority="25" aboveAverage="0" equalAverage="0" bottom="0" percent="0" rank="0" text="" dxfId="22">
      <formula>K$6=TODAY()</formula>
    </cfRule>
  </conditionalFormatting>
  <conditionalFormatting sqref="H55:H59">
    <cfRule type="dataBar" priority="26">
      <dataBar showValue="1" minLength="10" maxLength="90">
        <cfvo type="num" val="0"/>
        <cfvo type="num" val="1"/>
        <color rgb="FF7BC581"/>
      </dataBar>
      <extLst>
        <ext xmlns:x14="http://schemas.microsoft.com/office/spreadsheetml/2009/9/main" uri="{B025F937-C7B1-47D3-B67F-A62EFF666E3E}">
          <x14:id>{C43C32EB-D6BB-4FF3-A69F-4FF0546DC78B}</x14:id>
        </ext>
      </extLst>
    </cfRule>
  </conditionalFormatting>
  <conditionalFormatting sqref="K55:BN59">
    <cfRule type="expression" priority="27" aboveAverage="0" equalAverage="0" bottom="0" percent="0" rank="0" text="" dxfId="23">
      <formula>K$6=TODAY()</formula>
    </cfRule>
  </conditionalFormatting>
  <conditionalFormatting sqref="H60:H63">
    <cfRule type="dataBar" priority="28">
      <dataBar showValue="1" minLength="10" maxLength="90">
        <cfvo type="num" val="0"/>
        <cfvo type="num" val="1"/>
        <color rgb="FF7BC581"/>
      </dataBar>
      <extLst>
        <ext xmlns:x14="http://schemas.microsoft.com/office/spreadsheetml/2009/9/main" uri="{B025F937-C7B1-47D3-B67F-A62EFF666E3E}">
          <x14:id>{84A9DF9C-E066-4716-912F-FB10174971BC}</x14:id>
        </ext>
      </extLst>
    </cfRule>
  </conditionalFormatting>
  <conditionalFormatting sqref="K60:BN63">
    <cfRule type="expression" priority="29" aboveAverage="0" equalAverage="0" bottom="0" percent="0" rank="0" text="" dxfId="24">
      <formula>K$6=TODAY()</formula>
    </cfRule>
  </conditionalFormatting>
  <conditionalFormatting sqref="AZ9:AZ10">
    <cfRule type="expression" priority="30" aboveAverage="0" equalAverage="0" bottom="0" percent="0" rank="0" text="" dxfId="25">
      <formula>AND($E9&lt;=AY$6,ROUNDDOWN(($F9-$E9+1)*$H9,0)+$E9-1&gt;=AY$6)</formula>
    </cfRule>
    <cfRule type="expression" priority="31" aboveAverage="0" equalAverage="0" bottom="0" percent="0" rank="0" text="" dxfId="26">
      <formula>AND(NOT(ISBLANK($E9)),$E9&lt;=AY$6,$F9&gt;=AY$6)</formula>
    </cfRule>
  </conditionalFormatting>
  <conditionalFormatting sqref="AZ9:AZ10">
    <cfRule type="expression" priority="32" aboveAverage="0" equalAverage="0" bottom="0" percent="0" rank="0" text="" dxfId="27">
      <formula>AY$6=TODAY()</formula>
    </cfRule>
  </conditionalFormatting>
  <dataValidations count="1">
    <dataValidation allowBlank="true" operator="between" prompt="Enter the week number to display first in the Gantt Chart. The weeks are numbered starting from the week containing the Project Start Date." promptTitle="Display Week" showDropDown="false" showErrorMessage="false" showInputMessage="true" sqref="H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59C6F662-7FAC-436F-872C-64B822689E3D}">
            <x14:dataBar minLength="10" maxLength="90" axisPosition="automatic" gradient="false">
              <x14:cfvo type="num">
                <xm:f>0</xm:f>
              </x14:cfvo>
              <x14:cfvo type="num">
                <xm:f>1</xm:f>
              </x14:cfvo>
              <x14:negativeFillColor rgb="FFFF0000"/>
              <x14:axisColor rgb="FF000000"/>
            </x14:dataBar>
          </x14:cfRule>
          <xm:sqref>H66:H97 H8 H11:H38</xm:sqref>
        </x14:conditionalFormatting>
        <x14:conditionalFormatting xmlns:xm="http://schemas.microsoft.com/office/excel/2006/main">
          <x14:cfRule type="dataBar" id="{B4B590EE-5960-4CC8-A0D8-C02693AC1A55}">
            <x14:dataBar minLength="10" maxLength="90" axisPosition="automatic" gradient="false">
              <x14:cfvo type="num">
                <xm:f>0</xm:f>
              </x14:cfvo>
              <x14:cfvo type="num">
                <xm:f>1</xm:f>
              </x14:cfvo>
              <x14:negativeFillColor rgb="FFFF0000"/>
              <x14:axisColor rgb="FF000000"/>
            </x14:dataBar>
          </x14:cfRule>
          <xm:sqref>H34:H38</xm:sqref>
        </x14:conditionalFormatting>
        <x14:conditionalFormatting xmlns:xm="http://schemas.microsoft.com/office/excel/2006/main">
          <x14:cfRule type="dataBar" id="{DC47A3FC-2986-4DFB-A4F9-97E164EE88C9}">
            <x14:dataBar minLength="10" maxLength="90" axisPosition="automatic" gradient="false">
              <x14:cfvo type="num">
                <xm:f>0</xm:f>
              </x14:cfvo>
              <x14:cfvo type="num">
                <xm:f>1</xm:f>
              </x14:cfvo>
              <x14:negativeFillColor rgb="FFFF0000"/>
              <x14:axisColor rgb="FF000000"/>
            </x14:dataBar>
          </x14:cfRule>
          <xm:sqref>H9:H10</xm:sqref>
        </x14:conditionalFormatting>
        <x14:conditionalFormatting xmlns:xm="http://schemas.microsoft.com/office/excel/2006/main">
          <x14:cfRule type="dataBar" id="{DA10598B-BD1D-49EF-8278-B88122F09CF9}">
            <x14:dataBar minLength="10" maxLength="90" axisPosition="automatic" gradient="false">
              <x14:cfvo type="num">
                <xm:f>0</xm:f>
              </x14:cfvo>
              <x14:cfvo type="num">
                <xm:f>1</xm:f>
              </x14:cfvo>
              <x14:negativeFillColor rgb="FFFF0000"/>
              <x14:axisColor rgb="FF000000"/>
            </x14:dataBar>
          </x14:cfRule>
          <xm:sqref>H39:H41 H43</xm:sqref>
        </x14:conditionalFormatting>
        <x14:conditionalFormatting xmlns:xm="http://schemas.microsoft.com/office/excel/2006/main">
          <x14:cfRule type="dataBar" id="{F7E0669C-E39C-4D9B-87F8-84AFE5A4E5AF}">
            <x14:dataBar minLength="10" maxLength="90" axisPosition="automatic" gradient="false">
              <x14:cfvo type="num">
                <xm:f>0</xm:f>
              </x14:cfvo>
              <x14:cfvo type="num">
                <xm:f>1</xm:f>
              </x14:cfvo>
              <x14:negativeFillColor rgb="FFFF0000"/>
              <x14:axisColor rgb="FF000000"/>
            </x14:dataBar>
          </x14:cfRule>
          <xm:sqref>H45:H49</xm:sqref>
        </x14:conditionalFormatting>
        <x14:conditionalFormatting xmlns:xm="http://schemas.microsoft.com/office/excel/2006/main">
          <x14:cfRule type="dataBar" id="{A19A1E18-F0FB-4EC4-A97A-C2C59C3B6414}">
            <x14:dataBar minLength="10" maxLength="90" axisPosition="automatic" gradient="false">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825B308A-A515-48ED-8670-B58A8E23A861}">
            <x14:dataBar minLength="10" maxLength="90" axisPosition="automatic" gradient="false">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AC5998A-4536-4E4F-9CE0-20C0D5EEF9D9}">
            <x14:dataBar minLength="10" maxLength="90" axisPosition="automatic" gradient="false">
              <x14:cfvo type="num">
                <xm:f>0</xm:f>
              </x14:cfvo>
              <x14:cfvo type="num">
                <xm:f>1</xm:f>
              </x14:cfvo>
              <x14:negativeFillColor rgb="FFFF0000"/>
              <x14:axisColor rgb="FF000000"/>
            </x14:dataBar>
          </x14:cfRule>
          <xm:sqref>H50:H53</xm:sqref>
        </x14:conditionalFormatting>
        <x14:conditionalFormatting xmlns:xm="http://schemas.microsoft.com/office/excel/2006/main">
          <x14:cfRule type="dataBar" id="{728A7F7F-43C2-44AE-9142-CE30C7AFC8D4}">
            <x14:dataBar minLength="10" maxLength="90" axisPosition="automatic" gradient="false">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4D3AEA0-EDEB-4DA0-A97B-D53C5DB629CA}">
            <x14:dataBar minLength="10" maxLength="90" axisPosition="automatic" gradient="false">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A887171-502D-4D8F-81D1-AFDD44E158EB}">
            <x14:dataBar minLength="10" maxLength="90" axisPosition="automatic" gradient="false">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43C32EB-D6BB-4FF3-A69F-4FF0546DC78B}">
            <x14:dataBar minLength="10" maxLength="90" axisPosition="automatic" gradient="false">
              <x14:cfvo type="num">
                <xm:f>0</xm:f>
              </x14:cfvo>
              <x14:cfvo type="num">
                <xm:f>1</xm:f>
              </x14:cfvo>
              <x14:negativeFillColor rgb="FFFF0000"/>
              <x14:axisColor rgb="FF000000"/>
            </x14:dataBar>
          </x14:cfRule>
          <xm:sqref>H55:H59</xm:sqref>
        </x14:conditionalFormatting>
        <x14:conditionalFormatting xmlns:xm="http://schemas.microsoft.com/office/excel/2006/main">
          <x14:cfRule type="dataBar" id="{84A9DF9C-E066-4716-912F-FB10174971BC}">
            <x14:dataBar minLength="10" maxLength="90" axisPosition="automatic" gradient="false">
              <x14:cfvo type="num">
                <xm:f>0</xm:f>
              </x14:cfvo>
              <x14:cfvo type="num">
                <xm:f>1</xm:f>
              </x14:cfvo>
              <x14:negativeFillColor rgb="FFFF0000"/>
              <x14:axisColor rgb="FF000000"/>
            </x14:dataBar>
          </x14:cfRule>
          <xm:sqref>H60:H63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4"/>
  <sheetViews>
    <sheetView showFormulas="false" showGridLines="false" showRowColHeaders="true" showZeros="true" rightToLeft="false" tabSelected="false" showOutlineSymbols="true" defaultGridColor="true" view="normal" topLeftCell="A55" colorId="64" zoomScale="100" zoomScaleNormal="100" zoomScalePageLayoutView="100" workbookViewId="0">
      <selection pane="topLeft" activeCell="B66" activeCellId="0" sqref="B66"/>
    </sheetView>
  </sheetViews>
  <sheetFormatPr defaultColWidth="8.83984375" defaultRowHeight="13" zeroHeight="false" outlineLevelRow="0" outlineLevelCol="0"/>
  <cols>
    <col collapsed="false" customWidth="true" hidden="false" outlineLevel="0" max="1" min="1" style="167" width="5.5"/>
    <col collapsed="false" customWidth="true" hidden="false" outlineLevel="0" max="2" min="2" style="167" width="90.5"/>
    <col collapsed="false" customWidth="true" hidden="false" outlineLevel="0" max="3" min="3" style="167" width="16.49"/>
    <col collapsed="false" customWidth="false" hidden="false" outlineLevel="0" max="1024" min="4" style="167" width="8.83"/>
  </cols>
  <sheetData>
    <row r="1" customFormat="false" ht="30" hidden="false" customHeight="true" outlineLevel="0" collapsed="false">
      <c r="A1" s="203" t="s">
        <v>312</v>
      </c>
      <c r="B1" s="204"/>
      <c r="C1" s="205"/>
    </row>
    <row r="2" customFormat="false" ht="14" hidden="false" customHeight="false" outlineLevel="0" collapsed="false">
      <c r="A2" s="206" t="s">
        <v>313</v>
      </c>
      <c r="B2" s="207"/>
      <c r="C2" s="208"/>
    </row>
    <row r="3" customFormat="false" ht="13" hidden="false" customHeight="false" outlineLevel="0" collapsed="false">
      <c r="A3" s="208"/>
      <c r="B3" s="207"/>
      <c r="C3" s="208"/>
    </row>
    <row r="4" s="208" customFormat="true" ht="18" hidden="false" customHeight="false" outlineLevel="0" collapsed="false">
      <c r="A4" s="209" t="s">
        <v>314</v>
      </c>
      <c r="B4" s="210"/>
    </row>
    <row r="5" s="208" customFormat="true" ht="60" hidden="false" customHeight="false" outlineLevel="0" collapsed="false">
      <c r="B5" s="211" t="s">
        <v>315</v>
      </c>
    </row>
    <row r="7" customFormat="false" ht="30" hidden="false" customHeight="false" outlineLevel="0" collapsed="false">
      <c r="B7" s="211" t="s">
        <v>316</v>
      </c>
    </row>
    <row r="9" customFormat="false" ht="14" hidden="false" customHeight="false" outlineLevel="0" collapsed="false">
      <c r="B9" s="206" t="s">
        <v>317</v>
      </c>
    </row>
    <row r="11" customFormat="false" ht="30" hidden="false" customHeight="false" outlineLevel="0" collapsed="false">
      <c r="B11" s="212" t="s">
        <v>318</v>
      </c>
    </row>
    <row r="13" customFormat="false" ht="18" hidden="false" customHeight="false" outlineLevel="0" collapsed="false">
      <c r="A13" s="213" t="s">
        <v>319</v>
      </c>
      <c r="B13" s="213"/>
    </row>
    <row r="15" s="216" customFormat="true" ht="18" hidden="false" customHeight="false" outlineLevel="0" collapsed="false">
      <c r="A15" s="214"/>
      <c r="B15" s="215" t="s">
        <v>320</v>
      </c>
    </row>
    <row r="16" s="216" customFormat="true" ht="18" hidden="false" customHeight="false" outlineLevel="0" collapsed="false">
      <c r="A16" s="214"/>
      <c r="B16" s="217" t="s">
        <v>321</v>
      </c>
      <c r="C16" s="218" t="s">
        <v>322</v>
      </c>
    </row>
    <row r="17" customFormat="false" ht="18" hidden="false" customHeight="false" outlineLevel="0" collapsed="false">
      <c r="A17" s="102"/>
      <c r="B17" s="217" t="s">
        <v>323</v>
      </c>
    </row>
    <row r="18" customFormat="false" ht="18" hidden="false" customHeight="false" outlineLevel="0" collapsed="false">
      <c r="A18" s="102"/>
      <c r="B18" s="217" t="s">
        <v>324</v>
      </c>
    </row>
    <row r="19" s="205" customFormat="true" ht="18" hidden="false" customHeight="false" outlineLevel="0" collapsed="false">
      <c r="A19" s="87"/>
      <c r="B19" s="217" t="s">
        <v>325</v>
      </c>
    </row>
    <row r="20" s="216" customFormat="true" ht="18" hidden="false" customHeight="false" outlineLevel="0" collapsed="false">
      <c r="A20" s="214"/>
      <c r="B20" s="215" t="s">
        <v>326</v>
      </c>
      <c r="C20" s="219" t="s">
        <v>327</v>
      </c>
    </row>
    <row r="21" customFormat="false" ht="18" hidden="false" customHeight="false" outlineLevel="0" collapsed="false">
      <c r="A21" s="102"/>
      <c r="B21" s="217" t="s">
        <v>328</v>
      </c>
    </row>
    <row r="22" s="208" customFormat="true" ht="18" hidden="false" customHeight="false" outlineLevel="0" collapsed="false">
      <c r="A22" s="220"/>
      <c r="B22" s="221" t="s">
        <v>329</v>
      </c>
    </row>
    <row r="23" s="208" customFormat="true" ht="18" hidden="false" customHeight="false" outlineLevel="0" collapsed="false">
      <c r="A23" s="220"/>
      <c r="B23" s="222"/>
    </row>
    <row r="24" s="208" customFormat="true" ht="18" hidden="false" customHeight="false" outlineLevel="0" collapsed="false">
      <c r="A24" s="213" t="s">
        <v>330</v>
      </c>
      <c r="B24" s="213"/>
    </row>
    <row r="25" s="208" customFormat="true" ht="45" hidden="false" customHeight="false" outlineLevel="0" collapsed="false">
      <c r="A25" s="220"/>
      <c r="B25" s="217" t="s">
        <v>331</v>
      </c>
    </row>
    <row r="26" s="208" customFormat="true" ht="18" hidden="false" customHeight="false" outlineLevel="0" collapsed="false">
      <c r="A26" s="220"/>
      <c r="B26" s="217"/>
    </row>
    <row r="27" s="208" customFormat="true" ht="18" hidden="false" customHeight="false" outlineLevel="0" collapsed="false">
      <c r="A27" s="220"/>
      <c r="B27" s="223" t="s">
        <v>332</v>
      </c>
    </row>
    <row r="28" s="208" customFormat="true" ht="18" hidden="false" customHeight="false" outlineLevel="0" collapsed="false">
      <c r="A28" s="220"/>
      <c r="B28" s="217" t="s">
        <v>333</v>
      </c>
    </row>
    <row r="29" s="208" customFormat="true" ht="30" hidden="false" customHeight="false" outlineLevel="0" collapsed="false">
      <c r="A29" s="220"/>
      <c r="B29" s="217" t="s">
        <v>334</v>
      </c>
    </row>
    <row r="30" s="208" customFormat="true" ht="18" hidden="false" customHeight="false" outlineLevel="0" collapsed="false">
      <c r="A30" s="220"/>
      <c r="B30" s="217"/>
    </row>
    <row r="31" s="208" customFormat="true" ht="18" hidden="false" customHeight="false" outlineLevel="0" collapsed="false">
      <c r="A31" s="220"/>
      <c r="B31" s="223" t="s">
        <v>335</v>
      </c>
    </row>
    <row r="32" s="208" customFormat="true" ht="18" hidden="false" customHeight="false" outlineLevel="0" collapsed="false">
      <c r="A32" s="220"/>
      <c r="B32" s="217" t="s">
        <v>336</v>
      </c>
    </row>
    <row r="33" s="208" customFormat="true" ht="18" hidden="false" customHeight="false" outlineLevel="0" collapsed="false">
      <c r="A33" s="220"/>
      <c r="B33" s="217" t="s">
        <v>337</v>
      </c>
    </row>
    <row r="34" s="208" customFormat="true" ht="18" hidden="false" customHeight="false" outlineLevel="0" collapsed="false">
      <c r="A34" s="220"/>
      <c r="B34" s="222"/>
    </row>
    <row r="35" s="208" customFormat="true" ht="30" hidden="false" customHeight="false" outlineLevel="0" collapsed="false">
      <c r="A35" s="220"/>
      <c r="B35" s="217" t="s">
        <v>338</v>
      </c>
    </row>
    <row r="36" s="208" customFormat="true" ht="18" hidden="false" customHeight="false" outlineLevel="0" collapsed="false">
      <c r="A36" s="220"/>
      <c r="B36" s="224" t="s">
        <v>339</v>
      </c>
    </row>
    <row r="37" s="208" customFormat="true" ht="18" hidden="false" customHeight="false" outlineLevel="0" collapsed="false">
      <c r="A37" s="220"/>
      <c r="B37" s="222"/>
    </row>
    <row r="38" customFormat="false" ht="18" hidden="false" customHeight="false" outlineLevel="0" collapsed="false">
      <c r="A38" s="213" t="s">
        <v>340</v>
      </c>
      <c r="B38" s="213"/>
    </row>
    <row r="39" customFormat="false" ht="30" hidden="false" customHeight="false" outlineLevel="0" collapsed="false">
      <c r="B39" s="217" t="s">
        <v>341</v>
      </c>
    </row>
    <row r="41" customFormat="false" ht="15" hidden="false" customHeight="false" outlineLevel="0" collapsed="false">
      <c r="B41" s="217" t="s">
        <v>342</v>
      </c>
    </row>
    <row r="43" customFormat="false" ht="30" hidden="false" customHeight="false" outlineLevel="0" collapsed="false">
      <c r="B43" s="217" t="s">
        <v>343</v>
      </c>
    </row>
    <row r="45" customFormat="false" ht="30" hidden="false" customHeight="false" outlineLevel="0" collapsed="false">
      <c r="B45" s="217" t="s">
        <v>344</v>
      </c>
    </row>
    <row r="46" customFormat="false" ht="13" hidden="false" customHeight="false" outlineLevel="0" collapsed="false">
      <c r="B46" s="225"/>
    </row>
    <row r="47" customFormat="false" ht="30" hidden="false" customHeight="false" outlineLevel="0" collapsed="false">
      <c r="B47" s="217" t="s">
        <v>345</v>
      </c>
    </row>
    <row r="48" customFormat="false" ht="13" hidden="false" customHeight="false" outlineLevel="0" collapsed="false">
      <c r="B48" s="226"/>
    </row>
    <row r="49" customFormat="false" ht="18" hidden="false" customHeight="false" outlineLevel="0" collapsed="false">
      <c r="A49" s="213" t="s">
        <v>346</v>
      </c>
      <c r="B49" s="213"/>
    </row>
    <row r="50" customFormat="false" ht="30" hidden="false" customHeight="false" outlineLevel="0" collapsed="false">
      <c r="B50" s="217" t="s">
        <v>347</v>
      </c>
    </row>
    <row r="51" customFormat="false" ht="13" hidden="false" customHeight="false" outlineLevel="0" collapsed="false">
      <c r="B51" s="226"/>
    </row>
    <row r="52" customFormat="false" ht="15" hidden="false" customHeight="false" outlineLevel="0" collapsed="false">
      <c r="A52" s="227" t="s">
        <v>348</v>
      </c>
      <c r="B52" s="217" t="s">
        <v>349</v>
      </c>
    </row>
    <row r="53" customFormat="false" ht="15" hidden="false" customHeight="false" outlineLevel="0" collapsed="false">
      <c r="A53" s="227" t="s">
        <v>350</v>
      </c>
      <c r="B53" s="217" t="s">
        <v>351</v>
      </c>
    </row>
    <row r="54" customFormat="false" ht="15" hidden="false" customHeight="false" outlineLevel="0" collapsed="false">
      <c r="A54" s="227" t="s">
        <v>352</v>
      </c>
      <c r="B54" s="217" t="s">
        <v>353</v>
      </c>
    </row>
    <row r="55" customFormat="false" ht="30" hidden="false" customHeight="false" outlineLevel="0" collapsed="false">
      <c r="A55" s="212"/>
      <c r="B55" s="217" t="s">
        <v>354</v>
      </c>
    </row>
    <row r="56" customFormat="false" ht="30" hidden="false" customHeight="false" outlineLevel="0" collapsed="false">
      <c r="A56" s="212"/>
      <c r="B56" s="217" t="s">
        <v>355</v>
      </c>
    </row>
    <row r="57" customFormat="false" ht="15" hidden="false" customHeight="false" outlineLevel="0" collapsed="false">
      <c r="A57" s="227" t="s">
        <v>356</v>
      </c>
      <c r="B57" s="217" t="s">
        <v>357</v>
      </c>
    </row>
    <row r="58" customFormat="false" ht="15" hidden="false" customHeight="false" outlineLevel="0" collapsed="false">
      <c r="A58" s="212"/>
      <c r="B58" s="217" t="s">
        <v>358</v>
      </c>
    </row>
    <row r="59" customFormat="false" ht="15" hidden="false" customHeight="false" outlineLevel="0" collapsed="false">
      <c r="A59" s="212"/>
      <c r="B59" s="217" t="s">
        <v>359</v>
      </c>
    </row>
    <row r="60" customFormat="false" ht="15" hidden="false" customHeight="false" outlineLevel="0" collapsed="false">
      <c r="A60" s="227" t="s">
        <v>360</v>
      </c>
      <c r="B60" s="217" t="s">
        <v>361</v>
      </c>
    </row>
    <row r="61" customFormat="false" ht="30" hidden="false" customHeight="false" outlineLevel="0" collapsed="false">
      <c r="A61" s="212"/>
      <c r="B61" s="217" t="s">
        <v>362</v>
      </c>
    </row>
    <row r="62" customFormat="false" ht="15" hidden="false" customHeight="false" outlineLevel="0" collapsed="false">
      <c r="A62" s="227" t="s">
        <v>363</v>
      </c>
      <c r="B62" s="217" t="s">
        <v>364</v>
      </c>
    </row>
    <row r="63" customFormat="false" ht="15" hidden="false" customHeight="false" outlineLevel="0" collapsed="false">
      <c r="A63" s="168"/>
      <c r="B63" s="217" t="s">
        <v>365</v>
      </c>
    </row>
    <row r="64" customFormat="false" ht="13" hidden="false" customHeight="false" outlineLevel="0" collapsed="false">
      <c r="B64" s="228"/>
    </row>
    <row r="65" customFormat="false" ht="18" hidden="false" customHeight="false" outlineLevel="0" collapsed="false">
      <c r="A65" s="213" t="s">
        <v>366</v>
      </c>
      <c r="B65" s="213"/>
    </row>
    <row r="66" customFormat="false" ht="45" hidden="false" customHeight="false" outlineLevel="0" collapsed="false">
      <c r="B66" s="217" t="s">
        <v>367</v>
      </c>
    </row>
    <row r="67" customFormat="false" ht="13" hidden="false" customHeight="false" outlineLevel="0" collapsed="false">
      <c r="B67" s="226"/>
    </row>
    <row r="68" s="208" customFormat="true" ht="18" hidden="false" customHeight="false" outlineLevel="0" collapsed="false">
      <c r="A68" s="213" t="s">
        <v>368</v>
      </c>
      <c r="B68" s="213"/>
    </row>
    <row r="69" customFormat="false" ht="15" hidden="false" customHeight="false" outlineLevel="0" collapsed="false">
      <c r="A69" s="229" t="s">
        <v>369</v>
      </c>
      <c r="B69" s="230" t="s">
        <v>370</v>
      </c>
    </row>
    <row r="70" s="208" customFormat="true" ht="30" hidden="false" customHeight="false" outlineLevel="0" collapsed="false">
      <c r="A70" s="231"/>
      <c r="B70" s="232" t="s">
        <v>371</v>
      </c>
    </row>
    <row r="71" s="208" customFormat="true" ht="14" hidden="false" customHeight="false" outlineLevel="0" collapsed="false">
      <c r="A71" s="231"/>
      <c r="B71" s="233"/>
    </row>
    <row r="72" customFormat="false" ht="15" hidden="false" customHeight="false" outlineLevel="0" collapsed="false">
      <c r="A72" s="229" t="s">
        <v>369</v>
      </c>
      <c r="B72" s="230" t="s">
        <v>372</v>
      </c>
    </row>
    <row r="73" s="208" customFormat="true" ht="30" hidden="false" customHeight="false" outlineLevel="0" collapsed="false">
      <c r="A73" s="231"/>
      <c r="B73" s="232" t="s">
        <v>373</v>
      </c>
    </row>
    <row r="74" s="208" customFormat="true" ht="14" hidden="false" customHeight="false" outlineLevel="0" collapsed="false">
      <c r="A74" s="231"/>
      <c r="B74" s="233"/>
    </row>
    <row r="75" customFormat="false" ht="14" hidden="false" customHeight="false" outlineLevel="0" collapsed="false">
      <c r="A75" s="229" t="s">
        <v>369</v>
      </c>
      <c r="B75" s="234" t="s">
        <v>374</v>
      </c>
    </row>
    <row r="76" s="208" customFormat="true" ht="30" hidden="false" customHeight="false" outlineLevel="0" collapsed="false">
      <c r="A76" s="231"/>
      <c r="B76" s="211" t="s">
        <v>375</v>
      </c>
    </row>
    <row r="77" customFormat="false" ht="14" hidden="false" customHeight="false" outlineLevel="0" collapsed="false">
      <c r="A77" s="168"/>
      <c r="B77" s="168"/>
    </row>
    <row r="78" customFormat="false" ht="14" hidden="false" customHeight="false" outlineLevel="0" collapsed="false">
      <c r="A78" s="229" t="s">
        <v>369</v>
      </c>
      <c r="B78" s="234" t="s">
        <v>376</v>
      </c>
    </row>
    <row r="79" s="208" customFormat="true" ht="30" hidden="false" customHeight="false" outlineLevel="0" collapsed="false">
      <c r="A79" s="231"/>
      <c r="B79" s="211" t="s">
        <v>377</v>
      </c>
    </row>
    <row r="80" customFormat="false" ht="14" hidden="false" customHeight="false" outlineLevel="0" collapsed="false">
      <c r="A80" s="168"/>
      <c r="B80" s="168"/>
    </row>
    <row r="81" customFormat="false" ht="14" hidden="false" customHeight="false" outlineLevel="0" collapsed="false">
      <c r="A81" s="229" t="s">
        <v>369</v>
      </c>
      <c r="B81" s="234" t="s">
        <v>378</v>
      </c>
    </row>
    <row r="82" s="208" customFormat="true" ht="15" hidden="false" customHeight="false" outlineLevel="0" collapsed="false">
      <c r="A82" s="231"/>
      <c r="B82" s="235" t="s">
        <v>379</v>
      </c>
    </row>
    <row r="83" s="208" customFormat="true" ht="15" hidden="false" customHeight="false" outlineLevel="0" collapsed="false">
      <c r="A83" s="231"/>
      <c r="B83" s="235" t="s">
        <v>380</v>
      </c>
    </row>
    <row r="84" s="208" customFormat="true" ht="15" hidden="false" customHeight="false" outlineLevel="0" collapsed="false">
      <c r="A84" s="231"/>
      <c r="B84" s="235" t="s">
        <v>381</v>
      </c>
    </row>
    <row r="85" customFormat="false" ht="14" hidden="false" customHeight="false" outlineLevel="0" collapsed="false">
      <c r="A85" s="168"/>
      <c r="B85" s="236"/>
    </row>
    <row r="86" customFormat="false" ht="14" hidden="false" customHeight="false" outlineLevel="0" collapsed="false">
      <c r="A86" s="229" t="s">
        <v>369</v>
      </c>
      <c r="B86" s="234" t="s">
        <v>382</v>
      </c>
    </row>
    <row r="87" s="208" customFormat="true" ht="45" hidden="false" customHeight="false" outlineLevel="0" collapsed="false">
      <c r="A87" s="231"/>
      <c r="B87" s="211" t="s">
        <v>383</v>
      </c>
    </row>
    <row r="88" s="208" customFormat="true" ht="15" hidden="false" customHeight="false" outlineLevel="0" collapsed="false">
      <c r="A88" s="231"/>
      <c r="B88" s="237" t="s">
        <v>384</v>
      </c>
    </row>
    <row r="89" s="208" customFormat="true" ht="45" hidden="false" customHeight="false" outlineLevel="0" collapsed="false">
      <c r="A89" s="231"/>
      <c r="B89" s="212" t="s">
        <v>385</v>
      </c>
    </row>
    <row r="90" customFormat="false" ht="14" hidden="false" customHeight="false" outlineLevel="0" collapsed="false">
      <c r="A90" s="168"/>
      <c r="B90" s="168"/>
    </row>
    <row r="91" customFormat="false" ht="14" hidden="false" customHeight="false" outlineLevel="0" collapsed="false">
      <c r="A91" s="229" t="s">
        <v>369</v>
      </c>
      <c r="B91" s="238" t="s">
        <v>386</v>
      </c>
    </row>
    <row r="92" customFormat="false" ht="30" hidden="false" customHeight="false" outlineLevel="0" collapsed="false">
      <c r="A92" s="212"/>
      <c r="B92" s="235" t="s">
        <v>387</v>
      </c>
    </row>
    <row r="94" customFormat="false" ht="13" hidden="false" customHeight="false" outlineLevel="0" collapsed="false">
      <c r="A94" s="239" t="s">
        <v>388</v>
      </c>
    </row>
  </sheetData>
  <mergeCells count="6">
    <mergeCell ref="A13:B13"/>
    <mergeCell ref="A24:B24"/>
    <mergeCell ref="A38:B38"/>
    <mergeCell ref="A49:B49"/>
    <mergeCell ref="A65:B65"/>
    <mergeCell ref="A68:B68"/>
  </mergeCells>
  <hyperlinks>
    <hyperlink ref="A2" r:id="rId2" display="https://www.vertex42.com/ExcelTemplates/excel-gantt-chart.html"/>
    <hyperlink ref="B9" r:id="rId3" display="Watch Demo Videos of the Pro Version on Vertex42.com"/>
    <hyperlink ref="B36" r:id="rId4" display="Help improve Excel by voting on a suggestion to fix this problem."/>
  </hyperlinks>
  <printOptions headings="false" gridLines="false" gridLinesSet="true" horizontalCentered="false" verticalCentered="false"/>
  <pageMargins left="0.5" right="0.5" top="0.25" bottom="0.2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legacyDrawing r:id="rId6"/>
</worksheet>
</file>

<file path=docProps/app.xml><?xml version="1.0" encoding="utf-8"?>
<Properties xmlns="http://schemas.openxmlformats.org/officeDocument/2006/extended-properties" xmlns:vt="http://schemas.openxmlformats.org/officeDocument/2006/docPropsVTypes">
  <Template/>
  <TotalTime>1036</TotalTime>
  <Application>LibreOffice/6.4.6.2$Linux_X86_64 LibreOffice_project/40$Build-2</Applicat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dc:description>(c) 2006-2018 Vertex42 LLC. All Rights Reserved.</dc:description>
  <dc:language>es-CL</dc:language>
  <cp:lastModifiedBy/>
  <cp:lastPrinted>2018-02-12T20:25:38Z</cp:lastPrinted>
  <dcterms:modified xsi:type="dcterms:W3CDTF">2020-10-03T09:05:15Z</dcterms:modified>
  <cp:revision>1</cp:revision>
  <dc:subject/>
  <dc:title>Gantt Chart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Vertex42 LLC</vt:lpwstr>
  </property>
  <property fmtid="{D5CDD505-2E9C-101B-9397-08002B2CF9AE}" pid="4" name="Copyright">
    <vt:lpwstr>2018 Vertex42 LLC</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Source">
    <vt:lpwstr>https://www.vertex42.com/ExcelTemplates/excel-gantt-chart.html</vt:lpwstr>
  </property>
  <property fmtid="{D5CDD505-2E9C-101B-9397-08002B2CF9AE}" pid="11" name="Version">
    <vt:lpwstr>3.1.1</vt:lpwstr>
  </property>
</Properties>
</file>