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0055" windowHeight="7935" tabRatio="748" activeTab="5"/>
  </bookViews>
  <sheets>
    <sheet name="Daily Sales" sheetId="1" r:id="rId1"/>
    <sheet name="Accounts-PDC receivable" sheetId="2" r:id="rId2"/>
    <sheet name="DR - SI record " sheetId="3" r:id="rId3"/>
    <sheet name="Accounts Payable- PDC payable" sheetId="4" r:id="rId4"/>
    <sheet name="Others INVentory" sheetId="5" r:id="rId5"/>
    <sheet name="Yokohama INVentory" sheetId="6" r:id="rId6"/>
    <sheet name="INVentory input sample" sheetId="7" r:id="rId7"/>
  </sheets>
  <externalReferences>
    <externalReference r:id="rId8"/>
  </externalReferences>
  <calcPr calcId="114210"/>
</workbook>
</file>

<file path=xl/calcChain.xml><?xml version="1.0" encoding="utf-8"?>
<calcChain xmlns="http://schemas.openxmlformats.org/spreadsheetml/2006/main">
  <c r="AJ53" i="7"/>
  <c r="AG53"/>
  <c r="AE53"/>
  <c r="AD53"/>
  <c r="AC53"/>
  <c r="AB53"/>
  <c r="Z53"/>
  <c r="Y53"/>
  <c r="X53"/>
  <c r="W53"/>
  <c r="V53"/>
  <c r="U53"/>
  <c r="T53"/>
  <c r="S53"/>
  <c r="R53"/>
  <c r="Q53"/>
  <c r="P53"/>
  <c r="M53"/>
  <c r="L53"/>
  <c r="K53"/>
  <c r="J53"/>
  <c r="I53"/>
  <c r="H53"/>
  <c r="G53"/>
  <c r="F53"/>
  <c r="E53"/>
  <c r="AK53"/>
  <c r="D53"/>
  <c r="C53"/>
  <c r="AK52"/>
  <c r="D52"/>
  <c r="AL52"/>
  <c r="AK51"/>
  <c r="D51"/>
  <c r="AL51"/>
  <c r="AL50"/>
  <c r="AK50"/>
  <c r="D50"/>
  <c r="AK49"/>
  <c r="AL49"/>
  <c r="D49"/>
  <c r="AK48"/>
  <c r="D48"/>
  <c r="AL48"/>
  <c r="AK47"/>
  <c r="D47"/>
  <c r="AL47"/>
  <c r="AL46"/>
  <c r="AK46"/>
  <c r="D46"/>
  <c r="AK45"/>
  <c r="AL45"/>
  <c r="D45"/>
  <c r="AK44"/>
  <c r="D44"/>
  <c r="AL44"/>
  <c r="AK43"/>
  <c r="D43"/>
  <c r="AL43"/>
  <c r="AL42"/>
  <c r="AK42"/>
  <c r="AK41"/>
  <c r="D41"/>
  <c r="AL41"/>
  <c r="AK40"/>
  <c r="D40"/>
  <c r="AL40"/>
  <c r="AL39"/>
  <c r="AK39"/>
  <c r="D39"/>
  <c r="AK38"/>
  <c r="AL38"/>
  <c r="D38"/>
  <c r="AK37"/>
  <c r="D37"/>
  <c r="AL37"/>
  <c r="AK36"/>
  <c r="D36"/>
  <c r="AL36"/>
  <c r="AL35"/>
  <c r="AK35"/>
  <c r="D35"/>
  <c r="AK34"/>
  <c r="AL34"/>
  <c r="D34"/>
  <c r="AK33"/>
  <c r="D33"/>
  <c r="AL33"/>
  <c r="AK32"/>
  <c r="D32"/>
  <c r="AL32"/>
  <c r="AL31"/>
  <c r="AK31"/>
  <c r="D31"/>
  <c r="AK30"/>
  <c r="AL30"/>
  <c r="D30"/>
  <c r="AK29"/>
  <c r="D29"/>
  <c r="AL29"/>
  <c r="AK28"/>
  <c r="D28"/>
  <c r="AL28"/>
  <c r="AL27"/>
  <c r="AK27"/>
  <c r="D27"/>
  <c r="AK26"/>
  <c r="AL26"/>
  <c r="D26"/>
  <c r="AK25"/>
  <c r="D25"/>
  <c r="AL25"/>
  <c r="AK24"/>
  <c r="D24"/>
  <c r="AL24"/>
  <c r="AL23"/>
  <c r="AK23"/>
  <c r="D23"/>
  <c r="AK22"/>
  <c r="AL22"/>
  <c r="D22"/>
  <c r="AK21"/>
  <c r="D21"/>
  <c r="AL21"/>
  <c r="AK20"/>
  <c r="D20"/>
  <c r="AL20"/>
  <c r="AL19"/>
  <c r="AK19"/>
  <c r="D19"/>
  <c r="AK18"/>
  <c r="AL18"/>
  <c r="D18"/>
  <c r="AK17"/>
  <c r="D17"/>
  <c r="AL17"/>
  <c r="AK16"/>
  <c r="D16"/>
  <c r="AL16"/>
  <c r="AL15"/>
  <c r="AK15"/>
  <c r="D15"/>
  <c r="AK14"/>
  <c r="AL14"/>
  <c r="D14"/>
  <c r="AK13"/>
  <c r="D13"/>
  <c r="AL13"/>
  <c r="AK12"/>
  <c r="D12"/>
  <c r="AL12"/>
  <c r="AL11"/>
  <c r="AK11"/>
  <c r="D11"/>
  <c r="AK10"/>
  <c r="AL10"/>
  <c r="D10"/>
  <c r="AK9"/>
  <c r="D9"/>
  <c r="AL9"/>
  <c r="AK8"/>
  <c r="D8"/>
  <c r="AL8"/>
  <c r="AL7"/>
  <c r="AK7"/>
  <c r="D7"/>
  <c r="AK6"/>
  <c r="AL6"/>
  <c r="D6"/>
  <c r="AK5"/>
  <c r="D5"/>
  <c r="AL5"/>
  <c r="AK4"/>
  <c r="D4"/>
  <c r="AL4"/>
  <c r="AL53"/>
  <c r="Y270" i="6"/>
  <c r="Z268"/>
  <c r="P268"/>
  <c r="M268"/>
  <c r="K268"/>
  <c r="F268"/>
  <c r="D268"/>
  <c r="AF267"/>
  <c r="AB267"/>
  <c r="AD267"/>
  <c r="X267"/>
  <c r="Z267"/>
  <c r="S267"/>
  <c r="T267"/>
  <c r="P267"/>
  <c r="R267"/>
  <c r="L267"/>
  <c r="M267"/>
  <c r="I267"/>
  <c r="K267"/>
  <c r="E267"/>
  <c r="F267"/>
  <c r="B267"/>
  <c r="D267"/>
  <c r="AF266"/>
  <c r="AH266"/>
  <c r="AB266"/>
  <c r="AD266"/>
  <c r="X266"/>
  <c r="Z266"/>
  <c r="S266"/>
  <c r="T266"/>
  <c r="P266"/>
  <c r="R266"/>
  <c r="L266"/>
  <c r="M266"/>
  <c r="I266"/>
  <c r="K266"/>
  <c r="E266"/>
  <c r="F266"/>
  <c r="B266"/>
  <c r="D266"/>
  <c r="AF265"/>
  <c r="AB265"/>
  <c r="AD265"/>
  <c r="X265"/>
  <c r="Z265"/>
  <c r="S265"/>
  <c r="T265"/>
  <c r="P265"/>
  <c r="R265"/>
  <c r="L265"/>
  <c r="M265"/>
  <c r="I265"/>
  <c r="K265"/>
  <c r="E265"/>
  <c r="F265"/>
  <c r="B265"/>
  <c r="D265"/>
  <c r="AF264"/>
  <c r="AB264"/>
  <c r="AD264"/>
  <c r="X264"/>
  <c r="Z264"/>
  <c r="S264"/>
  <c r="T264"/>
  <c r="P264"/>
  <c r="R264"/>
  <c r="L264"/>
  <c r="M264"/>
  <c r="I264"/>
  <c r="K264"/>
  <c r="E264"/>
  <c r="B264"/>
  <c r="D264"/>
  <c r="AF263"/>
  <c r="AB263"/>
  <c r="AD263"/>
  <c r="X263"/>
  <c r="Z263"/>
  <c r="S263"/>
  <c r="T263"/>
  <c r="P263"/>
  <c r="R263"/>
  <c r="L263"/>
  <c r="M263"/>
  <c r="I263"/>
  <c r="K263"/>
  <c r="B263"/>
  <c r="AF262"/>
  <c r="AH262"/>
  <c r="AB262"/>
  <c r="AD262"/>
  <c r="X262"/>
  <c r="Z262"/>
  <c r="S262"/>
  <c r="T262"/>
  <c r="P262"/>
  <c r="R262"/>
  <c r="L262"/>
  <c r="M262"/>
  <c r="I262"/>
  <c r="K262"/>
  <c r="E262"/>
  <c r="B262"/>
  <c r="D262"/>
  <c r="AF261"/>
  <c r="AH261"/>
  <c r="AB261"/>
  <c r="AD261"/>
  <c r="X261"/>
  <c r="Z261"/>
  <c r="S261"/>
  <c r="T261"/>
  <c r="P261"/>
  <c r="R261"/>
  <c r="L261"/>
  <c r="M261"/>
  <c r="I261"/>
  <c r="K261"/>
  <c r="E261"/>
  <c r="B261"/>
  <c r="D261"/>
  <c r="AF260"/>
  <c r="AH260"/>
  <c r="AB260"/>
  <c r="AD260"/>
  <c r="X260"/>
  <c r="Z260"/>
  <c r="S260"/>
  <c r="T260"/>
  <c r="P260"/>
  <c r="R260"/>
  <c r="L260"/>
  <c r="M260"/>
  <c r="I260"/>
  <c r="K260"/>
  <c r="E260"/>
  <c r="B260"/>
  <c r="D260"/>
  <c r="AF259"/>
  <c r="AH259"/>
  <c r="AB259"/>
  <c r="AD259"/>
  <c r="X259"/>
  <c r="Z259"/>
  <c r="S259"/>
  <c r="T259"/>
  <c r="P259"/>
  <c r="R259"/>
  <c r="L259"/>
  <c r="M259"/>
  <c r="I259"/>
  <c r="K259"/>
  <c r="E259"/>
  <c r="F259"/>
  <c r="B259"/>
  <c r="D259"/>
  <c r="AF258"/>
  <c r="AH258"/>
  <c r="AB258"/>
  <c r="AD258"/>
  <c r="X258"/>
  <c r="Z258"/>
  <c r="S258"/>
  <c r="T258"/>
  <c r="P258"/>
  <c r="R258"/>
  <c r="L258"/>
  <c r="M258"/>
  <c r="I258"/>
  <c r="K258"/>
  <c r="E258"/>
  <c r="F258"/>
  <c r="B258"/>
  <c r="D258"/>
  <c r="AF257"/>
  <c r="AH257"/>
  <c r="AB257"/>
  <c r="AD257"/>
  <c r="X257"/>
  <c r="Z257"/>
  <c r="S257"/>
  <c r="T257"/>
  <c r="P257"/>
  <c r="R257"/>
  <c r="L257"/>
  <c r="M257"/>
  <c r="I257"/>
  <c r="K257"/>
  <c r="E257"/>
  <c r="F257"/>
  <c r="B257"/>
  <c r="D257"/>
  <c r="AF256"/>
  <c r="AH256"/>
  <c r="AB256"/>
  <c r="AD256"/>
  <c r="X256"/>
  <c r="S256"/>
  <c r="T256"/>
  <c r="P256"/>
  <c r="R256"/>
  <c r="L256"/>
  <c r="M256"/>
  <c r="I256"/>
  <c r="K256"/>
  <c r="E256"/>
  <c r="F256"/>
  <c r="B256"/>
  <c r="D256"/>
  <c r="AF255"/>
  <c r="AH255"/>
  <c r="AB255"/>
  <c r="AD255"/>
  <c r="X255"/>
  <c r="Z255"/>
  <c r="S255"/>
  <c r="T255"/>
  <c r="P255"/>
  <c r="R255"/>
  <c r="L255"/>
  <c r="M255"/>
  <c r="I255"/>
  <c r="K255"/>
  <c r="E255"/>
  <c r="F255"/>
  <c r="B255"/>
  <c r="D255"/>
  <c r="AF254"/>
  <c r="AH254"/>
  <c r="AB254"/>
  <c r="AD254"/>
  <c r="X254"/>
  <c r="S254"/>
  <c r="T254"/>
  <c r="P254"/>
  <c r="R254"/>
  <c r="L254"/>
  <c r="I254"/>
  <c r="E254"/>
  <c r="B254"/>
  <c r="AF253"/>
  <c r="AH253"/>
  <c r="AB253"/>
  <c r="AD253"/>
  <c r="X253"/>
  <c r="S253"/>
  <c r="T253"/>
  <c r="S250"/>
  <c r="S251"/>
  <c r="S252"/>
  <c r="S269"/>
  <c r="P253"/>
  <c r="R253"/>
  <c r="L253"/>
  <c r="I253"/>
  <c r="E253"/>
  <c r="B253"/>
  <c r="AF252"/>
  <c r="AH252"/>
  <c r="AB252"/>
  <c r="AD252"/>
  <c r="X252"/>
  <c r="T252"/>
  <c r="P252"/>
  <c r="R252"/>
  <c r="L252"/>
  <c r="I252"/>
  <c r="E252"/>
  <c r="B252"/>
  <c r="AF251"/>
  <c r="AH251"/>
  <c r="AB251"/>
  <c r="AD251"/>
  <c r="X251"/>
  <c r="T251"/>
  <c r="P251"/>
  <c r="R251"/>
  <c r="L251"/>
  <c r="I251"/>
  <c r="E251"/>
  <c r="B251"/>
  <c r="AF250"/>
  <c r="AH250"/>
  <c r="AB250"/>
  <c r="X250"/>
  <c r="T250"/>
  <c r="P250"/>
  <c r="L250"/>
  <c r="I250"/>
  <c r="E250"/>
  <c r="B250"/>
  <c r="AF249"/>
  <c r="AH249"/>
  <c r="AB249"/>
  <c r="AD249"/>
  <c r="X249"/>
  <c r="Z249"/>
  <c r="S249"/>
  <c r="T249"/>
  <c r="P249"/>
  <c r="L249"/>
  <c r="M249"/>
  <c r="I249"/>
  <c r="E249"/>
  <c r="F249"/>
  <c r="B249"/>
  <c r="AF248"/>
  <c r="AH248"/>
  <c r="AB248"/>
  <c r="AD248"/>
  <c r="X248"/>
  <c r="Z248"/>
  <c r="S248"/>
  <c r="T248"/>
  <c r="L248"/>
  <c r="M248"/>
  <c r="I248"/>
  <c r="E248"/>
  <c r="F248"/>
  <c r="B248"/>
  <c r="AF247"/>
  <c r="AH247"/>
  <c r="AB247"/>
  <c r="AD247"/>
  <c r="X247"/>
  <c r="S247"/>
  <c r="T247"/>
  <c r="L247"/>
  <c r="I247"/>
  <c r="E247"/>
  <c r="B247"/>
  <c r="AF246"/>
  <c r="AH246"/>
  <c r="AB246"/>
  <c r="AD246"/>
  <c r="X246"/>
  <c r="S246"/>
  <c r="T246"/>
  <c r="L246"/>
  <c r="I246"/>
  <c r="E246"/>
  <c r="B246"/>
  <c r="AF245"/>
  <c r="AH245"/>
  <c r="AB245"/>
  <c r="AD245"/>
  <c r="X245"/>
  <c r="AK245"/>
  <c r="S245"/>
  <c r="T245"/>
  <c r="L245"/>
  <c r="I245"/>
  <c r="E245"/>
  <c r="B245"/>
  <c r="AF244"/>
  <c r="AH244"/>
  <c r="AD244"/>
  <c r="S244"/>
  <c r="T244"/>
  <c r="L244"/>
  <c r="I244"/>
  <c r="E244"/>
  <c r="B244"/>
  <c r="Y243"/>
  <c r="E243"/>
  <c r="E273"/>
  <c r="AF242"/>
  <c r="AB242"/>
  <c r="X242"/>
  <c r="AK242"/>
  <c r="E242"/>
  <c r="AF241"/>
  <c r="AB241"/>
  <c r="X241"/>
  <c r="I241"/>
  <c r="E241"/>
  <c r="AF240"/>
  <c r="AH240"/>
  <c r="AB240"/>
  <c r="X240"/>
  <c r="L240"/>
  <c r="M240"/>
  <c r="I240"/>
  <c r="K240"/>
  <c r="E240"/>
  <c r="F240"/>
  <c r="B240"/>
  <c r="D240"/>
  <c r="AF239"/>
  <c r="AH239"/>
  <c r="AB239"/>
  <c r="AD239"/>
  <c r="X239"/>
  <c r="Z239"/>
  <c r="S239"/>
  <c r="T239"/>
  <c r="P239"/>
  <c r="R239"/>
  <c r="L239"/>
  <c r="M239"/>
  <c r="I239"/>
  <c r="K239"/>
  <c r="E239"/>
  <c r="F239"/>
  <c r="B239"/>
  <c r="D239"/>
  <c r="AF238"/>
  <c r="AH238"/>
  <c r="AB238"/>
  <c r="AD238"/>
  <c r="X238"/>
  <c r="Z238"/>
  <c r="S238"/>
  <c r="T238"/>
  <c r="P238"/>
  <c r="R238"/>
  <c r="L238"/>
  <c r="M238"/>
  <c r="I238"/>
  <c r="K238"/>
  <c r="E238"/>
  <c r="F238"/>
  <c r="B238"/>
  <c r="D238"/>
  <c r="AF237"/>
  <c r="AH237"/>
  <c r="AB237"/>
  <c r="X237"/>
  <c r="Z237"/>
  <c r="S237"/>
  <c r="T237"/>
  <c r="P237"/>
  <c r="R237"/>
  <c r="L237"/>
  <c r="M237"/>
  <c r="I237"/>
  <c r="K237"/>
  <c r="E237"/>
  <c r="F237"/>
  <c r="B237"/>
  <c r="D237"/>
  <c r="AF236"/>
  <c r="AH236"/>
  <c r="AB236"/>
  <c r="AD236"/>
  <c r="X236"/>
  <c r="S236"/>
  <c r="T236"/>
  <c r="P236"/>
  <c r="R236"/>
  <c r="L236"/>
  <c r="I236"/>
  <c r="E236"/>
  <c r="B236"/>
  <c r="AF235"/>
  <c r="AH235"/>
  <c r="AB235"/>
  <c r="AD235"/>
  <c r="X235"/>
  <c r="S235"/>
  <c r="T235"/>
  <c r="P235"/>
  <c r="R235"/>
  <c r="L235"/>
  <c r="I235"/>
  <c r="E235"/>
  <c r="B235"/>
  <c r="AF234"/>
  <c r="AH234"/>
  <c r="AB234"/>
  <c r="AD234"/>
  <c r="X234"/>
  <c r="S234"/>
  <c r="T234"/>
  <c r="P234"/>
  <c r="R234"/>
  <c r="L234"/>
  <c r="I234"/>
  <c r="E234"/>
  <c r="B234"/>
  <c r="AF233"/>
  <c r="AH233"/>
  <c r="AB233"/>
  <c r="AD233"/>
  <c r="X233"/>
  <c r="Z233"/>
  <c r="S233"/>
  <c r="T233"/>
  <c r="P233"/>
  <c r="R233"/>
  <c r="L233"/>
  <c r="M233"/>
  <c r="I233"/>
  <c r="K233"/>
  <c r="E233"/>
  <c r="F233"/>
  <c r="B233"/>
  <c r="D233"/>
  <c r="AF232"/>
  <c r="AH232"/>
  <c r="AB232"/>
  <c r="AD232"/>
  <c r="X232"/>
  <c r="Z232"/>
  <c r="S232"/>
  <c r="T232"/>
  <c r="P232"/>
  <c r="R232"/>
  <c r="L232"/>
  <c r="M232"/>
  <c r="I232"/>
  <c r="K232"/>
  <c r="E232"/>
  <c r="F232"/>
  <c r="B232"/>
  <c r="D232"/>
  <c r="AF231"/>
  <c r="AH231"/>
  <c r="AB231"/>
  <c r="AD231"/>
  <c r="X231"/>
  <c r="Z231"/>
  <c r="S231"/>
  <c r="T231"/>
  <c r="P231"/>
  <c r="R231"/>
  <c r="L231"/>
  <c r="M231"/>
  <c r="I231"/>
  <c r="K231"/>
  <c r="E231"/>
  <c r="F231"/>
  <c r="B231"/>
  <c r="D231"/>
  <c r="AF230"/>
  <c r="AH230"/>
  <c r="AB230"/>
  <c r="AD230"/>
  <c r="X230"/>
  <c r="Z230"/>
  <c r="S230"/>
  <c r="T230"/>
  <c r="P230"/>
  <c r="R230"/>
  <c r="L230"/>
  <c r="M230"/>
  <c r="I230"/>
  <c r="K230"/>
  <c r="E230"/>
  <c r="F230"/>
  <c r="B230"/>
  <c r="D230"/>
  <c r="AF229"/>
  <c r="AH229"/>
  <c r="AB229"/>
  <c r="AD229"/>
  <c r="X229"/>
  <c r="Z229"/>
  <c r="S229"/>
  <c r="T229"/>
  <c r="P229"/>
  <c r="R229"/>
  <c r="L229"/>
  <c r="M229"/>
  <c r="I229"/>
  <c r="K229"/>
  <c r="E229"/>
  <c r="F229"/>
  <c r="B229"/>
  <c r="D229"/>
  <c r="AF228"/>
  <c r="AB228"/>
  <c r="AD228"/>
  <c r="X228"/>
  <c r="Z228"/>
  <c r="S228"/>
  <c r="T228"/>
  <c r="P228"/>
  <c r="R228"/>
  <c r="L228"/>
  <c r="M228"/>
  <c r="I228"/>
  <c r="K228"/>
  <c r="E228"/>
  <c r="F228"/>
  <c r="B228"/>
  <c r="D228"/>
  <c r="AF227"/>
  <c r="AH227"/>
  <c r="AB227"/>
  <c r="AD227"/>
  <c r="X227"/>
  <c r="Z227"/>
  <c r="S227"/>
  <c r="T227"/>
  <c r="P227"/>
  <c r="R227"/>
  <c r="L227"/>
  <c r="M227"/>
  <c r="I227"/>
  <c r="K227"/>
  <c r="E227"/>
  <c r="F227"/>
  <c r="B227"/>
  <c r="D227"/>
  <c r="AF226"/>
  <c r="AH226"/>
  <c r="AB226"/>
  <c r="AD226"/>
  <c r="X226"/>
  <c r="Z226"/>
  <c r="S226"/>
  <c r="T226"/>
  <c r="P226"/>
  <c r="R226"/>
  <c r="L226"/>
  <c r="M226"/>
  <c r="I226"/>
  <c r="K226"/>
  <c r="E226"/>
  <c r="F226"/>
  <c r="B226"/>
  <c r="D226"/>
  <c r="AF225"/>
  <c r="AH225"/>
  <c r="AB225"/>
  <c r="X225"/>
  <c r="Z225"/>
  <c r="S225"/>
  <c r="T225"/>
  <c r="P225"/>
  <c r="R225"/>
  <c r="L225"/>
  <c r="M225"/>
  <c r="I225"/>
  <c r="K225"/>
  <c r="E225"/>
  <c r="F225"/>
  <c r="B225"/>
  <c r="D225"/>
  <c r="AF224"/>
  <c r="AH224"/>
  <c r="AB224"/>
  <c r="AD224"/>
  <c r="X224"/>
  <c r="Z224"/>
  <c r="S224"/>
  <c r="T224"/>
  <c r="P224"/>
  <c r="R224"/>
  <c r="L224"/>
  <c r="M224"/>
  <c r="I224"/>
  <c r="K224"/>
  <c r="E224"/>
  <c r="F224"/>
  <c r="B224"/>
  <c r="D224"/>
  <c r="AF223"/>
  <c r="AH223"/>
  <c r="AB223"/>
  <c r="X223"/>
  <c r="Z223"/>
  <c r="S223"/>
  <c r="T223"/>
  <c r="P223"/>
  <c r="R223"/>
  <c r="L223"/>
  <c r="M223"/>
  <c r="I223"/>
  <c r="K223"/>
  <c r="E223"/>
  <c r="F223"/>
  <c r="B223"/>
  <c r="D223"/>
  <c r="AF222"/>
  <c r="AB222"/>
  <c r="AD222"/>
  <c r="X222"/>
  <c r="Z222"/>
  <c r="S222"/>
  <c r="T222"/>
  <c r="P222"/>
  <c r="R222"/>
  <c r="L222"/>
  <c r="M222"/>
  <c r="I222"/>
  <c r="K222"/>
  <c r="E222"/>
  <c r="F222"/>
  <c r="B222"/>
  <c r="D222"/>
  <c r="AF221"/>
  <c r="AH221"/>
  <c r="AB221"/>
  <c r="X221"/>
  <c r="Z221"/>
  <c r="S221"/>
  <c r="T221"/>
  <c r="P221"/>
  <c r="R221"/>
  <c r="L221"/>
  <c r="M221"/>
  <c r="I221"/>
  <c r="K221"/>
  <c r="E221"/>
  <c r="F221"/>
  <c r="B221"/>
  <c r="D221"/>
  <c r="AF220"/>
  <c r="AB220"/>
  <c r="AD220"/>
  <c r="X220"/>
  <c r="Z220"/>
  <c r="S220"/>
  <c r="T220"/>
  <c r="P220"/>
  <c r="R220"/>
  <c r="L220"/>
  <c r="M220"/>
  <c r="I220"/>
  <c r="K220"/>
  <c r="E220"/>
  <c r="F220"/>
  <c r="B220"/>
  <c r="D220"/>
  <c r="AF219"/>
  <c r="AH219"/>
  <c r="AB219"/>
  <c r="X219"/>
  <c r="Z219"/>
  <c r="S219"/>
  <c r="T219"/>
  <c r="P219"/>
  <c r="R219"/>
  <c r="L219"/>
  <c r="M219"/>
  <c r="I219"/>
  <c r="K219"/>
  <c r="E219"/>
  <c r="F219"/>
  <c r="B219"/>
  <c r="D219"/>
  <c r="AF218"/>
  <c r="AH218"/>
  <c r="AB218"/>
  <c r="AD218"/>
  <c r="X218"/>
  <c r="Z218"/>
  <c r="S218"/>
  <c r="T218"/>
  <c r="P218"/>
  <c r="R218"/>
  <c r="L218"/>
  <c r="M218"/>
  <c r="I218"/>
  <c r="K218"/>
  <c r="E218"/>
  <c r="F218"/>
  <c r="B218"/>
  <c r="D218"/>
  <c r="AF217"/>
  <c r="AH217"/>
  <c r="AB217"/>
  <c r="X217"/>
  <c r="Z217"/>
  <c r="S217"/>
  <c r="T217"/>
  <c r="P217"/>
  <c r="R217"/>
  <c r="L217"/>
  <c r="M217"/>
  <c r="I217"/>
  <c r="K217"/>
  <c r="E217"/>
  <c r="F217"/>
  <c r="B217"/>
  <c r="D217"/>
  <c r="AF216"/>
  <c r="AH216"/>
  <c r="AB216"/>
  <c r="AD216"/>
  <c r="X216"/>
  <c r="S216"/>
  <c r="T216"/>
  <c r="P216"/>
  <c r="R216"/>
  <c r="L216"/>
  <c r="I216"/>
  <c r="E216"/>
  <c r="B216"/>
  <c r="AF215"/>
  <c r="AH215"/>
  <c r="AB215"/>
  <c r="AD215"/>
  <c r="X215"/>
  <c r="Z215"/>
  <c r="S215"/>
  <c r="T215"/>
  <c r="P215"/>
  <c r="R215"/>
  <c r="L215"/>
  <c r="M215"/>
  <c r="I215"/>
  <c r="K215"/>
  <c r="E215"/>
  <c r="F215"/>
  <c r="B215"/>
  <c r="D215"/>
  <c r="B206"/>
  <c r="D206"/>
  <c r="C277"/>
  <c r="AF214"/>
  <c r="AH214"/>
  <c r="AB214"/>
  <c r="X214"/>
  <c r="Z214"/>
  <c r="S214"/>
  <c r="T214"/>
  <c r="P214"/>
  <c r="R214"/>
  <c r="L214"/>
  <c r="M214"/>
  <c r="I214"/>
  <c r="K214"/>
  <c r="E214"/>
  <c r="F214"/>
  <c r="B214"/>
  <c r="D214"/>
  <c r="AF213"/>
  <c r="AH213"/>
  <c r="AB213"/>
  <c r="AD213"/>
  <c r="X213"/>
  <c r="Z213"/>
  <c r="S213"/>
  <c r="T213"/>
  <c r="P213"/>
  <c r="R213"/>
  <c r="L213"/>
  <c r="M213"/>
  <c r="I213"/>
  <c r="K213"/>
  <c r="E213"/>
  <c r="F213"/>
  <c r="B213"/>
  <c r="D213"/>
  <c r="AF212"/>
  <c r="AH212"/>
  <c r="AB212"/>
  <c r="X212"/>
  <c r="Z212"/>
  <c r="S212"/>
  <c r="T212"/>
  <c r="P212"/>
  <c r="R212"/>
  <c r="L212"/>
  <c r="M212"/>
  <c r="I212"/>
  <c r="K212"/>
  <c r="E212"/>
  <c r="F212"/>
  <c r="B212"/>
  <c r="D212"/>
  <c r="AF211"/>
  <c r="AB211"/>
  <c r="AD211"/>
  <c r="X211"/>
  <c r="Z211"/>
  <c r="S211"/>
  <c r="T211"/>
  <c r="P211"/>
  <c r="R211"/>
  <c r="L211"/>
  <c r="M211"/>
  <c r="I211"/>
  <c r="K211"/>
  <c r="E211"/>
  <c r="F211"/>
  <c r="B211"/>
  <c r="D211"/>
  <c r="AF210"/>
  <c r="AH210"/>
  <c r="AB210"/>
  <c r="X210"/>
  <c r="Z210"/>
  <c r="S210"/>
  <c r="T210"/>
  <c r="P210"/>
  <c r="R210"/>
  <c r="L210"/>
  <c r="M210"/>
  <c r="I210"/>
  <c r="K210"/>
  <c r="E210"/>
  <c r="F210"/>
  <c r="B210"/>
  <c r="D210"/>
  <c r="AF209"/>
  <c r="AH209"/>
  <c r="AB209"/>
  <c r="AD209"/>
  <c r="X209"/>
  <c r="Z209"/>
  <c r="S209"/>
  <c r="T209"/>
  <c r="P209"/>
  <c r="R209"/>
  <c r="L209"/>
  <c r="M209"/>
  <c r="I209"/>
  <c r="K209"/>
  <c r="E209"/>
  <c r="F209"/>
  <c r="B209"/>
  <c r="D209"/>
  <c r="AF208"/>
  <c r="AH208"/>
  <c r="AB208"/>
  <c r="X208"/>
  <c r="Z208"/>
  <c r="S208"/>
  <c r="T208"/>
  <c r="P208"/>
  <c r="R208"/>
  <c r="L208"/>
  <c r="M208"/>
  <c r="I208"/>
  <c r="K208"/>
  <c r="E208"/>
  <c r="F208"/>
  <c r="B208"/>
  <c r="D208"/>
  <c r="AF207"/>
  <c r="AH207"/>
  <c r="AB207"/>
  <c r="AD207"/>
  <c r="X207"/>
  <c r="Z207"/>
  <c r="S207"/>
  <c r="T207"/>
  <c r="P207"/>
  <c r="R207"/>
  <c r="L207"/>
  <c r="M207"/>
  <c r="I207"/>
  <c r="K207"/>
  <c r="E207"/>
  <c r="F207"/>
  <c r="B207"/>
  <c r="D207"/>
  <c r="AF206"/>
  <c r="AH206"/>
  <c r="AB206"/>
  <c r="X206"/>
  <c r="Z206"/>
  <c r="S206"/>
  <c r="T206"/>
  <c r="P206"/>
  <c r="R206"/>
  <c r="L206"/>
  <c r="M206"/>
  <c r="I206"/>
  <c r="K206"/>
  <c r="E206"/>
  <c r="F206"/>
  <c r="AF205"/>
  <c r="AH205"/>
  <c r="AB205"/>
  <c r="AD205"/>
  <c r="X205"/>
  <c r="Z205"/>
  <c r="S205"/>
  <c r="T205"/>
  <c r="P205"/>
  <c r="R205"/>
  <c r="L205"/>
  <c r="M205"/>
  <c r="I205"/>
  <c r="K205"/>
  <c r="E205"/>
  <c r="F205"/>
  <c r="B205"/>
  <c r="D205"/>
  <c r="AF204"/>
  <c r="AH204"/>
  <c r="AB204"/>
  <c r="X204"/>
  <c r="Z204"/>
  <c r="S204"/>
  <c r="T204"/>
  <c r="P204"/>
  <c r="R204"/>
  <c r="L204"/>
  <c r="M204"/>
  <c r="I204"/>
  <c r="K204"/>
  <c r="E204"/>
  <c r="F204"/>
  <c r="B204"/>
  <c r="D204"/>
  <c r="AF203"/>
  <c r="AB203"/>
  <c r="AD203"/>
  <c r="X203"/>
  <c r="Z203"/>
  <c r="S203"/>
  <c r="T203"/>
  <c r="P203"/>
  <c r="R203"/>
  <c r="L203"/>
  <c r="M203"/>
  <c r="I203"/>
  <c r="K203"/>
  <c r="E203"/>
  <c r="F203"/>
  <c r="B203"/>
  <c r="D203"/>
  <c r="AF202"/>
  <c r="AH202"/>
  <c r="AB202"/>
  <c r="X202"/>
  <c r="Z202"/>
  <c r="S202"/>
  <c r="T202"/>
  <c r="P202"/>
  <c r="R202"/>
  <c r="L202"/>
  <c r="M202"/>
  <c r="I202"/>
  <c r="K202"/>
  <c r="E202"/>
  <c r="F202"/>
  <c r="B202"/>
  <c r="D202"/>
  <c r="AF201"/>
  <c r="AH201"/>
  <c r="AB201"/>
  <c r="AD201"/>
  <c r="X201"/>
  <c r="Z201"/>
  <c r="S201"/>
  <c r="T201"/>
  <c r="P201"/>
  <c r="R201"/>
  <c r="L201"/>
  <c r="M201"/>
  <c r="I201"/>
  <c r="K201"/>
  <c r="E201"/>
  <c r="F201"/>
  <c r="B201"/>
  <c r="D201"/>
  <c r="AF200"/>
  <c r="AH200"/>
  <c r="AB200"/>
  <c r="X200"/>
  <c r="Z200"/>
  <c r="S200"/>
  <c r="T200"/>
  <c r="P200"/>
  <c r="R200"/>
  <c r="L200"/>
  <c r="M200"/>
  <c r="I200"/>
  <c r="K200"/>
  <c r="E200"/>
  <c r="F200"/>
  <c r="B200"/>
  <c r="D200"/>
  <c r="AF199"/>
  <c r="AH199"/>
  <c r="AB199"/>
  <c r="AD199"/>
  <c r="X199"/>
  <c r="Z199"/>
  <c r="S199"/>
  <c r="T199"/>
  <c r="P199"/>
  <c r="R199"/>
  <c r="L199"/>
  <c r="M199"/>
  <c r="I199"/>
  <c r="K199"/>
  <c r="E199"/>
  <c r="F199"/>
  <c r="B199"/>
  <c r="D199"/>
  <c r="AF198"/>
  <c r="AH198"/>
  <c r="AB198"/>
  <c r="X198"/>
  <c r="Z198"/>
  <c r="S198"/>
  <c r="T198"/>
  <c r="P198"/>
  <c r="R198"/>
  <c r="L198"/>
  <c r="M198"/>
  <c r="I198"/>
  <c r="K198"/>
  <c r="E198"/>
  <c r="F198"/>
  <c r="B198"/>
  <c r="D198"/>
  <c r="AF197"/>
  <c r="AH197"/>
  <c r="AB197"/>
  <c r="AD197"/>
  <c r="X197"/>
  <c r="Z197"/>
  <c r="S197"/>
  <c r="T197"/>
  <c r="P197"/>
  <c r="R197"/>
  <c r="L197"/>
  <c r="M197"/>
  <c r="I197"/>
  <c r="K197"/>
  <c r="E197"/>
  <c r="F197"/>
  <c r="B197"/>
  <c r="D197"/>
  <c r="AF196"/>
  <c r="AH196"/>
  <c r="AB196"/>
  <c r="X196"/>
  <c r="Z196"/>
  <c r="S196"/>
  <c r="T196"/>
  <c r="P196"/>
  <c r="R196"/>
  <c r="L196"/>
  <c r="M196"/>
  <c r="I196"/>
  <c r="K196"/>
  <c r="E196"/>
  <c r="F196"/>
  <c r="B196"/>
  <c r="D196"/>
  <c r="AF195"/>
  <c r="AB195"/>
  <c r="AD195"/>
  <c r="X195"/>
  <c r="Z195"/>
  <c r="S195"/>
  <c r="T195"/>
  <c r="P195"/>
  <c r="R195"/>
  <c r="L195"/>
  <c r="M195"/>
  <c r="I195"/>
  <c r="K195"/>
  <c r="E195"/>
  <c r="F195"/>
  <c r="B195"/>
  <c r="D195"/>
  <c r="AF194"/>
  <c r="AH194"/>
  <c r="AB194"/>
  <c r="X194"/>
  <c r="Z194"/>
  <c r="S194"/>
  <c r="T194"/>
  <c r="P194"/>
  <c r="R194"/>
  <c r="L194"/>
  <c r="M194"/>
  <c r="I194"/>
  <c r="K194"/>
  <c r="E194"/>
  <c r="F194"/>
  <c r="B194"/>
  <c r="D194"/>
  <c r="AF193"/>
  <c r="AH193"/>
  <c r="AB193"/>
  <c r="AD193"/>
  <c r="X193"/>
  <c r="Z193"/>
  <c r="S193"/>
  <c r="T193"/>
  <c r="P193"/>
  <c r="R193"/>
  <c r="L193"/>
  <c r="M193"/>
  <c r="I193"/>
  <c r="K193"/>
  <c r="E193"/>
  <c r="F193"/>
  <c r="B193"/>
  <c r="D193"/>
  <c r="AF192"/>
  <c r="AH192"/>
  <c r="AB192"/>
  <c r="X192"/>
  <c r="Z192"/>
  <c r="S192"/>
  <c r="T192"/>
  <c r="P192"/>
  <c r="R192"/>
  <c r="L192"/>
  <c r="M192"/>
  <c r="I192"/>
  <c r="K192"/>
  <c r="E192"/>
  <c r="F192"/>
  <c r="B192"/>
  <c r="D192"/>
  <c r="AF191"/>
  <c r="AH191"/>
  <c r="AB191"/>
  <c r="AD191"/>
  <c r="X191"/>
  <c r="Z191"/>
  <c r="S191"/>
  <c r="T191"/>
  <c r="P191"/>
  <c r="R191"/>
  <c r="L191"/>
  <c r="M191"/>
  <c r="I191"/>
  <c r="K191"/>
  <c r="E191"/>
  <c r="F191"/>
  <c r="B191"/>
  <c r="D191"/>
  <c r="AF190"/>
  <c r="AH190"/>
  <c r="AB190"/>
  <c r="X190"/>
  <c r="Z190"/>
  <c r="S190"/>
  <c r="T190"/>
  <c r="P190"/>
  <c r="R190"/>
  <c r="L190"/>
  <c r="M190"/>
  <c r="I190"/>
  <c r="K190"/>
  <c r="E190"/>
  <c r="F190"/>
  <c r="B190"/>
  <c r="D190"/>
  <c r="AF189"/>
  <c r="AH189"/>
  <c r="AB189"/>
  <c r="AD189"/>
  <c r="X189"/>
  <c r="Z189"/>
  <c r="S189"/>
  <c r="T189"/>
  <c r="P189"/>
  <c r="R189"/>
  <c r="L189"/>
  <c r="M189"/>
  <c r="I189"/>
  <c r="K189"/>
  <c r="E189"/>
  <c r="F189"/>
  <c r="B189"/>
  <c r="D189"/>
  <c r="AF188"/>
  <c r="AH188"/>
  <c r="AB188"/>
  <c r="X188"/>
  <c r="Z188"/>
  <c r="S188"/>
  <c r="T188"/>
  <c r="P188"/>
  <c r="R188"/>
  <c r="L188"/>
  <c r="M188"/>
  <c r="I188"/>
  <c r="K188"/>
  <c r="E188"/>
  <c r="F188"/>
  <c r="B188"/>
  <c r="D188"/>
  <c r="AF187"/>
  <c r="AB187"/>
  <c r="AD187"/>
  <c r="X187"/>
  <c r="Z187"/>
  <c r="S187"/>
  <c r="T187"/>
  <c r="P187"/>
  <c r="R187"/>
  <c r="L187"/>
  <c r="M187"/>
  <c r="I187"/>
  <c r="K187"/>
  <c r="E187"/>
  <c r="F187"/>
  <c r="B187"/>
  <c r="D187"/>
  <c r="AF186"/>
  <c r="AH186"/>
  <c r="AB186"/>
  <c r="X186"/>
  <c r="Z186"/>
  <c r="S186"/>
  <c r="T186"/>
  <c r="P186"/>
  <c r="R186"/>
  <c r="L186"/>
  <c r="M186"/>
  <c r="I186"/>
  <c r="K186"/>
  <c r="E186"/>
  <c r="F186"/>
  <c r="B186"/>
  <c r="D186"/>
  <c r="AF185"/>
  <c r="AH185"/>
  <c r="AB185"/>
  <c r="AD185"/>
  <c r="X185"/>
  <c r="Z185"/>
  <c r="S185"/>
  <c r="T185"/>
  <c r="P185"/>
  <c r="R185"/>
  <c r="L185"/>
  <c r="M185"/>
  <c r="I185"/>
  <c r="K185"/>
  <c r="E185"/>
  <c r="F185"/>
  <c r="B185"/>
  <c r="D185"/>
  <c r="AF184"/>
  <c r="AH184"/>
  <c r="AB184"/>
  <c r="X184"/>
  <c r="Z184"/>
  <c r="S184"/>
  <c r="T184"/>
  <c r="P184"/>
  <c r="R184"/>
  <c r="L184"/>
  <c r="M184"/>
  <c r="I184"/>
  <c r="K184"/>
  <c r="E184"/>
  <c r="F184"/>
  <c r="B184"/>
  <c r="D184"/>
  <c r="AF183"/>
  <c r="AH183"/>
  <c r="AB183"/>
  <c r="AD183"/>
  <c r="X183"/>
  <c r="Z183"/>
  <c r="S183"/>
  <c r="T183"/>
  <c r="P183"/>
  <c r="R183"/>
  <c r="L183"/>
  <c r="M183"/>
  <c r="I183"/>
  <c r="K183"/>
  <c r="E183"/>
  <c r="F183"/>
  <c r="B183"/>
  <c r="D183"/>
  <c r="AF182"/>
  <c r="AH182"/>
  <c r="AB182"/>
  <c r="X182"/>
  <c r="Z182"/>
  <c r="S182"/>
  <c r="T182"/>
  <c r="P182"/>
  <c r="R182"/>
  <c r="L182"/>
  <c r="M182"/>
  <c r="I182"/>
  <c r="K182"/>
  <c r="E182"/>
  <c r="F182"/>
  <c r="B182"/>
  <c r="D182"/>
  <c r="AF181"/>
  <c r="AH181"/>
  <c r="AB181"/>
  <c r="AD181"/>
  <c r="X181"/>
  <c r="Z181"/>
  <c r="S181"/>
  <c r="T181"/>
  <c r="P181"/>
  <c r="R181"/>
  <c r="L181"/>
  <c r="M181"/>
  <c r="I181"/>
  <c r="K181"/>
  <c r="E181"/>
  <c r="F181"/>
  <c r="B181"/>
  <c r="D181"/>
  <c r="AF180"/>
  <c r="AH180"/>
  <c r="AB180"/>
  <c r="X180"/>
  <c r="Z180"/>
  <c r="S180"/>
  <c r="T180"/>
  <c r="P180"/>
  <c r="R180"/>
  <c r="L180"/>
  <c r="M180"/>
  <c r="I180"/>
  <c r="K180"/>
  <c r="E180"/>
  <c r="F180"/>
  <c r="B180"/>
  <c r="D180"/>
  <c r="AF179"/>
  <c r="AB179"/>
  <c r="AD179"/>
  <c r="X179"/>
  <c r="Z179"/>
  <c r="S179"/>
  <c r="T179"/>
  <c r="P179"/>
  <c r="R179"/>
  <c r="L179"/>
  <c r="M179"/>
  <c r="I179"/>
  <c r="K179"/>
  <c r="E179"/>
  <c r="F179"/>
  <c r="B179"/>
  <c r="D179"/>
  <c r="AF178"/>
  <c r="AH178"/>
  <c r="AB178"/>
  <c r="X178"/>
  <c r="Z178"/>
  <c r="S178"/>
  <c r="T178"/>
  <c r="P178"/>
  <c r="R178"/>
  <c r="L178"/>
  <c r="M178"/>
  <c r="I178"/>
  <c r="K178"/>
  <c r="E178"/>
  <c r="F178"/>
  <c r="B178"/>
  <c r="D178"/>
  <c r="AF177"/>
  <c r="AH177"/>
  <c r="AB177"/>
  <c r="AD177"/>
  <c r="X177"/>
  <c r="Z177"/>
  <c r="S177"/>
  <c r="T177"/>
  <c r="P177"/>
  <c r="R177"/>
  <c r="L177"/>
  <c r="M177"/>
  <c r="I177"/>
  <c r="K177"/>
  <c r="E177"/>
  <c r="F177"/>
  <c r="B177"/>
  <c r="D177"/>
  <c r="AF176"/>
  <c r="AH176"/>
  <c r="AB176"/>
  <c r="X176"/>
  <c r="Z176"/>
  <c r="S176"/>
  <c r="T176"/>
  <c r="P176"/>
  <c r="R176"/>
  <c r="L176"/>
  <c r="I176"/>
  <c r="E176"/>
  <c r="B176"/>
  <c r="AF175"/>
  <c r="AH175"/>
  <c r="AB175"/>
  <c r="AD175"/>
  <c r="X175"/>
  <c r="Z175"/>
  <c r="S175"/>
  <c r="T175"/>
  <c r="P175"/>
  <c r="R175"/>
  <c r="L175"/>
  <c r="M175"/>
  <c r="I175"/>
  <c r="K175"/>
  <c r="E175"/>
  <c r="F175"/>
  <c r="B175"/>
  <c r="D175"/>
  <c r="AF174"/>
  <c r="AH174"/>
  <c r="AB174"/>
  <c r="X174"/>
  <c r="Z174"/>
  <c r="S174"/>
  <c r="T174"/>
  <c r="P174"/>
  <c r="R174"/>
  <c r="L174"/>
  <c r="M174"/>
  <c r="I174"/>
  <c r="K174"/>
  <c r="E174"/>
  <c r="F174"/>
  <c r="B174"/>
  <c r="D174"/>
  <c r="AF173"/>
  <c r="AH173"/>
  <c r="AB173"/>
  <c r="AD173"/>
  <c r="X173"/>
  <c r="Z173"/>
  <c r="S173"/>
  <c r="T173"/>
  <c r="P173"/>
  <c r="R173"/>
  <c r="L173"/>
  <c r="M173"/>
  <c r="I173"/>
  <c r="K173"/>
  <c r="E173"/>
  <c r="F173"/>
  <c r="B173"/>
  <c r="D173"/>
  <c r="AF172"/>
  <c r="AH172"/>
  <c r="AB172"/>
  <c r="X172"/>
  <c r="Z172"/>
  <c r="S172"/>
  <c r="T172"/>
  <c r="P172"/>
  <c r="R172"/>
  <c r="L172"/>
  <c r="M172"/>
  <c r="I172"/>
  <c r="K172"/>
  <c r="E172"/>
  <c r="F172"/>
  <c r="B172"/>
  <c r="D172"/>
  <c r="AF171"/>
  <c r="AB171"/>
  <c r="AD171"/>
  <c r="X171"/>
  <c r="Z171"/>
  <c r="S171"/>
  <c r="T171"/>
  <c r="P171"/>
  <c r="R171"/>
  <c r="L171"/>
  <c r="M171"/>
  <c r="I171"/>
  <c r="K171"/>
  <c r="E171"/>
  <c r="F171"/>
  <c r="B171"/>
  <c r="D171"/>
  <c r="AF170"/>
  <c r="AH170"/>
  <c r="AB170"/>
  <c r="X170"/>
  <c r="Z170"/>
  <c r="S170"/>
  <c r="T170"/>
  <c r="P170"/>
  <c r="R170"/>
  <c r="L170"/>
  <c r="M170"/>
  <c r="I170"/>
  <c r="K170"/>
  <c r="E170"/>
  <c r="F170"/>
  <c r="B170"/>
  <c r="D170"/>
  <c r="AF169"/>
  <c r="AH169"/>
  <c r="AB169"/>
  <c r="AD169"/>
  <c r="X169"/>
  <c r="Z169"/>
  <c r="S169"/>
  <c r="T169"/>
  <c r="P169"/>
  <c r="R169"/>
  <c r="L169"/>
  <c r="M169"/>
  <c r="I169"/>
  <c r="K169"/>
  <c r="E169"/>
  <c r="F169"/>
  <c r="B169"/>
  <c r="D169"/>
  <c r="AF168"/>
  <c r="AH168"/>
  <c r="AB168"/>
  <c r="X168"/>
  <c r="Z168"/>
  <c r="S168"/>
  <c r="T168"/>
  <c r="P168"/>
  <c r="R168"/>
  <c r="L168"/>
  <c r="M168"/>
  <c r="I168"/>
  <c r="K168"/>
  <c r="E168"/>
  <c r="F168"/>
  <c r="B168"/>
  <c r="D168"/>
  <c r="AF167"/>
  <c r="AH167"/>
  <c r="AB167"/>
  <c r="AD167"/>
  <c r="X167"/>
  <c r="Z167"/>
  <c r="S167"/>
  <c r="T167"/>
  <c r="P167"/>
  <c r="R167"/>
  <c r="L167"/>
  <c r="M167"/>
  <c r="I167"/>
  <c r="K167"/>
  <c r="E167"/>
  <c r="F167"/>
  <c r="B167"/>
  <c r="D167"/>
  <c r="AF166"/>
  <c r="AH166"/>
  <c r="AB166"/>
  <c r="X166"/>
  <c r="Z166"/>
  <c r="S166"/>
  <c r="T166"/>
  <c r="P166"/>
  <c r="R166"/>
  <c r="L166"/>
  <c r="M166"/>
  <c r="I166"/>
  <c r="K166"/>
  <c r="E166"/>
  <c r="F166"/>
  <c r="B166"/>
  <c r="D166"/>
  <c r="AF165"/>
  <c r="AH165"/>
  <c r="AB165"/>
  <c r="AD165"/>
  <c r="X165"/>
  <c r="Z165"/>
  <c r="S165"/>
  <c r="T165"/>
  <c r="P165"/>
  <c r="R165"/>
  <c r="L165"/>
  <c r="M165"/>
  <c r="I165"/>
  <c r="K165"/>
  <c r="E165"/>
  <c r="F165"/>
  <c r="B165"/>
  <c r="D165"/>
  <c r="AF164"/>
  <c r="AH164"/>
  <c r="AB164"/>
  <c r="X164"/>
  <c r="Z164"/>
  <c r="S164"/>
  <c r="T164"/>
  <c r="P164"/>
  <c r="R164"/>
  <c r="L164"/>
  <c r="M164"/>
  <c r="I164"/>
  <c r="K164"/>
  <c r="E164"/>
  <c r="F164"/>
  <c r="B164"/>
  <c r="D164"/>
  <c r="AF163"/>
  <c r="AB163"/>
  <c r="AD163"/>
  <c r="X163"/>
  <c r="Z163"/>
  <c r="S163"/>
  <c r="T163"/>
  <c r="P163"/>
  <c r="R163"/>
  <c r="L163"/>
  <c r="M163"/>
  <c r="I163"/>
  <c r="K163"/>
  <c r="E163"/>
  <c r="F163"/>
  <c r="B163"/>
  <c r="D163"/>
  <c r="AF162"/>
  <c r="AH162"/>
  <c r="AB162"/>
  <c r="AD162"/>
  <c r="X162"/>
  <c r="Z162"/>
  <c r="S162"/>
  <c r="T162"/>
  <c r="P162"/>
  <c r="R162"/>
  <c r="L162"/>
  <c r="M162"/>
  <c r="I162"/>
  <c r="K162"/>
  <c r="E162"/>
  <c r="F162"/>
  <c r="B162"/>
  <c r="D162"/>
  <c r="AF161"/>
  <c r="AB161"/>
  <c r="AD161"/>
  <c r="X161"/>
  <c r="Z161"/>
  <c r="S161"/>
  <c r="T161"/>
  <c r="P161"/>
  <c r="R161"/>
  <c r="L161"/>
  <c r="M161"/>
  <c r="I161"/>
  <c r="K161"/>
  <c r="E161"/>
  <c r="F161"/>
  <c r="B161"/>
  <c r="D161"/>
  <c r="AF160"/>
  <c r="AH160"/>
  <c r="AB160"/>
  <c r="AD160"/>
  <c r="X160"/>
  <c r="Z160"/>
  <c r="S160"/>
  <c r="T160"/>
  <c r="P160"/>
  <c r="R160"/>
  <c r="L160"/>
  <c r="M160"/>
  <c r="I160"/>
  <c r="K160"/>
  <c r="E160"/>
  <c r="F160"/>
  <c r="B160"/>
  <c r="D160"/>
  <c r="AF159"/>
  <c r="AB159"/>
  <c r="AD159"/>
  <c r="X159"/>
  <c r="Z159"/>
  <c r="S159"/>
  <c r="T159"/>
  <c r="P159"/>
  <c r="R159"/>
  <c r="L159"/>
  <c r="I159"/>
  <c r="E159"/>
  <c r="B159"/>
  <c r="AF158"/>
  <c r="AH158"/>
  <c r="AB158"/>
  <c r="AD158"/>
  <c r="X158"/>
  <c r="Z158"/>
  <c r="S158"/>
  <c r="T158"/>
  <c r="P158"/>
  <c r="R158"/>
  <c r="L158"/>
  <c r="M158"/>
  <c r="I158"/>
  <c r="K158"/>
  <c r="E158"/>
  <c r="F158"/>
  <c r="B158"/>
  <c r="D158"/>
  <c r="AF157"/>
  <c r="AH157"/>
  <c r="AB157"/>
  <c r="AD157"/>
  <c r="X157"/>
  <c r="Z157"/>
  <c r="S157"/>
  <c r="T157"/>
  <c r="P157"/>
  <c r="R157"/>
  <c r="L157"/>
  <c r="M157"/>
  <c r="I157"/>
  <c r="K157"/>
  <c r="E157"/>
  <c r="F157"/>
  <c r="B157"/>
  <c r="D157"/>
  <c r="AF156"/>
  <c r="AH156"/>
  <c r="AB156"/>
  <c r="AD156"/>
  <c r="X156"/>
  <c r="Z156"/>
  <c r="S156"/>
  <c r="T156"/>
  <c r="P156"/>
  <c r="R156"/>
  <c r="L156"/>
  <c r="M156"/>
  <c r="I156"/>
  <c r="K156"/>
  <c r="E156"/>
  <c r="F156"/>
  <c r="B156"/>
  <c r="D156"/>
  <c r="AF155"/>
  <c r="AB155"/>
  <c r="AD155"/>
  <c r="X155"/>
  <c r="Z155"/>
  <c r="S155"/>
  <c r="T155"/>
  <c r="P155"/>
  <c r="R155"/>
  <c r="L155"/>
  <c r="M155"/>
  <c r="I155"/>
  <c r="K155"/>
  <c r="E155"/>
  <c r="F155"/>
  <c r="B155"/>
  <c r="D155"/>
  <c r="AF154"/>
  <c r="AB154"/>
  <c r="AD154"/>
  <c r="X154"/>
  <c r="Z154"/>
  <c r="S154"/>
  <c r="T154"/>
  <c r="P154"/>
  <c r="R154"/>
  <c r="L154"/>
  <c r="M154"/>
  <c r="I154"/>
  <c r="K154"/>
  <c r="E154"/>
  <c r="F154"/>
  <c r="B154"/>
  <c r="D154"/>
  <c r="AF153"/>
  <c r="AH153"/>
  <c r="AB153"/>
  <c r="AD153"/>
  <c r="X153"/>
  <c r="Z153"/>
  <c r="S153"/>
  <c r="T153"/>
  <c r="P153"/>
  <c r="R153"/>
  <c r="L153"/>
  <c r="M153"/>
  <c r="I153"/>
  <c r="K153"/>
  <c r="E153"/>
  <c r="F153"/>
  <c r="B153"/>
  <c r="D153"/>
  <c r="AF152"/>
  <c r="AH152"/>
  <c r="AB152"/>
  <c r="AD152"/>
  <c r="X152"/>
  <c r="Z152"/>
  <c r="S152"/>
  <c r="T152"/>
  <c r="P152"/>
  <c r="R152"/>
  <c r="L152"/>
  <c r="M152"/>
  <c r="I152"/>
  <c r="K152"/>
  <c r="E152"/>
  <c r="F152"/>
  <c r="B152"/>
  <c r="D152"/>
  <c r="AF151"/>
  <c r="AB151"/>
  <c r="AD151"/>
  <c r="X151"/>
  <c r="Z151"/>
  <c r="S151"/>
  <c r="T151"/>
  <c r="P151"/>
  <c r="R151"/>
  <c r="L151"/>
  <c r="M151"/>
  <c r="I151"/>
  <c r="K151"/>
  <c r="E151"/>
  <c r="F151"/>
  <c r="B151"/>
  <c r="D151"/>
  <c r="AF150"/>
  <c r="AH150"/>
  <c r="AB150"/>
  <c r="AD150"/>
  <c r="X150"/>
  <c r="AK150"/>
  <c r="Z150"/>
  <c r="S150"/>
  <c r="T150"/>
  <c r="P150"/>
  <c r="R150"/>
  <c r="L150"/>
  <c r="M150"/>
  <c r="I150"/>
  <c r="K150"/>
  <c r="E150"/>
  <c r="F150"/>
  <c r="B150"/>
  <c r="D150"/>
  <c r="AF149"/>
  <c r="AH149"/>
  <c r="AB149"/>
  <c r="AD149"/>
  <c r="X149"/>
  <c r="Z149"/>
  <c r="S149"/>
  <c r="T149"/>
  <c r="P149"/>
  <c r="R149"/>
  <c r="L149"/>
  <c r="M149"/>
  <c r="I149"/>
  <c r="K149"/>
  <c r="E149"/>
  <c r="F149"/>
  <c r="B149"/>
  <c r="D149"/>
  <c r="AF148"/>
  <c r="AH148"/>
  <c r="AB148"/>
  <c r="AD148"/>
  <c r="X148"/>
  <c r="Z148"/>
  <c r="S148"/>
  <c r="T148"/>
  <c r="P148"/>
  <c r="R148"/>
  <c r="L148"/>
  <c r="M148"/>
  <c r="I148"/>
  <c r="K148"/>
  <c r="E148"/>
  <c r="F148"/>
  <c r="B148"/>
  <c r="D148"/>
  <c r="AF147"/>
  <c r="AB147"/>
  <c r="AD147"/>
  <c r="X147"/>
  <c r="Z147"/>
  <c r="S147"/>
  <c r="T147"/>
  <c r="P147"/>
  <c r="R147"/>
  <c r="L147"/>
  <c r="M147"/>
  <c r="I147"/>
  <c r="K147"/>
  <c r="E147"/>
  <c r="F147"/>
  <c r="B147"/>
  <c r="D147"/>
  <c r="AF146"/>
  <c r="AH146"/>
  <c r="AB146"/>
  <c r="AD146"/>
  <c r="X146"/>
  <c r="Z146"/>
  <c r="S146"/>
  <c r="T146"/>
  <c r="P146"/>
  <c r="R146"/>
  <c r="L146"/>
  <c r="M146"/>
  <c r="I146"/>
  <c r="K146"/>
  <c r="E146"/>
  <c r="F146"/>
  <c r="B146"/>
  <c r="D146"/>
  <c r="AF145"/>
  <c r="AH145"/>
  <c r="AB145"/>
  <c r="AD145"/>
  <c r="X145"/>
  <c r="Z145"/>
  <c r="S145"/>
  <c r="T145"/>
  <c r="P145"/>
  <c r="R145"/>
  <c r="L145"/>
  <c r="M145"/>
  <c r="I145"/>
  <c r="K145"/>
  <c r="E145"/>
  <c r="F145"/>
  <c r="B145"/>
  <c r="D145"/>
  <c r="AF144"/>
  <c r="AH144"/>
  <c r="AB144"/>
  <c r="AD144"/>
  <c r="X144"/>
  <c r="Z144"/>
  <c r="S144"/>
  <c r="T144"/>
  <c r="P144"/>
  <c r="R144"/>
  <c r="L144"/>
  <c r="M144"/>
  <c r="I144"/>
  <c r="K144"/>
  <c r="E144"/>
  <c r="F144"/>
  <c r="B144"/>
  <c r="D144"/>
  <c r="AF143"/>
  <c r="AB143"/>
  <c r="AD143"/>
  <c r="X143"/>
  <c r="Z143"/>
  <c r="S143"/>
  <c r="T143"/>
  <c r="P143"/>
  <c r="R143"/>
  <c r="L143"/>
  <c r="M143"/>
  <c r="I143"/>
  <c r="K143"/>
  <c r="E143"/>
  <c r="F143"/>
  <c r="B143"/>
  <c r="D143"/>
  <c r="AF142"/>
  <c r="AH142"/>
  <c r="AB142"/>
  <c r="AD142"/>
  <c r="X142"/>
  <c r="Z142"/>
  <c r="S142"/>
  <c r="T142"/>
  <c r="P142"/>
  <c r="R142"/>
  <c r="L142"/>
  <c r="M142"/>
  <c r="I142"/>
  <c r="K142"/>
  <c r="E142"/>
  <c r="F142"/>
  <c r="B142"/>
  <c r="D142"/>
  <c r="AF141"/>
  <c r="AH141"/>
  <c r="AB141"/>
  <c r="AD141"/>
  <c r="X141"/>
  <c r="Z141"/>
  <c r="S141"/>
  <c r="T141"/>
  <c r="P141"/>
  <c r="R141"/>
  <c r="L141"/>
  <c r="M141"/>
  <c r="I141"/>
  <c r="K141"/>
  <c r="E141"/>
  <c r="F141"/>
  <c r="B141"/>
  <c r="D141"/>
  <c r="AF140"/>
  <c r="AH140"/>
  <c r="AB140"/>
  <c r="AD140"/>
  <c r="X140"/>
  <c r="Z140"/>
  <c r="S140"/>
  <c r="T140"/>
  <c r="P140"/>
  <c r="R140"/>
  <c r="L140"/>
  <c r="M140"/>
  <c r="I140"/>
  <c r="K140"/>
  <c r="E140"/>
  <c r="F140"/>
  <c r="B140"/>
  <c r="D140"/>
  <c r="AF139"/>
  <c r="AB139"/>
  <c r="AD139"/>
  <c r="X139"/>
  <c r="Z139"/>
  <c r="S139"/>
  <c r="T139"/>
  <c r="P139"/>
  <c r="R139"/>
  <c r="L139"/>
  <c r="M139"/>
  <c r="I139"/>
  <c r="K139"/>
  <c r="E139"/>
  <c r="F139"/>
  <c r="B139"/>
  <c r="D139"/>
  <c r="AF138"/>
  <c r="AB138"/>
  <c r="AD138"/>
  <c r="X138"/>
  <c r="Z138"/>
  <c r="S138"/>
  <c r="T138"/>
  <c r="P138"/>
  <c r="R138"/>
  <c r="L138"/>
  <c r="M138"/>
  <c r="I138"/>
  <c r="K138"/>
  <c r="E138"/>
  <c r="F138"/>
  <c r="B138"/>
  <c r="D138"/>
  <c r="AF137"/>
  <c r="AH137"/>
  <c r="AB137"/>
  <c r="AD137"/>
  <c r="X137"/>
  <c r="Z137"/>
  <c r="S137"/>
  <c r="T137"/>
  <c r="P137"/>
  <c r="R137"/>
  <c r="L137"/>
  <c r="M137"/>
  <c r="I137"/>
  <c r="K137"/>
  <c r="E137"/>
  <c r="F137"/>
  <c r="B137"/>
  <c r="D137"/>
  <c r="AF136"/>
  <c r="AH136"/>
  <c r="AB136"/>
  <c r="AD136"/>
  <c r="X136"/>
  <c r="Z136"/>
  <c r="S136"/>
  <c r="T136"/>
  <c r="P136"/>
  <c r="R136"/>
  <c r="L136"/>
  <c r="M136"/>
  <c r="I136"/>
  <c r="K136"/>
  <c r="E136"/>
  <c r="F136"/>
  <c r="B136"/>
  <c r="D136"/>
  <c r="AF135"/>
  <c r="AB135"/>
  <c r="AD135"/>
  <c r="X135"/>
  <c r="Z135"/>
  <c r="S135"/>
  <c r="T135"/>
  <c r="P135"/>
  <c r="R135"/>
  <c r="L135"/>
  <c r="M135"/>
  <c r="I135"/>
  <c r="K135"/>
  <c r="E135"/>
  <c r="F135"/>
  <c r="B135"/>
  <c r="D135"/>
  <c r="AF134"/>
  <c r="AH134"/>
  <c r="AB134"/>
  <c r="AD134"/>
  <c r="X134"/>
  <c r="Z134"/>
  <c r="S134"/>
  <c r="T134"/>
  <c r="P134"/>
  <c r="R134"/>
  <c r="L134"/>
  <c r="M134"/>
  <c r="I134"/>
  <c r="K134"/>
  <c r="E134"/>
  <c r="F134"/>
  <c r="B134"/>
  <c r="D134"/>
  <c r="AF133"/>
  <c r="AH133"/>
  <c r="AB133"/>
  <c r="AD133"/>
  <c r="X133"/>
  <c r="Z133"/>
  <c r="S133"/>
  <c r="T133"/>
  <c r="P133"/>
  <c r="R133"/>
  <c r="L133"/>
  <c r="M133"/>
  <c r="I133"/>
  <c r="K133"/>
  <c r="E133"/>
  <c r="F133"/>
  <c r="B133"/>
  <c r="D133"/>
  <c r="AF132"/>
  <c r="AH132"/>
  <c r="AB132"/>
  <c r="AD132"/>
  <c r="X132"/>
  <c r="Z132"/>
  <c r="S132"/>
  <c r="T132"/>
  <c r="P132"/>
  <c r="R132"/>
  <c r="L132"/>
  <c r="M132"/>
  <c r="I132"/>
  <c r="K132"/>
  <c r="E132"/>
  <c r="F132"/>
  <c r="B132"/>
  <c r="D132"/>
  <c r="AF131"/>
  <c r="AB131"/>
  <c r="AD131"/>
  <c r="X131"/>
  <c r="Z131"/>
  <c r="S131"/>
  <c r="T131"/>
  <c r="P131"/>
  <c r="R131"/>
  <c r="L131"/>
  <c r="M131"/>
  <c r="I131"/>
  <c r="K131"/>
  <c r="E131"/>
  <c r="F131"/>
  <c r="B131"/>
  <c r="D131"/>
  <c r="AF130"/>
  <c r="AH130"/>
  <c r="AB130"/>
  <c r="AD130"/>
  <c r="X130"/>
  <c r="Z130"/>
  <c r="S130"/>
  <c r="T130"/>
  <c r="P130"/>
  <c r="R130"/>
  <c r="L130"/>
  <c r="M130"/>
  <c r="I130"/>
  <c r="K130"/>
  <c r="E130"/>
  <c r="F130"/>
  <c r="B130"/>
  <c r="D130"/>
  <c r="AF129"/>
  <c r="AH129"/>
  <c r="AB129"/>
  <c r="AD129"/>
  <c r="X129"/>
  <c r="Z129"/>
  <c r="S129"/>
  <c r="T129"/>
  <c r="P129"/>
  <c r="R129"/>
  <c r="L129"/>
  <c r="M129"/>
  <c r="I129"/>
  <c r="K129"/>
  <c r="E129"/>
  <c r="F129"/>
  <c r="B129"/>
  <c r="D129"/>
  <c r="AF128"/>
  <c r="AH128"/>
  <c r="AB128"/>
  <c r="AD128"/>
  <c r="X128"/>
  <c r="Z128"/>
  <c r="S128"/>
  <c r="T128"/>
  <c r="P128"/>
  <c r="R128"/>
  <c r="L128"/>
  <c r="M128"/>
  <c r="I128"/>
  <c r="K128"/>
  <c r="E128"/>
  <c r="F128"/>
  <c r="B128"/>
  <c r="D128"/>
  <c r="AF127"/>
  <c r="AB127"/>
  <c r="AD127"/>
  <c r="X127"/>
  <c r="Z127"/>
  <c r="S127"/>
  <c r="T127"/>
  <c r="P127"/>
  <c r="R127"/>
  <c r="L127"/>
  <c r="M127"/>
  <c r="I127"/>
  <c r="K127"/>
  <c r="E127"/>
  <c r="F127"/>
  <c r="B127"/>
  <c r="D127"/>
  <c r="AF126"/>
  <c r="AH126"/>
  <c r="AB126"/>
  <c r="AD126"/>
  <c r="X126"/>
  <c r="Z126"/>
  <c r="S126"/>
  <c r="T126"/>
  <c r="P126"/>
  <c r="R126"/>
  <c r="L126"/>
  <c r="M126"/>
  <c r="I126"/>
  <c r="K126"/>
  <c r="E126"/>
  <c r="F126"/>
  <c r="B126"/>
  <c r="D126"/>
  <c r="AF125"/>
  <c r="AH125"/>
  <c r="AB125"/>
  <c r="AD125"/>
  <c r="X125"/>
  <c r="Z125"/>
  <c r="S125"/>
  <c r="T125"/>
  <c r="P125"/>
  <c r="R125"/>
  <c r="L125"/>
  <c r="M125"/>
  <c r="I125"/>
  <c r="K125"/>
  <c r="E125"/>
  <c r="F125"/>
  <c r="B125"/>
  <c r="D125"/>
  <c r="AF124"/>
  <c r="AH124"/>
  <c r="AB124"/>
  <c r="AD124"/>
  <c r="X124"/>
  <c r="Z124"/>
  <c r="S124"/>
  <c r="T124"/>
  <c r="P124"/>
  <c r="R124"/>
  <c r="L124"/>
  <c r="M124"/>
  <c r="I124"/>
  <c r="K124"/>
  <c r="E124"/>
  <c r="F124"/>
  <c r="B124"/>
  <c r="D124"/>
  <c r="AF123"/>
  <c r="AB123"/>
  <c r="AD123"/>
  <c r="X123"/>
  <c r="Z123"/>
  <c r="S123"/>
  <c r="T123"/>
  <c r="P123"/>
  <c r="R123"/>
  <c r="L123"/>
  <c r="M123"/>
  <c r="I123"/>
  <c r="K123"/>
  <c r="E123"/>
  <c r="F123"/>
  <c r="B123"/>
  <c r="D123"/>
  <c r="AF122"/>
  <c r="AB122"/>
  <c r="AD122"/>
  <c r="X122"/>
  <c r="Z122"/>
  <c r="S122"/>
  <c r="T122"/>
  <c r="P122"/>
  <c r="R122"/>
  <c r="L122"/>
  <c r="M122"/>
  <c r="I122"/>
  <c r="K122"/>
  <c r="E122"/>
  <c r="F122"/>
  <c r="B122"/>
  <c r="D122"/>
  <c r="AF121"/>
  <c r="AH121"/>
  <c r="AB121"/>
  <c r="AD121"/>
  <c r="X121"/>
  <c r="Z121"/>
  <c r="S121"/>
  <c r="T121"/>
  <c r="P121"/>
  <c r="R121"/>
  <c r="L121"/>
  <c r="M121"/>
  <c r="I121"/>
  <c r="K121"/>
  <c r="E121"/>
  <c r="F121"/>
  <c r="B121"/>
  <c r="D121"/>
  <c r="AF120"/>
  <c r="AH120"/>
  <c r="AB120"/>
  <c r="AD120"/>
  <c r="X120"/>
  <c r="Z120"/>
  <c r="S120"/>
  <c r="T120"/>
  <c r="P120"/>
  <c r="R120"/>
  <c r="L120"/>
  <c r="M120"/>
  <c r="I120"/>
  <c r="K120"/>
  <c r="E120"/>
  <c r="F120"/>
  <c r="B120"/>
  <c r="D120"/>
  <c r="AF119"/>
  <c r="AB119"/>
  <c r="AD119"/>
  <c r="X119"/>
  <c r="Z119"/>
  <c r="S119"/>
  <c r="T119"/>
  <c r="P119"/>
  <c r="R119"/>
  <c r="L119"/>
  <c r="M119"/>
  <c r="I119"/>
  <c r="K119"/>
  <c r="E119"/>
  <c r="F119"/>
  <c r="B119"/>
  <c r="D119"/>
  <c r="AF118"/>
  <c r="AH118"/>
  <c r="AB118"/>
  <c r="AD118"/>
  <c r="X118"/>
  <c r="Z118"/>
  <c r="S118"/>
  <c r="T118"/>
  <c r="P118"/>
  <c r="R118"/>
  <c r="L118"/>
  <c r="M118"/>
  <c r="I118"/>
  <c r="K118"/>
  <c r="E118"/>
  <c r="F118"/>
  <c r="B118"/>
  <c r="D118"/>
  <c r="AF117"/>
  <c r="AH117"/>
  <c r="AB117"/>
  <c r="AD117"/>
  <c r="X117"/>
  <c r="Z117"/>
  <c r="S117"/>
  <c r="T117"/>
  <c r="P117"/>
  <c r="R117"/>
  <c r="L117"/>
  <c r="M117"/>
  <c r="I117"/>
  <c r="K117"/>
  <c r="E117"/>
  <c r="F117"/>
  <c r="B117"/>
  <c r="D117"/>
  <c r="AF116"/>
  <c r="AH116"/>
  <c r="AB116"/>
  <c r="AD116"/>
  <c r="X116"/>
  <c r="Z116"/>
  <c r="S116"/>
  <c r="T116"/>
  <c r="P116"/>
  <c r="R116"/>
  <c r="L116"/>
  <c r="M116"/>
  <c r="I116"/>
  <c r="K116"/>
  <c r="E116"/>
  <c r="F116"/>
  <c r="B116"/>
  <c r="D116"/>
  <c r="AF115"/>
  <c r="AB115"/>
  <c r="AD115"/>
  <c r="X115"/>
  <c r="Z115"/>
  <c r="S115"/>
  <c r="T115"/>
  <c r="P115"/>
  <c r="R115"/>
  <c r="L115"/>
  <c r="M115"/>
  <c r="I115"/>
  <c r="K115"/>
  <c r="E115"/>
  <c r="F115"/>
  <c r="B115"/>
  <c r="D115"/>
  <c r="AF114"/>
  <c r="AH114"/>
  <c r="AB114"/>
  <c r="AD114"/>
  <c r="X114"/>
  <c r="Z114"/>
  <c r="S114"/>
  <c r="T114"/>
  <c r="P114"/>
  <c r="R114"/>
  <c r="L114"/>
  <c r="M114"/>
  <c r="I114"/>
  <c r="K114"/>
  <c r="E114"/>
  <c r="F114"/>
  <c r="B114"/>
  <c r="D114"/>
  <c r="AF113"/>
  <c r="AH113"/>
  <c r="AB113"/>
  <c r="AD113"/>
  <c r="X113"/>
  <c r="Z113"/>
  <c r="S113"/>
  <c r="T113"/>
  <c r="P113"/>
  <c r="R113"/>
  <c r="L113"/>
  <c r="M113"/>
  <c r="I113"/>
  <c r="K113"/>
  <c r="E113"/>
  <c r="F113"/>
  <c r="B113"/>
  <c r="D113"/>
  <c r="AF112"/>
  <c r="AH112"/>
  <c r="AB112"/>
  <c r="AD112"/>
  <c r="X112"/>
  <c r="Z112"/>
  <c r="S112"/>
  <c r="T112"/>
  <c r="P112"/>
  <c r="R112"/>
  <c r="L112"/>
  <c r="M112"/>
  <c r="I112"/>
  <c r="K112"/>
  <c r="E112"/>
  <c r="F112"/>
  <c r="B112"/>
  <c r="D112"/>
  <c r="AF111"/>
  <c r="AB111"/>
  <c r="AD111"/>
  <c r="X111"/>
  <c r="Z111"/>
  <c r="S111"/>
  <c r="T111"/>
  <c r="P111"/>
  <c r="R111"/>
  <c r="L111"/>
  <c r="M111"/>
  <c r="I111"/>
  <c r="K111"/>
  <c r="E111"/>
  <c r="F111"/>
  <c r="B111"/>
  <c r="D111"/>
  <c r="AF110"/>
  <c r="AH110"/>
  <c r="AB110"/>
  <c r="AD110"/>
  <c r="X110"/>
  <c r="Z110"/>
  <c r="S110"/>
  <c r="T110"/>
  <c r="P110"/>
  <c r="R110"/>
  <c r="L110"/>
  <c r="M110"/>
  <c r="I110"/>
  <c r="K110"/>
  <c r="E110"/>
  <c r="F110"/>
  <c r="B110"/>
  <c r="D110"/>
  <c r="AF109"/>
  <c r="AH109"/>
  <c r="AB109"/>
  <c r="AD109"/>
  <c r="X109"/>
  <c r="Z109"/>
  <c r="S109"/>
  <c r="T109"/>
  <c r="P109"/>
  <c r="R109"/>
  <c r="L109"/>
  <c r="M109"/>
  <c r="I109"/>
  <c r="K109"/>
  <c r="E109"/>
  <c r="F109"/>
  <c r="B109"/>
  <c r="D109"/>
  <c r="AF108"/>
  <c r="AH108"/>
  <c r="AB108"/>
  <c r="AD108"/>
  <c r="X108"/>
  <c r="Z108"/>
  <c r="S108"/>
  <c r="T108"/>
  <c r="P108"/>
  <c r="R108"/>
  <c r="L108"/>
  <c r="M108"/>
  <c r="I108"/>
  <c r="K108"/>
  <c r="E108"/>
  <c r="F108"/>
  <c r="B108"/>
  <c r="D108"/>
  <c r="AF107"/>
  <c r="AB107"/>
  <c r="AD107"/>
  <c r="X107"/>
  <c r="Z107"/>
  <c r="S107"/>
  <c r="T107"/>
  <c r="P107"/>
  <c r="R107"/>
  <c r="L107"/>
  <c r="M107"/>
  <c r="I107"/>
  <c r="K107"/>
  <c r="E107"/>
  <c r="F107"/>
  <c r="B107"/>
  <c r="D107"/>
  <c r="AF106"/>
  <c r="AB106"/>
  <c r="AD106"/>
  <c r="X106"/>
  <c r="Z106"/>
  <c r="S106"/>
  <c r="T106"/>
  <c r="P106"/>
  <c r="R106"/>
  <c r="L106"/>
  <c r="M106"/>
  <c r="I106"/>
  <c r="K106"/>
  <c r="E106"/>
  <c r="F106"/>
  <c r="B106"/>
  <c r="D106"/>
  <c r="AF105"/>
  <c r="AH105"/>
  <c r="AB105"/>
  <c r="AD105"/>
  <c r="X105"/>
  <c r="Z105"/>
  <c r="S105"/>
  <c r="T105"/>
  <c r="P105"/>
  <c r="R105"/>
  <c r="L105"/>
  <c r="I105"/>
  <c r="E105"/>
  <c r="B105"/>
  <c r="AF104"/>
  <c r="AB104"/>
  <c r="AD104"/>
  <c r="X104"/>
  <c r="Z104"/>
  <c r="S104"/>
  <c r="T104"/>
  <c r="P104"/>
  <c r="R104"/>
  <c r="L104"/>
  <c r="M104"/>
  <c r="I104"/>
  <c r="K104"/>
  <c r="E104"/>
  <c r="F104"/>
  <c r="B104"/>
  <c r="D104"/>
  <c r="AF103"/>
  <c r="AB103"/>
  <c r="AD103"/>
  <c r="X103"/>
  <c r="Z103"/>
  <c r="S103"/>
  <c r="T103"/>
  <c r="P103"/>
  <c r="R103"/>
  <c r="L103"/>
  <c r="M103"/>
  <c r="I103"/>
  <c r="K103"/>
  <c r="E103"/>
  <c r="F103"/>
  <c r="B103"/>
  <c r="D103"/>
  <c r="AF102"/>
  <c r="AH102"/>
  <c r="AB102"/>
  <c r="AD102"/>
  <c r="X102"/>
  <c r="Z102"/>
  <c r="S102"/>
  <c r="T102"/>
  <c r="P102"/>
  <c r="R102"/>
  <c r="L102"/>
  <c r="M102"/>
  <c r="I102"/>
  <c r="K102"/>
  <c r="E102"/>
  <c r="F102"/>
  <c r="B102"/>
  <c r="D102"/>
  <c r="AF101"/>
  <c r="AH101"/>
  <c r="AB101"/>
  <c r="AD101"/>
  <c r="X101"/>
  <c r="Z101"/>
  <c r="S101"/>
  <c r="T101"/>
  <c r="P101"/>
  <c r="R101"/>
  <c r="L101"/>
  <c r="M101"/>
  <c r="I101"/>
  <c r="K101"/>
  <c r="E101"/>
  <c r="F101"/>
  <c r="B101"/>
  <c r="D101"/>
  <c r="AF100"/>
  <c r="AB100"/>
  <c r="AD100"/>
  <c r="X100"/>
  <c r="Z100"/>
  <c r="S100"/>
  <c r="T100"/>
  <c r="P100"/>
  <c r="R100"/>
  <c r="L100"/>
  <c r="M100"/>
  <c r="I100"/>
  <c r="K100"/>
  <c r="E100"/>
  <c r="F100"/>
  <c r="B100"/>
  <c r="D100"/>
  <c r="AF99"/>
  <c r="AB99"/>
  <c r="AD99"/>
  <c r="X99"/>
  <c r="Z99"/>
  <c r="S99"/>
  <c r="T99"/>
  <c r="P99"/>
  <c r="R99"/>
  <c r="L99"/>
  <c r="M99"/>
  <c r="I99"/>
  <c r="K99"/>
  <c r="E99"/>
  <c r="F99"/>
  <c r="B99"/>
  <c r="D99"/>
  <c r="AF98"/>
  <c r="AH98"/>
  <c r="AB98"/>
  <c r="AD98"/>
  <c r="X98"/>
  <c r="Z98"/>
  <c r="S98"/>
  <c r="T98"/>
  <c r="P98"/>
  <c r="R98"/>
  <c r="L98"/>
  <c r="M98"/>
  <c r="I98"/>
  <c r="K98"/>
  <c r="E98"/>
  <c r="F98"/>
  <c r="B98"/>
  <c r="D98"/>
  <c r="AF97"/>
  <c r="AB97"/>
  <c r="X97"/>
  <c r="AK97"/>
  <c r="AH97"/>
  <c r="AD97"/>
  <c r="Z97"/>
  <c r="S97"/>
  <c r="T97"/>
  <c r="P97"/>
  <c r="R97"/>
  <c r="L97"/>
  <c r="M97"/>
  <c r="I97"/>
  <c r="K97"/>
  <c r="E97"/>
  <c r="F97"/>
  <c r="B97"/>
  <c r="D97"/>
  <c r="AF96"/>
  <c r="AB96"/>
  <c r="AD96"/>
  <c r="X96"/>
  <c r="Z96"/>
  <c r="S96"/>
  <c r="T96"/>
  <c r="P96"/>
  <c r="R96"/>
  <c r="L96"/>
  <c r="M96"/>
  <c r="I96"/>
  <c r="K96"/>
  <c r="E96"/>
  <c r="F96"/>
  <c r="B96"/>
  <c r="D96"/>
  <c r="AF95"/>
  <c r="AB95"/>
  <c r="AD95"/>
  <c r="X95"/>
  <c r="Z95"/>
  <c r="S95"/>
  <c r="T95"/>
  <c r="P95"/>
  <c r="R95"/>
  <c r="L95"/>
  <c r="M95"/>
  <c r="I95"/>
  <c r="K95"/>
  <c r="E95"/>
  <c r="F95"/>
  <c r="B95"/>
  <c r="D95"/>
  <c r="AF94"/>
  <c r="AH94"/>
  <c r="AB94"/>
  <c r="AD94"/>
  <c r="X94"/>
  <c r="Z94"/>
  <c r="S94"/>
  <c r="T94"/>
  <c r="P94"/>
  <c r="R94"/>
  <c r="L94"/>
  <c r="M94"/>
  <c r="I94"/>
  <c r="K94"/>
  <c r="E94"/>
  <c r="F94"/>
  <c r="B94"/>
  <c r="D94"/>
  <c r="AF93"/>
  <c r="AH93"/>
  <c r="AB93"/>
  <c r="AD93"/>
  <c r="X93"/>
  <c r="Z93"/>
  <c r="S93"/>
  <c r="T93"/>
  <c r="P93"/>
  <c r="R93"/>
  <c r="L93"/>
  <c r="M93"/>
  <c r="I93"/>
  <c r="E93"/>
  <c r="F93"/>
  <c r="B93"/>
  <c r="AF92"/>
  <c r="AB92"/>
  <c r="AD92"/>
  <c r="X92"/>
  <c r="Z92"/>
  <c r="S92"/>
  <c r="T92"/>
  <c r="P92"/>
  <c r="R92"/>
  <c r="L92"/>
  <c r="M92"/>
  <c r="I92"/>
  <c r="K92"/>
  <c r="E92"/>
  <c r="F92"/>
  <c r="B92"/>
  <c r="D92"/>
  <c r="AF91"/>
  <c r="AH91"/>
  <c r="AB91"/>
  <c r="AD91"/>
  <c r="X91"/>
  <c r="Z91"/>
  <c r="S91"/>
  <c r="T91"/>
  <c r="P91"/>
  <c r="R91"/>
  <c r="L91"/>
  <c r="M91"/>
  <c r="I91"/>
  <c r="E91"/>
  <c r="F91"/>
  <c r="B91"/>
  <c r="AF90"/>
  <c r="AB90"/>
  <c r="AD90"/>
  <c r="X90"/>
  <c r="Z90"/>
  <c r="S90"/>
  <c r="T90"/>
  <c r="P90"/>
  <c r="R90"/>
  <c r="L90"/>
  <c r="M90"/>
  <c r="I90"/>
  <c r="E90"/>
  <c r="F90"/>
  <c r="B90"/>
  <c r="AF89"/>
  <c r="AB89"/>
  <c r="AD89"/>
  <c r="X89"/>
  <c r="Z89"/>
  <c r="S89"/>
  <c r="T89"/>
  <c r="P89"/>
  <c r="R89"/>
  <c r="L89"/>
  <c r="M89"/>
  <c r="I89"/>
  <c r="K89"/>
  <c r="E89"/>
  <c r="F89"/>
  <c r="B89"/>
  <c r="D89"/>
  <c r="AF88"/>
  <c r="AH88"/>
  <c r="AB88"/>
  <c r="AD88"/>
  <c r="X88"/>
  <c r="Z88"/>
  <c r="S88"/>
  <c r="T88"/>
  <c r="P88"/>
  <c r="R88"/>
  <c r="L88"/>
  <c r="M88"/>
  <c r="I88"/>
  <c r="K88"/>
  <c r="E88"/>
  <c r="F88"/>
  <c r="B88"/>
  <c r="D88"/>
  <c r="AF87"/>
  <c r="AH87"/>
  <c r="AB87"/>
  <c r="AD87"/>
  <c r="X87"/>
  <c r="Z87"/>
  <c r="S87"/>
  <c r="T87"/>
  <c r="P87"/>
  <c r="R87"/>
  <c r="L87"/>
  <c r="M87"/>
  <c r="I87"/>
  <c r="K87"/>
  <c r="E87"/>
  <c r="F87"/>
  <c r="B87"/>
  <c r="D87"/>
  <c r="AF86"/>
  <c r="AB86"/>
  <c r="AD86"/>
  <c r="X86"/>
  <c r="Z86"/>
  <c r="S86"/>
  <c r="T86"/>
  <c r="P86"/>
  <c r="R86"/>
  <c r="L86"/>
  <c r="M86"/>
  <c r="I86"/>
  <c r="K86"/>
  <c r="E86"/>
  <c r="F86"/>
  <c r="B86"/>
  <c r="D86"/>
  <c r="AF85"/>
  <c r="AB85"/>
  <c r="AD85"/>
  <c r="X85"/>
  <c r="Z85"/>
  <c r="S85"/>
  <c r="T85"/>
  <c r="P85"/>
  <c r="R85"/>
  <c r="L85"/>
  <c r="M85"/>
  <c r="I85"/>
  <c r="K85"/>
  <c r="E85"/>
  <c r="F85"/>
  <c r="B85"/>
  <c r="D85"/>
  <c r="AF84"/>
  <c r="AH84"/>
  <c r="AB84"/>
  <c r="AD84"/>
  <c r="X84"/>
  <c r="Z84"/>
  <c r="S84"/>
  <c r="T84"/>
  <c r="P84"/>
  <c r="R84"/>
  <c r="L84"/>
  <c r="M84"/>
  <c r="I84"/>
  <c r="K84"/>
  <c r="E84"/>
  <c r="F84"/>
  <c r="B84"/>
  <c r="D84"/>
  <c r="AF83"/>
  <c r="AH83"/>
  <c r="AB83"/>
  <c r="AD83"/>
  <c r="X83"/>
  <c r="Z83"/>
  <c r="S83"/>
  <c r="T83"/>
  <c r="P83"/>
  <c r="R83"/>
  <c r="L83"/>
  <c r="M83"/>
  <c r="I83"/>
  <c r="K83"/>
  <c r="E83"/>
  <c r="F83"/>
  <c r="B83"/>
  <c r="D83"/>
  <c r="AF82"/>
  <c r="AB82"/>
  <c r="X82"/>
  <c r="AK82"/>
  <c r="AD82"/>
  <c r="Z82"/>
  <c r="S82"/>
  <c r="T82"/>
  <c r="P82"/>
  <c r="R82"/>
  <c r="L82"/>
  <c r="M82"/>
  <c r="I82"/>
  <c r="K82"/>
  <c r="E82"/>
  <c r="F82"/>
  <c r="B82"/>
  <c r="D82"/>
  <c r="AF81"/>
  <c r="AB81"/>
  <c r="AD81"/>
  <c r="X81"/>
  <c r="Z81"/>
  <c r="S81"/>
  <c r="T81"/>
  <c r="P81"/>
  <c r="R81"/>
  <c r="L81"/>
  <c r="M81"/>
  <c r="I81"/>
  <c r="K81"/>
  <c r="E81"/>
  <c r="F81"/>
  <c r="B81"/>
  <c r="D81"/>
  <c r="AF80"/>
  <c r="AH80"/>
  <c r="AB80"/>
  <c r="AD80"/>
  <c r="X80"/>
  <c r="Z80"/>
  <c r="S80"/>
  <c r="T80"/>
  <c r="P80"/>
  <c r="R80"/>
  <c r="L80"/>
  <c r="M80"/>
  <c r="I80"/>
  <c r="K80"/>
  <c r="E80"/>
  <c r="F80"/>
  <c r="B80"/>
  <c r="D80"/>
  <c r="AF79"/>
  <c r="AB79"/>
  <c r="X79"/>
  <c r="AK79"/>
  <c r="AD79"/>
  <c r="Z79"/>
  <c r="S79"/>
  <c r="T79"/>
  <c r="P79"/>
  <c r="R79"/>
  <c r="L79"/>
  <c r="M79"/>
  <c r="I79"/>
  <c r="K79"/>
  <c r="E79"/>
  <c r="F79"/>
  <c r="B79"/>
  <c r="D79"/>
  <c r="AF78"/>
  <c r="AB78"/>
  <c r="X78"/>
  <c r="AK78"/>
  <c r="AD78"/>
  <c r="Z78"/>
  <c r="S78"/>
  <c r="T78"/>
  <c r="P78"/>
  <c r="R78"/>
  <c r="L78"/>
  <c r="M78"/>
  <c r="I78"/>
  <c r="K78"/>
  <c r="E78"/>
  <c r="F78"/>
  <c r="B78"/>
  <c r="D78"/>
  <c r="AF77"/>
  <c r="AB77"/>
  <c r="AD77"/>
  <c r="X77"/>
  <c r="Z77"/>
  <c r="S77"/>
  <c r="T77"/>
  <c r="P77"/>
  <c r="R77"/>
  <c r="L77"/>
  <c r="M77"/>
  <c r="I77"/>
  <c r="K77"/>
  <c r="E77"/>
  <c r="F77"/>
  <c r="B77"/>
  <c r="D77"/>
  <c r="AF76"/>
  <c r="AH76"/>
  <c r="AB76"/>
  <c r="AD76"/>
  <c r="X76"/>
  <c r="Z76"/>
  <c r="S76"/>
  <c r="T76"/>
  <c r="P76"/>
  <c r="R76"/>
  <c r="L76"/>
  <c r="M76"/>
  <c r="I76"/>
  <c r="K76"/>
  <c r="E76"/>
  <c r="F76"/>
  <c r="B76"/>
  <c r="D76"/>
  <c r="AF75"/>
  <c r="AB75"/>
  <c r="X75"/>
  <c r="AK75"/>
  <c r="AH75"/>
  <c r="AD75"/>
  <c r="Z75"/>
  <c r="S75"/>
  <c r="T75"/>
  <c r="P75"/>
  <c r="R75"/>
  <c r="L75"/>
  <c r="M75"/>
  <c r="I75"/>
  <c r="K75"/>
  <c r="E75"/>
  <c r="F75"/>
  <c r="B75"/>
  <c r="D75"/>
  <c r="AF74"/>
  <c r="AB74"/>
  <c r="X74"/>
  <c r="AK74"/>
  <c r="AD74"/>
  <c r="Z74"/>
  <c r="S74"/>
  <c r="T74"/>
  <c r="P74"/>
  <c r="R74"/>
  <c r="L74"/>
  <c r="M74"/>
  <c r="I74"/>
  <c r="K74"/>
  <c r="E74"/>
  <c r="F74"/>
  <c r="B74"/>
  <c r="D74"/>
  <c r="AF73"/>
  <c r="AB73"/>
  <c r="AD73"/>
  <c r="X73"/>
  <c r="Z73"/>
  <c r="S73"/>
  <c r="T73"/>
  <c r="P73"/>
  <c r="R73"/>
  <c r="L73"/>
  <c r="M73"/>
  <c r="I73"/>
  <c r="K73"/>
  <c r="E73"/>
  <c r="F73"/>
  <c r="B73"/>
  <c r="D73"/>
  <c r="AF72"/>
  <c r="AH72"/>
  <c r="AB72"/>
  <c r="AD72"/>
  <c r="X72"/>
  <c r="Z72"/>
  <c r="S72"/>
  <c r="T72"/>
  <c r="P72"/>
  <c r="R72"/>
  <c r="L72"/>
  <c r="M72"/>
  <c r="I72"/>
  <c r="K72"/>
  <c r="E72"/>
  <c r="F72"/>
  <c r="B72"/>
  <c r="D72"/>
  <c r="AF71"/>
  <c r="AH71"/>
  <c r="AB71"/>
  <c r="X71"/>
  <c r="AK71"/>
  <c r="AD71"/>
  <c r="Z71"/>
  <c r="S71"/>
  <c r="T71"/>
  <c r="P71"/>
  <c r="R71"/>
  <c r="L71"/>
  <c r="M71"/>
  <c r="I71"/>
  <c r="K71"/>
  <c r="E71"/>
  <c r="F71"/>
  <c r="B71"/>
  <c r="D71"/>
  <c r="AF70"/>
  <c r="AH70"/>
  <c r="AB70"/>
  <c r="AD70"/>
  <c r="X70"/>
  <c r="Z70"/>
  <c r="S70"/>
  <c r="T70"/>
  <c r="P70"/>
  <c r="R70"/>
  <c r="L70"/>
  <c r="M70"/>
  <c r="I70"/>
  <c r="K70"/>
  <c r="E70"/>
  <c r="F70"/>
  <c r="B70"/>
  <c r="D70"/>
  <c r="AF69"/>
  <c r="AH69"/>
  <c r="AB69"/>
  <c r="AD69"/>
  <c r="X69"/>
  <c r="Z69"/>
  <c r="S69"/>
  <c r="T69"/>
  <c r="P69"/>
  <c r="R69"/>
  <c r="L69"/>
  <c r="M69"/>
  <c r="I69"/>
  <c r="K69"/>
  <c r="E69"/>
  <c r="F69"/>
  <c r="B69"/>
  <c r="D69"/>
  <c r="AF68"/>
  <c r="AH68"/>
  <c r="AB68"/>
  <c r="AD68"/>
  <c r="X68"/>
  <c r="Z68"/>
  <c r="S68"/>
  <c r="T68"/>
  <c r="P68"/>
  <c r="R68"/>
  <c r="L68"/>
  <c r="M68"/>
  <c r="I68"/>
  <c r="K68"/>
  <c r="E68"/>
  <c r="F68"/>
  <c r="B68"/>
  <c r="D68"/>
  <c r="AF67"/>
  <c r="AH67"/>
  <c r="AB67"/>
  <c r="AD67"/>
  <c r="X67"/>
  <c r="Z67"/>
  <c r="S67"/>
  <c r="T67"/>
  <c r="P67"/>
  <c r="R67"/>
  <c r="L67"/>
  <c r="M67"/>
  <c r="I67"/>
  <c r="K67"/>
  <c r="E67"/>
  <c r="F67"/>
  <c r="B67"/>
  <c r="D67"/>
  <c r="AF66"/>
  <c r="AH66"/>
  <c r="AB66"/>
  <c r="AD66"/>
  <c r="X66"/>
  <c r="Z66"/>
  <c r="S66"/>
  <c r="T66"/>
  <c r="P66"/>
  <c r="R66"/>
  <c r="L66"/>
  <c r="M66"/>
  <c r="I66"/>
  <c r="K66"/>
  <c r="E66"/>
  <c r="F66"/>
  <c r="B66"/>
  <c r="D66"/>
  <c r="AF65"/>
  <c r="AH65"/>
  <c r="AB65"/>
  <c r="X65"/>
  <c r="AK65"/>
  <c r="Z65"/>
  <c r="S65"/>
  <c r="T65"/>
  <c r="P65"/>
  <c r="R65"/>
  <c r="L65"/>
  <c r="M65"/>
  <c r="I65"/>
  <c r="K65"/>
  <c r="E65"/>
  <c r="F65"/>
  <c r="B65"/>
  <c r="D65"/>
  <c r="AF64"/>
  <c r="AH64"/>
  <c r="AB64"/>
  <c r="AD64"/>
  <c r="X64"/>
  <c r="Z64"/>
  <c r="S64"/>
  <c r="T64"/>
  <c r="P64"/>
  <c r="R64"/>
  <c r="L64"/>
  <c r="M64"/>
  <c r="I64"/>
  <c r="K64"/>
  <c r="E64"/>
  <c r="F64"/>
  <c r="B64"/>
  <c r="D64"/>
  <c r="AF63"/>
  <c r="AB63"/>
  <c r="AD63"/>
  <c r="X63"/>
  <c r="Z63"/>
  <c r="S63"/>
  <c r="T63"/>
  <c r="P63"/>
  <c r="R63"/>
  <c r="L63"/>
  <c r="M63"/>
  <c r="I63"/>
  <c r="K63"/>
  <c r="E63"/>
  <c r="F63"/>
  <c r="B63"/>
  <c r="D63"/>
  <c r="AF62"/>
  <c r="AH62"/>
  <c r="AB62"/>
  <c r="AD62"/>
  <c r="X62"/>
  <c r="Z62"/>
  <c r="S62"/>
  <c r="T62"/>
  <c r="P62"/>
  <c r="R62"/>
  <c r="L62"/>
  <c r="M62"/>
  <c r="I62"/>
  <c r="K62"/>
  <c r="E62"/>
  <c r="F62"/>
  <c r="B62"/>
  <c r="D62"/>
  <c r="AF61"/>
  <c r="AH61"/>
  <c r="AB61"/>
  <c r="X61"/>
  <c r="Z61"/>
  <c r="S61"/>
  <c r="T61"/>
  <c r="P61"/>
  <c r="R61"/>
  <c r="L61"/>
  <c r="M61"/>
  <c r="I61"/>
  <c r="K61"/>
  <c r="E61"/>
  <c r="F61"/>
  <c r="B61"/>
  <c r="D61"/>
  <c r="AF60"/>
  <c r="AH60"/>
  <c r="AB60"/>
  <c r="AD60"/>
  <c r="X60"/>
  <c r="S60"/>
  <c r="T60"/>
  <c r="P60"/>
  <c r="R60"/>
  <c r="L60"/>
  <c r="M60"/>
  <c r="I60"/>
  <c r="K60"/>
  <c r="E60"/>
  <c r="F60"/>
  <c r="B60"/>
  <c r="D60"/>
  <c r="AF59"/>
  <c r="AH59"/>
  <c r="AB59"/>
  <c r="AD59"/>
  <c r="X59"/>
  <c r="Z59"/>
  <c r="S59"/>
  <c r="T59"/>
  <c r="P59"/>
  <c r="R59"/>
  <c r="L59"/>
  <c r="M59"/>
  <c r="I59"/>
  <c r="K59"/>
  <c r="E59"/>
  <c r="F59"/>
  <c r="B59"/>
  <c r="D59"/>
  <c r="AF58"/>
  <c r="AH58"/>
  <c r="AB58"/>
  <c r="AD58"/>
  <c r="X58"/>
  <c r="Z58"/>
  <c r="S58"/>
  <c r="T58"/>
  <c r="P58"/>
  <c r="R58"/>
  <c r="L58"/>
  <c r="M58"/>
  <c r="I58"/>
  <c r="K58"/>
  <c r="E58"/>
  <c r="F58"/>
  <c r="B58"/>
  <c r="D58"/>
  <c r="AF57"/>
  <c r="AH57"/>
  <c r="AB57"/>
  <c r="AD57"/>
  <c r="X57"/>
  <c r="Z57"/>
  <c r="S57"/>
  <c r="T57"/>
  <c r="P57"/>
  <c r="R57"/>
  <c r="L57"/>
  <c r="M57"/>
  <c r="I57"/>
  <c r="K57"/>
  <c r="E57"/>
  <c r="F57"/>
  <c r="B57"/>
  <c r="D57"/>
  <c r="AF56"/>
  <c r="AB56"/>
  <c r="X56"/>
  <c r="AK56"/>
  <c r="AD56"/>
  <c r="Z56"/>
  <c r="S56"/>
  <c r="T56"/>
  <c r="P56"/>
  <c r="R56"/>
  <c r="L56"/>
  <c r="M56"/>
  <c r="I56"/>
  <c r="K56"/>
  <c r="E56"/>
  <c r="F56"/>
  <c r="B56"/>
  <c r="D56"/>
  <c r="AF55"/>
  <c r="AH55"/>
  <c r="AB55"/>
  <c r="AD55"/>
  <c r="X55"/>
  <c r="Z55"/>
  <c r="S55"/>
  <c r="T55"/>
  <c r="P55"/>
  <c r="R55"/>
  <c r="L55"/>
  <c r="M55"/>
  <c r="I55"/>
  <c r="K55"/>
  <c r="E55"/>
  <c r="F55"/>
  <c r="B55"/>
  <c r="D55"/>
  <c r="AF54"/>
  <c r="AH54"/>
  <c r="AB54"/>
  <c r="AD54"/>
  <c r="X54"/>
  <c r="AK54"/>
  <c r="Z54"/>
  <c r="S54"/>
  <c r="T54"/>
  <c r="P54"/>
  <c r="R54"/>
  <c r="L54"/>
  <c r="M54"/>
  <c r="I54"/>
  <c r="K54"/>
  <c r="E54"/>
  <c r="F54"/>
  <c r="B54"/>
  <c r="D54"/>
  <c r="AF53"/>
  <c r="AH53"/>
  <c r="AB53"/>
  <c r="AD53"/>
  <c r="X53"/>
  <c r="Z53"/>
  <c r="S53"/>
  <c r="T53"/>
  <c r="P53"/>
  <c r="R53"/>
  <c r="L53"/>
  <c r="M53"/>
  <c r="I53"/>
  <c r="K53"/>
  <c r="E53"/>
  <c r="F53"/>
  <c r="B53"/>
  <c r="D53"/>
  <c r="AF52"/>
  <c r="AH52"/>
  <c r="AB52"/>
  <c r="AD52"/>
  <c r="X52"/>
  <c r="Z52"/>
  <c r="S52"/>
  <c r="T52"/>
  <c r="P52"/>
  <c r="R52"/>
  <c r="L52"/>
  <c r="M52"/>
  <c r="I52"/>
  <c r="K52"/>
  <c r="E52"/>
  <c r="F52"/>
  <c r="B52"/>
  <c r="D52"/>
  <c r="AF51"/>
  <c r="AH51"/>
  <c r="AB51"/>
  <c r="AD51"/>
  <c r="X51"/>
  <c r="Z51"/>
  <c r="S51"/>
  <c r="T51"/>
  <c r="P51"/>
  <c r="R51"/>
  <c r="L51"/>
  <c r="M51"/>
  <c r="I51"/>
  <c r="K51"/>
  <c r="E51"/>
  <c r="F51"/>
  <c r="B51"/>
  <c r="D51"/>
  <c r="AF50"/>
  <c r="AH50"/>
  <c r="AB50"/>
  <c r="AD50"/>
  <c r="X50"/>
  <c r="Z50"/>
  <c r="S50"/>
  <c r="T50"/>
  <c r="P50"/>
  <c r="R50"/>
  <c r="L50"/>
  <c r="M50"/>
  <c r="I50"/>
  <c r="K50"/>
  <c r="E50"/>
  <c r="F50"/>
  <c r="B50"/>
  <c r="D50"/>
  <c r="AF49"/>
  <c r="AH49"/>
  <c r="AB49"/>
  <c r="AD49"/>
  <c r="X49"/>
  <c r="Z49"/>
  <c r="S49"/>
  <c r="T49"/>
  <c r="P49"/>
  <c r="R49"/>
  <c r="L49"/>
  <c r="M49"/>
  <c r="I49"/>
  <c r="K49"/>
  <c r="E49"/>
  <c r="F49"/>
  <c r="B49"/>
  <c r="D49"/>
  <c r="AF48"/>
  <c r="AB48"/>
  <c r="X48"/>
  <c r="AK48"/>
  <c r="AD48"/>
  <c r="Z48"/>
  <c r="S48"/>
  <c r="T48"/>
  <c r="P48"/>
  <c r="R48"/>
  <c r="L48"/>
  <c r="M48"/>
  <c r="I48"/>
  <c r="K48"/>
  <c r="E48"/>
  <c r="F48"/>
  <c r="B48"/>
  <c r="D48"/>
  <c r="AF47"/>
  <c r="AH47"/>
  <c r="AB47"/>
  <c r="AD47"/>
  <c r="X47"/>
  <c r="Z47"/>
  <c r="S47"/>
  <c r="T47"/>
  <c r="P47"/>
  <c r="R47"/>
  <c r="L47"/>
  <c r="M47"/>
  <c r="I47"/>
  <c r="K47"/>
  <c r="E47"/>
  <c r="F47"/>
  <c r="B47"/>
  <c r="D47"/>
  <c r="AF46"/>
  <c r="AH46"/>
  <c r="AB46"/>
  <c r="AD46"/>
  <c r="X46"/>
  <c r="AK46"/>
  <c r="Z46"/>
  <c r="S46"/>
  <c r="T46"/>
  <c r="P46"/>
  <c r="R46"/>
  <c r="L46"/>
  <c r="M46"/>
  <c r="I46"/>
  <c r="K46"/>
  <c r="E46"/>
  <c r="F46"/>
  <c r="B46"/>
  <c r="D46"/>
  <c r="AF45"/>
  <c r="AH45"/>
  <c r="AB45"/>
  <c r="AD45"/>
  <c r="X45"/>
  <c r="Z45"/>
  <c r="S45"/>
  <c r="T45"/>
  <c r="P45"/>
  <c r="R45"/>
  <c r="L45"/>
  <c r="M45"/>
  <c r="I45"/>
  <c r="K45"/>
  <c r="E45"/>
  <c r="F45"/>
  <c r="B45"/>
  <c r="D45"/>
  <c r="AF44"/>
  <c r="AH44"/>
  <c r="AB44"/>
  <c r="AD44"/>
  <c r="X44"/>
  <c r="Z44"/>
  <c r="S44"/>
  <c r="T44"/>
  <c r="P44"/>
  <c r="R44"/>
  <c r="L44"/>
  <c r="M44"/>
  <c r="I44"/>
  <c r="K44"/>
  <c r="E44"/>
  <c r="F44"/>
  <c r="B44"/>
  <c r="D44"/>
  <c r="AF43"/>
  <c r="AH43"/>
  <c r="AB43"/>
  <c r="AD43"/>
  <c r="X43"/>
  <c r="Z43"/>
  <c r="S43"/>
  <c r="T43"/>
  <c r="P43"/>
  <c r="R43"/>
  <c r="L43"/>
  <c r="M43"/>
  <c r="I43"/>
  <c r="K43"/>
  <c r="E43"/>
  <c r="F43"/>
  <c r="B43"/>
  <c r="D43"/>
  <c r="AF42"/>
  <c r="AH42"/>
  <c r="AB42"/>
  <c r="AD42"/>
  <c r="X42"/>
  <c r="Z42"/>
  <c r="S42"/>
  <c r="T42"/>
  <c r="P42"/>
  <c r="R42"/>
  <c r="L42"/>
  <c r="M42"/>
  <c r="I42"/>
  <c r="K42"/>
  <c r="E42"/>
  <c r="F42"/>
  <c r="B42"/>
  <c r="D42"/>
  <c r="AF41"/>
  <c r="AH41"/>
  <c r="AB41"/>
  <c r="AD41"/>
  <c r="X41"/>
  <c r="Z41"/>
  <c r="S41"/>
  <c r="T41"/>
  <c r="P41"/>
  <c r="R41"/>
  <c r="L41"/>
  <c r="M41"/>
  <c r="I41"/>
  <c r="K41"/>
  <c r="E41"/>
  <c r="F41"/>
  <c r="B41"/>
  <c r="D41"/>
  <c r="AF40"/>
  <c r="AB40"/>
  <c r="X40"/>
  <c r="AK40"/>
  <c r="AD40"/>
  <c r="Z40"/>
  <c r="S40"/>
  <c r="T40"/>
  <c r="P40"/>
  <c r="R40"/>
  <c r="L40"/>
  <c r="M40"/>
  <c r="I40"/>
  <c r="K40"/>
  <c r="E40"/>
  <c r="F40"/>
  <c r="B40"/>
  <c r="D40"/>
  <c r="AF39"/>
  <c r="AH39"/>
  <c r="AB39"/>
  <c r="AD39"/>
  <c r="X39"/>
  <c r="Z39"/>
  <c r="S39"/>
  <c r="T39"/>
  <c r="P39"/>
  <c r="R39"/>
  <c r="L39"/>
  <c r="M39"/>
  <c r="I39"/>
  <c r="K39"/>
  <c r="E39"/>
  <c r="F39"/>
  <c r="B39"/>
  <c r="D39"/>
  <c r="AF38"/>
  <c r="AH38"/>
  <c r="AB38"/>
  <c r="AD38"/>
  <c r="X38"/>
  <c r="AK38"/>
  <c r="Z38"/>
  <c r="S38"/>
  <c r="T38"/>
  <c r="P38"/>
  <c r="R38"/>
  <c r="L38"/>
  <c r="M38"/>
  <c r="I38"/>
  <c r="K38"/>
  <c r="E38"/>
  <c r="F38"/>
  <c r="B38"/>
  <c r="D38"/>
  <c r="AF37"/>
  <c r="AH37"/>
  <c r="AB37"/>
  <c r="AD37"/>
  <c r="X37"/>
  <c r="Z37"/>
  <c r="S37"/>
  <c r="T37"/>
  <c r="P37"/>
  <c r="R37"/>
  <c r="L37"/>
  <c r="M37"/>
  <c r="I37"/>
  <c r="K37"/>
  <c r="E37"/>
  <c r="F37"/>
  <c r="B37"/>
  <c r="D37"/>
  <c r="AF36"/>
  <c r="AH36"/>
  <c r="AB36"/>
  <c r="AD36"/>
  <c r="X36"/>
  <c r="Z36"/>
  <c r="S36"/>
  <c r="T36"/>
  <c r="P36"/>
  <c r="R36"/>
  <c r="L36"/>
  <c r="M36"/>
  <c r="I36"/>
  <c r="K36"/>
  <c r="E36"/>
  <c r="F36"/>
  <c r="B36"/>
  <c r="D36"/>
  <c r="AF35"/>
  <c r="AH35"/>
  <c r="AB35"/>
  <c r="AD35"/>
  <c r="X35"/>
  <c r="Z35"/>
  <c r="S35"/>
  <c r="T35"/>
  <c r="P35"/>
  <c r="R35"/>
  <c r="L35"/>
  <c r="M35"/>
  <c r="I35"/>
  <c r="K35"/>
  <c r="E35"/>
  <c r="F35"/>
  <c r="B35"/>
  <c r="D35"/>
  <c r="AF34"/>
  <c r="AH34"/>
  <c r="AB34"/>
  <c r="AD34"/>
  <c r="X34"/>
  <c r="Z34"/>
  <c r="S34"/>
  <c r="T34"/>
  <c r="P34"/>
  <c r="R34"/>
  <c r="L34"/>
  <c r="M34"/>
  <c r="I34"/>
  <c r="K34"/>
  <c r="J277"/>
  <c r="E34"/>
  <c r="F34"/>
  <c r="B34"/>
  <c r="D34"/>
  <c r="AF33"/>
  <c r="AH33"/>
  <c r="AB33"/>
  <c r="AD33"/>
  <c r="X33"/>
  <c r="Z33"/>
  <c r="S33"/>
  <c r="T33"/>
  <c r="P33"/>
  <c r="R33"/>
  <c r="L33"/>
  <c r="M33"/>
  <c r="I33"/>
  <c r="K33"/>
  <c r="E33"/>
  <c r="F33"/>
  <c r="B33"/>
  <c r="D33"/>
  <c r="AF32"/>
  <c r="AB32"/>
  <c r="X32"/>
  <c r="AK32"/>
  <c r="AD32"/>
  <c r="Z32"/>
  <c r="S32"/>
  <c r="T32"/>
  <c r="P32"/>
  <c r="R32"/>
  <c r="L32"/>
  <c r="M32"/>
  <c r="I32"/>
  <c r="K32"/>
  <c r="E32"/>
  <c r="F32"/>
  <c r="B32"/>
  <c r="D32"/>
  <c r="AF31"/>
  <c r="AH31"/>
  <c r="AB31"/>
  <c r="AD31"/>
  <c r="X31"/>
  <c r="Z31"/>
  <c r="S31"/>
  <c r="T31"/>
  <c r="P31"/>
  <c r="R31"/>
  <c r="L31"/>
  <c r="M31"/>
  <c r="I31"/>
  <c r="K31"/>
  <c r="E31"/>
  <c r="F31"/>
  <c r="B31"/>
  <c r="D31"/>
  <c r="AF30"/>
  <c r="AH30"/>
  <c r="AB30"/>
  <c r="AD30"/>
  <c r="X30"/>
  <c r="AK30"/>
  <c r="Z30"/>
  <c r="S30"/>
  <c r="T30"/>
  <c r="P30"/>
  <c r="R30"/>
  <c r="L30"/>
  <c r="M30"/>
  <c r="I30"/>
  <c r="K30"/>
  <c r="E30"/>
  <c r="F30"/>
  <c r="B30"/>
  <c r="D30"/>
  <c r="AF29"/>
  <c r="AH29"/>
  <c r="AB29"/>
  <c r="AD29"/>
  <c r="X29"/>
  <c r="Z29"/>
  <c r="S29"/>
  <c r="T29"/>
  <c r="P29"/>
  <c r="R29"/>
  <c r="L29"/>
  <c r="M29"/>
  <c r="I29"/>
  <c r="K29"/>
  <c r="E29"/>
  <c r="F29"/>
  <c r="B29"/>
  <c r="D29"/>
  <c r="AF28"/>
  <c r="AH28"/>
  <c r="AB28"/>
  <c r="AD28"/>
  <c r="X28"/>
  <c r="Z28"/>
  <c r="S28"/>
  <c r="T28"/>
  <c r="P28"/>
  <c r="R28"/>
  <c r="L28"/>
  <c r="M28"/>
  <c r="I28"/>
  <c r="K28"/>
  <c r="E28"/>
  <c r="F28"/>
  <c r="B28"/>
  <c r="D28"/>
  <c r="AF27"/>
  <c r="AH27"/>
  <c r="AB27"/>
  <c r="AD27"/>
  <c r="X27"/>
  <c r="Z27"/>
  <c r="S27"/>
  <c r="T27"/>
  <c r="P27"/>
  <c r="R27"/>
  <c r="L27"/>
  <c r="M27"/>
  <c r="I27"/>
  <c r="K27"/>
  <c r="E27"/>
  <c r="F27"/>
  <c r="B27"/>
  <c r="D27"/>
  <c r="AF26"/>
  <c r="AH26"/>
  <c r="AB26"/>
  <c r="AD26"/>
  <c r="X26"/>
  <c r="Z26"/>
  <c r="S26"/>
  <c r="T26"/>
  <c r="P26"/>
  <c r="R26"/>
  <c r="L26"/>
  <c r="M26"/>
  <c r="I26"/>
  <c r="K26"/>
  <c r="E26"/>
  <c r="F26"/>
  <c r="B26"/>
  <c r="D26"/>
  <c r="AF25"/>
  <c r="AH25"/>
  <c r="AB25"/>
  <c r="AD25"/>
  <c r="X25"/>
  <c r="Z25"/>
  <c r="S25"/>
  <c r="T25"/>
  <c r="P25"/>
  <c r="R25"/>
  <c r="L25"/>
  <c r="M25"/>
  <c r="I25"/>
  <c r="K25"/>
  <c r="E25"/>
  <c r="F25"/>
  <c r="B25"/>
  <c r="D25"/>
  <c r="AF24"/>
  <c r="AB24"/>
  <c r="X24"/>
  <c r="AK24"/>
  <c r="AD24"/>
  <c r="Z24"/>
  <c r="S24"/>
  <c r="T24"/>
  <c r="P24"/>
  <c r="R24"/>
  <c r="L24"/>
  <c r="M24"/>
  <c r="I24"/>
  <c r="K24"/>
  <c r="E24"/>
  <c r="F24"/>
  <c r="B24"/>
  <c r="D24"/>
  <c r="AF23"/>
  <c r="AH23"/>
  <c r="AB23"/>
  <c r="AD23"/>
  <c r="X23"/>
  <c r="Z23"/>
  <c r="S23"/>
  <c r="T23"/>
  <c r="P23"/>
  <c r="R23"/>
  <c r="L23"/>
  <c r="M23"/>
  <c r="I23"/>
  <c r="K23"/>
  <c r="E23"/>
  <c r="F23"/>
  <c r="B23"/>
  <c r="D23"/>
  <c r="AF22"/>
  <c r="AH22"/>
  <c r="AB22"/>
  <c r="AD22"/>
  <c r="X22"/>
  <c r="AK22"/>
  <c r="Z22"/>
  <c r="S22"/>
  <c r="T22"/>
  <c r="P22"/>
  <c r="R22"/>
  <c r="L22"/>
  <c r="M22"/>
  <c r="I22"/>
  <c r="K22"/>
  <c r="E22"/>
  <c r="F22"/>
  <c r="B22"/>
  <c r="D22"/>
  <c r="AF21"/>
  <c r="AH21"/>
  <c r="AB21"/>
  <c r="AD21"/>
  <c r="X21"/>
  <c r="Z21"/>
  <c r="S21"/>
  <c r="T21"/>
  <c r="P21"/>
  <c r="R21"/>
  <c r="L21"/>
  <c r="M21"/>
  <c r="I21"/>
  <c r="K21"/>
  <c r="E21"/>
  <c r="F21"/>
  <c r="B21"/>
  <c r="D21"/>
  <c r="AF20"/>
  <c r="AH20"/>
  <c r="AB20"/>
  <c r="AD20"/>
  <c r="X20"/>
  <c r="Z20"/>
  <c r="S20"/>
  <c r="T20"/>
  <c r="P20"/>
  <c r="R20"/>
  <c r="L20"/>
  <c r="M20"/>
  <c r="I20"/>
  <c r="K20"/>
  <c r="E20"/>
  <c r="F20"/>
  <c r="B20"/>
  <c r="D20"/>
  <c r="AF19"/>
  <c r="AH19"/>
  <c r="AB19"/>
  <c r="AD19"/>
  <c r="X19"/>
  <c r="Z19"/>
  <c r="S19"/>
  <c r="T19"/>
  <c r="P19"/>
  <c r="R19"/>
  <c r="L19"/>
  <c r="M19"/>
  <c r="I19"/>
  <c r="K19"/>
  <c r="E19"/>
  <c r="F19"/>
  <c r="B19"/>
  <c r="D19"/>
  <c r="AF18"/>
  <c r="AH18"/>
  <c r="AB18"/>
  <c r="AD18"/>
  <c r="X18"/>
  <c r="Z18"/>
  <c r="S18"/>
  <c r="T18"/>
  <c r="P18"/>
  <c r="R18"/>
  <c r="L18"/>
  <c r="M18"/>
  <c r="I18"/>
  <c r="K18"/>
  <c r="E18"/>
  <c r="F18"/>
  <c r="B18"/>
  <c r="D18"/>
  <c r="AF17"/>
  <c r="AH17"/>
  <c r="AB17"/>
  <c r="AD17"/>
  <c r="X17"/>
  <c r="Z17"/>
  <c r="S17"/>
  <c r="T17"/>
  <c r="P17"/>
  <c r="R17"/>
  <c r="L17"/>
  <c r="M17"/>
  <c r="I17"/>
  <c r="K17"/>
  <c r="E17"/>
  <c r="F17"/>
  <c r="B17"/>
  <c r="D17"/>
  <c r="AF16"/>
  <c r="AB16"/>
  <c r="X16"/>
  <c r="AK16"/>
  <c r="AD16"/>
  <c r="Z16"/>
  <c r="S16"/>
  <c r="T16"/>
  <c r="P16"/>
  <c r="R16"/>
  <c r="L16"/>
  <c r="M16"/>
  <c r="I16"/>
  <c r="K16"/>
  <c r="E16"/>
  <c r="F16"/>
  <c r="B16"/>
  <c r="D16"/>
  <c r="AF15"/>
  <c r="AH15"/>
  <c r="AB15"/>
  <c r="AD15"/>
  <c r="X15"/>
  <c r="Z15"/>
  <c r="S15"/>
  <c r="T15"/>
  <c r="P15"/>
  <c r="R15"/>
  <c r="L15"/>
  <c r="M15"/>
  <c r="I15"/>
  <c r="K15"/>
  <c r="E15"/>
  <c r="F15"/>
  <c r="B15"/>
  <c r="D15"/>
  <c r="AF14"/>
  <c r="AH14"/>
  <c r="AB14"/>
  <c r="AD14"/>
  <c r="X14"/>
  <c r="AK14"/>
  <c r="Z14"/>
  <c r="S14"/>
  <c r="T14"/>
  <c r="P14"/>
  <c r="R14"/>
  <c r="L14"/>
  <c r="M14"/>
  <c r="I14"/>
  <c r="K14"/>
  <c r="E14"/>
  <c r="F14"/>
  <c r="B14"/>
  <c r="D14"/>
  <c r="AF13"/>
  <c r="AH13"/>
  <c r="AB13"/>
  <c r="AD13"/>
  <c r="X13"/>
  <c r="Z13"/>
  <c r="S13"/>
  <c r="T13"/>
  <c r="P13"/>
  <c r="R13"/>
  <c r="L13"/>
  <c r="M13"/>
  <c r="I13"/>
  <c r="K13"/>
  <c r="E13"/>
  <c r="F13"/>
  <c r="B13"/>
  <c r="D13"/>
  <c r="AF12"/>
  <c r="AH12"/>
  <c r="AB12"/>
  <c r="AD12"/>
  <c r="X12"/>
  <c r="Z12"/>
  <c r="S12"/>
  <c r="T12"/>
  <c r="P12"/>
  <c r="R12"/>
  <c r="L12"/>
  <c r="M12"/>
  <c r="I12"/>
  <c r="K12"/>
  <c r="E12"/>
  <c r="F12"/>
  <c r="B12"/>
  <c r="D12"/>
  <c r="AF11"/>
  <c r="AH11"/>
  <c r="AB11"/>
  <c r="AD11"/>
  <c r="X11"/>
  <c r="Z11"/>
  <c r="S11"/>
  <c r="T11"/>
  <c r="P11"/>
  <c r="R11"/>
  <c r="L11"/>
  <c r="M11"/>
  <c r="I11"/>
  <c r="K11"/>
  <c r="E11"/>
  <c r="F11"/>
  <c r="B11"/>
  <c r="D11"/>
  <c r="AF10"/>
  <c r="AH10"/>
  <c r="AB10"/>
  <c r="X10"/>
  <c r="Z10"/>
  <c r="S10"/>
  <c r="T10"/>
  <c r="P10"/>
  <c r="R10"/>
  <c r="L10"/>
  <c r="M10"/>
  <c r="I10"/>
  <c r="K10"/>
  <c r="E10"/>
  <c r="F10"/>
  <c r="B10"/>
  <c r="D10"/>
  <c r="AF9"/>
  <c r="AH9"/>
  <c r="AB9"/>
  <c r="AD9"/>
  <c r="X9"/>
  <c r="Z9"/>
  <c r="S9"/>
  <c r="T9"/>
  <c r="P9"/>
  <c r="R9"/>
  <c r="L9"/>
  <c r="M9"/>
  <c r="I9"/>
  <c r="K9"/>
  <c r="E9"/>
  <c r="F9"/>
  <c r="B9"/>
  <c r="D9"/>
  <c r="AF8"/>
  <c r="AH8"/>
  <c r="AB8"/>
  <c r="AD8"/>
  <c r="X8"/>
  <c r="Z8"/>
  <c r="S8"/>
  <c r="T8"/>
  <c r="P8"/>
  <c r="R8"/>
  <c r="L8"/>
  <c r="M8"/>
  <c r="I8"/>
  <c r="K8"/>
  <c r="E8"/>
  <c r="F8"/>
  <c r="B8"/>
  <c r="D8"/>
  <c r="AF7"/>
  <c r="AH7"/>
  <c r="AB7"/>
  <c r="AD7"/>
  <c r="X7"/>
  <c r="Z7"/>
  <c r="S7"/>
  <c r="T7"/>
  <c r="P7"/>
  <c r="R7"/>
  <c r="L7"/>
  <c r="M7"/>
  <c r="I7"/>
  <c r="K7"/>
  <c r="E7"/>
  <c r="F7"/>
  <c r="B7"/>
  <c r="D7"/>
  <c r="AF6"/>
  <c r="AH6"/>
  <c r="AB6"/>
  <c r="AD6"/>
  <c r="X6"/>
  <c r="Z6"/>
  <c r="S6"/>
  <c r="T6"/>
  <c r="P6"/>
  <c r="R6"/>
  <c r="L6"/>
  <c r="M6"/>
  <c r="I6"/>
  <c r="K6"/>
  <c r="E6"/>
  <c r="F6"/>
  <c r="B6"/>
  <c r="D6"/>
  <c r="AF5"/>
  <c r="AH5"/>
  <c r="AB5"/>
  <c r="AD5"/>
  <c r="X5"/>
  <c r="Z5"/>
  <c r="S5"/>
  <c r="T5"/>
  <c r="P5"/>
  <c r="R5"/>
  <c r="L5"/>
  <c r="M5"/>
  <c r="I5"/>
  <c r="K5"/>
  <c r="E5"/>
  <c r="F5"/>
  <c r="B5"/>
  <c r="D5"/>
  <c r="AF4"/>
  <c r="AH4"/>
  <c r="AB4"/>
  <c r="AD4"/>
  <c r="X4"/>
  <c r="Z4"/>
  <c r="S4"/>
  <c r="T4"/>
  <c r="P4"/>
  <c r="R4"/>
  <c r="L4"/>
  <c r="M4"/>
  <c r="I4"/>
  <c r="K4"/>
  <c r="E4"/>
  <c r="F4"/>
  <c r="B4"/>
  <c r="D4"/>
  <c r="E54" i="5"/>
  <c r="D83"/>
  <c r="E55"/>
  <c r="E39"/>
  <c r="E38"/>
  <c r="E37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6"/>
  <c r="E15"/>
  <c r="E14"/>
  <c r="E13"/>
  <c r="E12"/>
  <c r="E11"/>
  <c r="E10"/>
  <c r="E9"/>
  <c r="E8"/>
  <c r="E7"/>
  <c r="E6"/>
  <c r="E4"/>
  <c r="I11" i="4"/>
  <c r="F7"/>
  <c r="F6"/>
  <c r="K11" i="2"/>
  <c r="AD5"/>
  <c r="J11"/>
  <c r="G11"/>
  <c r="N6"/>
  <c r="M6"/>
  <c r="M8"/>
  <c r="AB5"/>
  <c r="AA5"/>
  <c r="N5"/>
  <c r="M5"/>
  <c r="M7"/>
  <c r="N7"/>
  <c r="J18" i="1"/>
  <c r="I18"/>
  <c r="I17"/>
  <c r="J17"/>
  <c r="J16"/>
  <c r="I16"/>
  <c r="I15"/>
  <c r="J15"/>
  <c r="T14"/>
  <c r="I14"/>
  <c r="J14"/>
  <c r="T13"/>
  <c r="J13"/>
  <c r="T12"/>
  <c r="J12"/>
  <c r="T11"/>
  <c r="J11"/>
  <c r="T10"/>
  <c r="I10"/>
  <c r="J10"/>
  <c r="T9"/>
  <c r="J9"/>
  <c r="I9"/>
  <c r="T8"/>
  <c r="J8"/>
  <c r="I8"/>
  <c r="T7"/>
  <c r="J7"/>
  <c r="I7"/>
  <c r="T6"/>
  <c r="I6"/>
  <c r="T5"/>
  <c r="J5"/>
  <c r="I5"/>
  <c r="T4"/>
  <c r="J4"/>
  <c r="I4"/>
  <c r="T3"/>
  <c r="T15"/>
  <c r="X4"/>
  <c r="J3"/>
  <c r="I3"/>
  <c r="AK10" i="6"/>
  <c r="AD10"/>
  <c r="AH138"/>
  <c r="AK138"/>
  <c r="AD168"/>
  <c r="AK168"/>
  <c r="AD176"/>
  <c r="AK176"/>
  <c r="AD184"/>
  <c r="AK184"/>
  <c r="AD192"/>
  <c r="AK192"/>
  <c r="AD200"/>
  <c r="AK200"/>
  <c r="AD208"/>
  <c r="AK208"/>
  <c r="AH122"/>
  <c r="AK122"/>
  <c r="AD170"/>
  <c r="AK170"/>
  <c r="AD178"/>
  <c r="AK178"/>
  <c r="AD186"/>
  <c r="AK186"/>
  <c r="AD194"/>
  <c r="AK194"/>
  <c r="AD202"/>
  <c r="AK202"/>
  <c r="AD210"/>
  <c r="AK210"/>
  <c r="AK220"/>
  <c r="AH220"/>
  <c r="AK126"/>
  <c r="AK146"/>
  <c r="AK158"/>
  <c r="AK160"/>
  <c r="AK162"/>
  <c r="AK165"/>
  <c r="AK173"/>
  <c r="AK181"/>
  <c r="AK189"/>
  <c r="AK197"/>
  <c r="AK230"/>
  <c r="AK67"/>
  <c r="AK101"/>
  <c r="AK110"/>
  <c r="AK130"/>
  <c r="AK167"/>
  <c r="AK175"/>
  <c r="AK183"/>
  <c r="AK191"/>
  <c r="AK199"/>
  <c r="AK207"/>
  <c r="AK215"/>
  <c r="AK255"/>
  <c r="AK61"/>
  <c r="AD61"/>
  <c r="AH90"/>
  <c r="AK90"/>
  <c r="AH154"/>
  <c r="AK154"/>
  <c r="AD166"/>
  <c r="AK166"/>
  <c r="AD174"/>
  <c r="AK174"/>
  <c r="AD182"/>
  <c r="AK182"/>
  <c r="AD190"/>
  <c r="AK190"/>
  <c r="AD198"/>
  <c r="AK198"/>
  <c r="AD206"/>
  <c r="AK206"/>
  <c r="AD214"/>
  <c r="AK214"/>
  <c r="AK237"/>
  <c r="AD237"/>
  <c r="AK263"/>
  <c r="AH263"/>
  <c r="AK264"/>
  <c r="AH264"/>
  <c r="AK63"/>
  <c r="AH63"/>
  <c r="AH92"/>
  <c r="AK92"/>
  <c r="AH106"/>
  <c r="AK106"/>
  <c r="AD164"/>
  <c r="AK164"/>
  <c r="AD172"/>
  <c r="AK172"/>
  <c r="AD180"/>
  <c r="AK180"/>
  <c r="AD188"/>
  <c r="AK188"/>
  <c r="AD196"/>
  <c r="AK196"/>
  <c r="AD204"/>
  <c r="AK204"/>
  <c r="AD212"/>
  <c r="AK212"/>
  <c r="AK228"/>
  <c r="AH228"/>
  <c r="AK118"/>
  <c r="AK142"/>
  <c r="AK159"/>
  <c r="AK161"/>
  <c r="AK163"/>
  <c r="AK171"/>
  <c r="AK179"/>
  <c r="AK187"/>
  <c r="AK195"/>
  <c r="AK203"/>
  <c r="AK211"/>
  <c r="AK222"/>
  <c r="AK8"/>
  <c r="P243"/>
  <c r="AF243"/>
  <c r="AB243"/>
  <c r="X243"/>
  <c r="AK243"/>
  <c r="AH16"/>
  <c r="AH24"/>
  <c r="AH32"/>
  <c r="AH40"/>
  <c r="AH48"/>
  <c r="AH56"/>
  <c r="AD65"/>
  <c r="AH79"/>
  <c r="AK83"/>
  <c r="AK86"/>
  <c r="AK87"/>
  <c r="AK93"/>
  <c r="AK100"/>
  <c r="AK114"/>
  <c r="AK134"/>
  <c r="AH159"/>
  <c r="AH161"/>
  <c r="AH163"/>
  <c r="AK169"/>
  <c r="AH171"/>
  <c r="AH179"/>
  <c r="AH187"/>
  <c r="AK193"/>
  <c r="AH195"/>
  <c r="AH203"/>
  <c r="AH211"/>
  <c r="AH222"/>
  <c r="AK224"/>
  <c r="AK232"/>
  <c r="AK241"/>
  <c r="AK257"/>
  <c r="AK6"/>
  <c r="AK12"/>
  <c r="AK18"/>
  <c r="AK20"/>
  <c r="AK26"/>
  <c r="AK28"/>
  <c r="AK34"/>
  <c r="AK36"/>
  <c r="AK42"/>
  <c r="AK44"/>
  <c r="AK50"/>
  <c r="AK52"/>
  <c r="AK58"/>
  <c r="AK70"/>
  <c r="AK96"/>
  <c r="AK104"/>
  <c r="AK177"/>
  <c r="AK185"/>
  <c r="AK201"/>
  <c r="AK205"/>
  <c r="AK209"/>
  <c r="AK213"/>
  <c r="AK218"/>
  <c r="AK226"/>
  <c r="AK239"/>
  <c r="AK248"/>
  <c r="B270"/>
  <c r="AK259"/>
  <c r="AK260"/>
  <c r="AK261"/>
  <c r="AK262"/>
  <c r="AK266"/>
  <c r="J278"/>
  <c r="J279"/>
  <c r="T241"/>
  <c r="T243"/>
  <c r="M241"/>
  <c r="M243"/>
  <c r="AH73"/>
  <c r="AK73"/>
  <c r="AH77"/>
  <c r="AK77"/>
  <c r="AH81"/>
  <c r="AK81"/>
  <c r="AH85"/>
  <c r="AK85"/>
  <c r="AH89"/>
  <c r="AK89"/>
  <c r="AH95"/>
  <c r="AK95"/>
  <c r="AH99"/>
  <c r="AK99"/>
  <c r="AH103"/>
  <c r="AK103"/>
  <c r="AD221"/>
  <c r="AK221"/>
  <c r="Z256"/>
  <c r="X270"/>
  <c r="AD223"/>
  <c r="AK223"/>
  <c r="AH265"/>
  <c r="AK265"/>
  <c r="AH107"/>
  <c r="AK107"/>
  <c r="AH111"/>
  <c r="AK111"/>
  <c r="AH115"/>
  <c r="AK115"/>
  <c r="AH119"/>
  <c r="AK119"/>
  <c r="AH123"/>
  <c r="AK123"/>
  <c r="AH127"/>
  <c r="AK127"/>
  <c r="AH131"/>
  <c r="AK131"/>
  <c r="AH135"/>
  <c r="AK135"/>
  <c r="AH139"/>
  <c r="AK139"/>
  <c r="AH143"/>
  <c r="AK143"/>
  <c r="AH147"/>
  <c r="AK147"/>
  <c r="AH151"/>
  <c r="AK151"/>
  <c r="AH155"/>
  <c r="AK155"/>
  <c r="AD217"/>
  <c r="AK217"/>
  <c r="AD225"/>
  <c r="AK225"/>
  <c r="AB270"/>
  <c r="AD250"/>
  <c r="AH267"/>
  <c r="AK267"/>
  <c r="C279"/>
  <c r="C278"/>
  <c r="D241"/>
  <c r="D243"/>
  <c r="K241"/>
  <c r="K243"/>
  <c r="R241"/>
  <c r="R243"/>
  <c r="Z241"/>
  <c r="Z243"/>
  <c r="AK5"/>
  <c r="AK9"/>
  <c r="AK13"/>
  <c r="AK17"/>
  <c r="AK21"/>
  <c r="AK25"/>
  <c r="AK29"/>
  <c r="AK33"/>
  <c r="AK37"/>
  <c r="AK41"/>
  <c r="AK45"/>
  <c r="AK49"/>
  <c r="AK53"/>
  <c r="AK57"/>
  <c r="AK60"/>
  <c r="AK64"/>
  <c r="AK68"/>
  <c r="B243"/>
  <c r="B273"/>
  <c r="I243"/>
  <c r="AK72"/>
  <c r="AK88"/>
  <c r="AK94"/>
  <c r="AK98"/>
  <c r="AK105"/>
  <c r="AK109"/>
  <c r="AK113"/>
  <c r="AK116"/>
  <c r="AK120"/>
  <c r="AK124"/>
  <c r="AK129"/>
  <c r="AK132"/>
  <c r="AK137"/>
  <c r="AK140"/>
  <c r="AK145"/>
  <c r="AK148"/>
  <c r="AK149"/>
  <c r="AK156"/>
  <c r="F241"/>
  <c r="F243"/>
  <c r="AK7"/>
  <c r="AK11"/>
  <c r="AK15"/>
  <c r="AK19"/>
  <c r="AK23"/>
  <c r="AK27"/>
  <c r="AK31"/>
  <c r="AK35"/>
  <c r="AK39"/>
  <c r="AK43"/>
  <c r="AK47"/>
  <c r="AK51"/>
  <c r="AK55"/>
  <c r="AK59"/>
  <c r="AK62"/>
  <c r="AK66"/>
  <c r="AH74"/>
  <c r="AH78"/>
  <c r="AH82"/>
  <c r="AH86"/>
  <c r="AK91"/>
  <c r="AH96"/>
  <c r="AH100"/>
  <c r="AH104"/>
  <c r="AK247"/>
  <c r="P270"/>
  <c r="P273"/>
  <c r="AD219"/>
  <c r="AK219"/>
  <c r="AK76"/>
  <c r="AK80"/>
  <c r="AK84"/>
  <c r="AK102"/>
  <c r="AK108"/>
  <c r="AK112"/>
  <c r="AK117"/>
  <c r="AK121"/>
  <c r="AK125"/>
  <c r="AK128"/>
  <c r="AK133"/>
  <c r="AK136"/>
  <c r="AK141"/>
  <c r="AK144"/>
  <c r="AK152"/>
  <c r="AK153"/>
  <c r="AK157"/>
  <c r="AK4"/>
  <c r="AK69"/>
  <c r="AK240"/>
  <c r="R269"/>
  <c r="R270"/>
  <c r="AK227"/>
  <c r="AK229"/>
  <c r="AK231"/>
  <c r="AK233"/>
  <c r="AK234"/>
  <c r="AK235"/>
  <c r="AK236"/>
  <c r="AK238"/>
  <c r="AK244"/>
  <c r="AK246"/>
  <c r="AF270"/>
  <c r="AF273"/>
  <c r="I270"/>
  <c r="AK250"/>
  <c r="AK251"/>
  <c r="AK252"/>
  <c r="AK253"/>
  <c r="AK254"/>
  <c r="AK256"/>
  <c r="AK258"/>
  <c r="AK216"/>
  <c r="AK249"/>
  <c r="E42" i="5"/>
  <c r="M10" i="2"/>
  <c r="N10"/>
  <c r="M11"/>
  <c r="N11"/>
  <c r="N8"/>
  <c r="M9"/>
  <c r="N9"/>
  <c r="X273" i="6"/>
  <c r="AD241"/>
  <c r="AD243"/>
  <c r="J280"/>
  <c r="AH241"/>
  <c r="AH243"/>
  <c r="C280"/>
  <c r="D275"/>
  <c r="AB273"/>
  <c r="AC276"/>
  <c r="I273"/>
  <c r="AH278"/>
  <c r="AK268"/>
  <c r="AK269"/>
  <c r="AK271"/>
  <c r="AK273"/>
</calcChain>
</file>

<file path=xl/sharedStrings.xml><?xml version="1.0" encoding="utf-8"?>
<sst xmlns="http://schemas.openxmlformats.org/spreadsheetml/2006/main" count="1847" uniqueCount="426">
  <si>
    <t>EDIC DAILY YOKOHAMA SALES</t>
  </si>
  <si>
    <t>EDIC DAILY OTHER BRAND SALES</t>
  </si>
  <si>
    <t>DATE</t>
  </si>
  <si>
    <t>DR/SI</t>
  </si>
  <si>
    <t>CUST. NAME</t>
  </si>
  <si>
    <t>QTY.</t>
  </si>
  <si>
    <t>UNITS</t>
  </si>
  <si>
    <t>PARTICULAR</t>
  </si>
  <si>
    <t>GROSS PRICE</t>
  </si>
  <si>
    <t>PERC.%</t>
  </si>
  <si>
    <t>NET PRICE</t>
  </si>
  <si>
    <t>TOTAL NP</t>
  </si>
  <si>
    <t>REMARKS</t>
  </si>
  <si>
    <t>DELIVERY DATE</t>
  </si>
  <si>
    <t>TOTAL YK &amp; OTHERS</t>
  </si>
  <si>
    <t>YOKOHAMA AUTOSHOP</t>
  </si>
  <si>
    <t>PCS</t>
  </si>
  <si>
    <t>175 R13 RY818</t>
  </si>
  <si>
    <t>COFTA MOULDING</t>
  </si>
  <si>
    <t>SETS.</t>
  </si>
  <si>
    <t>SWIFTHORSE  FORKLIFT 815X115</t>
  </si>
  <si>
    <t>RONET TIRE CENTER &amp; SERVICES</t>
  </si>
  <si>
    <t>195/65 R15 A300</t>
  </si>
  <si>
    <t>PCS.</t>
  </si>
  <si>
    <t>FLAP 815X15</t>
  </si>
  <si>
    <t>MYCKAE TIRE SUPPLY</t>
  </si>
  <si>
    <t>205/65 R15 AA01</t>
  </si>
  <si>
    <t>INTERIOR 815X15</t>
  </si>
  <si>
    <t>195/50 R16 AR01</t>
  </si>
  <si>
    <t>No stock</t>
  </si>
  <si>
    <t>LYNX FORKLIFT 650X10</t>
  </si>
  <si>
    <t>195/65 R15 AA01</t>
  </si>
  <si>
    <t>INTERIOR 650X10</t>
  </si>
  <si>
    <t>195/70 R14 AA01</t>
  </si>
  <si>
    <t>GRAND ASIA METAL</t>
  </si>
  <si>
    <t>TUBE 10X20 EVERWEAR</t>
  </si>
  <si>
    <t>185/70 R13 AA01</t>
  </si>
  <si>
    <t>FLAP  20R</t>
  </si>
  <si>
    <t>195/55 R15 AA01</t>
  </si>
  <si>
    <t>GRAINCOM CORPORATION</t>
  </si>
  <si>
    <t>TUBE G-14</t>
  </si>
  <si>
    <t>HAULING ONE</t>
  </si>
  <si>
    <t>195 R14 Y356</t>
  </si>
  <si>
    <t>FIX</t>
  </si>
  <si>
    <t>PHILFLEX</t>
  </si>
  <si>
    <t>OTANI 10 X 20 16PLY LUG</t>
  </si>
  <si>
    <t>ABC TRANSPORT</t>
  </si>
  <si>
    <t>175/65 R14 AA01</t>
  </si>
  <si>
    <t>PC</t>
  </si>
  <si>
    <t>OTANI 10 X 20 16PLY RIB</t>
  </si>
  <si>
    <t>SOLID - AGRI</t>
  </si>
  <si>
    <t>185 R14 Y356</t>
  </si>
  <si>
    <t>JET-AN</t>
  </si>
  <si>
    <t>DEESTONE 13 X 24 D310</t>
  </si>
  <si>
    <t>CJY</t>
  </si>
  <si>
    <t>STORK TRAVEL</t>
  </si>
  <si>
    <t>BRIDGESTONE 195 R15 R623</t>
  </si>
  <si>
    <t>205/70 R15 G046</t>
  </si>
  <si>
    <t>195/60 R15 A300</t>
  </si>
  <si>
    <t xml:space="preserve">PC </t>
  </si>
  <si>
    <t>195/65 R17 AA01</t>
  </si>
  <si>
    <t>AR</t>
  </si>
  <si>
    <t>PDC</t>
  </si>
  <si>
    <t>CUSTOMER NAME</t>
  </si>
  <si>
    <t>ACCOUNT</t>
  </si>
  <si>
    <t>TERMS</t>
  </si>
  <si>
    <t>CREDIT</t>
  </si>
  <si>
    <t>DATE ISSUED</t>
  </si>
  <si>
    <t>DR/SR NO.</t>
  </si>
  <si>
    <t>DR/SI AMOUNT</t>
  </si>
  <si>
    <t>OFC NET AMOUNT</t>
  </si>
  <si>
    <t>GIGI</t>
  </si>
  <si>
    <t>TOTAL
OFC. NET</t>
  </si>
  <si>
    <t>TOTAL
GIGI</t>
  </si>
  <si>
    <t>Date Today</t>
  </si>
  <si>
    <t>TOTAL DAYS</t>
  </si>
  <si>
    <t xml:space="preserve">DR/SI DATE </t>
  </si>
  <si>
    <t>AMOUNT</t>
  </si>
  <si>
    <t>CHQ AMOUNT</t>
  </si>
  <si>
    <t>CQ DATE</t>
  </si>
  <si>
    <t>CHQ. NO.</t>
  </si>
  <si>
    <t>TOTAL  AMOUNT</t>
  </si>
  <si>
    <t>TOTAL OFC.
 NET AMOUNT</t>
  </si>
  <si>
    <t>OFFICE</t>
  </si>
  <si>
    <t>30 - 45</t>
  </si>
  <si>
    <t>29 DAYS</t>
  </si>
  <si>
    <t>MBTC 4450195399</t>
  </si>
  <si>
    <t>Collection: ms Marie</t>
  </si>
  <si>
    <t xml:space="preserve"> </t>
  </si>
  <si>
    <t>EXPRESS DYMAN^S INTERNATIONAL CORP.</t>
  </si>
  <si>
    <t>SI #.</t>
  </si>
  <si>
    <t>DATE:</t>
  </si>
  <si>
    <t>CUSTOMER</t>
  </si>
  <si>
    <t>09-06-2007</t>
  </si>
  <si>
    <t>Avesco</t>
  </si>
  <si>
    <t>PAID</t>
  </si>
  <si>
    <t>09-04-2007</t>
  </si>
  <si>
    <t>Philip Ong</t>
  </si>
  <si>
    <t>10-09-2007</t>
  </si>
  <si>
    <t>Global Destiny Cable Inc.</t>
  </si>
  <si>
    <t>10-15-2007</t>
  </si>
  <si>
    <t>DYMANS INTERNATIONAL CORPORATION</t>
  </si>
  <si>
    <t>DR#</t>
  </si>
  <si>
    <t>08-31-2007</t>
  </si>
  <si>
    <t>New Benelyn</t>
  </si>
  <si>
    <t>09-03-2007</t>
  </si>
  <si>
    <t>Phil.Industrial Gas Corp.</t>
  </si>
  <si>
    <t>Phillip Ong</t>
  </si>
  <si>
    <t>09-08-2007</t>
  </si>
  <si>
    <t>Phillippine Valve Manufacturing Inc.</t>
  </si>
  <si>
    <t>CANCELLED</t>
  </si>
  <si>
    <t>CQ AMOUNT</t>
  </si>
  <si>
    <t>CHECK #</t>
  </si>
  <si>
    <t>ACCNTS PAYABLE</t>
  </si>
  <si>
    <t>500k</t>
  </si>
  <si>
    <t>90-120</t>
  </si>
  <si>
    <t>Excellent Market.</t>
  </si>
  <si>
    <t>A1 RUBBER PHILS. INC.</t>
  </si>
  <si>
    <t>KINGSTONE</t>
  </si>
  <si>
    <t>NEW PRICE</t>
  </si>
  <si>
    <t>PRICE</t>
  </si>
  <si>
    <t>IN</t>
  </si>
  <si>
    <t>ACTUAL</t>
  </si>
  <si>
    <t>TOTAL</t>
  </si>
  <si>
    <t>GOOD YEAR</t>
  </si>
  <si>
    <t xml:space="preserve">195 r14 8ply wrangler </t>
  </si>
  <si>
    <t>BULL TIRE</t>
  </si>
  <si>
    <t>825X20 16PLY lug</t>
  </si>
  <si>
    <t>GAJAH TUNGGAL</t>
  </si>
  <si>
    <t>650X16 8PLY MILER</t>
  </si>
  <si>
    <t>1000X20 16PLY rib</t>
  </si>
  <si>
    <t>1000X20 16PLY LUG</t>
  </si>
  <si>
    <t>11 R 22.5 16PLY RIB</t>
  </si>
  <si>
    <t>750X16 14PLY RIB</t>
  </si>
  <si>
    <t>750X16 12PLY RIB</t>
  </si>
  <si>
    <t>750x15 12ply rib</t>
  </si>
  <si>
    <t>DUNLOP</t>
  </si>
  <si>
    <t>205/55 R16 LM703</t>
  </si>
  <si>
    <t>ALTURA</t>
  </si>
  <si>
    <t>1000X20 16PLY RIB</t>
  </si>
  <si>
    <t>1000X20 16PLY LUG NOVA</t>
  </si>
  <si>
    <t>AUSTONE</t>
  </si>
  <si>
    <t>11 R 22.5 16PLY LUG</t>
  </si>
  <si>
    <t>0TANI</t>
  </si>
  <si>
    <t>10000X20 16PLY LUG</t>
  </si>
  <si>
    <t>BRIDGESTONE</t>
  </si>
  <si>
    <t>1000R20 16PLY RIB</t>
  </si>
  <si>
    <t>11 R 22.5 16PLY  R224</t>
  </si>
  <si>
    <t>DEESTONE 20.5 X25</t>
  </si>
  <si>
    <t>BATTERY</t>
  </si>
  <si>
    <t>ENDURO 2SMF</t>
  </si>
  <si>
    <t>electron 2d</t>
  </si>
  <si>
    <t>ENDURO 3SMF</t>
  </si>
  <si>
    <t>TUBE</t>
  </si>
  <si>
    <t>comando G-15</t>
  </si>
  <si>
    <t>comando dual 15</t>
  </si>
  <si>
    <t>excellent G-15</t>
  </si>
  <si>
    <t>comando F-12</t>
  </si>
  <si>
    <t>good tire  F-12</t>
  </si>
  <si>
    <t>excellent K-14</t>
  </si>
  <si>
    <t>excellent G-14</t>
  </si>
  <si>
    <t>good tire dual 15</t>
  </si>
  <si>
    <t>U tube Dual 15</t>
  </si>
  <si>
    <t>everwear dual 15</t>
  </si>
  <si>
    <t>everwear dual 16</t>
  </si>
  <si>
    <t>dong-ah Dual 16</t>
  </si>
  <si>
    <t>goodtire Dual 16</t>
  </si>
  <si>
    <t>power tube 825x16</t>
  </si>
  <si>
    <t>power tube 1000x20</t>
  </si>
  <si>
    <t xml:space="preserve">first tube 1000x20 </t>
  </si>
  <si>
    <t>dong-ah dual 20</t>
  </si>
  <si>
    <t>everwear dual 20</t>
  </si>
  <si>
    <t xml:space="preserve">rongda 825x20 </t>
  </si>
  <si>
    <t>power tube 825x20</t>
  </si>
  <si>
    <t>bridgestone 11 R 20</t>
  </si>
  <si>
    <t>Sumo 1000 R 20</t>
  </si>
  <si>
    <t>power tube 1000 R 20</t>
  </si>
  <si>
    <t>everwear 1000 r 20</t>
  </si>
  <si>
    <t>everwear 825x20</t>
  </si>
  <si>
    <t>excellent G-16</t>
  </si>
  <si>
    <t>FLAP</t>
  </si>
  <si>
    <t>tube 650x10</t>
  </si>
  <si>
    <t>15L</t>
  </si>
  <si>
    <t>16L</t>
  </si>
  <si>
    <t>20R</t>
  </si>
  <si>
    <t>dong-ah 20 Ry</t>
  </si>
  <si>
    <t>OLD PRICE</t>
  </si>
  <si>
    <t>SEPT. NEW PRICE</t>
  </si>
  <si>
    <t>OCT. NEW PRICE</t>
  </si>
  <si>
    <t>NEW PRICE  SEPT.</t>
  </si>
  <si>
    <t>NEW PRICE  OCT.</t>
  </si>
  <si>
    <t>S760</t>
  </si>
  <si>
    <t>qty</t>
  </si>
  <si>
    <t>price</t>
  </si>
  <si>
    <t>actual</t>
  </si>
  <si>
    <t>165/80R-13 S760</t>
  </si>
  <si>
    <t>195/70R-14 S760</t>
  </si>
  <si>
    <t xml:space="preserve">185/80R-14 S760 </t>
  </si>
  <si>
    <t>155/80R-13 S760</t>
  </si>
  <si>
    <t>A-DRIVE</t>
  </si>
  <si>
    <t xml:space="preserve">175/70R-13 AA01  </t>
  </si>
  <si>
    <t>185/70R-13 AA01</t>
  </si>
  <si>
    <t>185/60R-14 AA01</t>
  </si>
  <si>
    <t>195/60R-14 AA01</t>
  </si>
  <si>
    <t>195/60R-15 AA01</t>
  </si>
  <si>
    <t xml:space="preserve">175/65R-14 AA01  </t>
  </si>
  <si>
    <t>185/65R-14 AA01</t>
  </si>
  <si>
    <t>185/70R-14 AA01</t>
  </si>
  <si>
    <t>195/70R-14 AA01</t>
  </si>
  <si>
    <t>195/50R-15 AA01</t>
  </si>
  <si>
    <t xml:space="preserve">195/55R-15 AA01  </t>
  </si>
  <si>
    <t>185/65R-15 AA01</t>
  </si>
  <si>
    <t>195/65R-15 AA01</t>
  </si>
  <si>
    <t xml:space="preserve">205/65R-15 AA01  </t>
  </si>
  <si>
    <t>205/65R-15 AA01</t>
  </si>
  <si>
    <t>205/55 R-16 AA01</t>
  </si>
  <si>
    <t>165/65R-13 AA01</t>
  </si>
  <si>
    <t>195/65R-14 AA01</t>
  </si>
  <si>
    <t>195/70R-15 AA01</t>
  </si>
  <si>
    <t>205/60R-15 AA01</t>
  </si>
  <si>
    <t>165/70R-13 AA01</t>
  </si>
  <si>
    <t>ADVAN</t>
  </si>
  <si>
    <t>245/40R-18 A10</t>
  </si>
  <si>
    <t>195/55R-15 A050</t>
  </si>
  <si>
    <t>S701</t>
  </si>
  <si>
    <t xml:space="preserve">155R-12 S701 </t>
  </si>
  <si>
    <t>RY818</t>
  </si>
  <si>
    <t>195/70R-15C RY818</t>
  </si>
  <si>
    <t>205/70R-15  RY818</t>
  </si>
  <si>
    <t>195R-14 RY818</t>
  </si>
  <si>
    <t>185R-14 RY818</t>
  </si>
  <si>
    <t xml:space="preserve">175R-13 RY818  </t>
  </si>
  <si>
    <t>215/70R-15 RY818</t>
  </si>
  <si>
    <t>S.DRIVE</t>
  </si>
  <si>
    <t>195/55R-15 AS01</t>
  </si>
  <si>
    <t>205/45R-16 AS01</t>
  </si>
  <si>
    <t>205/50R-16 AS01</t>
  </si>
  <si>
    <t>195/50R-15 AS01</t>
  </si>
  <si>
    <t>205/55R-15 AS01</t>
  </si>
  <si>
    <t>205/40R-17 AS01</t>
  </si>
  <si>
    <t>225/45R-17 AS01</t>
  </si>
  <si>
    <t>205/50R-15 AS01</t>
  </si>
  <si>
    <t>255/35 R18 AS01</t>
  </si>
  <si>
    <t>215/45 R17 AS01</t>
  </si>
  <si>
    <t>205/45 R17 AS01</t>
  </si>
  <si>
    <t>205/55 R16 AS01</t>
  </si>
  <si>
    <t>195/45 R16 AS01</t>
  </si>
  <si>
    <t>G012</t>
  </si>
  <si>
    <t>245/70R16 G012</t>
  </si>
  <si>
    <t>265/70R-15 G012</t>
  </si>
  <si>
    <t>235/75R-15 G012 108S</t>
  </si>
  <si>
    <t>235/75R-15 G012 104s</t>
  </si>
  <si>
    <t>265/70R-16 G012</t>
  </si>
  <si>
    <t>225/70R-15 G012</t>
  </si>
  <si>
    <t>33X12.5R-15 G012</t>
  </si>
  <si>
    <t>275/70R-16 G012</t>
  </si>
  <si>
    <t>30.X9.5R-15 G012</t>
  </si>
  <si>
    <t>31X10.5R-15 G012</t>
  </si>
  <si>
    <t>265/75R-16 G012</t>
  </si>
  <si>
    <t>215/70-16 G012</t>
  </si>
  <si>
    <t>215/80R-15 G012</t>
  </si>
  <si>
    <t>205/80R-16 G012</t>
  </si>
  <si>
    <t>285/75 R16 G012</t>
  </si>
  <si>
    <t>235/70R-15 G012</t>
  </si>
  <si>
    <t>32x11.50R-15 G012</t>
  </si>
  <si>
    <t>245/75R-16 G012</t>
  </si>
  <si>
    <t>205/70 R 15 G012</t>
  </si>
  <si>
    <t>235/60 R 16 G012</t>
  </si>
  <si>
    <t>G046</t>
  </si>
  <si>
    <t>205/70r-15 G046</t>
  </si>
  <si>
    <t>Y356</t>
  </si>
  <si>
    <t>195R-14 Y356</t>
  </si>
  <si>
    <t xml:space="preserve">185R-14 Y356  </t>
  </si>
  <si>
    <t>A460    advan</t>
  </si>
  <si>
    <t>A460</t>
  </si>
  <si>
    <t>195/50 R16 A460</t>
  </si>
  <si>
    <t>A300</t>
  </si>
  <si>
    <t xml:space="preserve">205/65R-15 A300  </t>
  </si>
  <si>
    <t>205/65R-15 A300</t>
  </si>
  <si>
    <t>195/65R-15 A300</t>
  </si>
  <si>
    <t>185/70R-14 A300</t>
  </si>
  <si>
    <t xml:space="preserve">195/60R-15 A300  </t>
  </si>
  <si>
    <t>S306</t>
  </si>
  <si>
    <t>205/65R-15 S306</t>
  </si>
  <si>
    <t>215/60R-15</t>
  </si>
  <si>
    <t>215/60R-15 s306</t>
  </si>
  <si>
    <t>205/60 R-14 S306</t>
  </si>
  <si>
    <t>E70B</t>
  </si>
  <si>
    <t>185/60R-15 E70B</t>
  </si>
  <si>
    <t>215/55R-17 E70B</t>
  </si>
  <si>
    <t>G051</t>
  </si>
  <si>
    <t>225/55R-17 G051</t>
  </si>
  <si>
    <t>255/70R-16 G051</t>
  </si>
  <si>
    <t>215/70R-16 G051</t>
  </si>
  <si>
    <t>265/70R-16 G051</t>
  </si>
  <si>
    <t>215/65R-16 G051</t>
  </si>
  <si>
    <t>225/70R-16 G051</t>
  </si>
  <si>
    <t>215/60R-16 G051</t>
  </si>
  <si>
    <t>245/70R-16 G051</t>
  </si>
  <si>
    <t>275/65R-17 G051</t>
  </si>
  <si>
    <t>235/70R-16 G051</t>
  </si>
  <si>
    <t>275/70R-16 G051</t>
  </si>
  <si>
    <t>235/65R-17 G051</t>
  </si>
  <si>
    <t>265/65R-17 G051</t>
  </si>
  <si>
    <t xml:space="preserve">235/60R-16 G051 </t>
  </si>
  <si>
    <t>235/55 R17 G051</t>
  </si>
  <si>
    <t>255/70R15 G051</t>
  </si>
  <si>
    <t>255/65R16 G051</t>
  </si>
  <si>
    <t>Y828</t>
  </si>
  <si>
    <t>205R16C</t>
  </si>
  <si>
    <t>G001</t>
  </si>
  <si>
    <t>LT235/85R-16 G001A</t>
  </si>
  <si>
    <t>31x10.5 R-15 G001</t>
  </si>
  <si>
    <t>Y360</t>
  </si>
  <si>
    <t>215/75R-15</t>
  </si>
  <si>
    <t>205/75R-15</t>
  </si>
  <si>
    <t>A348</t>
  </si>
  <si>
    <t>215/60R-16 95V</t>
  </si>
  <si>
    <t>215/60R-16 95H</t>
  </si>
  <si>
    <t>V801</t>
  </si>
  <si>
    <t>285/60R-18</t>
  </si>
  <si>
    <t>ADRIVE AR01</t>
  </si>
  <si>
    <t>225/50ZR-16</t>
  </si>
  <si>
    <t>205/45R-16</t>
  </si>
  <si>
    <t>195/50R-16</t>
  </si>
  <si>
    <t>235/45R-17</t>
  </si>
  <si>
    <t>215/45R-17</t>
  </si>
  <si>
    <t>205/45R-17</t>
  </si>
  <si>
    <t>205/55R-16</t>
  </si>
  <si>
    <t>215/40R-17</t>
  </si>
  <si>
    <t>225/40R-18</t>
  </si>
  <si>
    <t>235/40 R18</t>
  </si>
  <si>
    <t>205/50 R16</t>
  </si>
  <si>
    <t>C. DRIVE AC01</t>
  </si>
  <si>
    <t>205/50R-17</t>
  </si>
  <si>
    <t>205/65R-15</t>
  </si>
  <si>
    <t>195/60R-15</t>
  </si>
  <si>
    <t>185/55R-15</t>
  </si>
  <si>
    <t>215/55R-16</t>
  </si>
  <si>
    <t>215/65R-15</t>
  </si>
  <si>
    <t>215/60R-16</t>
  </si>
  <si>
    <t>215/50R-17</t>
  </si>
  <si>
    <t>225/60R-16</t>
  </si>
  <si>
    <t>205/60 R-16</t>
  </si>
  <si>
    <t>205/60 R-15</t>
  </si>
  <si>
    <t>195/60 R14</t>
  </si>
  <si>
    <t>195/55 R16</t>
  </si>
  <si>
    <t>185/65 R14</t>
  </si>
  <si>
    <t>AD08 NEOVA</t>
  </si>
  <si>
    <t>AD08 ADVAN</t>
  </si>
  <si>
    <t>AD07 NEOVA</t>
  </si>
  <si>
    <t>205/50R-16</t>
  </si>
  <si>
    <t>245/40R-18</t>
  </si>
  <si>
    <t>235/40R-18</t>
  </si>
  <si>
    <t>195/55R-15</t>
  </si>
  <si>
    <t>195/55R-15  ADVAN</t>
  </si>
  <si>
    <t xml:space="preserve">195/50R-15 </t>
  </si>
  <si>
    <t>195/55R-15 A048</t>
  </si>
  <si>
    <t>195/55R-15 AD08</t>
  </si>
  <si>
    <t xml:space="preserve">225/45R-17 </t>
  </si>
  <si>
    <t>A539</t>
  </si>
  <si>
    <t>165/60R-12</t>
  </si>
  <si>
    <t>175/50R-13</t>
  </si>
  <si>
    <t>Y826</t>
  </si>
  <si>
    <t>27X8.5R14</t>
  </si>
  <si>
    <t>V802</t>
  </si>
  <si>
    <t>235/65R-17</t>
  </si>
  <si>
    <t>275/55R-17</t>
  </si>
  <si>
    <t>285/55R-18</t>
  </si>
  <si>
    <t>255/60R-17</t>
  </si>
  <si>
    <t>255/50 R-17</t>
  </si>
  <si>
    <t>225/55 R17</t>
  </si>
  <si>
    <t>255/55 R18</t>
  </si>
  <si>
    <t>V103</t>
  </si>
  <si>
    <t>235/35R-19</t>
  </si>
  <si>
    <t xml:space="preserve">265/30 R19 </t>
  </si>
  <si>
    <t>235/50 R-17</t>
  </si>
  <si>
    <t>215/45 R-18</t>
  </si>
  <si>
    <t xml:space="preserve">215/45 R-18 </t>
  </si>
  <si>
    <t>235/45 R-17</t>
  </si>
  <si>
    <t>265/35 R-18</t>
  </si>
  <si>
    <t>G001 D &amp; E</t>
  </si>
  <si>
    <t>35X12.5R-15 D</t>
  </si>
  <si>
    <t>35X12.5R-15 E</t>
  </si>
  <si>
    <t>33X12.5R-15 E</t>
  </si>
  <si>
    <t>30X9.5R-15 D &amp; E</t>
  </si>
  <si>
    <t>A008</t>
  </si>
  <si>
    <t>165/70R10</t>
  </si>
  <si>
    <t>G039</t>
  </si>
  <si>
    <t>265/70R-16</t>
  </si>
  <si>
    <t>G035</t>
  </si>
  <si>
    <t>G94</t>
  </si>
  <si>
    <t>285/65 R-17</t>
  </si>
  <si>
    <t>G902</t>
  </si>
  <si>
    <t>265/65 R17</t>
  </si>
  <si>
    <t>PARADA</t>
  </si>
  <si>
    <t>265/50 R20</t>
  </si>
  <si>
    <t>LESS 28%</t>
  </si>
  <si>
    <t>Y773</t>
  </si>
  <si>
    <t>1000R20 16PR</t>
  </si>
  <si>
    <t>11R24.5 16PR</t>
  </si>
  <si>
    <t>1100R20 16PR</t>
  </si>
  <si>
    <t>RY237</t>
  </si>
  <si>
    <t>10.00  R20 16PR</t>
  </si>
  <si>
    <t>RY023</t>
  </si>
  <si>
    <t>11R22.5 16PR</t>
  </si>
  <si>
    <t>12R22.5 16PR</t>
  </si>
  <si>
    <t>MY507</t>
  </si>
  <si>
    <t>LY003</t>
  </si>
  <si>
    <t xml:space="preserve">12R22.5 16PLY </t>
  </si>
  <si>
    <t>10R20 16PLY</t>
  </si>
  <si>
    <t>out</t>
  </si>
  <si>
    <t>remain</t>
  </si>
  <si>
    <t>total</t>
  </si>
  <si>
    <t>CHAO YANG</t>
  </si>
  <si>
    <t>750X15 12PLY CHAO YANG</t>
  </si>
  <si>
    <t>RONGDA</t>
  </si>
  <si>
    <t>700X15 12 PLY RIB</t>
  </si>
  <si>
    <t>OTANI</t>
  </si>
  <si>
    <t>700x15 12ply rib</t>
  </si>
  <si>
    <t>PATTERN</t>
  </si>
  <si>
    <t>MODEL NUMBER/ SIZE</t>
  </si>
  <si>
    <t>Brand</t>
  </si>
  <si>
    <t>Model</t>
  </si>
  <si>
    <t>Size</t>
  </si>
  <si>
    <t>Others:</t>
  </si>
</sst>
</file>

<file path=xl/styles.xml><?xml version="1.0" encoding="utf-8"?>
<styleSheet xmlns="http://schemas.openxmlformats.org/spreadsheetml/2006/main">
  <numFmts count="8">
    <numFmt numFmtId="8" formatCode="&quot;$&quot;#,##0.00_);[Red]\(&quot;$&quot;#,##0.00\)"/>
    <numFmt numFmtId="43" formatCode="_(* #,##0.00_);_(* \(#,##0.00\);_(* &quot;-&quot;??_);_(@_)"/>
    <numFmt numFmtId="164" formatCode="m/d/yy;@"/>
    <numFmt numFmtId="165" formatCode="_(* #,##0_);_(* \(#,##0\);_(* &quot;-&quot;??_);_(@_)"/>
    <numFmt numFmtId="166" formatCode="_(* #,##0.0_);_(* \(#,##0.0\);_(* &quot;-&quot;??_);_(@_)"/>
    <numFmt numFmtId="167" formatCode="&quot;$&quot;#,##0"/>
    <numFmt numFmtId="168" formatCode="_ * #,##0.00_ ;_ * \-#,##0.00_ ;_ * &quot;-&quot;??_ ;_ @_ "/>
    <numFmt numFmtId="169" formatCode="m/d/yyyy;@"/>
  </numFmts>
  <fonts count="3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9"/>
      <name val="Arial"/>
      <family val="2"/>
    </font>
    <font>
      <b/>
      <sz val="12"/>
      <name val="Arial Black"/>
      <family val="2"/>
    </font>
    <font>
      <u/>
      <sz val="12"/>
      <color indexed="62"/>
      <name val="Arial Black"/>
      <family val="2"/>
    </font>
    <font>
      <sz val="12"/>
      <name val="Arial Black"/>
      <family val="2"/>
    </font>
    <font>
      <b/>
      <sz val="12"/>
      <color indexed="56"/>
      <name val="Arial Black"/>
      <family val="2"/>
    </font>
    <font>
      <b/>
      <sz val="12"/>
      <color indexed="60"/>
      <name val="Arial Black"/>
      <family val="2"/>
    </font>
    <font>
      <b/>
      <sz val="12"/>
      <color indexed="9"/>
      <name val="Arial Black"/>
      <family val="2"/>
    </font>
    <font>
      <b/>
      <sz val="10"/>
      <name val="Arial"/>
      <family val="2"/>
    </font>
    <font>
      <sz val="12"/>
      <color indexed="8"/>
      <name val="Arial Black"/>
      <family val="2"/>
    </font>
    <font>
      <b/>
      <sz val="12"/>
      <color indexed="8"/>
      <name val="Arial Black"/>
      <family val="2"/>
    </font>
    <font>
      <sz val="12"/>
      <color indexed="10"/>
      <name val="Arial Black"/>
      <family val="2"/>
    </font>
    <font>
      <sz val="12"/>
      <color indexed="10"/>
      <name val="Arial Black"/>
      <family val="2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9"/>
      <name val="Calibri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sz val="14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4"/>
      <color indexed="9"/>
      <name val="Calibri"/>
      <family val="2"/>
    </font>
    <font>
      <sz val="8"/>
      <name val="Calibri"/>
      <family val="2"/>
    </font>
    <font>
      <u/>
      <sz val="10"/>
      <color theme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58">
    <xf numFmtId="0" fontId="0" fillId="0" borderId="0" xfId="0"/>
    <xf numFmtId="43" fontId="4" fillId="2" borderId="0" xfId="2" applyFont="1" applyFill="1" applyBorder="1" applyAlignment="1">
      <alignment horizontal="center"/>
    </xf>
    <xf numFmtId="43" fontId="5" fillId="3" borderId="1" xfId="2" applyFont="1" applyFill="1" applyBorder="1" applyAlignment="1">
      <alignment horizontal="right"/>
    </xf>
    <xf numFmtId="164" fontId="6" fillId="4" borderId="2" xfId="2" applyNumberFormat="1" applyFont="1" applyFill="1" applyBorder="1" applyAlignment="1">
      <alignment horizontal="center" vertical="center" wrapText="1"/>
    </xf>
    <xf numFmtId="0" fontId="6" fillId="4" borderId="2" xfId="2" applyNumberFormat="1" applyFont="1" applyFill="1" applyBorder="1" applyAlignment="1">
      <alignment horizontal="center" vertical="center"/>
    </xf>
    <xf numFmtId="43" fontId="6" fillId="4" borderId="2" xfId="2" applyFont="1" applyFill="1" applyBorder="1" applyAlignment="1">
      <alignment horizontal="center" vertical="center" wrapText="1"/>
    </xf>
    <xf numFmtId="165" fontId="7" fillId="4" borderId="2" xfId="2" applyNumberFormat="1" applyFont="1" applyFill="1" applyBorder="1" applyAlignment="1">
      <alignment horizontal="center" vertical="center" wrapText="1"/>
    </xf>
    <xf numFmtId="43" fontId="7" fillId="4" borderId="2" xfId="2" applyFont="1" applyFill="1" applyBorder="1" applyAlignment="1">
      <alignment horizontal="center" vertical="center" wrapText="1"/>
    </xf>
    <xf numFmtId="43" fontId="6" fillId="4" borderId="2" xfId="1" applyFont="1" applyFill="1" applyBorder="1" applyAlignment="1">
      <alignment horizontal="center" vertical="center" wrapText="1"/>
    </xf>
    <xf numFmtId="10" fontId="6" fillId="4" borderId="2" xfId="4" applyNumberFormat="1" applyFont="1" applyFill="1" applyBorder="1" applyAlignment="1">
      <alignment horizontal="center" vertical="center" wrapText="1"/>
    </xf>
    <xf numFmtId="43" fontId="7" fillId="4" borderId="3" xfId="2" applyFont="1" applyFill="1" applyBorder="1" applyAlignment="1">
      <alignment horizontal="center" vertical="center" wrapText="1"/>
    </xf>
    <xf numFmtId="43" fontId="6" fillId="2" borderId="0" xfId="2" applyFont="1" applyFill="1" applyBorder="1" applyAlignment="1">
      <alignment horizontal="center" vertical="center" wrapText="1"/>
    </xf>
    <xf numFmtId="164" fontId="6" fillId="4" borderId="1" xfId="2" applyNumberFormat="1" applyFont="1" applyFill="1" applyBorder="1" applyAlignment="1">
      <alignment horizontal="center" vertical="center" wrapText="1"/>
    </xf>
    <xf numFmtId="166" fontId="6" fillId="4" borderId="2" xfId="2" applyNumberFormat="1" applyFont="1" applyFill="1" applyBorder="1" applyAlignment="1">
      <alignment horizontal="center" vertical="center" wrapText="1"/>
    </xf>
    <xf numFmtId="43" fontId="8" fillId="4" borderId="2" xfId="2" applyFont="1" applyFill="1" applyBorder="1" applyAlignment="1">
      <alignment horizontal="center" vertical="center" wrapText="1"/>
    </xf>
    <xf numFmtId="14" fontId="7" fillId="4" borderId="2" xfId="2" applyNumberFormat="1" applyFont="1" applyFill="1" applyBorder="1" applyAlignment="1">
      <alignment horizontal="center" vertical="center" wrapText="1"/>
    </xf>
    <xf numFmtId="43" fontId="6" fillId="4" borderId="1" xfId="2" applyFont="1" applyFill="1" applyBorder="1" applyAlignment="1">
      <alignment horizontal="center" vertical="center"/>
    </xf>
    <xf numFmtId="164" fontId="0" fillId="5" borderId="2" xfId="0" applyNumberFormat="1" applyFill="1" applyBorder="1"/>
    <xf numFmtId="0" fontId="0" fillId="5" borderId="2" xfId="0" applyFill="1" applyBorder="1"/>
    <xf numFmtId="43" fontId="1" fillId="5" borderId="2" xfId="1" applyFont="1" applyFill="1" applyBorder="1"/>
    <xf numFmtId="10" fontId="0" fillId="5" borderId="2" xfId="0" applyNumberFormat="1" applyFill="1" applyBorder="1"/>
    <xf numFmtId="0" fontId="0" fillId="5" borderId="3" xfId="0" applyFill="1" applyBorder="1"/>
    <xf numFmtId="0" fontId="0" fillId="2" borderId="0" xfId="0" applyFill="1" applyBorder="1"/>
    <xf numFmtId="164" fontId="0" fillId="5" borderId="1" xfId="0" applyNumberFormat="1" applyFill="1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2" xfId="0" applyBorder="1"/>
    <xf numFmtId="43" fontId="1" fillId="0" borderId="2" xfId="1" applyFont="1" applyBorder="1"/>
    <xf numFmtId="0" fontId="0" fillId="0" borderId="3" xfId="0" applyBorder="1"/>
    <xf numFmtId="43" fontId="2" fillId="5" borderId="1" xfId="0" applyNumberFormat="1" applyFont="1" applyFill="1" applyBorder="1"/>
    <xf numFmtId="0" fontId="0" fillId="0" borderId="1" xfId="0" applyBorder="1"/>
    <xf numFmtId="164" fontId="0" fillId="0" borderId="2" xfId="0" applyNumberFormat="1" applyBorder="1"/>
    <xf numFmtId="10" fontId="0" fillId="0" borderId="2" xfId="0" applyNumberFormat="1" applyBorder="1"/>
    <xf numFmtId="0" fontId="0" fillId="6" borderId="3" xfId="0" applyFill="1" applyBorder="1"/>
    <xf numFmtId="0" fontId="0" fillId="0" borderId="2" xfId="0" applyFill="1" applyBorder="1"/>
    <xf numFmtId="43" fontId="2" fillId="0" borderId="2" xfId="1" applyFont="1" applyBorder="1"/>
    <xf numFmtId="43" fontId="1" fillId="0" borderId="2" xfId="1" applyFont="1" applyFill="1" applyBorder="1"/>
    <xf numFmtId="10" fontId="0" fillId="0" borderId="2" xfId="0" applyNumberFormat="1" applyFill="1" applyBorder="1"/>
    <xf numFmtId="0" fontId="9" fillId="0" borderId="0" xfId="0" applyFont="1" applyFill="1" applyBorder="1" applyAlignment="1">
      <alignment horizontal="center"/>
    </xf>
    <xf numFmtId="0" fontId="10" fillId="0" borderId="0" xfId="3" applyFont="1" applyFill="1" applyBorder="1" applyAlignment="1" applyProtection="1">
      <alignment horizontal="center"/>
    </xf>
    <xf numFmtId="0" fontId="10" fillId="0" borderId="0" xfId="3" applyNumberFormat="1" applyFont="1" applyFill="1" applyBorder="1" applyAlignment="1" applyProtection="1">
      <alignment horizontal="center"/>
    </xf>
    <xf numFmtId="0" fontId="11" fillId="0" borderId="0" xfId="0" applyNumberFormat="1" applyFont="1" applyFill="1" applyBorder="1" applyAlignment="1">
      <alignment horizontal="center"/>
    </xf>
    <xf numFmtId="43" fontId="9" fillId="0" borderId="0" xfId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Alignment="1">
      <alignment horizontal="center"/>
    </xf>
    <xf numFmtId="0" fontId="11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167" fontId="12" fillId="7" borderId="4" xfId="0" applyNumberFormat="1" applyFont="1" applyFill="1" applyBorder="1" applyAlignment="1">
      <alignment horizontal="center" vertical="center"/>
    </xf>
    <xf numFmtId="43" fontId="12" fillId="7" borderId="4" xfId="1" applyFont="1" applyFill="1" applyBorder="1" applyAlignment="1">
      <alignment horizontal="center" vertical="center"/>
    </xf>
    <xf numFmtId="43" fontId="12" fillId="7" borderId="4" xfId="1" applyFont="1" applyFill="1" applyBorder="1" applyAlignment="1">
      <alignment horizontal="center" vertical="center" wrapText="1"/>
    </xf>
    <xf numFmtId="43" fontId="12" fillId="7" borderId="5" xfId="1" applyFont="1" applyFill="1" applyBorder="1" applyAlignment="1">
      <alignment horizontal="center" vertical="center" wrapText="1"/>
    </xf>
    <xf numFmtId="0" fontId="11" fillId="8" borderId="0" xfId="0" applyFont="1" applyFill="1" applyBorder="1" applyAlignment="1">
      <alignment horizontal="center"/>
    </xf>
    <xf numFmtId="14" fontId="12" fillId="7" borderId="0" xfId="1" applyNumberFormat="1" applyFont="1" applyFill="1" applyBorder="1" applyAlignment="1">
      <alignment horizontal="center" vertical="center" wrapText="1"/>
    </xf>
    <xf numFmtId="0" fontId="12" fillId="7" borderId="0" xfId="1" applyNumberFormat="1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 wrapText="1"/>
    </xf>
    <xf numFmtId="167" fontId="13" fillId="9" borderId="2" xfId="0" applyNumberFormat="1" applyFont="1" applyFill="1" applyBorder="1" applyAlignment="1">
      <alignment horizontal="center" vertical="center"/>
    </xf>
    <xf numFmtId="43" fontId="13" fillId="9" borderId="2" xfId="1" applyFont="1" applyFill="1" applyBorder="1" applyAlignment="1">
      <alignment horizontal="center" vertical="center"/>
    </xf>
    <xf numFmtId="0" fontId="13" fillId="9" borderId="2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9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/>
    </xf>
    <xf numFmtId="0" fontId="9" fillId="0" borderId="2" xfId="0" applyNumberFormat="1" applyFont="1" applyFill="1" applyBorder="1" applyAlignment="1">
      <alignment horizontal="center"/>
    </xf>
    <xf numFmtId="14" fontId="9" fillId="0" borderId="2" xfId="0" applyNumberFormat="1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43" fontId="9" fillId="0" borderId="2" xfId="1" applyFont="1" applyFill="1" applyBorder="1" applyAlignment="1">
      <alignment horizontal="center"/>
    </xf>
    <xf numFmtId="43" fontId="9" fillId="0" borderId="3" xfId="1" applyFont="1" applyFill="1" applyBorder="1" applyAlignment="1">
      <alignment horizontal="center"/>
    </xf>
    <xf numFmtId="14" fontId="11" fillId="0" borderId="0" xfId="0" applyNumberFormat="1" applyFont="1" applyAlignment="1">
      <alignment horizont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/>
    </xf>
    <xf numFmtId="43" fontId="11" fillId="0" borderId="2" xfId="1" applyFont="1" applyFill="1" applyBorder="1" applyAlignment="1">
      <alignment horizontal="center"/>
    </xf>
    <xf numFmtId="0" fontId="11" fillId="0" borderId="2" xfId="0" applyNumberFormat="1" applyFont="1" applyFill="1" applyBorder="1" applyAlignment="1">
      <alignment horizontal="center"/>
    </xf>
    <xf numFmtId="8" fontId="9" fillId="0" borderId="2" xfId="0" applyNumberFormat="1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2" xfId="0" applyNumberFormat="1" applyFont="1" applyFill="1" applyBorder="1" applyAlignment="1">
      <alignment horizontal="center"/>
    </xf>
    <xf numFmtId="43" fontId="11" fillId="2" borderId="2" xfId="1" applyFont="1" applyFill="1" applyBorder="1" applyAlignment="1">
      <alignment horizontal="center"/>
    </xf>
    <xf numFmtId="43" fontId="9" fillId="2" borderId="2" xfId="1" applyFont="1" applyFill="1" applyBorder="1" applyAlignment="1">
      <alignment horizontal="center"/>
    </xf>
    <xf numFmtId="43" fontId="9" fillId="2" borderId="3" xfId="1" applyFont="1" applyFill="1" applyBorder="1" applyAlignment="1">
      <alignment horizontal="center"/>
    </xf>
    <xf numFmtId="14" fontId="11" fillId="2" borderId="0" xfId="0" applyNumberFormat="1" applyFont="1" applyFill="1" applyAlignment="1">
      <alignment horizontal="center"/>
    </xf>
    <xf numFmtId="0" fontId="11" fillId="2" borderId="0" xfId="0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11" fillId="10" borderId="2" xfId="0" applyNumberFormat="1" applyFont="1" applyFill="1" applyBorder="1" applyAlignment="1">
      <alignment horizontal="center"/>
    </xf>
    <xf numFmtId="0" fontId="11" fillId="11" borderId="2" xfId="0" applyNumberFormat="1" applyFont="1" applyFill="1" applyBorder="1" applyAlignment="1">
      <alignment horizontal="center"/>
    </xf>
    <xf numFmtId="14" fontId="11" fillId="5" borderId="2" xfId="0" applyNumberFormat="1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43" fontId="11" fillId="5" borderId="2" xfId="1" applyFont="1" applyFill="1" applyBorder="1" applyAlignment="1">
      <alignment horizontal="center"/>
    </xf>
    <xf numFmtId="0" fontId="11" fillId="0" borderId="0" xfId="0" applyNumberFormat="1" applyFont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14" fontId="11" fillId="0" borderId="2" xfId="1" applyNumberFormat="1" applyFont="1" applyFill="1" applyBorder="1" applyAlignment="1">
      <alignment horizontal="center"/>
    </xf>
    <xf numFmtId="43" fontId="11" fillId="0" borderId="3" xfId="1" applyFont="1" applyFill="1" applyBorder="1" applyAlignment="1">
      <alignment horizontal="center"/>
    </xf>
    <xf numFmtId="43" fontId="9" fillId="0" borderId="2" xfId="0" applyNumberFormat="1" applyFont="1" applyFill="1" applyBorder="1" applyAlignment="1">
      <alignment horizontal="center" vertical="top"/>
    </xf>
    <xf numFmtId="43" fontId="11" fillId="0" borderId="0" xfId="0" applyNumberFormat="1" applyFont="1" applyAlignment="1">
      <alignment horizontal="center"/>
    </xf>
    <xf numFmtId="0" fontId="9" fillId="10" borderId="2" xfId="0" applyNumberFormat="1" applyFont="1" applyFill="1" applyBorder="1" applyAlignment="1">
      <alignment horizontal="center"/>
    </xf>
    <xf numFmtId="14" fontId="9" fillId="12" borderId="2" xfId="0" applyNumberFormat="1" applyFont="1" applyFill="1" applyBorder="1" applyAlignment="1">
      <alignment horizontal="center"/>
    </xf>
    <xf numFmtId="0" fontId="9" fillId="12" borderId="2" xfId="0" applyFont="1" applyFill="1" applyBorder="1" applyAlignment="1">
      <alignment horizontal="center"/>
    </xf>
    <xf numFmtId="43" fontId="9" fillId="12" borderId="2" xfId="1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/>
    </xf>
    <xf numFmtId="14" fontId="9" fillId="13" borderId="2" xfId="0" applyNumberFormat="1" applyFont="1" applyFill="1" applyBorder="1" applyAlignment="1">
      <alignment horizontal="center"/>
    </xf>
    <xf numFmtId="0" fontId="9" fillId="13" borderId="2" xfId="0" applyFont="1" applyFill="1" applyBorder="1" applyAlignment="1">
      <alignment horizontal="center"/>
    </xf>
    <xf numFmtId="43" fontId="9" fillId="13" borderId="2" xfId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0" fillId="0" borderId="0" xfId="1" applyNumberFormat="1" applyFont="1"/>
    <xf numFmtId="169" fontId="0" fillId="0" borderId="0" xfId="0" applyNumberFormat="1"/>
    <xf numFmtId="0" fontId="15" fillId="0" borderId="0" xfId="0" applyFont="1"/>
    <xf numFmtId="169" fontId="15" fillId="0" borderId="0" xfId="0" applyNumberFormat="1" applyFont="1" applyAlignment="1">
      <alignment horizontal="center"/>
    </xf>
    <xf numFmtId="169" fontId="0" fillId="0" borderId="0" xfId="0" applyNumberFormat="1" applyAlignment="1">
      <alignment horizontal="left"/>
    </xf>
    <xf numFmtId="0" fontId="14" fillId="9" borderId="3" xfId="0" applyFont="1" applyFill="1" applyBorder="1" applyAlignment="1">
      <alignment horizontal="center" vertical="center"/>
    </xf>
    <xf numFmtId="43" fontId="9" fillId="14" borderId="3" xfId="2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 wrapText="1"/>
    </xf>
    <xf numFmtId="14" fontId="14" fillId="9" borderId="2" xfId="0" applyNumberFormat="1" applyFont="1" applyFill="1" applyBorder="1" applyAlignment="1">
      <alignment horizontal="center" vertical="center"/>
    </xf>
    <xf numFmtId="14" fontId="9" fillId="14" borderId="2" xfId="0" applyNumberFormat="1" applyFont="1" applyFill="1" applyBorder="1" applyAlignment="1">
      <alignment horizontal="center" vertical="center"/>
    </xf>
    <xf numFmtId="43" fontId="9" fillId="5" borderId="6" xfId="2" applyFont="1" applyFill="1" applyBorder="1" applyAlignment="1">
      <alignment horizontal="center" vertical="center"/>
    </xf>
    <xf numFmtId="167" fontId="9" fillId="14" borderId="7" xfId="0" applyNumberFormat="1" applyFont="1" applyFill="1" applyBorder="1" applyAlignment="1">
      <alignment horizontal="center" vertical="center"/>
    </xf>
    <xf numFmtId="14" fontId="9" fillId="14" borderId="7" xfId="0" applyNumberFormat="1" applyFont="1" applyFill="1" applyBorder="1" applyAlignment="1">
      <alignment horizontal="center" vertical="center"/>
    </xf>
    <xf numFmtId="0" fontId="9" fillId="14" borderId="7" xfId="0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0" fontId="9" fillId="14" borderId="8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11" fillId="0" borderId="0" xfId="0" applyFont="1" applyFill="1"/>
    <xf numFmtId="0" fontId="11" fillId="0" borderId="0" xfId="0" applyFont="1"/>
    <xf numFmtId="0" fontId="16" fillId="2" borderId="0" xfId="0" applyFont="1" applyFill="1"/>
    <xf numFmtId="43" fontId="16" fillId="2" borderId="0" xfId="2" applyFont="1" applyFill="1"/>
    <xf numFmtId="0" fontId="16" fillId="2" borderId="0" xfId="0" applyFont="1" applyFill="1" applyAlignment="1">
      <alignment horizontal="center"/>
    </xf>
    <xf numFmtId="14" fontId="16" fillId="2" borderId="0" xfId="0" applyNumberFormat="1" applyFont="1" applyFill="1"/>
    <xf numFmtId="0" fontId="17" fillId="2" borderId="0" xfId="0" applyFont="1" applyFill="1"/>
    <xf numFmtId="0" fontId="18" fillId="5" borderId="0" xfId="0" applyFont="1" applyFill="1"/>
    <xf numFmtId="43" fontId="16" fillId="0" borderId="0" xfId="2" applyFont="1" applyFill="1" applyAlignment="1">
      <alignment horizontal="right"/>
    </xf>
    <xf numFmtId="0" fontId="16" fillId="0" borderId="0" xfId="0" applyFont="1" applyFill="1" applyAlignment="1">
      <alignment horizontal="center"/>
    </xf>
    <xf numFmtId="14" fontId="16" fillId="0" borderId="0" xfId="0" applyNumberFormat="1" applyFont="1" applyFill="1" applyAlignment="1">
      <alignment horizontal="right"/>
    </xf>
    <xf numFmtId="14" fontId="16" fillId="0" borderId="0" xfId="0" applyNumberFormat="1" applyFont="1"/>
    <xf numFmtId="43" fontId="16" fillId="0" borderId="0" xfId="2" applyFont="1"/>
    <xf numFmtId="0" fontId="16" fillId="0" borderId="0" xfId="0" applyFont="1"/>
    <xf numFmtId="0" fontId="17" fillId="0" borderId="0" xfId="0" applyFont="1"/>
    <xf numFmtId="0" fontId="18" fillId="0" borderId="0" xfId="0" applyFont="1" applyFill="1"/>
    <xf numFmtId="0" fontId="19" fillId="5" borderId="0" xfId="0" applyFont="1" applyFill="1"/>
    <xf numFmtId="43" fontId="16" fillId="5" borderId="10" xfId="2" applyFont="1" applyFill="1" applyBorder="1"/>
    <xf numFmtId="0" fontId="16" fillId="5" borderId="0" xfId="0" applyFont="1" applyFill="1" applyBorder="1" applyAlignment="1">
      <alignment horizontal="center"/>
    </xf>
    <xf numFmtId="14" fontId="16" fillId="5" borderId="0" xfId="0" applyNumberFormat="1" applyFont="1" applyFill="1" applyBorder="1"/>
    <xf numFmtId="43" fontId="16" fillId="5" borderId="0" xfId="0" applyNumberFormat="1" applyFont="1" applyFill="1" applyBorder="1"/>
    <xf numFmtId="0" fontId="16" fillId="5" borderId="11" xfId="0" applyFont="1" applyFill="1" applyBorder="1"/>
    <xf numFmtId="0" fontId="16" fillId="11" borderId="0" xfId="0" applyFont="1" applyFill="1" applyBorder="1"/>
    <xf numFmtId="0" fontId="16" fillId="0" borderId="0" xfId="0" applyFont="1" applyBorder="1"/>
    <xf numFmtId="43" fontId="16" fillId="5" borderId="3" xfId="2" applyFont="1" applyFill="1" applyBorder="1"/>
    <xf numFmtId="0" fontId="16" fillId="5" borderId="8" xfId="0" applyFont="1" applyFill="1" applyBorder="1" applyAlignment="1">
      <alignment horizontal="center"/>
    </xf>
    <xf numFmtId="14" fontId="16" fillId="5" borderId="8" xfId="0" applyNumberFormat="1" applyFont="1" applyFill="1" applyBorder="1"/>
    <xf numFmtId="43" fontId="16" fillId="5" borderId="8" xfId="0" applyNumberFormat="1" applyFont="1" applyFill="1" applyBorder="1"/>
    <xf numFmtId="0" fontId="16" fillId="5" borderId="1" xfId="0" applyFont="1" applyFill="1" applyBorder="1"/>
    <xf numFmtId="43" fontId="16" fillId="0" borderId="0" xfId="2" applyFont="1" applyBorder="1"/>
    <xf numFmtId="0" fontId="16" fillId="0" borderId="0" xfId="0" applyFont="1" applyBorder="1" applyAlignment="1">
      <alignment horizontal="center"/>
    </xf>
    <xf numFmtId="14" fontId="16" fillId="0" borderId="0" xfId="0" applyNumberFormat="1" applyFont="1" applyBorder="1"/>
    <xf numFmtId="43" fontId="16" fillId="0" borderId="0" xfId="0" applyNumberFormat="1" applyFont="1" applyBorder="1"/>
    <xf numFmtId="0" fontId="20" fillId="0" borderId="0" xfId="0" applyFont="1"/>
    <xf numFmtId="43" fontId="3" fillId="0" borderId="0" xfId="2" applyFont="1"/>
    <xf numFmtId="165" fontId="3" fillId="0" borderId="0" xfId="2" applyNumberFormat="1" applyFont="1" applyFill="1" applyAlignment="1">
      <alignment horizontal="center"/>
    </xf>
    <xf numFmtId="43" fontId="3" fillId="0" borderId="0" xfId="2" applyFont="1" applyAlignment="1">
      <alignment horizontal="center"/>
    </xf>
    <xf numFmtId="43" fontId="21" fillId="0" borderId="0" xfId="2" applyFont="1"/>
    <xf numFmtId="16" fontId="22" fillId="7" borderId="2" xfId="0" applyNumberFormat="1" applyFont="1" applyFill="1" applyBorder="1"/>
    <xf numFmtId="43" fontId="21" fillId="0" borderId="0" xfId="2" applyFont="1" applyAlignment="1">
      <alignment horizontal="center"/>
    </xf>
    <xf numFmtId="0" fontId="21" fillId="0" borderId="0" xfId="0" applyFont="1" applyAlignment="1">
      <alignment horizontal="center"/>
    </xf>
    <xf numFmtId="165" fontId="21" fillId="0" borderId="0" xfId="2" applyNumberFormat="1" applyFont="1" applyFill="1" applyAlignment="1">
      <alignment horizontal="center"/>
    </xf>
    <xf numFmtId="43" fontId="0" fillId="0" borderId="0" xfId="0" applyNumberFormat="1"/>
    <xf numFmtId="0" fontId="23" fillId="16" borderId="0" xfId="0" applyFont="1" applyFill="1"/>
    <xf numFmtId="165" fontId="3" fillId="0" borderId="0" xfId="2" applyNumberFormat="1" applyFont="1" applyFill="1" applyBorder="1" applyAlignment="1">
      <alignment horizontal="center"/>
    </xf>
    <xf numFmtId="0" fontId="3" fillId="0" borderId="0" xfId="2" applyNumberFormat="1" applyFont="1" applyAlignment="1">
      <alignment horizontal="center"/>
    </xf>
    <xf numFmtId="0" fontId="24" fillId="5" borderId="0" xfId="0" applyFont="1" applyFill="1"/>
    <xf numFmtId="0" fontId="24" fillId="0" borderId="0" xfId="0" applyFont="1" applyFill="1"/>
    <xf numFmtId="43" fontId="3" fillId="0" borderId="0" xfId="2" applyFont="1" applyFill="1"/>
    <xf numFmtId="43" fontId="3" fillId="0" borderId="0" xfId="2" applyFont="1" applyFill="1" applyAlignment="1">
      <alignment horizontal="center"/>
    </xf>
    <xf numFmtId="0" fontId="0" fillId="0" borderId="0" xfId="0" applyFill="1" applyAlignment="1">
      <alignment horizontal="center"/>
    </xf>
    <xf numFmtId="43" fontId="0" fillId="0" borderId="0" xfId="0" applyNumberFormat="1" applyFill="1"/>
    <xf numFmtId="0" fontId="0" fillId="0" borderId="0" xfId="0" applyFill="1"/>
    <xf numFmtId="0" fontId="20" fillId="0" borderId="0" xfId="0" applyFont="1" applyFill="1"/>
    <xf numFmtId="0" fontId="24" fillId="16" borderId="0" xfId="0" applyFont="1" applyFill="1"/>
    <xf numFmtId="0" fontId="23" fillId="17" borderId="0" xfId="0" applyFont="1" applyFill="1"/>
    <xf numFmtId="0" fontId="23" fillId="5" borderId="0" xfId="0" applyFont="1" applyFill="1"/>
    <xf numFmtId="0" fontId="23" fillId="0" borderId="0" xfId="0" applyFont="1" applyFill="1"/>
    <xf numFmtId="0" fontId="20" fillId="17" borderId="0" xfId="0" applyFont="1" applyFill="1"/>
    <xf numFmtId="0" fontId="25" fillId="0" borderId="0" xfId="0" applyFont="1" applyFill="1"/>
    <xf numFmtId="165" fontId="21" fillId="0" borderId="0" xfId="2" applyNumberFormat="1" applyFont="1" applyFill="1" applyBorder="1" applyAlignment="1">
      <alignment horizontal="center"/>
    </xf>
    <xf numFmtId="0" fontId="3" fillId="0" borderId="0" xfId="2" applyNumberFormat="1" applyFont="1" applyFill="1" applyAlignment="1">
      <alignment horizontal="center"/>
    </xf>
    <xf numFmtId="43" fontId="3" fillId="0" borderId="0" xfId="2" applyNumberFormat="1" applyFont="1" applyFill="1" applyAlignment="1">
      <alignment horizontal="center"/>
    </xf>
    <xf numFmtId="165" fontId="0" fillId="0" borderId="0" xfId="0" applyNumberFormat="1" applyFill="1"/>
    <xf numFmtId="16" fontId="0" fillId="0" borderId="0" xfId="0" applyNumberFormat="1"/>
    <xf numFmtId="43" fontId="21" fillId="0" borderId="0" xfId="2" applyFont="1" applyFill="1" applyAlignment="1">
      <alignment horizontal="center"/>
    </xf>
    <xf numFmtId="0" fontId="24" fillId="0" borderId="0" xfId="0" applyFont="1"/>
    <xf numFmtId="0" fontId="21" fillId="0" borderId="0" xfId="2" applyNumberFormat="1" applyFont="1" applyFill="1" applyAlignment="1">
      <alignment horizontal="center"/>
    </xf>
    <xf numFmtId="165" fontId="1" fillId="0" borderId="0" xfId="2" applyNumberFormat="1" applyFont="1" applyFill="1"/>
    <xf numFmtId="165" fontId="1" fillId="0" borderId="0" xfId="2" applyNumberFormat="1" applyFont="1" applyAlignment="1">
      <alignment horizontal="center"/>
    </xf>
    <xf numFmtId="0" fontId="0" fillId="2" borderId="0" xfId="0" applyFill="1"/>
    <xf numFmtId="0" fontId="0" fillId="0" borderId="0" xfId="0" applyNumberFormat="1"/>
    <xf numFmtId="165" fontId="3" fillId="0" borderId="0" xfId="2" applyNumberFormat="1" applyFont="1" applyFill="1" applyAlignment="1"/>
    <xf numFmtId="43" fontId="1" fillId="0" borderId="0" xfId="2" applyFont="1"/>
    <xf numFmtId="165" fontId="1" fillId="0" borderId="0" xfId="2" applyNumberFormat="1" applyFont="1"/>
    <xf numFmtId="17" fontId="26" fillId="0" borderId="0" xfId="0" applyNumberFormat="1" applyFont="1" applyAlignment="1">
      <alignment horizontal="left"/>
    </xf>
    <xf numFmtId="165" fontId="2" fillId="0" borderId="0" xfId="2" applyNumberFormat="1" applyFont="1" applyFill="1" applyAlignment="1"/>
    <xf numFmtId="0" fontId="26" fillId="0" borderId="0" xfId="0" applyFont="1"/>
    <xf numFmtId="0" fontId="0" fillId="0" borderId="0" xfId="0" applyNumberFormat="1" applyFill="1"/>
    <xf numFmtId="0" fontId="1" fillId="0" borderId="0" xfId="2" applyNumberFormat="1" applyFont="1" applyAlignment="1">
      <alignment horizontal="center"/>
    </xf>
    <xf numFmtId="43" fontId="3" fillId="2" borderId="0" xfId="2" applyFont="1" applyFill="1"/>
    <xf numFmtId="165" fontId="1" fillId="5" borderId="0" xfId="2" applyNumberFormat="1" applyFont="1" applyFill="1"/>
    <xf numFmtId="0" fontId="3" fillId="0" borderId="0" xfId="2" applyNumberFormat="1" applyFont="1"/>
    <xf numFmtId="165" fontId="0" fillId="5" borderId="0" xfId="0" applyNumberFormat="1" applyFill="1"/>
    <xf numFmtId="0" fontId="2" fillId="0" borderId="0" xfId="0" applyFont="1"/>
    <xf numFmtId="0" fontId="21" fillId="0" borderId="0" xfId="0" applyFont="1"/>
    <xf numFmtId="0" fontId="0" fillId="0" borderId="0" xfId="0" applyFont="1"/>
    <xf numFmtId="0" fontId="27" fillId="2" borderId="0" xfId="0" applyFont="1" applyFill="1"/>
    <xf numFmtId="43" fontId="0" fillId="2" borderId="0" xfId="0" applyNumberFormat="1" applyFill="1"/>
    <xf numFmtId="165" fontId="21" fillId="0" borderId="0" xfId="2" applyNumberFormat="1" applyFont="1"/>
    <xf numFmtId="43" fontId="21" fillId="0" borderId="0" xfId="0" applyNumberFormat="1" applyFont="1"/>
    <xf numFmtId="165" fontId="26" fillId="0" borderId="0" xfId="2" applyNumberFormat="1" applyFont="1" applyFill="1"/>
    <xf numFmtId="43" fontId="21" fillId="2" borderId="0" xfId="0" applyNumberFormat="1" applyFont="1" applyFill="1"/>
    <xf numFmtId="0" fontId="21" fillId="0" borderId="0" xfId="0" applyNumberFormat="1" applyFont="1"/>
    <xf numFmtId="165" fontId="21" fillId="0" borderId="0" xfId="2" applyNumberFormat="1" applyFont="1" applyFill="1" applyAlignment="1"/>
    <xf numFmtId="43" fontId="2" fillId="0" borderId="0" xfId="0" applyNumberFormat="1" applyFont="1"/>
    <xf numFmtId="165" fontId="21" fillId="0" borderId="0" xfId="2" applyNumberFormat="1" applyFont="1" applyAlignment="1">
      <alignment horizontal="center"/>
    </xf>
    <xf numFmtId="43" fontId="2" fillId="0" borderId="0" xfId="2" applyFont="1"/>
    <xf numFmtId="165" fontId="2" fillId="0" borderId="0" xfId="2" applyNumberFormat="1" applyFont="1"/>
    <xf numFmtId="165" fontId="21" fillId="0" borderId="0" xfId="0" applyNumberFormat="1" applyFont="1"/>
    <xf numFmtId="43" fontId="2" fillId="2" borderId="0" xfId="0" applyNumberFormat="1" applyFont="1" applyFill="1"/>
    <xf numFmtId="0" fontId="2" fillId="0" borderId="0" xfId="0" applyNumberFormat="1" applyFont="1"/>
    <xf numFmtId="165" fontId="2" fillId="0" borderId="0" xfId="2" applyNumberFormat="1" applyFont="1" applyAlignment="1">
      <alignment horizontal="center"/>
    </xf>
    <xf numFmtId="165" fontId="2" fillId="0" borderId="0" xfId="2" applyNumberFormat="1" applyFont="1" applyFill="1"/>
    <xf numFmtId="43" fontId="1" fillId="0" borderId="0" xfId="2" applyFont="1" applyFill="1"/>
    <xf numFmtId="165" fontId="1" fillId="0" borderId="0" xfId="2" applyNumberFormat="1" applyFont="1" applyFill="1" applyAlignment="1">
      <alignment horizontal="center"/>
    </xf>
    <xf numFmtId="165" fontId="2" fillId="2" borderId="0" xfId="2" applyNumberFormat="1" applyFont="1" applyFill="1" applyAlignment="1">
      <alignment horizontal="center"/>
    </xf>
    <xf numFmtId="165" fontId="1" fillId="2" borderId="0" xfId="2" applyNumberFormat="1" applyFont="1" applyFill="1" applyAlignment="1">
      <alignment horizontal="center"/>
    </xf>
    <xf numFmtId="16" fontId="22" fillId="7" borderId="2" xfId="0" applyNumberFormat="1" applyFont="1" applyFill="1" applyBorder="1" applyAlignment="1">
      <alignment horizontal="center"/>
    </xf>
    <xf numFmtId="0" fontId="28" fillId="7" borderId="2" xfId="0" applyFont="1" applyFill="1" applyBorder="1"/>
    <xf numFmtId="0" fontId="28" fillId="7" borderId="3" xfId="0" applyFont="1" applyFill="1" applyBorder="1"/>
    <xf numFmtId="16" fontId="22" fillId="0" borderId="0" xfId="0" applyNumberFormat="1" applyFont="1" applyFill="1" applyBorder="1" applyAlignment="1">
      <alignment horizontal="center"/>
    </xf>
    <xf numFmtId="0" fontId="28" fillId="0" borderId="2" xfId="0" applyFont="1" applyFill="1" applyBorder="1"/>
    <xf numFmtId="0" fontId="28" fillId="0" borderId="3" xfId="0" applyFont="1" applyFill="1" applyBorder="1"/>
    <xf numFmtId="0" fontId="25" fillId="0" borderId="2" xfId="2" applyNumberFormat="1" applyFont="1" applyBorder="1" applyAlignment="1">
      <alignment horizontal="center"/>
    </xf>
    <xf numFmtId="0" fontId="24" fillId="0" borderId="2" xfId="0" applyFont="1" applyBorder="1"/>
    <xf numFmtId="43" fontId="3" fillId="0" borderId="2" xfId="2" applyFont="1" applyBorder="1" applyAlignment="1">
      <alignment horizontal="center"/>
    </xf>
    <xf numFmtId="43" fontId="3" fillId="0" borderId="2" xfId="2" applyFont="1" applyFill="1" applyBorder="1"/>
    <xf numFmtId="43" fontId="0" fillId="0" borderId="2" xfId="0" applyNumberFormat="1" applyFill="1" applyBorder="1"/>
    <xf numFmtId="0" fontId="20" fillId="5" borderId="0" xfId="0" applyFont="1" applyFill="1"/>
    <xf numFmtId="43" fontId="3" fillId="0" borderId="12" xfId="2" applyFont="1" applyFill="1" applyBorder="1"/>
    <xf numFmtId="0" fontId="0" fillId="0" borderId="12" xfId="0" applyFill="1" applyBorder="1"/>
    <xf numFmtId="43" fontId="0" fillId="0" borderId="12" xfId="0" applyNumberFormat="1" applyFill="1" applyBorder="1"/>
    <xf numFmtId="165" fontId="3" fillId="0" borderId="0" xfId="2" applyNumberFormat="1" applyFont="1" applyFill="1"/>
    <xf numFmtId="0" fontId="24" fillId="0" borderId="12" xfId="0" applyFont="1" applyBorder="1"/>
    <xf numFmtId="0" fontId="24" fillId="0" borderId="2" xfId="0" applyFont="1" applyBorder="1" applyAlignment="1">
      <alignment horizontal="center"/>
    </xf>
    <xf numFmtId="0" fontId="26" fillId="5" borderId="0" xfId="0" applyFont="1" applyFill="1"/>
    <xf numFmtId="0" fontId="2" fillId="5" borderId="0" xfId="0" applyFont="1" applyFill="1"/>
    <xf numFmtId="43" fontId="4" fillId="3" borderId="2" xfId="2" applyFont="1" applyFill="1" applyBorder="1" applyAlignment="1">
      <alignment horizontal="center"/>
    </xf>
  </cellXfs>
  <cellStyles count="5">
    <cellStyle name="Comma" xfId="1" builtinId="3"/>
    <cellStyle name="Comma 2" xfId="2"/>
    <cellStyle name="Hyperlink" xfId="3" builtinId="8"/>
    <cellStyle name="Normal" xfId="0" builtinId="0"/>
    <cellStyle name="Percent" xfId="4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590550</xdr:colOff>
      <xdr:row>0</xdr:row>
      <xdr:rowOff>0</xdr:rowOff>
    </xdr:from>
    <xdr:to>
      <xdr:col>25</xdr:col>
      <xdr:colOff>752475</xdr:colOff>
      <xdr:row>4</xdr:row>
      <xdr:rowOff>123825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16325850" y="0"/>
          <a:ext cx="4124325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289</xdr:row>
      <xdr:rowOff>85725</xdr:rowOff>
    </xdr:from>
    <xdr:to>
      <xdr:col>7</xdr:col>
      <xdr:colOff>560146</xdr:colOff>
      <xdr:row>294</xdr:row>
      <xdr:rowOff>9525</xdr:rowOff>
    </xdr:to>
    <xdr:sp macro="" textlink="">
      <xdr:nvSpPr>
        <xdr:cNvPr id="3" name="TextBox 2"/>
        <xdr:cNvSpPr txBox="1"/>
      </xdr:nvSpPr>
      <xdr:spPr>
        <a:xfrm>
          <a:off x="5114925" y="55378350"/>
          <a:ext cx="560146" cy="876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/>
        </a:p>
      </xdr:txBody>
    </xdr:sp>
    <xdr:clientData/>
  </xdr:twoCellAnchor>
  <xdr:twoCellAnchor>
    <xdr:from>
      <xdr:col>14</xdr:col>
      <xdr:colOff>0</xdr:colOff>
      <xdr:row>289</xdr:row>
      <xdr:rowOff>85725</xdr:rowOff>
    </xdr:from>
    <xdr:to>
      <xdr:col>14</xdr:col>
      <xdr:colOff>560146</xdr:colOff>
      <xdr:row>294</xdr:row>
      <xdr:rowOff>9525</xdr:rowOff>
    </xdr:to>
    <xdr:sp macro="" textlink="">
      <xdr:nvSpPr>
        <xdr:cNvPr id="4" name="TextBox 3"/>
        <xdr:cNvSpPr txBox="1"/>
      </xdr:nvSpPr>
      <xdr:spPr>
        <a:xfrm>
          <a:off x="10429875" y="55378350"/>
          <a:ext cx="560146" cy="876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NSCQ\Users\Mans\Documents\DYMANS\Yokohama%20Others\Yokohama%20stock%20position%20gigi%20%20OCT.%2010-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UG OLD"/>
      <sheetName val="SEPT NEW "/>
      <sheetName val="OCT"/>
      <sheetName val="YOKOHAMA "/>
    </sheetNames>
    <sheetDataSet>
      <sheetData sheetId="0">
        <row r="4">
          <cell r="B4">
            <v>163</v>
          </cell>
          <cell r="AI4">
            <v>53</v>
          </cell>
        </row>
        <row r="5">
          <cell r="AI5">
            <v>0</v>
          </cell>
        </row>
        <row r="6">
          <cell r="AI6">
            <v>0</v>
          </cell>
        </row>
        <row r="7">
          <cell r="AI7">
            <v>0</v>
          </cell>
        </row>
        <row r="8">
          <cell r="AI8">
            <v>0</v>
          </cell>
        </row>
        <row r="9">
          <cell r="AI9">
            <v>0</v>
          </cell>
        </row>
        <row r="10">
          <cell r="AI10">
            <v>0</v>
          </cell>
        </row>
        <row r="11">
          <cell r="B11">
            <v>65</v>
          </cell>
          <cell r="AI11">
            <v>16</v>
          </cell>
        </row>
        <row r="12">
          <cell r="B12">
            <v>76</v>
          </cell>
          <cell r="AI12">
            <v>21</v>
          </cell>
        </row>
        <row r="13">
          <cell r="AI13">
            <v>0</v>
          </cell>
        </row>
        <row r="14">
          <cell r="AI14">
            <v>0</v>
          </cell>
        </row>
        <row r="15">
          <cell r="B15">
            <v>7</v>
          </cell>
          <cell r="AI15">
            <v>0</v>
          </cell>
        </row>
        <row r="16">
          <cell r="B16">
            <v>23</v>
          </cell>
          <cell r="AI16">
            <v>0</v>
          </cell>
        </row>
        <row r="17">
          <cell r="AI17">
            <v>0</v>
          </cell>
        </row>
        <row r="18">
          <cell r="B18">
            <v>52</v>
          </cell>
          <cell r="AI18">
            <v>0</v>
          </cell>
        </row>
        <row r="19">
          <cell r="B19">
            <v>39</v>
          </cell>
          <cell r="AI19">
            <v>0</v>
          </cell>
        </row>
        <row r="20">
          <cell r="B20">
            <v>1</v>
          </cell>
          <cell r="AI20">
            <v>1</v>
          </cell>
        </row>
        <row r="21">
          <cell r="B21">
            <v>51</v>
          </cell>
          <cell r="AI21">
            <v>0</v>
          </cell>
        </row>
        <row r="22">
          <cell r="AI22">
            <v>0</v>
          </cell>
        </row>
        <row r="23">
          <cell r="AI23">
            <v>0</v>
          </cell>
        </row>
        <row r="24">
          <cell r="B24">
            <v>23</v>
          </cell>
          <cell r="AI24">
            <v>0</v>
          </cell>
        </row>
        <row r="25">
          <cell r="AI25">
            <v>0</v>
          </cell>
        </row>
        <row r="26">
          <cell r="AI26">
            <v>0</v>
          </cell>
        </row>
        <row r="27">
          <cell r="AI27">
            <v>0</v>
          </cell>
        </row>
        <row r="28">
          <cell r="AI28">
            <v>0</v>
          </cell>
        </row>
        <row r="29">
          <cell r="AI29">
            <v>0</v>
          </cell>
        </row>
        <row r="30">
          <cell r="AI30">
            <v>0</v>
          </cell>
        </row>
        <row r="31">
          <cell r="AI31">
            <v>0</v>
          </cell>
        </row>
        <row r="32">
          <cell r="AI32">
            <v>0</v>
          </cell>
        </row>
        <row r="33">
          <cell r="AI33">
            <v>0</v>
          </cell>
        </row>
        <row r="34">
          <cell r="AI34">
            <v>0</v>
          </cell>
        </row>
        <row r="35">
          <cell r="AI35">
            <v>0</v>
          </cell>
        </row>
        <row r="36">
          <cell r="AI36">
            <v>0</v>
          </cell>
        </row>
        <row r="37">
          <cell r="AI37">
            <v>0</v>
          </cell>
        </row>
        <row r="38">
          <cell r="AI38">
            <v>0</v>
          </cell>
        </row>
        <row r="39">
          <cell r="AI39">
            <v>0</v>
          </cell>
        </row>
        <row r="40">
          <cell r="AI40">
            <v>0</v>
          </cell>
        </row>
        <row r="41">
          <cell r="AI41">
            <v>0</v>
          </cell>
        </row>
        <row r="42">
          <cell r="AI42">
            <v>0</v>
          </cell>
        </row>
        <row r="43">
          <cell r="AI43">
            <v>0</v>
          </cell>
        </row>
        <row r="44">
          <cell r="AI44">
            <v>0</v>
          </cell>
        </row>
        <row r="45">
          <cell r="AI45">
            <v>0</v>
          </cell>
        </row>
        <row r="46">
          <cell r="AI46">
            <v>0</v>
          </cell>
        </row>
        <row r="47">
          <cell r="AI47">
            <v>0</v>
          </cell>
        </row>
        <row r="48">
          <cell r="AI48">
            <v>0</v>
          </cell>
        </row>
        <row r="49">
          <cell r="AI49">
            <v>0</v>
          </cell>
        </row>
        <row r="50">
          <cell r="AI50">
            <v>0</v>
          </cell>
        </row>
        <row r="51">
          <cell r="AI51">
            <v>0</v>
          </cell>
        </row>
        <row r="52">
          <cell r="AI52">
            <v>0</v>
          </cell>
        </row>
        <row r="53">
          <cell r="AI53">
            <v>0</v>
          </cell>
        </row>
        <row r="54">
          <cell r="AI54">
            <v>0</v>
          </cell>
        </row>
        <row r="55">
          <cell r="AI55">
            <v>0</v>
          </cell>
        </row>
        <row r="56">
          <cell r="AI56">
            <v>0</v>
          </cell>
        </row>
        <row r="57">
          <cell r="AI57">
            <v>0</v>
          </cell>
        </row>
        <row r="58">
          <cell r="AI58">
            <v>0</v>
          </cell>
        </row>
        <row r="59">
          <cell r="AI59">
            <v>0</v>
          </cell>
        </row>
        <row r="60">
          <cell r="AI60">
            <v>0</v>
          </cell>
        </row>
        <row r="61">
          <cell r="AI61">
            <v>0</v>
          </cell>
        </row>
        <row r="62">
          <cell r="AI62">
            <v>0</v>
          </cell>
        </row>
        <row r="63">
          <cell r="AI63">
            <v>0</v>
          </cell>
        </row>
        <row r="64">
          <cell r="AI64">
            <v>0</v>
          </cell>
        </row>
        <row r="65">
          <cell r="AI65">
            <v>0</v>
          </cell>
        </row>
        <row r="66">
          <cell r="AI66">
            <v>0</v>
          </cell>
        </row>
        <row r="67">
          <cell r="AI67">
            <v>0</v>
          </cell>
        </row>
        <row r="68">
          <cell r="AI68">
            <v>0</v>
          </cell>
        </row>
        <row r="69">
          <cell r="AI69">
            <v>0</v>
          </cell>
        </row>
        <row r="70">
          <cell r="AI70">
            <v>0</v>
          </cell>
        </row>
        <row r="71">
          <cell r="AI71">
            <v>0</v>
          </cell>
        </row>
        <row r="72">
          <cell r="AI72">
            <v>0</v>
          </cell>
        </row>
        <row r="73">
          <cell r="AI73">
            <v>0</v>
          </cell>
        </row>
        <row r="74">
          <cell r="AI74">
            <v>0</v>
          </cell>
        </row>
        <row r="75">
          <cell r="AI75">
            <v>0</v>
          </cell>
        </row>
        <row r="76">
          <cell r="AI76">
            <v>0</v>
          </cell>
        </row>
        <row r="77">
          <cell r="AI77">
            <v>0</v>
          </cell>
        </row>
        <row r="78">
          <cell r="AI78">
            <v>0</v>
          </cell>
        </row>
        <row r="79">
          <cell r="AI79">
            <v>0</v>
          </cell>
        </row>
        <row r="80">
          <cell r="AI80">
            <v>0</v>
          </cell>
        </row>
        <row r="81">
          <cell r="AI81">
            <v>0</v>
          </cell>
        </row>
        <row r="82">
          <cell r="AI82">
            <v>0</v>
          </cell>
        </row>
        <row r="83">
          <cell r="AI83">
            <v>0</v>
          </cell>
        </row>
        <row r="84">
          <cell r="AI84">
            <v>0</v>
          </cell>
        </row>
        <row r="85">
          <cell r="B85">
            <v>4</v>
          </cell>
          <cell r="AI85">
            <v>0</v>
          </cell>
        </row>
        <row r="86">
          <cell r="AI86">
            <v>0</v>
          </cell>
        </row>
        <row r="87">
          <cell r="AI87">
            <v>0</v>
          </cell>
        </row>
        <row r="88">
          <cell r="B88">
            <v>1</v>
          </cell>
          <cell r="AI88">
            <v>0</v>
          </cell>
        </row>
        <row r="89">
          <cell r="B89">
            <v>71</v>
          </cell>
          <cell r="AI89">
            <v>3</v>
          </cell>
        </row>
        <row r="90">
          <cell r="AI90">
            <v>0</v>
          </cell>
        </row>
        <row r="91">
          <cell r="AI91">
            <v>0</v>
          </cell>
        </row>
        <row r="92">
          <cell r="AI92">
            <v>0</v>
          </cell>
        </row>
        <row r="93">
          <cell r="AI93">
            <v>0</v>
          </cell>
        </row>
        <row r="94">
          <cell r="AI94">
            <v>0</v>
          </cell>
        </row>
        <row r="95">
          <cell r="AI95">
            <v>0</v>
          </cell>
        </row>
        <row r="96">
          <cell r="B96">
            <v>43</v>
          </cell>
          <cell r="AI96">
            <v>0</v>
          </cell>
        </row>
        <row r="97">
          <cell r="B97">
            <v>48</v>
          </cell>
          <cell r="AI97">
            <v>0</v>
          </cell>
        </row>
        <row r="98">
          <cell r="B98">
            <v>52</v>
          </cell>
          <cell r="AI98">
            <v>5</v>
          </cell>
        </row>
        <row r="99">
          <cell r="AI99">
            <v>0</v>
          </cell>
        </row>
        <row r="100">
          <cell r="AI100">
            <v>0</v>
          </cell>
        </row>
        <row r="101">
          <cell r="AI101">
            <v>0</v>
          </cell>
        </row>
        <row r="102">
          <cell r="AI102">
            <v>0</v>
          </cell>
        </row>
        <row r="103">
          <cell r="AI103">
            <v>0</v>
          </cell>
        </row>
        <row r="104">
          <cell r="B104">
            <v>2</v>
          </cell>
          <cell r="AI104">
            <v>2</v>
          </cell>
        </row>
        <row r="105">
          <cell r="AI105">
            <v>0</v>
          </cell>
        </row>
        <row r="106">
          <cell r="AI106">
            <v>0</v>
          </cell>
        </row>
        <row r="107">
          <cell r="B107">
            <v>27</v>
          </cell>
          <cell r="AI107">
            <v>0</v>
          </cell>
        </row>
        <row r="108">
          <cell r="AI108">
            <v>0</v>
          </cell>
        </row>
        <row r="109">
          <cell r="AI109">
            <v>0</v>
          </cell>
        </row>
        <row r="110">
          <cell r="AI110">
            <v>0</v>
          </cell>
        </row>
        <row r="111">
          <cell r="AI111">
            <v>0</v>
          </cell>
        </row>
        <row r="112">
          <cell r="AI112">
            <v>0</v>
          </cell>
        </row>
        <row r="113">
          <cell r="AI113">
            <v>0</v>
          </cell>
        </row>
        <row r="114">
          <cell r="AI114">
            <v>0</v>
          </cell>
        </row>
        <row r="115">
          <cell r="AI115">
            <v>0</v>
          </cell>
        </row>
        <row r="116">
          <cell r="AI116">
            <v>0</v>
          </cell>
        </row>
        <row r="117">
          <cell r="AI117">
            <v>0</v>
          </cell>
        </row>
        <row r="118">
          <cell r="AI118">
            <v>0</v>
          </cell>
        </row>
        <row r="119">
          <cell r="AI119">
            <v>0</v>
          </cell>
        </row>
        <row r="120">
          <cell r="AI120">
            <v>0</v>
          </cell>
        </row>
        <row r="121">
          <cell r="AI121">
            <v>0</v>
          </cell>
        </row>
        <row r="122">
          <cell r="AI122">
            <v>0</v>
          </cell>
        </row>
        <row r="123">
          <cell r="AI123">
            <v>0</v>
          </cell>
        </row>
        <row r="124">
          <cell r="AI124">
            <v>0</v>
          </cell>
        </row>
        <row r="125">
          <cell r="AI125">
            <v>0</v>
          </cell>
        </row>
        <row r="126">
          <cell r="AI126">
            <v>0</v>
          </cell>
        </row>
        <row r="127">
          <cell r="AI127">
            <v>0</v>
          </cell>
        </row>
        <row r="128">
          <cell r="AI128">
            <v>0</v>
          </cell>
        </row>
        <row r="129">
          <cell r="AI129">
            <v>0</v>
          </cell>
        </row>
        <row r="130">
          <cell r="AI130">
            <v>0</v>
          </cell>
        </row>
        <row r="131">
          <cell r="AI131">
            <v>0</v>
          </cell>
        </row>
        <row r="132">
          <cell r="AI132">
            <v>0</v>
          </cell>
        </row>
        <row r="133">
          <cell r="AI133">
            <v>0</v>
          </cell>
        </row>
        <row r="134">
          <cell r="AI134">
            <v>0</v>
          </cell>
        </row>
        <row r="135">
          <cell r="AI135">
            <v>0</v>
          </cell>
        </row>
        <row r="136">
          <cell r="AI136">
            <v>0</v>
          </cell>
        </row>
        <row r="137">
          <cell r="AI137">
            <v>0</v>
          </cell>
        </row>
        <row r="138">
          <cell r="AI138">
            <v>0</v>
          </cell>
        </row>
        <row r="139">
          <cell r="AI139">
            <v>0</v>
          </cell>
        </row>
        <row r="140">
          <cell r="AI140">
            <v>0</v>
          </cell>
        </row>
        <row r="141">
          <cell r="B141">
            <v>14</v>
          </cell>
          <cell r="AI141">
            <v>8</v>
          </cell>
        </row>
        <row r="142">
          <cell r="AI142">
            <v>0</v>
          </cell>
        </row>
        <row r="143">
          <cell r="AI143">
            <v>0</v>
          </cell>
        </row>
        <row r="144">
          <cell r="AI144">
            <v>0</v>
          </cell>
        </row>
        <row r="145">
          <cell r="AI145">
            <v>0</v>
          </cell>
        </row>
        <row r="146">
          <cell r="AI146">
            <v>0</v>
          </cell>
        </row>
        <row r="147">
          <cell r="AI147">
            <v>0</v>
          </cell>
        </row>
        <row r="148">
          <cell r="AI148">
            <v>0</v>
          </cell>
        </row>
        <row r="149">
          <cell r="AI149">
            <v>0</v>
          </cell>
        </row>
        <row r="150">
          <cell r="AI150">
            <v>0</v>
          </cell>
        </row>
        <row r="151">
          <cell r="AI151">
            <v>0</v>
          </cell>
        </row>
        <row r="152">
          <cell r="AI152">
            <v>0</v>
          </cell>
        </row>
        <row r="153">
          <cell r="AI153">
            <v>0</v>
          </cell>
        </row>
        <row r="154">
          <cell r="AI154">
            <v>0</v>
          </cell>
        </row>
        <row r="155">
          <cell r="AI155">
            <v>0</v>
          </cell>
        </row>
        <row r="156">
          <cell r="AI156">
            <v>0</v>
          </cell>
        </row>
        <row r="157">
          <cell r="B157">
            <v>2</v>
          </cell>
          <cell r="AI157">
            <v>2</v>
          </cell>
        </row>
        <row r="158">
          <cell r="AI158">
            <v>0</v>
          </cell>
        </row>
        <row r="159">
          <cell r="AI159">
            <v>0</v>
          </cell>
        </row>
        <row r="160">
          <cell r="AI160">
            <v>0</v>
          </cell>
        </row>
        <row r="161">
          <cell r="AI161">
            <v>0</v>
          </cell>
        </row>
        <row r="162">
          <cell r="AI162">
            <v>0</v>
          </cell>
        </row>
        <row r="163">
          <cell r="AI163">
            <v>0</v>
          </cell>
        </row>
        <row r="164">
          <cell r="AI164">
            <v>0</v>
          </cell>
        </row>
        <row r="165">
          <cell r="B165">
            <v>2</v>
          </cell>
          <cell r="AI165">
            <v>0</v>
          </cell>
        </row>
        <row r="166">
          <cell r="AI166">
            <v>0</v>
          </cell>
        </row>
        <row r="167">
          <cell r="AI167">
            <v>0</v>
          </cell>
        </row>
        <row r="168">
          <cell r="AI168">
            <v>0</v>
          </cell>
        </row>
        <row r="169">
          <cell r="AI169">
            <v>0</v>
          </cell>
        </row>
        <row r="170">
          <cell r="AI170">
            <v>0</v>
          </cell>
        </row>
        <row r="171">
          <cell r="B171">
            <v>2</v>
          </cell>
          <cell r="AI171">
            <v>2</v>
          </cell>
        </row>
        <row r="172">
          <cell r="AI172">
            <v>0</v>
          </cell>
        </row>
        <row r="173">
          <cell r="AI173">
            <v>0</v>
          </cell>
        </row>
        <row r="174">
          <cell r="AI174">
            <v>0</v>
          </cell>
        </row>
        <row r="175">
          <cell r="AI175">
            <v>0</v>
          </cell>
        </row>
        <row r="176">
          <cell r="AI176">
            <v>0</v>
          </cell>
        </row>
        <row r="177">
          <cell r="AI177">
            <v>0</v>
          </cell>
        </row>
        <row r="178">
          <cell r="AI178">
            <v>0</v>
          </cell>
        </row>
        <row r="179">
          <cell r="AI179">
            <v>0</v>
          </cell>
        </row>
        <row r="180">
          <cell r="AI180">
            <v>0</v>
          </cell>
        </row>
        <row r="181">
          <cell r="AI181">
            <v>0</v>
          </cell>
        </row>
        <row r="182">
          <cell r="AI182">
            <v>0</v>
          </cell>
        </row>
        <row r="183">
          <cell r="AI183">
            <v>0</v>
          </cell>
        </row>
        <row r="184">
          <cell r="AI184">
            <v>0</v>
          </cell>
        </row>
        <row r="185">
          <cell r="AI185">
            <v>0</v>
          </cell>
        </row>
        <row r="186">
          <cell r="AI186">
            <v>0</v>
          </cell>
        </row>
        <row r="187">
          <cell r="AI187">
            <v>0</v>
          </cell>
        </row>
        <row r="188">
          <cell r="AI188">
            <v>0</v>
          </cell>
        </row>
        <row r="189">
          <cell r="AI189">
            <v>0</v>
          </cell>
        </row>
        <row r="190">
          <cell r="AI190">
            <v>0</v>
          </cell>
        </row>
        <row r="191">
          <cell r="AI191">
            <v>0</v>
          </cell>
        </row>
        <row r="192">
          <cell r="AI192">
            <v>0</v>
          </cell>
        </row>
        <row r="193">
          <cell r="AI193">
            <v>0</v>
          </cell>
        </row>
        <row r="194">
          <cell r="AI194">
            <v>0</v>
          </cell>
        </row>
        <row r="195">
          <cell r="AI195">
            <v>0</v>
          </cell>
        </row>
        <row r="196">
          <cell r="AI196">
            <v>0</v>
          </cell>
        </row>
        <row r="197">
          <cell r="B197">
            <v>15</v>
          </cell>
          <cell r="AI197">
            <v>15</v>
          </cell>
        </row>
        <row r="198">
          <cell r="AI198">
            <v>0</v>
          </cell>
        </row>
        <row r="199">
          <cell r="AI199">
            <v>0</v>
          </cell>
        </row>
        <row r="200">
          <cell r="AI200">
            <v>0</v>
          </cell>
        </row>
        <row r="201">
          <cell r="AI201">
            <v>0</v>
          </cell>
        </row>
        <row r="202">
          <cell r="AI202">
            <v>0</v>
          </cell>
        </row>
        <row r="203">
          <cell r="AI203">
            <v>0</v>
          </cell>
        </row>
        <row r="204">
          <cell r="AI204">
            <v>0</v>
          </cell>
        </row>
        <row r="205">
          <cell r="AI205">
            <v>0</v>
          </cell>
        </row>
        <row r="206">
          <cell r="AI206">
            <v>0</v>
          </cell>
        </row>
        <row r="207">
          <cell r="AI207">
            <v>0</v>
          </cell>
        </row>
        <row r="208">
          <cell r="AI208">
            <v>0</v>
          </cell>
        </row>
        <row r="209">
          <cell r="AI209">
            <v>0</v>
          </cell>
        </row>
        <row r="210">
          <cell r="AI210">
            <v>0</v>
          </cell>
        </row>
        <row r="211">
          <cell r="AI211">
            <v>0</v>
          </cell>
        </row>
        <row r="212">
          <cell r="AI212">
            <v>0</v>
          </cell>
        </row>
        <row r="213">
          <cell r="AI213">
            <v>0</v>
          </cell>
        </row>
        <row r="214">
          <cell r="AI214">
            <v>0</v>
          </cell>
        </row>
        <row r="215">
          <cell r="AI215">
            <v>0</v>
          </cell>
        </row>
        <row r="216">
          <cell r="AI216">
            <v>0</v>
          </cell>
        </row>
        <row r="217">
          <cell r="AI217">
            <v>0</v>
          </cell>
        </row>
        <row r="218">
          <cell r="AI218">
            <v>0</v>
          </cell>
        </row>
        <row r="219">
          <cell r="AI219">
            <v>0</v>
          </cell>
        </row>
        <row r="220">
          <cell r="AI220">
            <v>0</v>
          </cell>
        </row>
        <row r="221">
          <cell r="AI221">
            <v>0</v>
          </cell>
        </row>
        <row r="222">
          <cell r="AI222">
            <v>0</v>
          </cell>
        </row>
        <row r="223">
          <cell r="AI223">
            <v>0</v>
          </cell>
        </row>
        <row r="224">
          <cell r="AI224">
            <v>0</v>
          </cell>
        </row>
        <row r="225">
          <cell r="AI225">
            <v>0</v>
          </cell>
        </row>
        <row r="226">
          <cell r="AI226">
            <v>0</v>
          </cell>
        </row>
        <row r="227">
          <cell r="AI227">
            <v>0</v>
          </cell>
        </row>
        <row r="228">
          <cell r="AI228">
            <v>0</v>
          </cell>
        </row>
        <row r="229">
          <cell r="AI229">
            <v>0</v>
          </cell>
        </row>
        <row r="230">
          <cell r="AI230">
            <v>0</v>
          </cell>
        </row>
        <row r="231">
          <cell r="AI231">
            <v>0</v>
          </cell>
        </row>
        <row r="232">
          <cell r="AI232">
            <v>0</v>
          </cell>
        </row>
        <row r="233">
          <cell r="AI233">
            <v>0</v>
          </cell>
        </row>
        <row r="234">
          <cell r="AI234">
            <v>0</v>
          </cell>
        </row>
        <row r="235">
          <cell r="AI235">
            <v>0</v>
          </cell>
        </row>
        <row r="236">
          <cell r="AI236">
            <v>0</v>
          </cell>
        </row>
        <row r="237">
          <cell r="AI237">
            <v>0</v>
          </cell>
        </row>
        <row r="238">
          <cell r="AI238">
            <v>0</v>
          </cell>
        </row>
        <row r="239">
          <cell r="AI239">
            <v>0</v>
          </cell>
        </row>
        <row r="240">
          <cell r="AI240">
            <v>0</v>
          </cell>
        </row>
        <row r="241">
          <cell r="AI241">
            <v>0</v>
          </cell>
        </row>
        <row r="242">
          <cell r="AI242">
            <v>0</v>
          </cell>
        </row>
        <row r="243">
          <cell r="AI243">
            <v>0</v>
          </cell>
        </row>
        <row r="244">
          <cell r="AI244">
            <v>0</v>
          </cell>
        </row>
        <row r="245">
          <cell r="AI245">
            <v>0</v>
          </cell>
        </row>
        <row r="246">
          <cell r="AI246">
            <v>0</v>
          </cell>
        </row>
        <row r="247">
          <cell r="AI247">
            <v>0</v>
          </cell>
        </row>
        <row r="248">
          <cell r="AI248">
            <v>0</v>
          </cell>
        </row>
        <row r="249">
          <cell r="AI249">
            <v>0</v>
          </cell>
        </row>
        <row r="250">
          <cell r="AI250">
            <v>0</v>
          </cell>
        </row>
        <row r="251">
          <cell r="AI251">
            <v>0</v>
          </cell>
        </row>
        <row r="252">
          <cell r="AI252">
            <v>0</v>
          </cell>
        </row>
        <row r="253">
          <cell r="AI253">
            <v>0</v>
          </cell>
        </row>
        <row r="254">
          <cell r="AI254">
            <v>0</v>
          </cell>
        </row>
        <row r="255">
          <cell r="B255">
            <v>22</v>
          </cell>
          <cell r="AI255">
            <v>16</v>
          </cell>
        </row>
        <row r="256">
          <cell r="AI256">
            <v>0</v>
          </cell>
        </row>
        <row r="257">
          <cell r="AI257">
            <v>0</v>
          </cell>
        </row>
        <row r="258">
          <cell r="B258">
            <v>31</v>
          </cell>
          <cell r="AI258">
            <v>3</v>
          </cell>
        </row>
        <row r="259">
          <cell r="AI259">
            <v>0</v>
          </cell>
        </row>
        <row r="260">
          <cell r="AI260">
            <v>0</v>
          </cell>
        </row>
        <row r="261">
          <cell r="AI261">
            <v>0</v>
          </cell>
        </row>
        <row r="262">
          <cell r="AI262">
            <v>0</v>
          </cell>
        </row>
        <row r="263">
          <cell r="AI263">
            <v>0</v>
          </cell>
        </row>
        <row r="264">
          <cell r="AI264">
            <v>0</v>
          </cell>
        </row>
        <row r="265">
          <cell r="AI265">
            <v>0</v>
          </cell>
        </row>
        <row r="266">
          <cell r="AI266">
            <v>0</v>
          </cell>
        </row>
        <row r="267">
          <cell r="B267">
            <v>2</v>
          </cell>
          <cell r="AI267">
            <v>0</v>
          </cell>
        </row>
      </sheetData>
      <sheetData sheetId="1">
        <row r="4">
          <cell r="AI4">
            <v>0</v>
          </cell>
        </row>
        <row r="5">
          <cell r="AI5">
            <v>0</v>
          </cell>
        </row>
        <row r="6">
          <cell r="AI6">
            <v>0</v>
          </cell>
        </row>
        <row r="7">
          <cell r="AI7">
            <v>0</v>
          </cell>
        </row>
        <row r="8">
          <cell r="AI8">
            <v>0</v>
          </cell>
        </row>
        <row r="9">
          <cell r="AI9">
            <v>0</v>
          </cell>
        </row>
        <row r="10">
          <cell r="AI10">
            <v>0</v>
          </cell>
        </row>
        <row r="11">
          <cell r="AI11">
            <v>0</v>
          </cell>
        </row>
        <row r="12">
          <cell r="AI12">
            <v>0</v>
          </cell>
        </row>
        <row r="13">
          <cell r="B13">
            <v>1</v>
          </cell>
          <cell r="AI13">
            <v>1</v>
          </cell>
        </row>
        <row r="14">
          <cell r="AI14">
            <v>0</v>
          </cell>
        </row>
        <row r="15">
          <cell r="AI15">
            <v>0</v>
          </cell>
        </row>
        <row r="16">
          <cell r="AI16">
            <v>0</v>
          </cell>
        </row>
        <row r="17">
          <cell r="B17">
            <v>2</v>
          </cell>
          <cell r="AI17">
            <v>2</v>
          </cell>
        </row>
        <row r="18">
          <cell r="AI18">
            <v>0</v>
          </cell>
        </row>
        <row r="19">
          <cell r="AI19">
            <v>0</v>
          </cell>
        </row>
        <row r="20">
          <cell r="AI20">
            <v>0</v>
          </cell>
        </row>
        <row r="21">
          <cell r="AI21">
            <v>0</v>
          </cell>
        </row>
        <row r="22">
          <cell r="AI22">
            <v>0</v>
          </cell>
        </row>
        <row r="23">
          <cell r="AI23">
            <v>0</v>
          </cell>
        </row>
        <row r="24">
          <cell r="AI24">
            <v>0</v>
          </cell>
        </row>
        <row r="25">
          <cell r="AI25">
            <v>0</v>
          </cell>
        </row>
        <row r="26">
          <cell r="AI26">
            <v>0</v>
          </cell>
        </row>
        <row r="27">
          <cell r="AI27">
            <v>0</v>
          </cell>
        </row>
        <row r="28">
          <cell r="AI28">
            <v>0</v>
          </cell>
        </row>
        <row r="29">
          <cell r="AI29">
            <v>0</v>
          </cell>
        </row>
        <row r="30">
          <cell r="AI30">
            <v>0</v>
          </cell>
        </row>
        <row r="31">
          <cell r="AI31">
            <v>0</v>
          </cell>
        </row>
        <row r="32">
          <cell r="AI32">
            <v>0</v>
          </cell>
        </row>
        <row r="33">
          <cell r="AI33">
            <v>0</v>
          </cell>
        </row>
        <row r="34">
          <cell r="AI34">
            <v>0</v>
          </cell>
        </row>
        <row r="35">
          <cell r="AI35">
            <v>0</v>
          </cell>
        </row>
        <row r="36">
          <cell r="AI36">
            <v>0</v>
          </cell>
        </row>
        <row r="37">
          <cell r="AI37">
            <v>0</v>
          </cell>
        </row>
        <row r="38">
          <cell r="AI38">
            <v>0</v>
          </cell>
        </row>
        <row r="39">
          <cell r="AI39">
            <v>0</v>
          </cell>
        </row>
        <row r="40">
          <cell r="AI40">
            <v>0</v>
          </cell>
        </row>
        <row r="41">
          <cell r="AI41">
            <v>0</v>
          </cell>
        </row>
        <row r="42">
          <cell r="AI42">
            <v>0</v>
          </cell>
        </row>
        <row r="43">
          <cell r="AI43">
            <v>0</v>
          </cell>
        </row>
        <row r="44">
          <cell r="AI44">
            <v>0</v>
          </cell>
        </row>
        <row r="45">
          <cell r="AI45">
            <v>0</v>
          </cell>
        </row>
        <row r="46">
          <cell r="AI46">
            <v>0</v>
          </cell>
        </row>
        <row r="47">
          <cell r="AI47">
            <v>0</v>
          </cell>
        </row>
        <row r="48">
          <cell r="AI48">
            <v>0</v>
          </cell>
        </row>
        <row r="49">
          <cell r="AI49">
            <v>0</v>
          </cell>
        </row>
        <row r="50">
          <cell r="AI50">
            <v>0</v>
          </cell>
        </row>
        <row r="51">
          <cell r="AI51">
            <v>0</v>
          </cell>
        </row>
        <row r="52">
          <cell r="AI52">
            <v>0</v>
          </cell>
        </row>
        <row r="53">
          <cell r="AI53">
            <v>0</v>
          </cell>
        </row>
        <row r="54">
          <cell r="AI54">
            <v>0</v>
          </cell>
        </row>
        <row r="55">
          <cell r="AI55">
            <v>0</v>
          </cell>
        </row>
        <row r="56">
          <cell r="AI56">
            <v>0</v>
          </cell>
        </row>
        <row r="57">
          <cell r="AI57">
            <v>0</v>
          </cell>
        </row>
        <row r="58">
          <cell r="AI58">
            <v>0</v>
          </cell>
        </row>
        <row r="59">
          <cell r="AI59">
            <v>0</v>
          </cell>
        </row>
        <row r="60">
          <cell r="AI60">
            <v>0</v>
          </cell>
        </row>
        <row r="61">
          <cell r="AI61">
            <v>0</v>
          </cell>
        </row>
        <row r="62">
          <cell r="AI62">
            <v>0</v>
          </cell>
        </row>
        <row r="63">
          <cell r="AI63">
            <v>0</v>
          </cell>
        </row>
        <row r="64">
          <cell r="AI64">
            <v>0</v>
          </cell>
        </row>
        <row r="65">
          <cell r="AI65">
            <v>0</v>
          </cell>
        </row>
        <row r="66">
          <cell r="AI66">
            <v>0</v>
          </cell>
        </row>
        <row r="67">
          <cell r="AI67">
            <v>0</v>
          </cell>
        </row>
        <row r="68">
          <cell r="AI68">
            <v>0</v>
          </cell>
        </row>
        <row r="69">
          <cell r="AI69">
            <v>0</v>
          </cell>
        </row>
        <row r="70">
          <cell r="AI70">
            <v>0</v>
          </cell>
        </row>
        <row r="71">
          <cell r="AI71">
            <v>0</v>
          </cell>
        </row>
        <row r="72">
          <cell r="AI72">
            <v>0</v>
          </cell>
        </row>
        <row r="73">
          <cell r="AI73">
            <v>0</v>
          </cell>
        </row>
        <row r="74">
          <cell r="AI74">
            <v>0</v>
          </cell>
        </row>
        <row r="75">
          <cell r="AI75">
            <v>0</v>
          </cell>
        </row>
        <row r="76">
          <cell r="AI76">
            <v>0</v>
          </cell>
        </row>
        <row r="77">
          <cell r="AI77">
            <v>0</v>
          </cell>
        </row>
        <row r="78">
          <cell r="AI78">
            <v>0</v>
          </cell>
        </row>
        <row r="79">
          <cell r="AI79">
            <v>0</v>
          </cell>
        </row>
        <row r="80">
          <cell r="AI80">
            <v>0</v>
          </cell>
        </row>
        <row r="81">
          <cell r="AI81">
            <v>0</v>
          </cell>
        </row>
        <row r="82">
          <cell r="AI82">
            <v>0</v>
          </cell>
        </row>
        <row r="83">
          <cell r="AI83">
            <v>0</v>
          </cell>
        </row>
        <row r="84">
          <cell r="AI84">
            <v>0</v>
          </cell>
        </row>
        <row r="85">
          <cell r="AI85">
            <v>0</v>
          </cell>
        </row>
        <row r="86">
          <cell r="AI86">
            <v>0</v>
          </cell>
        </row>
        <row r="87">
          <cell r="AI87">
            <v>0</v>
          </cell>
        </row>
        <row r="88">
          <cell r="AI88">
            <v>0</v>
          </cell>
        </row>
        <row r="89">
          <cell r="AI89">
            <v>0</v>
          </cell>
        </row>
        <row r="90">
          <cell r="AI90">
            <v>0</v>
          </cell>
        </row>
        <row r="91">
          <cell r="AI91">
            <v>0</v>
          </cell>
        </row>
        <row r="92">
          <cell r="AI92">
            <v>0</v>
          </cell>
        </row>
        <row r="93">
          <cell r="AI93">
            <v>0</v>
          </cell>
        </row>
        <row r="94">
          <cell r="AI94">
            <v>0</v>
          </cell>
        </row>
        <row r="95">
          <cell r="B95">
            <v>16</v>
          </cell>
          <cell r="AI95">
            <v>16</v>
          </cell>
        </row>
        <row r="96">
          <cell r="AI96">
            <v>0</v>
          </cell>
        </row>
        <row r="97">
          <cell r="AI97">
            <v>0</v>
          </cell>
        </row>
        <row r="98">
          <cell r="AI98">
            <v>0</v>
          </cell>
        </row>
        <row r="99">
          <cell r="AI99">
            <v>0</v>
          </cell>
        </row>
        <row r="100">
          <cell r="AI100">
            <v>0</v>
          </cell>
        </row>
        <row r="101">
          <cell r="AI101">
            <v>0</v>
          </cell>
        </row>
        <row r="102">
          <cell r="AI102">
            <v>0</v>
          </cell>
        </row>
        <row r="103">
          <cell r="AI103">
            <v>0</v>
          </cell>
        </row>
        <row r="104">
          <cell r="AI104">
            <v>0</v>
          </cell>
        </row>
        <row r="105">
          <cell r="AI105">
            <v>0</v>
          </cell>
        </row>
        <row r="106">
          <cell r="AI106">
            <v>0</v>
          </cell>
        </row>
        <row r="107">
          <cell r="AI107">
            <v>0</v>
          </cell>
        </row>
        <row r="108">
          <cell r="AI108">
            <v>0</v>
          </cell>
        </row>
        <row r="109">
          <cell r="AI109">
            <v>0</v>
          </cell>
        </row>
        <row r="110">
          <cell r="AI110">
            <v>0</v>
          </cell>
        </row>
        <row r="111">
          <cell r="AI111">
            <v>0</v>
          </cell>
        </row>
        <row r="112">
          <cell r="AI112">
            <v>0</v>
          </cell>
        </row>
        <row r="113">
          <cell r="AI113">
            <v>0</v>
          </cell>
        </row>
        <row r="114">
          <cell r="AI114">
            <v>0</v>
          </cell>
        </row>
        <row r="115">
          <cell r="AI115">
            <v>0</v>
          </cell>
        </row>
        <row r="116">
          <cell r="AI116">
            <v>0</v>
          </cell>
        </row>
        <row r="117">
          <cell r="AI117">
            <v>0</v>
          </cell>
        </row>
        <row r="118">
          <cell r="AI118">
            <v>0</v>
          </cell>
        </row>
        <row r="119">
          <cell r="AI119">
            <v>0</v>
          </cell>
        </row>
        <row r="120">
          <cell r="AI120">
            <v>0</v>
          </cell>
        </row>
        <row r="121">
          <cell r="AI121">
            <v>0</v>
          </cell>
        </row>
        <row r="122">
          <cell r="AI122">
            <v>0</v>
          </cell>
        </row>
        <row r="123">
          <cell r="AI123">
            <v>0</v>
          </cell>
        </row>
        <row r="124">
          <cell r="AI124">
            <v>0</v>
          </cell>
        </row>
        <row r="125">
          <cell r="AI125">
            <v>0</v>
          </cell>
        </row>
        <row r="126">
          <cell r="AI126">
            <v>0</v>
          </cell>
        </row>
        <row r="127">
          <cell r="AI127">
            <v>0</v>
          </cell>
        </row>
        <row r="128">
          <cell r="AI128">
            <v>0</v>
          </cell>
        </row>
        <row r="129">
          <cell r="AI129">
            <v>0</v>
          </cell>
        </row>
        <row r="130">
          <cell r="AI130">
            <v>0</v>
          </cell>
        </row>
        <row r="131">
          <cell r="AI131">
            <v>0</v>
          </cell>
        </row>
        <row r="132">
          <cell r="AI132">
            <v>0</v>
          </cell>
        </row>
        <row r="133">
          <cell r="AI133">
            <v>0</v>
          </cell>
        </row>
        <row r="134">
          <cell r="AI134">
            <v>0</v>
          </cell>
        </row>
        <row r="135">
          <cell r="AI135">
            <v>0</v>
          </cell>
        </row>
        <row r="136">
          <cell r="AI136">
            <v>0</v>
          </cell>
        </row>
        <row r="137">
          <cell r="AI137">
            <v>0</v>
          </cell>
        </row>
        <row r="138">
          <cell r="AI138">
            <v>0</v>
          </cell>
        </row>
        <row r="139">
          <cell r="AI139">
            <v>0</v>
          </cell>
        </row>
        <row r="140">
          <cell r="AI140">
            <v>0</v>
          </cell>
        </row>
        <row r="141">
          <cell r="AI141">
            <v>0</v>
          </cell>
        </row>
        <row r="142">
          <cell r="AI142">
            <v>0</v>
          </cell>
        </row>
        <row r="143">
          <cell r="AI143">
            <v>0</v>
          </cell>
        </row>
        <row r="144">
          <cell r="AI144">
            <v>0</v>
          </cell>
        </row>
        <row r="145">
          <cell r="AI145">
            <v>0</v>
          </cell>
        </row>
        <row r="146">
          <cell r="AI146">
            <v>0</v>
          </cell>
        </row>
        <row r="147">
          <cell r="AI147">
            <v>0</v>
          </cell>
        </row>
        <row r="148">
          <cell r="AI148">
            <v>0</v>
          </cell>
        </row>
        <row r="149">
          <cell r="AI149">
            <v>0</v>
          </cell>
        </row>
        <row r="150">
          <cell r="AI150">
            <v>0</v>
          </cell>
        </row>
        <row r="151">
          <cell r="AI151">
            <v>0</v>
          </cell>
        </row>
        <row r="152">
          <cell r="AI152">
            <v>0</v>
          </cell>
        </row>
        <row r="153">
          <cell r="AI153">
            <v>0</v>
          </cell>
        </row>
        <row r="154">
          <cell r="AI154">
            <v>0</v>
          </cell>
        </row>
        <row r="155">
          <cell r="AI155">
            <v>0</v>
          </cell>
        </row>
        <row r="156">
          <cell r="AI156">
            <v>0</v>
          </cell>
        </row>
        <row r="157">
          <cell r="AI157">
            <v>0</v>
          </cell>
        </row>
        <row r="158">
          <cell r="AI158">
            <v>0</v>
          </cell>
        </row>
        <row r="159">
          <cell r="AI159">
            <v>0</v>
          </cell>
        </row>
        <row r="160">
          <cell r="AI160">
            <v>0</v>
          </cell>
        </row>
        <row r="161">
          <cell r="AI161">
            <v>0</v>
          </cell>
        </row>
        <row r="162">
          <cell r="AI162">
            <v>0</v>
          </cell>
        </row>
        <row r="163">
          <cell r="AI163">
            <v>0</v>
          </cell>
        </row>
        <row r="164">
          <cell r="B164">
            <v>4</v>
          </cell>
          <cell r="AI164">
            <v>4</v>
          </cell>
        </row>
        <row r="165">
          <cell r="AI165">
            <v>0</v>
          </cell>
        </row>
        <row r="166">
          <cell r="AI166">
            <v>0</v>
          </cell>
        </row>
        <row r="167">
          <cell r="AI167">
            <v>0</v>
          </cell>
        </row>
        <row r="168">
          <cell r="AI168">
            <v>0</v>
          </cell>
        </row>
        <row r="169">
          <cell r="AI169">
            <v>0</v>
          </cell>
        </row>
        <row r="170">
          <cell r="AI170">
            <v>0</v>
          </cell>
        </row>
        <row r="171">
          <cell r="AI171">
            <v>0</v>
          </cell>
        </row>
        <row r="172">
          <cell r="AI172">
            <v>0</v>
          </cell>
        </row>
        <row r="173">
          <cell r="AI173">
            <v>0</v>
          </cell>
        </row>
        <row r="174">
          <cell r="AI174">
            <v>0</v>
          </cell>
        </row>
        <row r="175">
          <cell r="AI175">
            <v>0</v>
          </cell>
        </row>
        <row r="176">
          <cell r="AI176">
            <v>0</v>
          </cell>
        </row>
        <row r="177">
          <cell r="AI177">
            <v>0</v>
          </cell>
        </row>
        <row r="178">
          <cell r="AI178">
            <v>0</v>
          </cell>
        </row>
        <row r="179">
          <cell r="AI179">
            <v>0</v>
          </cell>
        </row>
        <row r="180">
          <cell r="AI180">
            <v>0</v>
          </cell>
        </row>
        <row r="181">
          <cell r="AI181">
            <v>0</v>
          </cell>
        </row>
        <row r="182">
          <cell r="AI182">
            <v>0</v>
          </cell>
        </row>
        <row r="183">
          <cell r="AI183">
            <v>0</v>
          </cell>
        </row>
        <row r="184">
          <cell r="AI184">
            <v>0</v>
          </cell>
        </row>
        <row r="185">
          <cell r="AI185">
            <v>0</v>
          </cell>
        </row>
        <row r="186">
          <cell r="AI186">
            <v>0</v>
          </cell>
        </row>
        <row r="187">
          <cell r="AI187">
            <v>0</v>
          </cell>
        </row>
        <row r="188">
          <cell r="AI188">
            <v>0</v>
          </cell>
        </row>
        <row r="189">
          <cell r="AI189">
            <v>0</v>
          </cell>
        </row>
        <row r="190">
          <cell r="AI190">
            <v>0</v>
          </cell>
        </row>
        <row r="191">
          <cell r="AI191">
            <v>0</v>
          </cell>
        </row>
        <row r="192">
          <cell r="AI192">
            <v>0</v>
          </cell>
        </row>
        <row r="193">
          <cell r="AI193">
            <v>0</v>
          </cell>
        </row>
        <row r="194">
          <cell r="AI194">
            <v>0</v>
          </cell>
        </row>
        <row r="195">
          <cell r="AI195">
            <v>0</v>
          </cell>
        </row>
        <row r="196">
          <cell r="AI196">
            <v>0</v>
          </cell>
        </row>
        <row r="197">
          <cell r="AI197">
            <v>0</v>
          </cell>
        </row>
        <row r="198">
          <cell r="AI198">
            <v>0</v>
          </cell>
        </row>
        <row r="199">
          <cell r="AI199">
            <v>0</v>
          </cell>
        </row>
        <row r="200">
          <cell r="AI200">
            <v>0</v>
          </cell>
        </row>
        <row r="201">
          <cell r="AI201">
            <v>0</v>
          </cell>
        </row>
        <row r="202">
          <cell r="AI202">
            <v>0</v>
          </cell>
        </row>
        <row r="203">
          <cell r="AI203">
            <v>0</v>
          </cell>
        </row>
        <row r="204">
          <cell r="AI204">
            <v>0</v>
          </cell>
        </row>
        <row r="205">
          <cell r="AI205">
            <v>0</v>
          </cell>
        </row>
        <row r="206">
          <cell r="AI206">
            <v>0</v>
          </cell>
        </row>
        <row r="207">
          <cell r="AI207">
            <v>0</v>
          </cell>
        </row>
        <row r="208">
          <cell r="AI208">
            <v>0</v>
          </cell>
        </row>
        <row r="209">
          <cell r="AI209">
            <v>0</v>
          </cell>
        </row>
        <row r="210">
          <cell r="AI210">
            <v>0</v>
          </cell>
        </row>
        <row r="211">
          <cell r="AI211">
            <v>0</v>
          </cell>
        </row>
        <row r="212">
          <cell r="AI212">
            <v>0</v>
          </cell>
        </row>
        <row r="213">
          <cell r="AI213">
            <v>0</v>
          </cell>
        </row>
        <row r="214">
          <cell r="AI214">
            <v>0</v>
          </cell>
        </row>
        <row r="215">
          <cell r="AI215">
            <v>0</v>
          </cell>
        </row>
        <row r="216">
          <cell r="AI216">
            <v>0</v>
          </cell>
        </row>
        <row r="217">
          <cell r="AI217">
            <v>0</v>
          </cell>
        </row>
        <row r="218">
          <cell r="AI218">
            <v>0</v>
          </cell>
        </row>
        <row r="219">
          <cell r="AI219">
            <v>0</v>
          </cell>
        </row>
        <row r="220">
          <cell r="AI220">
            <v>0</v>
          </cell>
        </row>
        <row r="221">
          <cell r="AI221">
            <v>0</v>
          </cell>
        </row>
        <row r="222">
          <cell r="AI222">
            <v>0</v>
          </cell>
        </row>
        <row r="223">
          <cell r="AI223">
            <v>0</v>
          </cell>
        </row>
        <row r="224">
          <cell r="AI224">
            <v>0</v>
          </cell>
        </row>
        <row r="225">
          <cell r="AI225">
            <v>0</v>
          </cell>
        </row>
        <row r="226">
          <cell r="AI226">
            <v>0</v>
          </cell>
        </row>
        <row r="227">
          <cell r="AI227">
            <v>0</v>
          </cell>
        </row>
        <row r="228">
          <cell r="AI228">
            <v>0</v>
          </cell>
        </row>
        <row r="229">
          <cell r="AI229">
            <v>0</v>
          </cell>
        </row>
        <row r="230">
          <cell r="AI230">
            <v>0</v>
          </cell>
        </row>
        <row r="231">
          <cell r="AI231">
            <v>0</v>
          </cell>
        </row>
        <row r="232">
          <cell r="AI232">
            <v>0</v>
          </cell>
        </row>
        <row r="233">
          <cell r="AI233">
            <v>0</v>
          </cell>
        </row>
        <row r="234">
          <cell r="AI234">
            <v>0</v>
          </cell>
        </row>
        <row r="235">
          <cell r="AI235">
            <v>0</v>
          </cell>
        </row>
        <row r="236">
          <cell r="AI236">
            <v>0</v>
          </cell>
        </row>
        <row r="237">
          <cell r="AI237">
            <v>0</v>
          </cell>
        </row>
        <row r="238">
          <cell r="AI238">
            <v>0</v>
          </cell>
        </row>
        <row r="239">
          <cell r="AI239">
            <v>0</v>
          </cell>
        </row>
        <row r="240">
          <cell r="AI240">
            <v>0</v>
          </cell>
        </row>
        <row r="241">
          <cell r="AI241">
            <v>0</v>
          </cell>
        </row>
        <row r="242">
          <cell r="AI242">
            <v>0</v>
          </cell>
        </row>
        <row r="244">
          <cell r="AI244">
            <v>0</v>
          </cell>
        </row>
        <row r="245">
          <cell r="AI245">
            <v>0</v>
          </cell>
        </row>
        <row r="246">
          <cell r="AI246">
            <v>0</v>
          </cell>
        </row>
        <row r="247">
          <cell r="AI247">
            <v>0</v>
          </cell>
        </row>
        <row r="248">
          <cell r="AI248">
            <v>0</v>
          </cell>
        </row>
        <row r="249">
          <cell r="AI249">
            <v>0</v>
          </cell>
        </row>
        <row r="250">
          <cell r="AI250">
            <v>0</v>
          </cell>
        </row>
        <row r="251">
          <cell r="AI251">
            <v>0</v>
          </cell>
        </row>
        <row r="252">
          <cell r="AI252">
            <v>0</v>
          </cell>
        </row>
        <row r="253">
          <cell r="AI253">
            <v>0</v>
          </cell>
        </row>
        <row r="254">
          <cell r="AI254">
            <v>0</v>
          </cell>
        </row>
        <row r="255">
          <cell r="AI255">
            <v>0</v>
          </cell>
        </row>
        <row r="256">
          <cell r="AI256">
            <v>0</v>
          </cell>
        </row>
        <row r="257">
          <cell r="AI257">
            <v>0</v>
          </cell>
        </row>
        <row r="258">
          <cell r="AI258">
            <v>0</v>
          </cell>
        </row>
        <row r="259">
          <cell r="AI259">
            <v>0</v>
          </cell>
        </row>
        <row r="260">
          <cell r="AI260">
            <v>0</v>
          </cell>
        </row>
        <row r="261">
          <cell r="AI261">
            <v>0</v>
          </cell>
        </row>
        <row r="262">
          <cell r="AI262">
            <v>0</v>
          </cell>
        </row>
        <row r="263">
          <cell r="AI263">
            <v>0</v>
          </cell>
        </row>
        <row r="264">
          <cell r="AI264">
            <v>0</v>
          </cell>
        </row>
        <row r="265">
          <cell r="AI265">
            <v>0</v>
          </cell>
        </row>
        <row r="266">
          <cell r="AI266">
            <v>0</v>
          </cell>
        </row>
        <row r="267">
          <cell r="B267">
            <v>10</v>
          </cell>
          <cell r="AI267">
            <v>10</v>
          </cell>
        </row>
      </sheetData>
      <sheetData sheetId="2">
        <row r="4">
          <cell r="B4">
            <v>4</v>
          </cell>
          <cell r="AI4">
            <v>4</v>
          </cell>
        </row>
        <row r="5">
          <cell r="AI5">
            <v>0</v>
          </cell>
        </row>
        <row r="6">
          <cell r="B6">
            <v>6</v>
          </cell>
          <cell r="AI6">
            <v>0</v>
          </cell>
        </row>
        <row r="7">
          <cell r="AI7">
            <v>0</v>
          </cell>
        </row>
        <row r="8">
          <cell r="AI8">
            <v>0</v>
          </cell>
        </row>
        <row r="9">
          <cell r="AI9">
            <v>0</v>
          </cell>
        </row>
        <row r="10">
          <cell r="AI10">
            <v>0</v>
          </cell>
        </row>
        <row r="11">
          <cell r="B11">
            <v>30</v>
          </cell>
          <cell r="AI11">
            <v>30</v>
          </cell>
        </row>
        <row r="12">
          <cell r="B12">
            <v>34</v>
          </cell>
          <cell r="AI12">
            <v>34</v>
          </cell>
        </row>
        <row r="13">
          <cell r="B13">
            <v>7</v>
          </cell>
          <cell r="AI13">
            <v>-1</v>
          </cell>
        </row>
        <row r="14">
          <cell r="B14">
            <v>7</v>
          </cell>
          <cell r="AI14">
            <v>4</v>
          </cell>
        </row>
        <row r="15">
          <cell r="B15">
            <v>60</v>
          </cell>
          <cell r="AI15">
            <v>32</v>
          </cell>
        </row>
        <row r="16">
          <cell r="B16">
            <v>116</v>
          </cell>
          <cell r="AI16">
            <v>58</v>
          </cell>
        </row>
        <row r="17">
          <cell r="B17">
            <v>200</v>
          </cell>
          <cell r="AI17">
            <v>101</v>
          </cell>
        </row>
        <row r="18">
          <cell r="B18">
            <v>98</v>
          </cell>
          <cell r="AI18">
            <v>67</v>
          </cell>
        </row>
        <row r="19">
          <cell r="B19">
            <v>58</v>
          </cell>
          <cell r="AI19">
            <v>38</v>
          </cell>
        </row>
        <row r="20">
          <cell r="B20">
            <v>3</v>
          </cell>
          <cell r="AI20">
            <v>-1</v>
          </cell>
        </row>
        <row r="21">
          <cell r="B21">
            <v>40</v>
          </cell>
          <cell r="AI21">
            <v>31</v>
          </cell>
        </row>
        <row r="22">
          <cell r="B22">
            <v>9</v>
          </cell>
          <cell r="AI22">
            <v>0</v>
          </cell>
        </row>
        <row r="23">
          <cell r="B23">
            <v>88</v>
          </cell>
          <cell r="AI23">
            <v>33</v>
          </cell>
        </row>
        <row r="24">
          <cell r="B24">
            <v>156</v>
          </cell>
          <cell r="AI24">
            <v>97</v>
          </cell>
        </row>
        <row r="25">
          <cell r="B25">
            <v>28</v>
          </cell>
          <cell r="AI25">
            <v>1</v>
          </cell>
        </row>
        <row r="26">
          <cell r="B26">
            <v>22</v>
          </cell>
          <cell r="AI26">
            <v>20</v>
          </cell>
        </row>
        <row r="27">
          <cell r="AI27">
            <v>0</v>
          </cell>
        </row>
        <row r="28">
          <cell r="B28">
            <v>6</v>
          </cell>
          <cell r="AI28">
            <v>2</v>
          </cell>
        </row>
        <row r="29">
          <cell r="B29">
            <v>12</v>
          </cell>
          <cell r="AI29">
            <v>0</v>
          </cell>
        </row>
        <row r="30">
          <cell r="AI30">
            <v>0</v>
          </cell>
        </row>
        <row r="31">
          <cell r="AI31">
            <v>0</v>
          </cell>
        </row>
        <row r="32">
          <cell r="AI32">
            <v>0</v>
          </cell>
        </row>
        <row r="33">
          <cell r="AI33">
            <v>0</v>
          </cell>
        </row>
        <row r="34">
          <cell r="AI34">
            <v>0</v>
          </cell>
        </row>
        <row r="35">
          <cell r="AI35">
            <v>0</v>
          </cell>
        </row>
        <row r="36">
          <cell r="AI36">
            <v>0</v>
          </cell>
        </row>
        <row r="37">
          <cell r="B37">
            <v>4</v>
          </cell>
          <cell r="AI37">
            <v>4</v>
          </cell>
        </row>
        <row r="38">
          <cell r="AI38">
            <v>0</v>
          </cell>
        </row>
        <row r="39">
          <cell r="AI39">
            <v>0</v>
          </cell>
        </row>
        <row r="40">
          <cell r="AI40">
            <v>0</v>
          </cell>
        </row>
        <row r="41">
          <cell r="AI41">
            <v>0</v>
          </cell>
        </row>
        <row r="42">
          <cell r="AI42">
            <v>0</v>
          </cell>
        </row>
        <row r="43">
          <cell r="AI43">
            <v>0</v>
          </cell>
        </row>
        <row r="44">
          <cell r="B44">
            <v>2</v>
          </cell>
          <cell r="AI44">
            <v>2</v>
          </cell>
        </row>
        <row r="45">
          <cell r="AI45">
            <v>0</v>
          </cell>
        </row>
        <row r="46">
          <cell r="AI46">
            <v>0</v>
          </cell>
        </row>
        <row r="47">
          <cell r="AI47">
            <v>0</v>
          </cell>
        </row>
        <row r="48">
          <cell r="AI48">
            <v>0</v>
          </cell>
        </row>
        <row r="49">
          <cell r="AI49">
            <v>0</v>
          </cell>
        </row>
        <row r="50">
          <cell r="AI50">
            <v>0</v>
          </cell>
        </row>
        <row r="51">
          <cell r="AI51">
            <v>0</v>
          </cell>
        </row>
        <row r="52">
          <cell r="AI52">
            <v>0</v>
          </cell>
        </row>
        <row r="53">
          <cell r="AI53">
            <v>0</v>
          </cell>
        </row>
        <row r="54">
          <cell r="AI54">
            <v>0</v>
          </cell>
        </row>
        <row r="55">
          <cell r="AI55">
            <v>0</v>
          </cell>
        </row>
        <row r="56">
          <cell r="AI56">
            <v>0</v>
          </cell>
        </row>
        <row r="57">
          <cell r="AI57">
            <v>0</v>
          </cell>
        </row>
        <row r="58">
          <cell r="AI58">
            <v>0</v>
          </cell>
        </row>
        <row r="59">
          <cell r="AI59">
            <v>0</v>
          </cell>
        </row>
        <row r="60">
          <cell r="AI60">
            <v>0</v>
          </cell>
        </row>
        <row r="61">
          <cell r="AI61">
            <v>0</v>
          </cell>
        </row>
        <row r="62">
          <cell r="AI62">
            <v>0</v>
          </cell>
        </row>
        <row r="63">
          <cell r="AI63">
            <v>0</v>
          </cell>
        </row>
        <row r="64">
          <cell r="AI64">
            <v>0</v>
          </cell>
        </row>
        <row r="65">
          <cell r="AI65">
            <v>0</v>
          </cell>
        </row>
        <row r="66">
          <cell r="AI66">
            <v>0</v>
          </cell>
        </row>
        <row r="67">
          <cell r="AI67">
            <v>0</v>
          </cell>
        </row>
        <row r="68">
          <cell r="AI68">
            <v>0</v>
          </cell>
        </row>
        <row r="69">
          <cell r="AI69">
            <v>0</v>
          </cell>
        </row>
        <row r="70">
          <cell r="AI70">
            <v>0</v>
          </cell>
        </row>
        <row r="71">
          <cell r="AI71">
            <v>0</v>
          </cell>
        </row>
        <row r="72">
          <cell r="AI72">
            <v>0</v>
          </cell>
        </row>
        <row r="73">
          <cell r="AI73">
            <v>0</v>
          </cell>
        </row>
        <row r="74">
          <cell r="B74">
            <v>2</v>
          </cell>
          <cell r="AI74">
            <v>0</v>
          </cell>
        </row>
        <row r="75">
          <cell r="AI75">
            <v>0</v>
          </cell>
        </row>
        <row r="76">
          <cell r="AI76">
            <v>0</v>
          </cell>
        </row>
        <row r="77">
          <cell r="AI77">
            <v>0</v>
          </cell>
        </row>
        <row r="78">
          <cell r="AI78">
            <v>0</v>
          </cell>
        </row>
        <row r="79">
          <cell r="AI79">
            <v>0</v>
          </cell>
        </row>
        <row r="80">
          <cell r="AI80">
            <v>0</v>
          </cell>
        </row>
        <row r="81">
          <cell r="AI81">
            <v>0</v>
          </cell>
        </row>
        <row r="82">
          <cell r="AI82">
            <v>0</v>
          </cell>
        </row>
        <row r="83">
          <cell r="AI83">
            <v>0</v>
          </cell>
        </row>
        <row r="84">
          <cell r="AI84">
            <v>0</v>
          </cell>
        </row>
        <row r="85">
          <cell r="B85">
            <v>314</v>
          </cell>
          <cell r="AI85">
            <v>71</v>
          </cell>
        </row>
        <row r="86">
          <cell r="AI86">
            <v>0</v>
          </cell>
        </row>
        <row r="87">
          <cell r="AI87">
            <v>0</v>
          </cell>
        </row>
        <row r="88">
          <cell r="B88">
            <v>55</v>
          </cell>
          <cell r="AI88">
            <v>30</v>
          </cell>
        </row>
        <row r="89">
          <cell r="B89">
            <v>102</v>
          </cell>
          <cell r="AI89">
            <v>102</v>
          </cell>
        </row>
        <row r="90">
          <cell r="AI90">
            <v>0</v>
          </cell>
        </row>
        <row r="91">
          <cell r="AI91">
            <v>0</v>
          </cell>
        </row>
        <row r="92">
          <cell r="AI92">
            <v>0</v>
          </cell>
        </row>
        <row r="93">
          <cell r="AI93">
            <v>0</v>
          </cell>
        </row>
        <row r="94">
          <cell r="AI94">
            <v>0</v>
          </cell>
        </row>
        <row r="95">
          <cell r="B95">
            <v>289</v>
          </cell>
          <cell r="AI95">
            <v>78</v>
          </cell>
        </row>
        <row r="96">
          <cell r="B96">
            <v>52</v>
          </cell>
          <cell r="AI96">
            <v>46</v>
          </cell>
        </row>
        <row r="97">
          <cell r="B97">
            <v>84</v>
          </cell>
          <cell r="AI97">
            <v>78</v>
          </cell>
        </row>
        <row r="98">
          <cell r="B98">
            <v>50</v>
          </cell>
          <cell r="AI98">
            <v>50</v>
          </cell>
        </row>
        <row r="99">
          <cell r="AI99">
            <v>0</v>
          </cell>
        </row>
        <row r="100">
          <cell r="AI100">
            <v>0</v>
          </cell>
        </row>
        <row r="101">
          <cell r="AI101">
            <v>0</v>
          </cell>
        </row>
        <row r="102">
          <cell r="B102">
            <v>8</v>
          </cell>
          <cell r="AI102">
            <v>0</v>
          </cell>
        </row>
        <row r="103">
          <cell r="AI103">
            <v>0</v>
          </cell>
        </row>
        <row r="104">
          <cell r="AI104">
            <v>0</v>
          </cell>
        </row>
        <row r="105">
          <cell r="AI105">
            <v>0</v>
          </cell>
        </row>
        <row r="106">
          <cell r="AI106">
            <v>0</v>
          </cell>
        </row>
        <row r="107">
          <cell r="B107">
            <v>20</v>
          </cell>
          <cell r="AI107">
            <v>10</v>
          </cell>
        </row>
        <row r="108">
          <cell r="B108">
            <v>7</v>
          </cell>
          <cell r="AI108">
            <v>0</v>
          </cell>
        </row>
        <row r="109">
          <cell r="AI109">
            <v>0</v>
          </cell>
        </row>
        <row r="110">
          <cell r="AI110">
            <v>0</v>
          </cell>
        </row>
        <row r="111">
          <cell r="AI111">
            <v>0</v>
          </cell>
        </row>
        <row r="112">
          <cell r="AI112">
            <v>0</v>
          </cell>
        </row>
        <row r="113">
          <cell r="AI113">
            <v>0</v>
          </cell>
        </row>
        <row r="114">
          <cell r="AI114">
            <v>0</v>
          </cell>
        </row>
        <row r="115">
          <cell r="AI115">
            <v>0</v>
          </cell>
        </row>
        <row r="116">
          <cell r="B116">
            <v>4</v>
          </cell>
          <cell r="AI116">
            <v>0</v>
          </cell>
        </row>
        <row r="117">
          <cell r="B117">
            <v>4</v>
          </cell>
          <cell r="AI117">
            <v>0</v>
          </cell>
        </row>
        <row r="118">
          <cell r="AI118">
            <v>0</v>
          </cell>
        </row>
        <row r="119">
          <cell r="AI119">
            <v>0</v>
          </cell>
        </row>
        <row r="120">
          <cell r="AI120">
            <v>0</v>
          </cell>
        </row>
        <row r="121">
          <cell r="AI121">
            <v>0</v>
          </cell>
        </row>
        <row r="122">
          <cell r="AI122">
            <v>0</v>
          </cell>
        </row>
        <row r="123">
          <cell r="AI123">
            <v>0</v>
          </cell>
        </row>
        <row r="124">
          <cell r="AI124">
            <v>0</v>
          </cell>
        </row>
        <row r="125">
          <cell r="AI125">
            <v>0</v>
          </cell>
        </row>
        <row r="126">
          <cell r="AI126">
            <v>0</v>
          </cell>
        </row>
        <row r="127">
          <cell r="AI127">
            <v>0</v>
          </cell>
        </row>
        <row r="128">
          <cell r="AI128">
            <v>0</v>
          </cell>
        </row>
        <row r="129">
          <cell r="AI129">
            <v>0</v>
          </cell>
        </row>
        <row r="130">
          <cell r="AI130">
            <v>0</v>
          </cell>
        </row>
        <row r="131">
          <cell r="AI131">
            <v>0</v>
          </cell>
        </row>
        <row r="132">
          <cell r="AI132">
            <v>0</v>
          </cell>
        </row>
        <row r="133">
          <cell r="AI133">
            <v>0</v>
          </cell>
        </row>
        <row r="134">
          <cell r="AI134">
            <v>0</v>
          </cell>
        </row>
        <row r="135">
          <cell r="AI135">
            <v>0</v>
          </cell>
        </row>
        <row r="136">
          <cell r="AI136">
            <v>0</v>
          </cell>
        </row>
        <row r="137">
          <cell r="B137">
            <v>2</v>
          </cell>
          <cell r="AI137">
            <v>0</v>
          </cell>
        </row>
        <row r="138">
          <cell r="AI138">
            <v>0</v>
          </cell>
        </row>
        <row r="139">
          <cell r="AI139">
            <v>0</v>
          </cell>
        </row>
        <row r="140">
          <cell r="AI140">
            <v>0</v>
          </cell>
        </row>
        <row r="141">
          <cell r="AI141">
            <v>0</v>
          </cell>
        </row>
        <row r="142">
          <cell r="AI142">
            <v>0</v>
          </cell>
        </row>
        <row r="143">
          <cell r="AI143">
            <v>0</v>
          </cell>
        </row>
        <row r="144">
          <cell r="AI144">
            <v>0</v>
          </cell>
        </row>
        <row r="145">
          <cell r="AI145">
            <v>0</v>
          </cell>
        </row>
        <row r="146">
          <cell r="AI146">
            <v>0</v>
          </cell>
        </row>
        <row r="147">
          <cell r="AI147">
            <v>0</v>
          </cell>
        </row>
        <row r="148">
          <cell r="AI148">
            <v>0</v>
          </cell>
        </row>
        <row r="149">
          <cell r="AI149">
            <v>0</v>
          </cell>
        </row>
        <row r="150">
          <cell r="B150">
            <v>4</v>
          </cell>
          <cell r="AI150">
            <v>0</v>
          </cell>
        </row>
        <row r="151">
          <cell r="AI151">
            <v>0</v>
          </cell>
        </row>
        <row r="152">
          <cell r="AI152">
            <v>0</v>
          </cell>
        </row>
        <row r="153">
          <cell r="B153">
            <v>4</v>
          </cell>
          <cell r="AI153">
            <v>0</v>
          </cell>
        </row>
        <row r="154">
          <cell r="AI154">
            <v>0</v>
          </cell>
        </row>
        <row r="155">
          <cell r="AI155">
            <v>0</v>
          </cell>
        </row>
        <row r="156">
          <cell r="B156">
            <v>4</v>
          </cell>
          <cell r="AI156">
            <v>0</v>
          </cell>
        </row>
        <row r="157">
          <cell r="AI157">
            <v>0</v>
          </cell>
        </row>
        <row r="158">
          <cell r="AI158">
            <v>0</v>
          </cell>
        </row>
        <row r="159">
          <cell r="AI159">
            <v>0</v>
          </cell>
        </row>
        <row r="160">
          <cell r="AI160">
            <v>0</v>
          </cell>
        </row>
        <row r="161">
          <cell r="AI161">
            <v>0</v>
          </cell>
        </row>
        <row r="162">
          <cell r="AI162">
            <v>0</v>
          </cell>
        </row>
        <row r="163">
          <cell r="AI163">
            <v>0</v>
          </cell>
        </row>
        <row r="164">
          <cell r="AI164">
            <v>-4</v>
          </cell>
        </row>
        <row r="165">
          <cell r="B165">
            <v>4</v>
          </cell>
          <cell r="AI165">
            <v>0</v>
          </cell>
        </row>
        <row r="166">
          <cell r="AI166">
            <v>0</v>
          </cell>
        </row>
        <row r="167">
          <cell r="B167">
            <v>15</v>
          </cell>
          <cell r="AI167">
            <v>0</v>
          </cell>
        </row>
        <row r="168">
          <cell r="AI168">
            <v>0</v>
          </cell>
        </row>
        <row r="169">
          <cell r="AI169">
            <v>0</v>
          </cell>
        </row>
        <row r="170">
          <cell r="AI170">
            <v>0</v>
          </cell>
        </row>
        <row r="171">
          <cell r="AI171">
            <v>0</v>
          </cell>
        </row>
        <row r="172">
          <cell r="AI172">
            <v>0</v>
          </cell>
        </row>
        <row r="173">
          <cell r="AI173">
            <v>0</v>
          </cell>
        </row>
        <row r="174">
          <cell r="AI174">
            <v>0</v>
          </cell>
        </row>
        <row r="175">
          <cell r="AI175">
            <v>0</v>
          </cell>
        </row>
        <row r="176">
          <cell r="AI176">
            <v>0</v>
          </cell>
        </row>
        <row r="177">
          <cell r="AI177">
            <v>0</v>
          </cell>
        </row>
        <row r="178">
          <cell r="AI178">
            <v>0</v>
          </cell>
        </row>
        <row r="179">
          <cell r="AI179">
            <v>0</v>
          </cell>
        </row>
        <row r="180">
          <cell r="AI180">
            <v>0</v>
          </cell>
        </row>
        <row r="181">
          <cell r="AI181">
            <v>0</v>
          </cell>
        </row>
        <row r="182">
          <cell r="AI182">
            <v>0</v>
          </cell>
        </row>
        <row r="183">
          <cell r="AI183">
            <v>0</v>
          </cell>
        </row>
        <row r="184">
          <cell r="AI184">
            <v>0</v>
          </cell>
        </row>
        <row r="185">
          <cell r="AI185">
            <v>0</v>
          </cell>
        </row>
        <row r="186">
          <cell r="AI186">
            <v>0</v>
          </cell>
        </row>
        <row r="187">
          <cell r="AI187">
            <v>0</v>
          </cell>
        </row>
        <row r="188">
          <cell r="AI188">
            <v>0</v>
          </cell>
        </row>
        <row r="189">
          <cell r="AI189">
            <v>0</v>
          </cell>
        </row>
        <row r="190">
          <cell r="AI190">
            <v>0</v>
          </cell>
        </row>
        <row r="191">
          <cell r="AI191">
            <v>0</v>
          </cell>
        </row>
        <row r="192">
          <cell r="AI192">
            <v>0</v>
          </cell>
        </row>
        <row r="193">
          <cell r="AI193">
            <v>0</v>
          </cell>
        </row>
        <row r="194">
          <cell r="B194">
            <v>12</v>
          </cell>
          <cell r="AI194">
            <v>0</v>
          </cell>
        </row>
        <row r="195">
          <cell r="AI195">
            <v>0</v>
          </cell>
        </row>
        <row r="196">
          <cell r="AI196">
            <v>0</v>
          </cell>
        </row>
        <row r="197">
          <cell r="AI197">
            <v>0</v>
          </cell>
        </row>
        <row r="198">
          <cell r="AI198">
            <v>0</v>
          </cell>
        </row>
        <row r="199">
          <cell r="AI199">
            <v>0</v>
          </cell>
        </row>
        <row r="200">
          <cell r="AI200">
            <v>0</v>
          </cell>
        </row>
        <row r="201">
          <cell r="AI201">
            <v>0</v>
          </cell>
        </row>
        <row r="202">
          <cell r="AI202">
            <v>0</v>
          </cell>
        </row>
        <row r="203">
          <cell r="AI203">
            <v>0</v>
          </cell>
        </row>
        <row r="204">
          <cell r="AI204">
            <v>0</v>
          </cell>
        </row>
        <row r="205">
          <cell r="AI205">
            <v>0</v>
          </cell>
        </row>
        <row r="206">
          <cell r="AI206">
            <v>0</v>
          </cell>
        </row>
        <row r="207">
          <cell r="AI207">
            <v>0</v>
          </cell>
        </row>
        <row r="208">
          <cell r="AI208">
            <v>0</v>
          </cell>
        </row>
        <row r="209">
          <cell r="AI209">
            <v>0</v>
          </cell>
        </row>
        <row r="210">
          <cell r="AI210">
            <v>0</v>
          </cell>
        </row>
        <row r="211">
          <cell r="AI211">
            <v>0</v>
          </cell>
        </row>
        <row r="212">
          <cell r="AI212">
            <v>0</v>
          </cell>
        </row>
        <row r="213">
          <cell r="AI213">
            <v>0</v>
          </cell>
        </row>
        <row r="214">
          <cell r="AI214">
            <v>0</v>
          </cell>
        </row>
        <row r="215">
          <cell r="AI215">
            <v>0</v>
          </cell>
        </row>
        <row r="216">
          <cell r="AI216">
            <v>0</v>
          </cell>
        </row>
        <row r="217">
          <cell r="AI217">
            <v>0</v>
          </cell>
        </row>
        <row r="218">
          <cell r="AI218">
            <v>0</v>
          </cell>
        </row>
        <row r="219">
          <cell r="AI219">
            <v>0</v>
          </cell>
        </row>
        <row r="220">
          <cell r="AI220">
            <v>0</v>
          </cell>
        </row>
        <row r="221">
          <cell r="AI221">
            <v>0</v>
          </cell>
        </row>
        <row r="222">
          <cell r="AI222">
            <v>0</v>
          </cell>
        </row>
        <row r="223">
          <cell r="AI223">
            <v>0</v>
          </cell>
        </row>
        <row r="224">
          <cell r="AI224">
            <v>0</v>
          </cell>
        </row>
        <row r="225">
          <cell r="AI225">
            <v>0</v>
          </cell>
        </row>
        <row r="226">
          <cell r="AI226">
            <v>0</v>
          </cell>
        </row>
        <row r="227">
          <cell r="AI227">
            <v>0</v>
          </cell>
        </row>
        <row r="228">
          <cell r="AI228">
            <v>0</v>
          </cell>
        </row>
        <row r="229">
          <cell r="AI229">
            <v>0</v>
          </cell>
        </row>
        <row r="230">
          <cell r="AI230">
            <v>0</v>
          </cell>
        </row>
        <row r="231">
          <cell r="AI231">
            <v>0</v>
          </cell>
        </row>
        <row r="232">
          <cell r="AI232">
            <v>0</v>
          </cell>
        </row>
        <row r="233">
          <cell r="AI233">
            <v>0</v>
          </cell>
        </row>
        <row r="234">
          <cell r="AI234">
            <v>0</v>
          </cell>
        </row>
        <row r="235">
          <cell r="AI235">
            <v>0</v>
          </cell>
        </row>
        <row r="236">
          <cell r="AI236">
            <v>0</v>
          </cell>
        </row>
        <row r="237">
          <cell r="AI237">
            <v>0</v>
          </cell>
        </row>
        <row r="238">
          <cell r="AI238">
            <v>0</v>
          </cell>
        </row>
        <row r="239">
          <cell r="AI239">
            <v>0</v>
          </cell>
        </row>
        <row r="240">
          <cell r="AI240">
            <v>0</v>
          </cell>
        </row>
        <row r="241">
          <cell r="AI241">
            <v>0</v>
          </cell>
        </row>
        <row r="242">
          <cell r="AI242">
            <v>0</v>
          </cell>
        </row>
        <row r="244">
          <cell r="AI244">
            <v>0</v>
          </cell>
        </row>
        <row r="245">
          <cell r="AI245">
            <v>0</v>
          </cell>
        </row>
        <row r="246">
          <cell r="AI246">
            <v>0</v>
          </cell>
        </row>
        <row r="247">
          <cell r="AI247">
            <v>0</v>
          </cell>
        </row>
        <row r="248">
          <cell r="AI248">
            <v>0</v>
          </cell>
        </row>
        <row r="249">
          <cell r="AI249">
            <v>0</v>
          </cell>
        </row>
        <row r="250">
          <cell r="AI250">
            <v>0</v>
          </cell>
        </row>
        <row r="251">
          <cell r="AI251">
            <v>0</v>
          </cell>
        </row>
        <row r="252">
          <cell r="AI252">
            <v>0</v>
          </cell>
        </row>
        <row r="253">
          <cell r="AI253">
            <v>0</v>
          </cell>
        </row>
        <row r="254">
          <cell r="AI254">
            <v>0</v>
          </cell>
        </row>
        <row r="255">
          <cell r="AI255">
            <v>0</v>
          </cell>
        </row>
        <row r="256">
          <cell r="AI256">
            <v>0</v>
          </cell>
        </row>
        <row r="257">
          <cell r="AI257">
            <v>0</v>
          </cell>
        </row>
        <row r="258">
          <cell r="AI258">
            <v>0</v>
          </cell>
        </row>
        <row r="259">
          <cell r="AI259">
            <v>0</v>
          </cell>
        </row>
        <row r="260">
          <cell r="AI260">
            <v>0</v>
          </cell>
        </row>
        <row r="261">
          <cell r="AI261">
            <v>0</v>
          </cell>
        </row>
        <row r="262">
          <cell r="AI262">
            <v>0</v>
          </cell>
        </row>
        <row r="263">
          <cell r="AI263">
            <v>0</v>
          </cell>
        </row>
        <row r="264">
          <cell r="AI264">
            <v>0</v>
          </cell>
        </row>
        <row r="265">
          <cell r="AI265">
            <v>0</v>
          </cell>
        </row>
        <row r="266">
          <cell r="AI266">
            <v>0</v>
          </cell>
        </row>
        <row r="267">
          <cell r="AI267">
            <v>-7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opLeftCell="I1" workbookViewId="0">
      <selection activeCell="Q4" sqref="Q4"/>
    </sheetView>
  </sheetViews>
  <sheetFormatPr defaultRowHeight="15"/>
  <cols>
    <col min="1" max="1" width="7.7109375" bestFit="1" customWidth="1"/>
    <col min="2" max="2" width="6.7109375" bestFit="1" customWidth="1"/>
    <col min="3" max="3" width="29.28515625" bestFit="1" customWidth="1"/>
    <col min="4" max="4" width="5.140625" bestFit="1" customWidth="1"/>
    <col min="5" max="5" width="6.28515625" bestFit="1" customWidth="1"/>
    <col min="6" max="6" width="15.5703125" bestFit="1" customWidth="1"/>
    <col min="7" max="7" width="9.5703125" bestFit="1" customWidth="1"/>
    <col min="8" max="8" width="7.5703125" bestFit="1" customWidth="1"/>
    <col min="9" max="9" width="9.5703125" bestFit="1" customWidth="1"/>
    <col min="10" max="10" width="10.5703125" bestFit="1" customWidth="1"/>
    <col min="13" max="13" width="7.7109375" bestFit="1" customWidth="1"/>
    <col min="14" max="14" width="6.7109375" bestFit="1" customWidth="1"/>
    <col min="15" max="15" width="25" bestFit="1" customWidth="1"/>
    <col min="16" max="16" width="6.7109375" bestFit="1" customWidth="1"/>
    <col min="17" max="17" width="7.140625" bestFit="1" customWidth="1"/>
    <col min="18" max="18" width="29.42578125" bestFit="1" customWidth="1"/>
    <col min="19" max="19" width="10.5703125" bestFit="1" customWidth="1"/>
    <col min="20" max="20" width="11.5703125" bestFit="1" customWidth="1"/>
    <col min="21" max="21" width="8.85546875" bestFit="1" customWidth="1"/>
    <col min="24" max="24" width="25.5703125" bestFit="1" customWidth="1"/>
  </cols>
  <sheetData>
    <row r="1" spans="1:24">
      <c r="A1" s="257" t="s">
        <v>0</v>
      </c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1"/>
      <c r="M1" s="257" t="s">
        <v>1</v>
      </c>
      <c r="N1" s="257"/>
      <c r="O1" s="257"/>
      <c r="P1" s="257"/>
      <c r="Q1" s="257"/>
      <c r="R1" s="257"/>
      <c r="S1" s="257"/>
      <c r="T1" s="257"/>
      <c r="U1" s="257"/>
      <c r="V1" s="257"/>
      <c r="W1" s="1"/>
      <c r="X1" s="2"/>
    </row>
    <row r="2" spans="1:24" ht="30">
      <c r="A2" s="3" t="s">
        <v>2</v>
      </c>
      <c r="B2" s="4" t="s">
        <v>3</v>
      </c>
      <c r="C2" s="5" t="s">
        <v>4</v>
      </c>
      <c r="D2" s="6" t="s">
        <v>5</v>
      </c>
      <c r="E2" s="7" t="s">
        <v>6</v>
      </c>
      <c r="F2" s="5" t="s">
        <v>7</v>
      </c>
      <c r="G2" s="8" t="s">
        <v>8</v>
      </c>
      <c r="H2" s="9" t="s">
        <v>9</v>
      </c>
      <c r="I2" s="8" t="s">
        <v>10</v>
      </c>
      <c r="J2" s="8" t="s">
        <v>11</v>
      </c>
      <c r="K2" s="10" t="s">
        <v>12</v>
      </c>
      <c r="L2" s="11"/>
      <c r="M2" s="12" t="s">
        <v>2</v>
      </c>
      <c r="N2" s="4" t="s">
        <v>3</v>
      </c>
      <c r="O2" s="5" t="s">
        <v>4</v>
      </c>
      <c r="P2" s="13" t="s">
        <v>5</v>
      </c>
      <c r="Q2" s="14" t="s">
        <v>6</v>
      </c>
      <c r="R2" s="5" t="s">
        <v>7</v>
      </c>
      <c r="S2" s="8" t="s">
        <v>10</v>
      </c>
      <c r="T2" s="8" t="s">
        <v>11</v>
      </c>
      <c r="U2" s="15" t="s">
        <v>13</v>
      </c>
      <c r="V2" s="10" t="s">
        <v>12</v>
      </c>
      <c r="W2" s="11"/>
      <c r="X2" s="16" t="s">
        <v>14</v>
      </c>
    </row>
    <row r="3" spans="1:24">
      <c r="A3" s="17">
        <v>40484</v>
      </c>
      <c r="B3" s="18">
        <v>5756</v>
      </c>
      <c r="C3" s="18" t="s">
        <v>15</v>
      </c>
      <c r="D3" s="18">
        <v>2</v>
      </c>
      <c r="E3" s="18" t="s">
        <v>16</v>
      </c>
      <c r="F3" s="18" t="s">
        <v>17</v>
      </c>
      <c r="G3" s="19">
        <v>4140</v>
      </c>
      <c r="H3" s="20">
        <v>0.24</v>
      </c>
      <c r="I3" s="19">
        <f t="shared" ref="I3:I10" si="0">G3*0.76</f>
        <v>3146.4</v>
      </c>
      <c r="J3" s="19">
        <f t="shared" ref="J3:J18" si="1">I3*D3</f>
        <v>6292.8</v>
      </c>
      <c r="K3" s="21"/>
      <c r="L3" s="22"/>
      <c r="M3" s="23">
        <v>40484</v>
      </c>
      <c r="N3" s="18"/>
      <c r="O3" s="18" t="s">
        <v>18</v>
      </c>
      <c r="P3" s="18">
        <v>2</v>
      </c>
      <c r="Q3" s="18" t="s">
        <v>19</v>
      </c>
      <c r="R3" s="18" t="s">
        <v>20</v>
      </c>
      <c r="S3" s="19">
        <v>4820</v>
      </c>
      <c r="T3" s="19">
        <f t="shared" ref="T3:T14" si="2">S3*P3</f>
        <v>9640</v>
      </c>
      <c r="U3" s="18"/>
      <c r="V3" s="21"/>
      <c r="W3" s="22"/>
      <c r="X3" s="24">
        <v>40484</v>
      </c>
    </row>
    <row r="4" spans="1:24">
      <c r="A4" s="17"/>
      <c r="B4" s="18">
        <v>5759</v>
      </c>
      <c r="C4" s="18" t="s">
        <v>21</v>
      </c>
      <c r="D4" s="18">
        <v>2</v>
      </c>
      <c r="E4" s="18" t="s">
        <v>16</v>
      </c>
      <c r="F4" s="18" t="s">
        <v>22</v>
      </c>
      <c r="G4" s="19">
        <v>4220</v>
      </c>
      <c r="H4" s="20">
        <v>0.24</v>
      </c>
      <c r="I4" s="19">
        <f t="shared" si="0"/>
        <v>3207.2</v>
      </c>
      <c r="J4" s="19">
        <f t="shared" si="1"/>
        <v>6414.4</v>
      </c>
      <c r="K4" s="21"/>
      <c r="L4" s="22"/>
      <c r="M4" s="25"/>
      <c r="N4" s="26"/>
      <c r="O4" s="26"/>
      <c r="P4" s="26">
        <v>10</v>
      </c>
      <c r="Q4" s="26" t="s">
        <v>23</v>
      </c>
      <c r="R4" s="26" t="s">
        <v>24</v>
      </c>
      <c r="S4" s="27">
        <v>90</v>
      </c>
      <c r="T4" s="27">
        <f t="shared" si="2"/>
        <v>900</v>
      </c>
      <c r="U4" s="26"/>
      <c r="V4" s="28"/>
      <c r="W4" s="22"/>
      <c r="X4" s="29">
        <f>SUM(J32,T15)</f>
        <v>145780</v>
      </c>
    </row>
    <row r="5" spans="1:24">
      <c r="A5" s="17"/>
      <c r="B5" s="18">
        <v>5758</v>
      </c>
      <c r="C5" s="18" t="s">
        <v>25</v>
      </c>
      <c r="D5" s="18">
        <v>8</v>
      </c>
      <c r="E5" s="18" t="s">
        <v>16</v>
      </c>
      <c r="F5" s="18" t="s">
        <v>26</v>
      </c>
      <c r="G5" s="19">
        <v>4320</v>
      </c>
      <c r="H5" s="20">
        <v>0.24</v>
      </c>
      <c r="I5" s="19">
        <f t="shared" si="0"/>
        <v>3283.2</v>
      </c>
      <c r="J5" s="19">
        <f t="shared" si="1"/>
        <v>26265.599999999999</v>
      </c>
      <c r="K5" s="21"/>
      <c r="L5" s="22"/>
      <c r="M5" s="25"/>
      <c r="N5" s="26"/>
      <c r="O5" s="26"/>
      <c r="P5" s="26">
        <v>10</v>
      </c>
      <c r="Q5" s="26" t="s">
        <v>23</v>
      </c>
      <c r="R5" s="26" t="s">
        <v>27</v>
      </c>
      <c r="S5" s="27">
        <v>450</v>
      </c>
      <c r="T5" s="27">
        <f t="shared" si="2"/>
        <v>4500</v>
      </c>
      <c r="U5" s="26"/>
      <c r="V5" s="28"/>
      <c r="W5" s="22"/>
      <c r="X5" s="30"/>
    </row>
    <row r="6" spans="1:24">
      <c r="A6" s="31"/>
      <c r="B6" s="26"/>
      <c r="C6" s="26"/>
      <c r="D6" s="26">
        <v>4</v>
      </c>
      <c r="E6" s="26" t="s">
        <v>16</v>
      </c>
      <c r="F6" s="26" t="s">
        <v>28</v>
      </c>
      <c r="G6" s="27">
        <v>5300</v>
      </c>
      <c r="H6" s="32"/>
      <c r="I6" s="27">
        <f t="shared" si="0"/>
        <v>4028</v>
      </c>
      <c r="J6" s="27"/>
      <c r="K6" s="33" t="s">
        <v>29</v>
      </c>
      <c r="L6" s="22"/>
      <c r="M6" s="25"/>
      <c r="N6" s="26"/>
      <c r="O6" s="26"/>
      <c r="P6" s="26">
        <v>2</v>
      </c>
      <c r="Q6" s="26" t="s">
        <v>19</v>
      </c>
      <c r="R6" s="26" t="s">
        <v>30</v>
      </c>
      <c r="S6" s="27">
        <v>2350</v>
      </c>
      <c r="T6" s="27">
        <f t="shared" si="2"/>
        <v>4700</v>
      </c>
      <c r="U6" s="26"/>
      <c r="V6" s="28"/>
      <c r="W6" s="22"/>
      <c r="X6" s="30"/>
    </row>
    <row r="7" spans="1:24">
      <c r="A7" s="31"/>
      <c r="B7" s="26"/>
      <c r="C7" s="26"/>
      <c r="D7" s="26">
        <v>4</v>
      </c>
      <c r="E7" s="26" t="s">
        <v>16</v>
      </c>
      <c r="F7" s="26" t="s">
        <v>31</v>
      </c>
      <c r="G7" s="27">
        <v>4070</v>
      </c>
      <c r="H7" s="32"/>
      <c r="I7" s="27">
        <f t="shared" si="0"/>
        <v>3093.2</v>
      </c>
      <c r="J7" s="27">
        <f t="shared" si="1"/>
        <v>12372.8</v>
      </c>
      <c r="K7" s="28"/>
      <c r="L7" s="22"/>
      <c r="M7" s="25"/>
      <c r="N7" s="26"/>
      <c r="O7" s="26"/>
      <c r="P7" s="26">
        <v>6</v>
      </c>
      <c r="Q7" s="26" t="s">
        <v>16</v>
      </c>
      <c r="R7" s="26" t="s">
        <v>32</v>
      </c>
      <c r="S7" s="27">
        <v>300</v>
      </c>
      <c r="T7" s="27">
        <f t="shared" si="2"/>
        <v>1800</v>
      </c>
      <c r="U7" s="26"/>
      <c r="V7" s="28"/>
      <c r="W7" s="22"/>
      <c r="X7" s="30"/>
    </row>
    <row r="8" spans="1:24">
      <c r="A8" s="31"/>
      <c r="B8" s="26"/>
      <c r="C8" s="26"/>
      <c r="D8" s="26">
        <v>4</v>
      </c>
      <c r="E8" s="26" t="s">
        <v>16</v>
      </c>
      <c r="F8" s="26" t="s">
        <v>33</v>
      </c>
      <c r="G8" s="27">
        <v>3420</v>
      </c>
      <c r="H8" s="32"/>
      <c r="I8" s="27">
        <f t="shared" si="0"/>
        <v>2599.1999999999998</v>
      </c>
      <c r="J8" s="27">
        <f t="shared" si="1"/>
        <v>10396.799999999999</v>
      </c>
      <c r="K8" s="28"/>
      <c r="L8" s="22"/>
      <c r="M8" s="23"/>
      <c r="N8" s="18">
        <v>5739</v>
      </c>
      <c r="O8" s="18" t="s">
        <v>34</v>
      </c>
      <c r="P8" s="18">
        <v>10</v>
      </c>
      <c r="Q8" s="18" t="s">
        <v>23</v>
      </c>
      <c r="R8" s="18" t="s">
        <v>35</v>
      </c>
      <c r="S8" s="19">
        <v>600</v>
      </c>
      <c r="T8" s="19">
        <f t="shared" si="2"/>
        <v>6000</v>
      </c>
      <c r="U8" s="18"/>
      <c r="V8" s="21"/>
      <c r="W8" s="22"/>
      <c r="X8" s="30"/>
    </row>
    <row r="9" spans="1:24">
      <c r="A9" s="31"/>
      <c r="B9" s="26"/>
      <c r="C9" s="26"/>
      <c r="D9" s="26">
        <v>4</v>
      </c>
      <c r="E9" s="26" t="s">
        <v>16</v>
      </c>
      <c r="F9" s="26" t="s">
        <v>36</v>
      </c>
      <c r="G9" s="27">
        <v>2930</v>
      </c>
      <c r="H9" s="32"/>
      <c r="I9" s="27">
        <f t="shared" si="0"/>
        <v>2226.8000000000002</v>
      </c>
      <c r="J9" s="27">
        <f t="shared" si="1"/>
        <v>8907.2000000000007</v>
      </c>
      <c r="K9" s="28"/>
      <c r="L9" s="22"/>
      <c r="M9" s="25"/>
      <c r="N9" s="26"/>
      <c r="O9" s="26"/>
      <c r="P9" s="26">
        <v>10</v>
      </c>
      <c r="Q9" s="26" t="s">
        <v>23</v>
      </c>
      <c r="R9" s="26" t="s">
        <v>37</v>
      </c>
      <c r="S9" s="27">
        <v>180</v>
      </c>
      <c r="T9" s="27">
        <f t="shared" si="2"/>
        <v>1800</v>
      </c>
      <c r="U9" s="26"/>
      <c r="V9" s="28"/>
      <c r="W9" s="22"/>
      <c r="X9" s="30"/>
    </row>
    <row r="10" spans="1:24">
      <c r="A10" s="31"/>
      <c r="B10" s="26"/>
      <c r="C10" s="26"/>
      <c r="D10" s="26">
        <v>4</v>
      </c>
      <c r="E10" s="26" t="s">
        <v>16</v>
      </c>
      <c r="F10" s="26" t="s">
        <v>38</v>
      </c>
      <c r="G10" s="27">
        <v>4480</v>
      </c>
      <c r="H10" s="32"/>
      <c r="I10" s="27">
        <f t="shared" si="0"/>
        <v>3404.8</v>
      </c>
      <c r="J10" s="27">
        <f t="shared" si="1"/>
        <v>13619.2</v>
      </c>
      <c r="K10" s="28"/>
      <c r="L10" s="22"/>
      <c r="M10" s="23"/>
      <c r="N10" s="18">
        <v>360</v>
      </c>
      <c r="O10" s="18" t="s">
        <v>39</v>
      </c>
      <c r="P10" s="18">
        <v>4</v>
      </c>
      <c r="Q10" s="18" t="s">
        <v>23</v>
      </c>
      <c r="R10" s="18" t="s">
        <v>40</v>
      </c>
      <c r="S10" s="19">
        <v>230</v>
      </c>
      <c r="T10" s="19">
        <f t="shared" si="2"/>
        <v>920</v>
      </c>
      <c r="U10" s="18"/>
      <c r="V10" s="21"/>
      <c r="W10" s="22"/>
      <c r="X10" s="30"/>
    </row>
    <row r="11" spans="1:24">
      <c r="A11" s="17"/>
      <c r="B11" s="18">
        <v>2406</v>
      </c>
      <c r="C11" s="18" t="s">
        <v>41</v>
      </c>
      <c r="D11" s="18">
        <v>4</v>
      </c>
      <c r="E11" s="18" t="s">
        <v>16</v>
      </c>
      <c r="F11" s="18" t="s">
        <v>42</v>
      </c>
      <c r="G11" s="19">
        <v>4750</v>
      </c>
      <c r="H11" s="20" t="s">
        <v>43</v>
      </c>
      <c r="I11" s="19">
        <v>3700</v>
      </c>
      <c r="J11" s="19">
        <f t="shared" si="1"/>
        <v>14800</v>
      </c>
      <c r="K11" s="21"/>
      <c r="L11" s="22"/>
      <c r="M11" s="23"/>
      <c r="N11" s="18">
        <v>5768</v>
      </c>
      <c r="O11" s="18" t="s">
        <v>44</v>
      </c>
      <c r="P11" s="18">
        <v>2</v>
      </c>
      <c r="Q11" s="18" t="s">
        <v>16</v>
      </c>
      <c r="R11" s="18" t="s">
        <v>45</v>
      </c>
      <c r="S11" s="19">
        <v>8880</v>
      </c>
      <c r="T11" s="19">
        <f t="shared" si="2"/>
        <v>17760</v>
      </c>
      <c r="U11" s="18"/>
      <c r="V11" s="21"/>
      <c r="W11" s="22"/>
      <c r="X11" s="30"/>
    </row>
    <row r="12" spans="1:24">
      <c r="A12" s="17"/>
      <c r="B12" s="18">
        <v>2407</v>
      </c>
      <c r="C12" s="18" t="s">
        <v>46</v>
      </c>
      <c r="D12" s="18">
        <v>10</v>
      </c>
      <c r="E12" s="18" t="s">
        <v>16</v>
      </c>
      <c r="F12" s="18" t="s">
        <v>47</v>
      </c>
      <c r="G12" s="19">
        <v>3250</v>
      </c>
      <c r="H12" s="20" t="s">
        <v>43</v>
      </c>
      <c r="I12" s="19">
        <v>2400</v>
      </c>
      <c r="J12" s="19">
        <f t="shared" si="1"/>
        <v>24000</v>
      </c>
      <c r="K12" s="21"/>
      <c r="L12" s="22"/>
      <c r="M12" s="25"/>
      <c r="N12" s="26"/>
      <c r="O12" s="26"/>
      <c r="P12" s="26">
        <v>1</v>
      </c>
      <c r="Q12" s="26" t="s">
        <v>48</v>
      </c>
      <c r="R12" s="26" t="s">
        <v>49</v>
      </c>
      <c r="S12" s="27">
        <v>8880</v>
      </c>
      <c r="T12" s="27">
        <f t="shared" si="2"/>
        <v>8880</v>
      </c>
      <c r="U12" s="26"/>
      <c r="V12" s="28"/>
      <c r="W12" s="22"/>
      <c r="X12" s="30"/>
    </row>
    <row r="13" spans="1:24">
      <c r="A13" s="17"/>
      <c r="B13" s="18">
        <v>5669</v>
      </c>
      <c r="C13" s="18" t="s">
        <v>50</v>
      </c>
      <c r="D13" s="18">
        <v>2</v>
      </c>
      <c r="E13" s="18" t="s">
        <v>16</v>
      </c>
      <c r="F13" s="18" t="s">
        <v>51</v>
      </c>
      <c r="G13" s="19">
        <v>4470</v>
      </c>
      <c r="H13" s="20" t="s">
        <v>43</v>
      </c>
      <c r="I13" s="19">
        <v>3490</v>
      </c>
      <c r="J13" s="19">
        <f t="shared" si="1"/>
        <v>6980</v>
      </c>
      <c r="K13" s="21"/>
      <c r="L13" s="22"/>
      <c r="M13" s="23"/>
      <c r="N13" s="18">
        <v>362</v>
      </c>
      <c r="O13" s="18" t="s">
        <v>52</v>
      </c>
      <c r="P13" s="18">
        <v>4</v>
      </c>
      <c r="Q13" s="18" t="s">
        <v>19</v>
      </c>
      <c r="R13" s="18" t="s">
        <v>53</v>
      </c>
      <c r="S13" s="19">
        <v>19570</v>
      </c>
      <c r="T13" s="19">
        <f t="shared" si="2"/>
        <v>78280</v>
      </c>
      <c r="U13" s="18"/>
      <c r="V13" s="21"/>
      <c r="W13" s="22"/>
      <c r="X13" s="30"/>
    </row>
    <row r="14" spans="1:24">
      <c r="A14" s="17"/>
      <c r="B14" s="18">
        <v>5670</v>
      </c>
      <c r="C14" s="18" t="s">
        <v>54</v>
      </c>
      <c r="D14" s="18">
        <v>2</v>
      </c>
      <c r="E14" s="18" t="s">
        <v>16</v>
      </c>
      <c r="F14" s="18" t="s">
        <v>33</v>
      </c>
      <c r="G14" s="19">
        <v>3420</v>
      </c>
      <c r="H14" s="20">
        <v>0.26500000000000001</v>
      </c>
      <c r="I14" s="19">
        <f>G14*0.735</f>
        <v>2513.6999999999998</v>
      </c>
      <c r="J14" s="19">
        <f t="shared" si="1"/>
        <v>5027.3999999999996</v>
      </c>
      <c r="K14" s="21"/>
      <c r="L14" s="22"/>
      <c r="M14" s="23"/>
      <c r="N14" s="18">
        <v>5767</v>
      </c>
      <c r="O14" s="18" t="s">
        <v>55</v>
      </c>
      <c r="P14" s="18">
        <v>2</v>
      </c>
      <c r="Q14" s="18" t="s">
        <v>16</v>
      </c>
      <c r="R14" s="18" t="s">
        <v>56</v>
      </c>
      <c r="S14" s="19">
        <v>5300</v>
      </c>
      <c r="T14" s="19">
        <f t="shared" si="2"/>
        <v>10600</v>
      </c>
      <c r="U14" s="18"/>
      <c r="V14" s="21"/>
      <c r="W14" s="22"/>
      <c r="X14" s="30"/>
    </row>
    <row r="15" spans="1:24">
      <c r="A15" s="31"/>
      <c r="B15" s="26"/>
      <c r="C15" s="26"/>
      <c r="D15" s="26">
        <v>2</v>
      </c>
      <c r="E15" s="34" t="s">
        <v>16</v>
      </c>
      <c r="F15" s="26" t="s">
        <v>57</v>
      </c>
      <c r="G15" s="27">
        <v>4220</v>
      </c>
      <c r="H15" s="32"/>
      <c r="I15" s="27">
        <f>G15*0.735</f>
        <v>3101.7</v>
      </c>
      <c r="J15" s="27">
        <f t="shared" si="1"/>
        <v>6203.4</v>
      </c>
      <c r="K15" s="28"/>
      <c r="L15" s="22"/>
      <c r="M15" s="25"/>
      <c r="N15" s="26"/>
      <c r="O15" s="26"/>
      <c r="P15" s="26"/>
      <c r="Q15" s="26"/>
      <c r="R15" s="26"/>
      <c r="S15" s="27"/>
      <c r="T15" s="35">
        <f>SUM(T3:T14)</f>
        <v>145780</v>
      </c>
      <c r="U15" s="26"/>
      <c r="V15" s="28"/>
      <c r="W15" s="22"/>
      <c r="X15" s="30"/>
    </row>
    <row r="16" spans="1:24">
      <c r="A16" s="31"/>
      <c r="B16" s="26"/>
      <c r="C16" s="34"/>
      <c r="D16" s="34">
        <v>2</v>
      </c>
      <c r="E16" s="34" t="s">
        <v>16</v>
      </c>
      <c r="F16" s="34" t="s">
        <v>58</v>
      </c>
      <c r="G16" s="36">
        <v>3870</v>
      </c>
      <c r="H16" s="37"/>
      <c r="I16" s="27">
        <f>G16*0.735</f>
        <v>2844.45</v>
      </c>
      <c r="J16" s="27">
        <f t="shared" si="1"/>
        <v>5688.9</v>
      </c>
      <c r="K16" s="28"/>
      <c r="L16" s="22"/>
      <c r="M16" s="25"/>
      <c r="N16" s="26"/>
      <c r="O16" s="26"/>
      <c r="P16" s="26"/>
      <c r="Q16" s="26"/>
      <c r="R16" s="26"/>
      <c r="S16" s="27"/>
      <c r="T16" s="27"/>
      <c r="U16" s="26"/>
      <c r="V16" s="28"/>
      <c r="W16" s="22"/>
      <c r="X16" s="30"/>
    </row>
    <row r="17" spans="1:24">
      <c r="A17" s="31"/>
      <c r="B17" s="26"/>
      <c r="C17" s="26"/>
      <c r="D17" s="26">
        <v>1</v>
      </c>
      <c r="E17" s="26" t="s">
        <v>59</v>
      </c>
      <c r="F17" s="26" t="s">
        <v>60</v>
      </c>
      <c r="G17" s="27">
        <v>4070</v>
      </c>
      <c r="H17" s="32"/>
      <c r="I17" s="27">
        <f>G17*0.735</f>
        <v>2991.45</v>
      </c>
      <c r="J17" s="27">
        <f t="shared" si="1"/>
        <v>2991.45</v>
      </c>
      <c r="K17" s="28"/>
      <c r="L17" s="22"/>
      <c r="M17" s="25"/>
      <c r="N17" s="26"/>
      <c r="O17" s="26"/>
      <c r="P17" s="26"/>
      <c r="Q17" s="26"/>
      <c r="R17" s="26"/>
      <c r="S17" s="27"/>
      <c r="T17" s="27"/>
      <c r="U17" s="26"/>
      <c r="V17" s="28"/>
      <c r="W17" s="22"/>
      <c r="X17" s="30"/>
    </row>
    <row r="18" spans="1:24">
      <c r="A18" s="31"/>
      <c r="B18" s="26"/>
      <c r="C18" s="26"/>
      <c r="D18" s="26">
        <v>1</v>
      </c>
      <c r="E18" s="26" t="s">
        <v>48</v>
      </c>
      <c r="F18" s="26" t="s">
        <v>36</v>
      </c>
      <c r="G18" s="27">
        <v>2930</v>
      </c>
      <c r="H18" s="32"/>
      <c r="I18" s="27">
        <f>G18*0.735</f>
        <v>2153.5500000000002</v>
      </c>
      <c r="J18" s="27">
        <f t="shared" si="1"/>
        <v>2153.5500000000002</v>
      </c>
      <c r="K18" s="28"/>
      <c r="L18" s="22"/>
      <c r="M18" s="25"/>
      <c r="N18" s="26"/>
      <c r="O18" s="26"/>
      <c r="P18" s="26"/>
      <c r="Q18" s="26"/>
      <c r="R18" s="26"/>
      <c r="S18" s="27"/>
      <c r="T18" s="27"/>
      <c r="U18" s="26"/>
      <c r="V18" s="28"/>
      <c r="W18" s="22"/>
      <c r="X18" s="30"/>
    </row>
  </sheetData>
  <mergeCells count="2">
    <mergeCell ref="A1:K1"/>
    <mergeCell ref="M1:V1"/>
  </mergeCells>
  <phoneticPr fontId="2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1"/>
  <sheetViews>
    <sheetView workbookViewId="0">
      <selection activeCell="A13" sqref="A13"/>
    </sheetView>
  </sheetViews>
  <sheetFormatPr defaultRowHeight="15"/>
  <cols>
    <col min="1" max="1" width="32.140625" bestFit="1" customWidth="1"/>
    <col min="2" max="2" width="13.85546875" bestFit="1" customWidth="1"/>
    <col min="3" max="3" width="10.28515625" bestFit="1" customWidth="1"/>
    <col min="4" max="4" width="10.7109375" bestFit="1" customWidth="1"/>
    <col min="5" max="5" width="18.7109375" bestFit="1" customWidth="1"/>
    <col min="6" max="6" width="14" bestFit="1" customWidth="1"/>
    <col min="7" max="7" width="21.85546875" bestFit="1" customWidth="1"/>
    <col min="8" max="9" width="15.5703125" bestFit="1" customWidth="1"/>
    <col min="10" max="11" width="17.140625" bestFit="1" customWidth="1"/>
    <col min="13" max="13" width="13.5703125" bestFit="1" customWidth="1"/>
    <col min="16" max="16" width="24.28515625" bestFit="1" customWidth="1"/>
    <col min="17" max="17" width="13.85546875" bestFit="1" customWidth="1"/>
    <col min="18" max="18" width="9" bestFit="1" customWidth="1"/>
    <col min="19" max="19" width="12" bestFit="1" customWidth="1"/>
    <col min="20" max="20" width="16.28515625" bestFit="1" customWidth="1"/>
    <col min="21" max="21" width="14" bestFit="1" customWidth="1"/>
    <col min="22" max="22" width="15.5703125" bestFit="1" customWidth="1"/>
    <col min="23" max="23" width="26.5703125" bestFit="1" customWidth="1"/>
    <col min="24" max="24" width="20.5703125" bestFit="1" customWidth="1"/>
    <col min="25" max="25" width="15.140625" bestFit="1" customWidth="1"/>
    <col min="26" max="26" width="27.28515625" bestFit="1" customWidth="1"/>
    <col min="27" max="27" width="22.85546875" bestFit="1" customWidth="1"/>
    <col min="28" max="28" width="15.5703125" bestFit="1" customWidth="1"/>
    <col min="30" max="30" width="17.140625" bestFit="1" customWidth="1"/>
  </cols>
  <sheetData>
    <row r="1" spans="1:30" s="46" customFormat="1" ht="19.5">
      <c r="A1" s="38" t="s">
        <v>61</v>
      </c>
      <c r="B1" s="39"/>
      <c r="C1" s="40"/>
      <c r="D1" s="41"/>
      <c r="E1" s="38"/>
      <c r="F1" s="38"/>
      <c r="G1" s="42"/>
      <c r="H1" s="42"/>
      <c r="I1" s="42"/>
      <c r="J1" s="42"/>
      <c r="K1" s="42"/>
      <c r="L1" s="43"/>
      <c r="M1" s="44"/>
      <c r="N1" s="45"/>
      <c r="P1" s="46" t="s">
        <v>62</v>
      </c>
      <c r="AC1" s="47"/>
    </row>
    <row r="2" spans="1:30" s="62" customFormat="1" ht="78">
      <c r="A2" s="48" t="s">
        <v>63</v>
      </c>
      <c r="B2" s="48" t="s">
        <v>64</v>
      </c>
      <c r="C2" s="49" t="s">
        <v>65</v>
      </c>
      <c r="D2" s="49" t="s">
        <v>66</v>
      </c>
      <c r="E2" s="48" t="s">
        <v>67</v>
      </c>
      <c r="F2" s="50" t="s">
        <v>68</v>
      </c>
      <c r="G2" s="51" t="s">
        <v>69</v>
      </c>
      <c r="H2" s="52" t="s">
        <v>70</v>
      </c>
      <c r="I2" s="51" t="s">
        <v>71</v>
      </c>
      <c r="J2" s="52" t="s">
        <v>72</v>
      </c>
      <c r="K2" s="53" t="s">
        <v>73</v>
      </c>
      <c r="L2" s="54"/>
      <c r="M2" s="55" t="s">
        <v>74</v>
      </c>
      <c r="N2" s="56" t="s">
        <v>75</v>
      </c>
      <c r="O2" s="47"/>
      <c r="P2" s="57" t="s">
        <v>63</v>
      </c>
      <c r="Q2" s="57" t="s">
        <v>64</v>
      </c>
      <c r="R2" s="58" t="s">
        <v>66</v>
      </c>
      <c r="S2" s="57" t="s">
        <v>65</v>
      </c>
      <c r="T2" s="57" t="s">
        <v>76</v>
      </c>
      <c r="U2" s="59" t="s">
        <v>68</v>
      </c>
      <c r="V2" s="60" t="s">
        <v>77</v>
      </c>
      <c r="W2" s="60" t="s">
        <v>70</v>
      </c>
      <c r="X2" s="60" t="s">
        <v>78</v>
      </c>
      <c r="Y2" s="61" t="s">
        <v>79</v>
      </c>
      <c r="Z2" s="57" t="s">
        <v>80</v>
      </c>
      <c r="AA2" s="57" t="s">
        <v>81</v>
      </c>
      <c r="AB2" s="58" t="s">
        <v>82</v>
      </c>
      <c r="AC2" s="47"/>
    </row>
    <row r="3" spans="1:30" s="62" customFormat="1" ht="19.5">
      <c r="A3" s="63">
        <v>2010</v>
      </c>
      <c r="B3" s="64"/>
      <c r="C3" s="65"/>
      <c r="D3" s="65"/>
      <c r="E3" s="66"/>
      <c r="F3" s="67"/>
      <c r="G3" s="68"/>
      <c r="H3" s="68"/>
      <c r="I3" s="68"/>
      <c r="J3" s="68"/>
      <c r="K3" s="69"/>
      <c r="L3" s="54"/>
      <c r="M3" s="70">
        <v>40488</v>
      </c>
      <c r="N3" s="71"/>
      <c r="O3" s="47"/>
      <c r="P3" s="67">
        <v>2010</v>
      </c>
      <c r="Q3" s="64"/>
      <c r="R3" s="67"/>
      <c r="S3" s="72"/>
      <c r="T3" s="73"/>
      <c r="U3" s="64"/>
      <c r="V3" s="74"/>
      <c r="W3" s="74"/>
      <c r="X3" s="74"/>
      <c r="Y3" s="75"/>
      <c r="Z3" s="75"/>
      <c r="AA3" s="76"/>
      <c r="AB3" s="76"/>
      <c r="AC3" s="47"/>
    </row>
    <row r="4" spans="1:30" s="47" customFormat="1" ht="19.5">
      <c r="A4" s="77"/>
      <c r="B4" s="78"/>
      <c r="C4" s="79"/>
      <c r="D4" s="79"/>
      <c r="E4" s="78"/>
      <c r="F4" s="78"/>
      <c r="G4" s="80"/>
      <c r="H4" s="80"/>
      <c r="I4" s="80"/>
      <c r="J4" s="81"/>
      <c r="K4" s="82"/>
      <c r="L4" s="54"/>
      <c r="M4" s="83"/>
      <c r="N4" s="84"/>
      <c r="P4" s="77"/>
      <c r="Q4" s="78"/>
      <c r="R4" s="78"/>
      <c r="S4" s="85"/>
      <c r="T4" s="78"/>
      <c r="U4" s="78"/>
      <c r="V4" s="80"/>
      <c r="W4" s="80"/>
      <c r="X4" s="80"/>
      <c r="Y4" s="78"/>
      <c r="Z4" s="78"/>
      <c r="AA4" s="77"/>
      <c r="AB4" s="77"/>
    </row>
    <row r="5" spans="1:30" s="62" customFormat="1" ht="19.5">
      <c r="A5" s="86" t="s">
        <v>46</v>
      </c>
      <c r="B5" s="64" t="s">
        <v>83</v>
      </c>
      <c r="C5" s="87" t="s">
        <v>84</v>
      </c>
      <c r="D5" s="88">
        <v>500</v>
      </c>
      <c r="E5" s="89">
        <v>40452</v>
      </c>
      <c r="F5" s="90">
        <v>2306</v>
      </c>
      <c r="G5" s="91">
        <v>55350</v>
      </c>
      <c r="H5" s="91">
        <v>54796.5</v>
      </c>
      <c r="I5" s="91">
        <v>54796.5</v>
      </c>
      <c r="J5" s="68"/>
      <c r="K5" s="69"/>
      <c r="L5" s="54"/>
      <c r="M5" s="70">
        <f>M3</f>
        <v>40488</v>
      </c>
      <c r="N5" s="92">
        <f>M5-E5</f>
        <v>36</v>
      </c>
      <c r="O5" s="47"/>
      <c r="P5" s="93" t="s">
        <v>46</v>
      </c>
      <c r="Q5" s="64" t="s">
        <v>83</v>
      </c>
      <c r="R5" s="64"/>
      <c r="S5" s="64" t="s">
        <v>85</v>
      </c>
      <c r="T5" s="73">
        <v>40436</v>
      </c>
      <c r="U5" s="64">
        <v>2295</v>
      </c>
      <c r="V5" s="74">
        <v>60400</v>
      </c>
      <c r="W5" s="74">
        <v>59860.71</v>
      </c>
      <c r="X5" s="74">
        <v>59796</v>
      </c>
      <c r="Y5" s="94">
        <v>40466</v>
      </c>
      <c r="Z5" s="95" t="s">
        <v>86</v>
      </c>
      <c r="AA5" s="96">
        <f>SUM(V5)</f>
        <v>60400</v>
      </c>
      <c r="AB5" s="96">
        <f>SUM(W5)</f>
        <v>59860.71</v>
      </c>
      <c r="AC5" s="47"/>
      <c r="AD5" s="97">
        <f>K11+AB5</f>
        <v>253530.41999999998</v>
      </c>
    </row>
    <row r="6" spans="1:30" s="62" customFormat="1" ht="19.5">
      <c r="A6" s="67" t="s">
        <v>87</v>
      </c>
      <c r="B6" s="64"/>
      <c r="C6" s="98"/>
      <c r="D6" s="98"/>
      <c r="E6" s="99"/>
      <c r="F6" s="100"/>
      <c r="G6" s="101"/>
      <c r="H6" s="101"/>
      <c r="I6" s="101"/>
      <c r="J6" s="68"/>
      <c r="K6" s="69"/>
      <c r="L6" s="54"/>
      <c r="M6" s="70">
        <f>M5</f>
        <v>40488</v>
      </c>
      <c r="N6" s="92">
        <f t="shared" ref="N6:N11" si="0">M6-E6</f>
        <v>40488</v>
      </c>
      <c r="O6" s="47"/>
      <c r="P6" s="67"/>
      <c r="Q6" s="64"/>
      <c r="R6" s="64"/>
      <c r="S6" s="102"/>
      <c r="T6" s="64"/>
      <c r="U6" s="64"/>
      <c r="V6" s="74"/>
      <c r="W6" s="74"/>
      <c r="X6" s="74"/>
      <c r="Y6" s="64"/>
      <c r="Z6" s="64"/>
      <c r="AA6" s="67"/>
      <c r="AB6" s="67"/>
      <c r="AC6" s="47"/>
    </row>
    <row r="7" spans="1:30" s="62" customFormat="1" ht="19.5">
      <c r="A7" s="67"/>
      <c r="B7" s="64"/>
      <c r="C7" s="87"/>
      <c r="D7" s="88"/>
      <c r="E7" s="89">
        <v>40463</v>
      </c>
      <c r="F7" s="90">
        <v>2451</v>
      </c>
      <c r="G7" s="91">
        <v>60900</v>
      </c>
      <c r="H7" s="91">
        <v>60291</v>
      </c>
      <c r="I7" s="91">
        <v>60291</v>
      </c>
      <c r="J7" s="68"/>
      <c r="K7" s="69"/>
      <c r="L7" s="54"/>
      <c r="M7" s="70">
        <f>M5</f>
        <v>40488</v>
      </c>
      <c r="N7" s="92">
        <f t="shared" si="0"/>
        <v>25</v>
      </c>
      <c r="O7" s="47"/>
      <c r="P7" s="67"/>
      <c r="Q7" s="64"/>
      <c r="R7" s="64"/>
      <c r="S7" s="102"/>
      <c r="T7" s="64"/>
      <c r="U7" s="64"/>
      <c r="V7" s="74"/>
      <c r="W7" s="74"/>
      <c r="X7" s="74"/>
      <c r="Y7" s="64"/>
      <c r="Z7" s="103"/>
      <c r="AA7" s="67"/>
      <c r="AB7" s="67"/>
      <c r="AC7" s="47"/>
    </row>
    <row r="8" spans="1:30" s="62" customFormat="1" ht="19.5">
      <c r="A8" s="67"/>
      <c r="B8" s="64"/>
      <c r="C8" s="87"/>
      <c r="D8" s="88"/>
      <c r="E8" s="89">
        <v>40484</v>
      </c>
      <c r="F8" s="90">
        <v>2401</v>
      </c>
      <c r="G8" s="91">
        <v>55350</v>
      </c>
      <c r="H8" s="91">
        <v>54796.5</v>
      </c>
      <c r="I8" s="91">
        <v>54796.5</v>
      </c>
      <c r="J8" s="68"/>
      <c r="K8" s="69"/>
      <c r="L8" s="54"/>
      <c r="M8" s="70">
        <f>M6</f>
        <v>40488</v>
      </c>
      <c r="N8" s="92">
        <f t="shared" si="0"/>
        <v>4</v>
      </c>
      <c r="O8" s="47"/>
      <c r="P8" s="67"/>
      <c r="Q8" s="64"/>
      <c r="R8" s="64"/>
      <c r="S8" s="102"/>
      <c r="T8" s="64"/>
      <c r="U8" s="64"/>
      <c r="V8" s="74"/>
      <c r="W8" s="74"/>
      <c r="X8" s="74"/>
      <c r="Y8" s="64"/>
      <c r="Z8" s="103"/>
      <c r="AA8" s="67"/>
      <c r="AB8" s="67"/>
      <c r="AC8" s="47"/>
    </row>
    <row r="9" spans="1:30" s="62" customFormat="1" ht="19.5">
      <c r="A9" s="67"/>
      <c r="B9" s="64"/>
      <c r="C9" s="87"/>
      <c r="D9" s="75"/>
      <c r="E9" s="89">
        <v>40484</v>
      </c>
      <c r="F9" s="90">
        <v>2407</v>
      </c>
      <c r="G9" s="91">
        <v>24000</v>
      </c>
      <c r="H9" s="91">
        <v>23785.71</v>
      </c>
      <c r="I9" s="91">
        <v>23785.71</v>
      </c>
      <c r="J9" s="68"/>
      <c r="K9" s="69"/>
      <c r="L9" s="54"/>
      <c r="M9" s="70">
        <f>M7</f>
        <v>40488</v>
      </c>
      <c r="N9" s="92">
        <f t="shared" si="0"/>
        <v>4</v>
      </c>
      <c r="O9" s="47"/>
      <c r="P9" s="67"/>
      <c r="Q9" s="64"/>
      <c r="R9" s="64"/>
      <c r="S9" s="102"/>
      <c r="T9" s="64"/>
      <c r="U9" s="64"/>
      <c r="V9" s="74"/>
      <c r="W9" s="74"/>
      <c r="X9" s="74"/>
      <c r="Y9" s="64"/>
      <c r="Z9" s="103"/>
      <c r="AA9" s="67"/>
      <c r="AB9" s="67"/>
      <c r="AC9" s="47"/>
    </row>
    <row r="10" spans="1:30" s="62" customFormat="1" ht="19.5">
      <c r="A10" s="67"/>
      <c r="B10" s="64"/>
      <c r="C10" s="98"/>
      <c r="D10" s="98"/>
      <c r="E10" s="104"/>
      <c r="F10" s="105"/>
      <c r="G10" s="106"/>
      <c r="H10" s="106"/>
      <c r="I10" s="106"/>
      <c r="J10" s="68"/>
      <c r="K10" s="69"/>
      <c r="L10" s="54"/>
      <c r="M10" s="70">
        <f>M8</f>
        <v>40488</v>
      </c>
      <c r="N10" s="92">
        <f t="shared" si="0"/>
        <v>40488</v>
      </c>
      <c r="O10" s="47"/>
      <c r="P10" s="67"/>
      <c r="Q10" s="64"/>
      <c r="R10" s="64"/>
      <c r="S10" s="102"/>
      <c r="T10" s="64"/>
      <c r="U10" s="64"/>
      <c r="V10" s="74"/>
      <c r="W10" s="74"/>
      <c r="X10" s="74"/>
      <c r="Y10" s="64"/>
      <c r="Z10" s="103"/>
      <c r="AA10" s="67"/>
      <c r="AB10" s="67"/>
      <c r="AC10" s="47"/>
    </row>
    <row r="11" spans="1:30" s="62" customFormat="1" ht="19.5">
      <c r="A11" s="107"/>
      <c r="B11" s="64"/>
      <c r="C11" s="98"/>
      <c r="D11" s="98"/>
      <c r="E11" s="66"/>
      <c r="F11" s="67"/>
      <c r="G11" s="68">
        <f>SUM(G5:G10)</f>
        <v>195600</v>
      </c>
      <c r="H11" s="68"/>
      <c r="I11" s="68"/>
      <c r="J11" s="68">
        <f>SUM(H5:H11)</f>
        <v>193669.71</v>
      </c>
      <c r="K11" s="69">
        <f>SUM(I5:I11)</f>
        <v>193669.71</v>
      </c>
      <c r="L11" s="54"/>
      <c r="M11" s="70">
        <f>M8</f>
        <v>40488</v>
      </c>
      <c r="N11" s="92">
        <f t="shared" si="0"/>
        <v>40488</v>
      </c>
      <c r="O11" s="47"/>
      <c r="P11" s="67"/>
      <c r="Q11" s="64"/>
      <c r="R11" s="64"/>
      <c r="S11" s="102"/>
      <c r="T11" s="64"/>
      <c r="U11" s="64"/>
      <c r="V11" s="74"/>
      <c r="W11" s="74"/>
      <c r="X11" s="74"/>
      <c r="Y11" s="64"/>
      <c r="Z11" s="103"/>
      <c r="AA11" s="67"/>
      <c r="AB11" s="67"/>
      <c r="AC11" s="47"/>
    </row>
  </sheetData>
  <phoneticPr fontId="29" type="noConversion"/>
  <conditionalFormatting sqref="AA2:AB2">
    <cfRule type="dataBar" priority="1">
      <dataBar>
        <cfvo type="min" val="0"/>
        <cfvo type="max" val="0"/>
        <color rgb="FF638EC6"/>
      </dataBar>
    </cfRule>
  </conditionalFormatting>
  <dataValidations count="3">
    <dataValidation type="list" allowBlank="1" showInputMessage="1" showErrorMessage="1" sqref="S3">
      <formula1>$AL$1:$AL$2</formula1>
    </dataValidation>
    <dataValidation type="list" allowBlank="1" showInputMessage="1" showErrorMessage="1" sqref="R3">
      <formula1>$AI$1:$AI$2</formula1>
    </dataValidation>
    <dataValidation type="list" allowBlank="1" showInputMessage="1" showErrorMessage="1" sqref="Q3 B6:B11 B3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D24" sqref="D24"/>
    </sheetView>
  </sheetViews>
  <sheetFormatPr defaultRowHeight="15"/>
  <cols>
    <col min="1" max="1" width="5" bestFit="1" customWidth="1"/>
    <col min="2" max="2" width="10.42578125" bestFit="1" customWidth="1"/>
    <col min="3" max="3" width="42.28515625" bestFit="1" customWidth="1"/>
    <col min="4" max="4" width="10" bestFit="1" customWidth="1"/>
    <col min="5" max="5" width="10.140625" bestFit="1" customWidth="1"/>
  </cols>
  <sheetData>
    <row r="1" spans="1:5">
      <c r="B1" t="s">
        <v>88</v>
      </c>
      <c r="C1" s="108" t="s">
        <v>89</v>
      </c>
      <c r="D1" s="108"/>
      <c r="E1" s="109"/>
    </row>
    <row r="2" spans="1:5">
      <c r="E2" s="109"/>
    </row>
    <row r="3" spans="1:5">
      <c r="A3" s="109" t="s">
        <v>90</v>
      </c>
      <c r="B3" s="109" t="s">
        <v>91</v>
      </c>
      <c r="C3" s="109" t="s">
        <v>92</v>
      </c>
      <c r="D3" s="109" t="s">
        <v>77</v>
      </c>
      <c r="E3" s="109" t="s">
        <v>12</v>
      </c>
    </row>
    <row r="4" spans="1:5">
      <c r="A4" s="110">
        <v>1</v>
      </c>
      <c r="B4" t="s">
        <v>93</v>
      </c>
      <c r="C4" t="s">
        <v>94</v>
      </c>
      <c r="D4" s="111">
        <v>4200</v>
      </c>
      <c r="E4" s="109" t="s">
        <v>95</v>
      </c>
    </row>
    <row r="5" spans="1:5">
      <c r="A5" s="110">
        <v>2</v>
      </c>
      <c r="B5" t="s">
        <v>96</v>
      </c>
      <c r="C5" t="s">
        <v>97</v>
      </c>
      <c r="D5" s="111">
        <v>24000</v>
      </c>
      <c r="E5" s="109" t="s">
        <v>95</v>
      </c>
    </row>
    <row r="6" spans="1:5">
      <c r="A6" s="110">
        <v>3</v>
      </c>
      <c r="B6" t="s">
        <v>98</v>
      </c>
      <c r="C6" t="s">
        <v>99</v>
      </c>
      <c r="D6" s="111">
        <v>18480</v>
      </c>
      <c r="E6" s="109" t="s">
        <v>95</v>
      </c>
    </row>
    <row r="7" spans="1:5">
      <c r="A7" s="110">
        <v>4</v>
      </c>
      <c r="B7" t="s">
        <v>100</v>
      </c>
      <c r="C7" t="s">
        <v>99</v>
      </c>
      <c r="D7" s="111">
        <v>2540</v>
      </c>
      <c r="E7" s="109" t="s">
        <v>95</v>
      </c>
    </row>
    <row r="11" spans="1:5">
      <c r="A11" s="112"/>
      <c r="C11" s="113" t="s">
        <v>101</v>
      </c>
    </row>
    <row r="12" spans="1:5">
      <c r="A12" s="112"/>
    </row>
    <row r="13" spans="1:5">
      <c r="A13" s="109" t="s">
        <v>102</v>
      </c>
      <c r="B13" s="114" t="s">
        <v>2</v>
      </c>
      <c r="C13" s="109" t="s">
        <v>92</v>
      </c>
      <c r="D13" s="109" t="s">
        <v>77</v>
      </c>
      <c r="E13" s="109" t="s">
        <v>12</v>
      </c>
    </row>
    <row r="14" spans="1:5">
      <c r="A14" s="110">
        <v>101</v>
      </c>
      <c r="B14" s="115" t="s">
        <v>103</v>
      </c>
      <c r="C14" t="s">
        <v>104</v>
      </c>
      <c r="D14" s="111">
        <v>6700</v>
      </c>
      <c r="E14" s="109" t="s">
        <v>95</v>
      </c>
    </row>
    <row r="15" spans="1:5">
      <c r="A15" s="110">
        <v>102</v>
      </c>
      <c r="B15" s="115" t="s">
        <v>105</v>
      </c>
      <c r="C15" t="s">
        <v>106</v>
      </c>
      <c r="D15" s="111">
        <v>36780</v>
      </c>
      <c r="E15" s="109" t="s">
        <v>95</v>
      </c>
    </row>
    <row r="16" spans="1:5">
      <c r="A16" s="110">
        <v>103</v>
      </c>
      <c r="B16" s="115" t="s">
        <v>96</v>
      </c>
      <c r="C16" t="s">
        <v>107</v>
      </c>
      <c r="D16" s="111">
        <v>24440</v>
      </c>
      <c r="E16" s="109" t="s">
        <v>95</v>
      </c>
    </row>
    <row r="17" spans="1:5">
      <c r="A17" s="110">
        <v>104</v>
      </c>
      <c r="B17" s="115" t="s">
        <v>108</v>
      </c>
      <c r="C17" t="s">
        <v>109</v>
      </c>
      <c r="D17" s="111">
        <v>6460</v>
      </c>
      <c r="E17" s="109" t="s">
        <v>110</v>
      </c>
    </row>
  </sheetData>
  <phoneticPr fontId="2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>
      <selection activeCell="F22" sqref="F22"/>
    </sheetView>
  </sheetViews>
  <sheetFormatPr defaultRowHeight="15"/>
  <cols>
    <col min="1" max="1" width="31.42578125" bestFit="1" customWidth="1"/>
    <col min="2" max="2" width="15.5703125" bestFit="1" customWidth="1"/>
    <col min="3" max="3" width="7.85546875" bestFit="1" customWidth="1"/>
    <col min="4" max="5" width="15.140625" bestFit="1" customWidth="1"/>
    <col min="6" max="6" width="18.7109375" bestFit="1" customWidth="1"/>
    <col min="7" max="7" width="12.42578125" bestFit="1" customWidth="1"/>
    <col min="9" max="9" width="24.7109375" bestFit="1" customWidth="1"/>
    <col min="38" max="38" width="7.5703125" bestFit="1" customWidth="1"/>
    <col min="41" max="41" width="9.85546875" bestFit="1" customWidth="1"/>
    <col min="44" max="44" width="24" bestFit="1" customWidth="1"/>
  </cols>
  <sheetData>
    <row r="1" spans="1:57" s="130" customFormat="1" ht="19.5">
      <c r="A1" s="116" t="s">
        <v>63</v>
      </c>
      <c r="B1" s="117" t="s">
        <v>77</v>
      </c>
      <c r="C1" s="118" t="s">
        <v>3</v>
      </c>
      <c r="D1" s="119" t="s">
        <v>2</v>
      </c>
      <c r="E1" s="120" t="s">
        <v>79</v>
      </c>
      <c r="F1" s="121" t="s">
        <v>111</v>
      </c>
      <c r="G1" s="122" t="s">
        <v>112</v>
      </c>
      <c r="H1" s="123"/>
      <c r="I1" s="124" t="s">
        <v>113</v>
      </c>
      <c r="J1" s="125"/>
      <c r="K1" s="126"/>
      <c r="L1" s="127"/>
      <c r="M1" s="127"/>
      <c r="N1" s="128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30" t="s">
        <v>114</v>
      </c>
      <c r="AM1" s="129"/>
      <c r="AN1" s="129"/>
      <c r="AO1" s="130" t="s">
        <v>115</v>
      </c>
      <c r="AP1" s="129"/>
      <c r="AQ1" s="129"/>
      <c r="AR1" s="130" t="s">
        <v>116</v>
      </c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</row>
    <row r="2" spans="1:57" s="131" customFormat="1" ht="19.5">
      <c r="B2" s="132"/>
      <c r="C2" s="133"/>
      <c r="D2" s="134"/>
      <c r="E2" s="134"/>
      <c r="F2" s="132"/>
      <c r="H2" s="134"/>
      <c r="I2" s="135"/>
    </row>
    <row r="3" spans="1:57" s="142" customFormat="1" ht="19.5">
      <c r="A3" s="136" t="s">
        <v>117</v>
      </c>
      <c r="B3" s="137"/>
      <c r="C3" s="138"/>
      <c r="D3" s="139"/>
      <c r="E3" s="140"/>
      <c r="F3" s="141"/>
      <c r="H3" s="140"/>
      <c r="I3" s="143"/>
    </row>
    <row r="4" spans="1:57" s="142" customFormat="1" ht="19.5">
      <c r="A4" s="144"/>
      <c r="B4" s="137"/>
      <c r="C4" s="138"/>
      <c r="D4" s="139"/>
      <c r="E4" s="140"/>
      <c r="F4" s="141"/>
      <c r="H4" s="140"/>
      <c r="I4" s="143"/>
    </row>
    <row r="5" spans="1:57" s="131" customFormat="1" ht="19.5">
      <c r="B5" s="132"/>
      <c r="C5" s="133"/>
      <c r="D5" s="134"/>
      <c r="E5" s="134"/>
      <c r="F5" s="132"/>
      <c r="H5" s="134"/>
      <c r="I5" s="135"/>
    </row>
    <row r="6" spans="1:57" s="142" customFormat="1" ht="19.5">
      <c r="A6" s="145" t="s">
        <v>118</v>
      </c>
      <c r="B6" s="146">
        <v>39600</v>
      </c>
      <c r="C6" s="147">
        <v>3783</v>
      </c>
      <c r="D6" s="148">
        <v>40388</v>
      </c>
      <c r="E6" s="148">
        <v>40481</v>
      </c>
      <c r="F6" s="149">
        <f>B6</f>
        <v>39600</v>
      </c>
      <c r="G6" s="150">
        <v>6586264</v>
      </c>
      <c r="H6" s="151"/>
      <c r="I6" s="152"/>
    </row>
    <row r="7" spans="1:57" s="142" customFormat="1" ht="19.5">
      <c r="B7" s="153">
        <v>62700</v>
      </c>
      <c r="C7" s="154">
        <v>3873</v>
      </c>
      <c r="D7" s="155">
        <v>40396</v>
      </c>
      <c r="E7" s="155">
        <v>40490</v>
      </c>
      <c r="F7" s="156">
        <f>B7</f>
        <v>62700</v>
      </c>
      <c r="G7" s="157">
        <v>6586303</v>
      </c>
      <c r="H7" s="151"/>
      <c r="I7" s="152"/>
    </row>
    <row r="8" spans="1:57" s="142" customFormat="1" ht="19.5">
      <c r="B8" s="158">
        <v>8360</v>
      </c>
      <c r="C8" s="159">
        <v>2278</v>
      </c>
      <c r="D8" s="160">
        <v>40395</v>
      </c>
      <c r="E8" s="160"/>
      <c r="F8" s="152"/>
      <c r="G8" s="152"/>
      <c r="H8" s="151"/>
      <c r="I8" s="161"/>
    </row>
    <row r="9" spans="1:57" s="142" customFormat="1" ht="19.5">
      <c r="B9" s="158">
        <v>53000</v>
      </c>
      <c r="C9" s="159">
        <v>3239</v>
      </c>
      <c r="D9" s="160">
        <v>40458</v>
      </c>
      <c r="E9" s="160"/>
      <c r="F9" s="152"/>
      <c r="G9" s="152"/>
      <c r="H9" s="151"/>
      <c r="I9" s="152"/>
    </row>
    <row r="10" spans="1:57" s="142" customFormat="1" ht="19.5">
      <c r="B10" s="158">
        <v>8160</v>
      </c>
      <c r="C10" s="159">
        <v>3404</v>
      </c>
      <c r="D10" s="160">
        <v>40467</v>
      </c>
      <c r="E10" s="160"/>
      <c r="F10" s="152"/>
      <c r="G10" s="152"/>
      <c r="H10" s="151"/>
    </row>
    <row r="11" spans="1:57" s="142" customFormat="1" ht="19.5">
      <c r="B11" s="158"/>
      <c r="C11" s="159"/>
      <c r="D11" s="160"/>
      <c r="E11" s="160"/>
      <c r="F11" s="152"/>
      <c r="G11" s="152"/>
      <c r="H11" s="152"/>
      <c r="I11" s="161">
        <f>SUM(B8:B11)</f>
        <v>69520</v>
      </c>
    </row>
  </sheetData>
  <phoneticPr fontId="29" type="noConversion"/>
  <conditionalFormatting sqref="M1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3"/>
  <sheetViews>
    <sheetView workbookViewId="0">
      <selection activeCell="A57" sqref="A57"/>
    </sheetView>
  </sheetViews>
  <sheetFormatPr defaultRowHeight="15"/>
  <cols>
    <col min="1" max="1" width="31.7109375" bestFit="1" customWidth="1"/>
    <col min="2" max="2" width="10.5703125" bestFit="1" customWidth="1"/>
    <col min="3" max="3" width="3" bestFit="1" customWidth="1"/>
    <col min="4" max="4" width="9.42578125" style="192" bestFit="1" customWidth="1"/>
    <col min="5" max="5" width="11.5703125" bestFit="1" customWidth="1"/>
  </cols>
  <sheetData>
    <row r="1" spans="1:8" ht="18.75">
      <c r="A1" s="162" t="s">
        <v>119</v>
      </c>
      <c r="B1" s="163"/>
      <c r="D1" s="164"/>
      <c r="E1" s="165"/>
      <c r="F1" s="166"/>
    </row>
    <row r="2" spans="1:8" ht="18.75">
      <c r="A2" s="167"/>
      <c r="B2" s="168" t="s">
        <v>120</v>
      </c>
      <c r="C2" s="169" t="s">
        <v>121</v>
      </c>
      <c r="D2" s="170" t="s">
        <v>122</v>
      </c>
      <c r="E2" s="168" t="s">
        <v>123</v>
      </c>
      <c r="F2" s="163"/>
      <c r="G2" s="171"/>
    </row>
    <row r="3" spans="1:8" ht="18.75">
      <c r="A3" s="172" t="s">
        <v>124</v>
      </c>
      <c r="B3" s="163"/>
      <c r="C3" s="110"/>
      <c r="D3" s="173"/>
      <c r="E3" s="174"/>
      <c r="F3" s="163"/>
    </row>
    <row r="4" spans="1:8" ht="18.75">
      <c r="A4" s="175" t="s">
        <v>125</v>
      </c>
      <c r="B4" s="163">
        <v>3397.28</v>
      </c>
      <c r="C4" s="165"/>
      <c r="D4" s="173"/>
      <c r="E4" s="165">
        <f t="shared" ref="E4:E35" si="0">D4*B4</f>
        <v>0</v>
      </c>
      <c r="F4" s="163"/>
      <c r="G4" s="110"/>
      <c r="H4" s="171"/>
    </row>
    <row r="5" spans="1:8" s="181" customFormat="1" ht="18.75">
      <c r="A5" s="176"/>
      <c r="B5" s="177"/>
      <c r="C5" s="178"/>
      <c r="D5" s="173"/>
      <c r="E5" s="178"/>
      <c r="F5" s="177"/>
      <c r="G5" s="179"/>
      <c r="H5" s="180"/>
    </row>
    <row r="6" spans="1:8" ht="18.75">
      <c r="A6" s="172" t="s">
        <v>126</v>
      </c>
      <c r="B6" s="163"/>
      <c r="C6" s="163"/>
      <c r="D6" s="173"/>
      <c r="E6" s="165">
        <f t="shared" si="0"/>
        <v>0</v>
      </c>
      <c r="F6" s="163"/>
      <c r="G6" s="110"/>
      <c r="H6" s="171"/>
    </row>
    <row r="7" spans="1:8" ht="18.75">
      <c r="A7" s="175" t="s">
        <v>127</v>
      </c>
      <c r="B7" s="163">
        <v>6043.1</v>
      </c>
      <c r="D7" s="173"/>
      <c r="E7" s="165">
        <f t="shared" si="0"/>
        <v>0</v>
      </c>
      <c r="F7" s="163"/>
      <c r="H7" s="171"/>
    </row>
    <row r="8" spans="1:8" ht="18.75">
      <c r="A8" s="176"/>
      <c r="B8" s="163"/>
      <c r="D8" s="173"/>
      <c r="E8" s="165">
        <f t="shared" si="0"/>
        <v>0</v>
      </c>
      <c r="F8" s="163"/>
      <c r="H8" s="171"/>
    </row>
    <row r="9" spans="1:8" ht="18.75">
      <c r="A9" s="172" t="s">
        <v>128</v>
      </c>
      <c r="B9" s="163"/>
      <c r="D9" s="173"/>
      <c r="E9" s="165">
        <f t="shared" si="0"/>
        <v>0</v>
      </c>
      <c r="F9" s="163"/>
      <c r="H9" s="171"/>
    </row>
    <row r="10" spans="1:8" ht="18.75">
      <c r="A10" s="175" t="s">
        <v>129</v>
      </c>
      <c r="B10" s="163">
        <v>2856</v>
      </c>
      <c r="C10" s="163"/>
      <c r="D10" s="173"/>
      <c r="E10" s="165">
        <f t="shared" si="0"/>
        <v>0</v>
      </c>
      <c r="F10" s="163"/>
      <c r="H10" s="171"/>
    </row>
    <row r="11" spans="1:8" ht="18.75">
      <c r="A11" s="175" t="s">
        <v>130</v>
      </c>
      <c r="B11" s="163">
        <v>9450</v>
      </c>
      <c r="C11" s="163"/>
      <c r="D11" s="173"/>
      <c r="E11" s="165">
        <f t="shared" si="0"/>
        <v>0</v>
      </c>
      <c r="F11" s="163"/>
      <c r="H11" s="171"/>
    </row>
    <row r="12" spans="1:8" ht="18.75">
      <c r="A12" s="175" t="s">
        <v>131</v>
      </c>
      <c r="B12" s="163">
        <v>9450</v>
      </c>
      <c r="C12" s="163"/>
      <c r="D12" s="173"/>
      <c r="E12" s="165">
        <f t="shared" si="0"/>
        <v>0</v>
      </c>
      <c r="F12" s="163"/>
      <c r="H12" s="171"/>
    </row>
    <row r="13" spans="1:8" ht="18.75">
      <c r="A13" s="175" t="s">
        <v>132</v>
      </c>
      <c r="B13" s="163">
        <v>11840</v>
      </c>
      <c r="C13" s="163"/>
      <c r="D13" s="173"/>
      <c r="E13" s="165">
        <f>D13*B13</f>
        <v>0</v>
      </c>
      <c r="F13" s="163"/>
      <c r="H13" s="171"/>
    </row>
    <row r="14" spans="1:8" ht="18.75">
      <c r="A14" s="175" t="s">
        <v>133</v>
      </c>
      <c r="B14" s="163">
        <v>5130</v>
      </c>
      <c r="C14" s="163"/>
      <c r="D14" s="173"/>
      <c r="E14" s="165">
        <f>D14*B14</f>
        <v>0</v>
      </c>
      <c r="F14" s="163"/>
      <c r="H14" s="171"/>
    </row>
    <row r="15" spans="1:8" ht="18.75">
      <c r="A15" s="175" t="s">
        <v>134</v>
      </c>
      <c r="B15" s="163">
        <v>4635</v>
      </c>
      <c r="C15" s="163"/>
      <c r="D15" s="173"/>
      <c r="E15" s="165">
        <f>D15*B15</f>
        <v>0</v>
      </c>
      <c r="F15" s="163"/>
      <c r="H15" s="171"/>
    </row>
    <row r="16" spans="1:8" ht="18.75">
      <c r="A16" s="175" t="s">
        <v>135</v>
      </c>
      <c r="B16" s="163">
        <v>4590</v>
      </c>
      <c r="C16" s="163"/>
      <c r="D16" s="173"/>
      <c r="E16" s="165">
        <f>D16*B16</f>
        <v>0</v>
      </c>
      <c r="F16" s="163"/>
      <c r="H16" s="171"/>
    </row>
    <row r="17" spans="1:8" ht="18.75">
      <c r="A17" s="182"/>
      <c r="B17" s="163"/>
      <c r="C17" s="163"/>
      <c r="D17" s="173"/>
      <c r="E17" s="165"/>
      <c r="F17" s="163"/>
      <c r="H17" s="171"/>
    </row>
    <row r="18" spans="1:8" ht="18.75">
      <c r="A18" s="183" t="s">
        <v>136</v>
      </c>
      <c r="B18" s="163"/>
      <c r="C18" s="163"/>
      <c r="D18" s="173"/>
      <c r="E18" s="165">
        <f t="shared" si="0"/>
        <v>0</v>
      </c>
      <c r="F18" s="163"/>
      <c r="H18" s="171"/>
    </row>
    <row r="19" spans="1:8" ht="18.75">
      <c r="A19" s="175" t="s">
        <v>137</v>
      </c>
      <c r="B19" s="163">
        <v>3906</v>
      </c>
      <c r="D19" s="173"/>
      <c r="E19" s="165">
        <f t="shared" si="0"/>
        <v>0</v>
      </c>
      <c r="F19" s="163"/>
      <c r="H19" s="171"/>
    </row>
    <row r="20" spans="1:8" ht="18.75">
      <c r="A20" s="176"/>
      <c r="B20" s="163"/>
      <c r="D20" s="173"/>
      <c r="E20" s="165">
        <f t="shared" si="0"/>
        <v>0</v>
      </c>
      <c r="F20" s="163"/>
      <c r="H20" s="171"/>
    </row>
    <row r="21" spans="1:8" ht="18.75">
      <c r="A21" s="172" t="s">
        <v>138</v>
      </c>
      <c r="B21" s="163"/>
      <c r="D21" s="173"/>
      <c r="E21" s="165">
        <f t="shared" si="0"/>
        <v>0</v>
      </c>
      <c r="F21" s="163"/>
      <c r="H21" s="171"/>
    </row>
    <row r="22" spans="1:8" ht="18.75">
      <c r="A22" s="175" t="s">
        <v>139</v>
      </c>
      <c r="B22" s="163">
        <v>10405.450000000001</v>
      </c>
      <c r="D22" s="173"/>
      <c r="E22" s="165">
        <f>D22*B22</f>
        <v>0</v>
      </c>
      <c r="F22" s="163"/>
      <c r="H22" s="171"/>
    </row>
    <row r="23" spans="1:8" ht="18.75">
      <c r="A23" s="175" t="s">
        <v>140</v>
      </c>
      <c r="B23" s="163">
        <v>10000</v>
      </c>
      <c r="D23" s="173"/>
      <c r="E23" s="165">
        <f>D23*B23</f>
        <v>0</v>
      </c>
      <c r="F23" s="163"/>
      <c r="H23" s="171"/>
    </row>
    <row r="24" spans="1:8" s="181" customFormat="1" ht="18.75">
      <c r="A24" s="176"/>
      <c r="B24" s="177"/>
      <c r="D24" s="173"/>
      <c r="E24" s="165">
        <f t="shared" si="0"/>
        <v>0</v>
      </c>
      <c r="F24" s="177"/>
      <c r="H24" s="180"/>
    </row>
    <row r="25" spans="1:8" s="181" customFormat="1" ht="18.75">
      <c r="A25" s="184" t="s">
        <v>141</v>
      </c>
      <c r="B25" s="177"/>
      <c r="D25" s="173"/>
      <c r="E25" s="165">
        <f t="shared" si="0"/>
        <v>0</v>
      </c>
      <c r="F25" s="177"/>
      <c r="H25" s="180"/>
    </row>
    <row r="26" spans="1:8" s="181" customFormat="1" ht="18.75">
      <c r="A26" s="175" t="s">
        <v>142</v>
      </c>
      <c r="B26" s="177">
        <v>9748.5</v>
      </c>
      <c r="D26" s="173"/>
      <c r="E26" s="165">
        <f t="shared" si="0"/>
        <v>0</v>
      </c>
      <c r="F26" s="177"/>
      <c r="H26" s="180"/>
    </row>
    <row r="27" spans="1:8" s="181" customFormat="1" ht="18.75">
      <c r="A27" s="176"/>
      <c r="B27" s="177"/>
      <c r="D27" s="173"/>
      <c r="E27" s="165">
        <f t="shared" si="0"/>
        <v>0</v>
      </c>
      <c r="F27" s="177"/>
      <c r="H27" s="180"/>
    </row>
    <row r="28" spans="1:8" s="181" customFormat="1" ht="18.75">
      <c r="A28" s="184" t="s">
        <v>143</v>
      </c>
      <c r="B28" s="177"/>
      <c r="D28" s="173"/>
      <c r="E28" s="165">
        <f t="shared" si="0"/>
        <v>0</v>
      </c>
      <c r="F28" s="177"/>
      <c r="H28" s="180"/>
    </row>
    <row r="29" spans="1:8" s="181" customFormat="1" ht="18.75">
      <c r="A29" s="185" t="s">
        <v>144</v>
      </c>
      <c r="B29" s="177">
        <v>7978.1</v>
      </c>
      <c r="D29" s="173"/>
      <c r="E29" s="165">
        <f t="shared" si="0"/>
        <v>0</v>
      </c>
      <c r="F29" s="177"/>
      <c r="H29" s="180"/>
    </row>
    <row r="30" spans="1:8" s="181" customFormat="1" ht="18.75">
      <c r="A30" s="186"/>
      <c r="D30" s="173"/>
      <c r="E30" s="165">
        <f t="shared" si="0"/>
        <v>0</v>
      </c>
      <c r="F30" s="177"/>
      <c r="H30" s="180"/>
    </row>
    <row r="31" spans="1:8" s="181" customFormat="1" ht="18.75">
      <c r="A31" s="184" t="s">
        <v>145</v>
      </c>
      <c r="B31" s="177"/>
      <c r="D31" s="173"/>
      <c r="E31" s="165">
        <f t="shared" si="0"/>
        <v>0</v>
      </c>
      <c r="F31" s="177"/>
      <c r="H31" s="180"/>
    </row>
    <row r="32" spans="1:8" ht="18.75">
      <c r="A32" s="185" t="s">
        <v>146</v>
      </c>
      <c r="B32" s="163">
        <v>15574.4</v>
      </c>
      <c r="D32" s="173"/>
      <c r="E32" s="165">
        <f t="shared" si="0"/>
        <v>0</v>
      </c>
      <c r="F32" s="163"/>
      <c r="H32" s="171"/>
    </row>
    <row r="33" spans="1:10" ht="18.75">
      <c r="A33" s="185" t="s">
        <v>147</v>
      </c>
      <c r="B33" s="163">
        <v>14728.04</v>
      </c>
      <c r="D33" s="173"/>
      <c r="E33" s="165">
        <f t="shared" si="0"/>
        <v>0</v>
      </c>
      <c r="F33" s="163"/>
      <c r="H33" s="171"/>
    </row>
    <row r="34" spans="1:10" ht="18.75">
      <c r="A34" s="185" t="s">
        <v>148</v>
      </c>
      <c r="B34" s="163">
        <v>26500</v>
      </c>
      <c r="D34" s="173"/>
      <c r="E34" s="165">
        <f t="shared" si="0"/>
        <v>0</v>
      </c>
      <c r="F34" s="163"/>
      <c r="H34" s="171"/>
    </row>
    <row r="35" spans="1:10" s="181" customFormat="1">
      <c r="D35" s="173"/>
      <c r="E35" s="165">
        <f t="shared" si="0"/>
        <v>0</v>
      </c>
      <c r="F35" s="177"/>
      <c r="H35" s="180"/>
    </row>
    <row r="36" spans="1:10" ht="18.75">
      <c r="A36" s="187" t="s">
        <v>149</v>
      </c>
      <c r="B36" s="163"/>
      <c r="D36" s="173"/>
      <c r="E36" s="178"/>
      <c r="F36" s="163"/>
      <c r="H36" s="171"/>
    </row>
    <row r="37" spans="1:10" ht="18.75">
      <c r="A37" s="182" t="s">
        <v>150</v>
      </c>
      <c r="B37" s="163">
        <v>2570.62</v>
      </c>
      <c r="D37" s="173"/>
      <c r="E37" s="178">
        <f>D37*B37</f>
        <v>0</v>
      </c>
      <c r="F37" s="163"/>
      <c r="H37" s="171"/>
    </row>
    <row r="38" spans="1:10" ht="18.75">
      <c r="A38" s="182" t="s">
        <v>151</v>
      </c>
      <c r="B38" s="163">
        <v>3371.81</v>
      </c>
      <c r="D38" s="173"/>
      <c r="E38" s="178">
        <f>D38*B38</f>
        <v>0</v>
      </c>
      <c r="F38" s="163"/>
      <c r="H38" s="171"/>
    </row>
    <row r="39" spans="1:10" ht="18.75">
      <c r="A39" s="182" t="s">
        <v>152</v>
      </c>
      <c r="B39" s="163">
        <v>3167.8</v>
      </c>
      <c r="D39" s="173"/>
      <c r="E39" s="178">
        <f>D39*B39</f>
        <v>0</v>
      </c>
      <c r="F39" s="163"/>
      <c r="H39" s="171"/>
    </row>
    <row r="40" spans="1:10" ht="18.75">
      <c r="A40" s="182"/>
      <c r="B40" s="163"/>
      <c r="D40" s="173"/>
      <c r="E40" s="165"/>
      <c r="F40" s="163"/>
      <c r="H40" s="171"/>
    </row>
    <row r="41" spans="1:10" ht="18.75">
      <c r="A41" s="182"/>
      <c r="B41" s="163"/>
      <c r="D41" s="173"/>
      <c r="E41" s="165"/>
      <c r="F41" s="163"/>
      <c r="H41" s="171"/>
    </row>
    <row r="42" spans="1:10" ht="18.75">
      <c r="A42" s="188"/>
      <c r="B42" s="163"/>
      <c r="D42" s="189"/>
      <c r="E42" s="168">
        <f>SUM(E4:E40)</f>
        <v>0</v>
      </c>
      <c r="F42" s="163"/>
      <c r="H42" s="171"/>
    </row>
    <row r="43" spans="1:10" ht="18.75">
      <c r="A43" s="176"/>
      <c r="B43" s="163"/>
      <c r="D43" s="173"/>
      <c r="E43" s="165"/>
      <c r="F43" s="163"/>
      <c r="H43" s="171"/>
    </row>
    <row r="44" spans="1:10" ht="18.75">
      <c r="A44" s="186"/>
      <c r="B44" s="163"/>
      <c r="D44" s="173"/>
      <c r="E44" s="165"/>
      <c r="F44" s="163"/>
      <c r="H44" s="171"/>
    </row>
    <row r="45" spans="1:10" ht="18.75">
      <c r="A45" s="162" t="s">
        <v>119</v>
      </c>
      <c r="B45" s="193"/>
      <c r="D45" s="178"/>
      <c r="E45" s="165"/>
      <c r="F45" s="163"/>
      <c r="H45" s="171"/>
    </row>
    <row r="46" spans="1:10" ht="18.75">
      <c r="A46" s="167"/>
      <c r="D46" s="178"/>
      <c r="E46" s="165"/>
      <c r="F46" s="163"/>
      <c r="H46" s="171"/>
      <c r="J46" s="171"/>
    </row>
    <row r="47" spans="1:10">
      <c r="B47" s="169" t="s">
        <v>120</v>
      </c>
      <c r="C47" s="169"/>
      <c r="D47" s="194" t="s">
        <v>122</v>
      </c>
      <c r="E47" s="165"/>
      <c r="F47" s="163"/>
    </row>
    <row r="48" spans="1:10" ht="18.75">
      <c r="A48" s="172" t="s">
        <v>153</v>
      </c>
      <c r="B48" s="110"/>
      <c r="D48" s="178"/>
      <c r="E48" s="165"/>
      <c r="F48" s="163"/>
    </row>
    <row r="49" spans="1:8" ht="18.75">
      <c r="A49" s="175" t="s">
        <v>154</v>
      </c>
      <c r="B49" s="165">
        <v>180</v>
      </c>
      <c r="C49" s="110"/>
      <c r="D49" s="190"/>
      <c r="E49" s="165"/>
      <c r="F49" s="163"/>
    </row>
    <row r="50" spans="1:8" ht="18.75">
      <c r="A50" s="175" t="s">
        <v>155</v>
      </c>
      <c r="B50" s="165">
        <v>245</v>
      </c>
      <c r="C50" s="110"/>
      <c r="D50" s="190"/>
      <c r="E50" s="165"/>
      <c r="F50" s="163"/>
    </row>
    <row r="51" spans="1:8" ht="18.75">
      <c r="A51" s="175" t="s">
        <v>156</v>
      </c>
      <c r="B51" s="165">
        <v>205</v>
      </c>
      <c r="C51" s="110"/>
      <c r="D51" s="190"/>
      <c r="E51" s="165"/>
      <c r="F51" s="163"/>
    </row>
    <row r="52" spans="1:8" ht="18.75">
      <c r="A52" s="175" t="s">
        <v>157</v>
      </c>
      <c r="B52" s="165">
        <v>120</v>
      </c>
      <c r="C52" s="110"/>
      <c r="D52" s="190"/>
      <c r="E52" s="165"/>
      <c r="F52" s="163"/>
    </row>
    <row r="53" spans="1:8" ht="18.75">
      <c r="A53" s="175" t="s">
        <v>158</v>
      </c>
      <c r="B53" s="165">
        <v>125</v>
      </c>
      <c r="C53" s="110"/>
      <c r="D53" s="190"/>
      <c r="E53" s="165"/>
      <c r="F53" s="163"/>
    </row>
    <row r="54" spans="1:8" ht="18.75">
      <c r="A54" s="175" t="s">
        <v>159</v>
      </c>
      <c r="B54" s="165">
        <v>222</v>
      </c>
      <c r="C54" s="110"/>
      <c r="D54" s="190"/>
      <c r="E54" s="165">
        <f>D54*B54</f>
        <v>0</v>
      </c>
      <c r="F54" s="163"/>
    </row>
    <row r="55" spans="1:8" ht="18.75">
      <c r="A55" s="175" t="s">
        <v>160</v>
      </c>
      <c r="B55" s="165">
        <v>180</v>
      </c>
      <c r="C55" s="110"/>
      <c r="D55" s="190"/>
      <c r="E55" s="165">
        <f>D55*B55</f>
        <v>0</v>
      </c>
      <c r="F55" s="163"/>
    </row>
    <row r="56" spans="1:8" ht="18.75">
      <c r="A56" s="175" t="s">
        <v>161</v>
      </c>
      <c r="B56" s="165">
        <v>245</v>
      </c>
      <c r="C56" s="110"/>
      <c r="D56" s="190"/>
      <c r="E56" s="190"/>
      <c r="F56" s="163"/>
      <c r="H56" s="110"/>
    </row>
    <row r="57" spans="1:8" ht="18.75">
      <c r="A57" s="175" t="s">
        <v>162</v>
      </c>
      <c r="B57" s="165">
        <v>260</v>
      </c>
      <c r="C57" s="110"/>
      <c r="D57" s="190"/>
      <c r="E57" s="191"/>
      <c r="F57" s="163"/>
    </row>
    <row r="58" spans="1:8" ht="18.75">
      <c r="A58" s="175" t="s">
        <v>163</v>
      </c>
      <c r="B58" s="165">
        <v>278.25</v>
      </c>
      <c r="C58" s="110"/>
      <c r="D58" s="190"/>
      <c r="E58" s="190"/>
      <c r="F58" s="163"/>
    </row>
    <row r="59" spans="1:8" ht="18.75">
      <c r="A59" s="175" t="s">
        <v>164</v>
      </c>
      <c r="B59" s="165">
        <v>304.5</v>
      </c>
      <c r="C59" s="110"/>
      <c r="D59" s="190"/>
      <c r="E59" s="174"/>
      <c r="F59" s="163"/>
    </row>
    <row r="60" spans="1:8" ht="18.75">
      <c r="A60" s="175" t="s">
        <v>165</v>
      </c>
      <c r="B60" s="165">
        <v>352</v>
      </c>
      <c r="C60" s="110"/>
      <c r="D60" s="190"/>
      <c r="E60" s="165"/>
      <c r="F60" s="163"/>
    </row>
    <row r="61" spans="1:8" ht="18.75">
      <c r="A61" s="175" t="s">
        <v>166</v>
      </c>
      <c r="B61" s="165">
        <v>260</v>
      </c>
      <c r="C61" s="110"/>
      <c r="D61" s="190"/>
    </row>
    <row r="62" spans="1:8" ht="18.75">
      <c r="A62" s="175" t="s">
        <v>167</v>
      </c>
      <c r="B62" s="165">
        <v>370</v>
      </c>
      <c r="C62" s="110"/>
      <c r="D62" s="190"/>
    </row>
    <row r="63" spans="1:8" ht="18.75">
      <c r="A63" s="175" t="s">
        <v>168</v>
      </c>
      <c r="B63" s="165">
        <v>580</v>
      </c>
      <c r="C63" s="110"/>
      <c r="D63" s="190"/>
    </row>
    <row r="64" spans="1:8" ht="18.75">
      <c r="A64" s="175" t="s">
        <v>169</v>
      </c>
      <c r="B64" s="165">
        <v>580</v>
      </c>
      <c r="C64" s="110"/>
      <c r="D64" s="190"/>
    </row>
    <row r="65" spans="1:4" ht="18.75">
      <c r="A65" s="175" t="s">
        <v>170</v>
      </c>
      <c r="B65" s="165">
        <v>480</v>
      </c>
      <c r="C65" s="110"/>
      <c r="D65" s="190"/>
    </row>
    <row r="66" spans="1:4" ht="18.75">
      <c r="A66" s="175" t="s">
        <v>171</v>
      </c>
      <c r="B66" s="165">
        <v>480</v>
      </c>
      <c r="C66" s="110"/>
      <c r="D66" s="190"/>
    </row>
    <row r="67" spans="1:4" ht="18.75">
      <c r="A67" s="175" t="s">
        <v>172</v>
      </c>
      <c r="B67" s="165">
        <v>300</v>
      </c>
      <c r="C67" s="110"/>
      <c r="D67" s="190"/>
    </row>
    <row r="68" spans="1:4" ht="18.75">
      <c r="A68" s="175" t="s">
        <v>173</v>
      </c>
      <c r="B68" s="165">
        <v>440</v>
      </c>
      <c r="C68" s="110"/>
      <c r="D68" s="190"/>
    </row>
    <row r="69" spans="1:4" ht="18.75">
      <c r="A69" s="175" t="s">
        <v>174</v>
      </c>
      <c r="B69" s="165">
        <v>1308.8800000000001</v>
      </c>
      <c r="C69" s="110"/>
      <c r="D69" s="190"/>
    </row>
    <row r="70" spans="1:4" ht="18.75">
      <c r="A70" s="175" t="s">
        <v>175</v>
      </c>
      <c r="B70" s="165">
        <v>572</v>
      </c>
      <c r="C70" s="110"/>
      <c r="D70" s="190"/>
    </row>
    <row r="71" spans="1:4" ht="18.75">
      <c r="A71" s="175" t="s">
        <v>176</v>
      </c>
      <c r="B71" s="165">
        <v>680</v>
      </c>
      <c r="C71" s="110"/>
      <c r="D71" s="190"/>
    </row>
    <row r="72" spans="1:4" ht="18.75">
      <c r="A72" s="175" t="s">
        <v>177</v>
      </c>
      <c r="B72" s="165">
        <v>650</v>
      </c>
      <c r="C72" s="110"/>
      <c r="D72" s="190"/>
    </row>
    <row r="73" spans="1:4" ht="18.75">
      <c r="A73" s="175" t="s">
        <v>178</v>
      </c>
      <c r="B73" s="165">
        <v>451.5</v>
      </c>
      <c r="C73" s="110"/>
      <c r="D73" s="190"/>
    </row>
    <row r="74" spans="1:4" ht="18.75">
      <c r="A74" s="176" t="s">
        <v>179</v>
      </c>
      <c r="B74" s="165">
        <v>225</v>
      </c>
      <c r="C74" s="110"/>
      <c r="D74" s="190"/>
    </row>
    <row r="75" spans="1:4" ht="18.75">
      <c r="A75" s="172" t="s">
        <v>180</v>
      </c>
      <c r="B75" s="165"/>
      <c r="C75" s="110"/>
      <c r="D75" s="190"/>
    </row>
    <row r="76" spans="1:4" ht="18.75">
      <c r="A76" s="176" t="s">
        <v>181</v>
      </c>
      <c r="B76" s="165">
        <v>248</v>
      </c>
      <c r="C76" s="110"/>
      <c r="D76" s="190"/>
    </row>
    <row r="77" spans="1:4" ht="18.75">
      <c r="A77" s="175" t="s">
        <v>182</v>
      </c>
      <c r="B77" s="165">
        <v>60</v>
      </c>
      <c r="C77" s="110"/>
      <c r="D77" s="190"/>
    </row>
    <row r="78" spans="1:4" ht="18.75">
      <c r="A78" s="175" t="s">
        <v>183</v>
      </c>
      <c r="B78" s="165">
        <v>60</v>
      </c>
      <c r="C78" s="110"/>
      <c r="D78" s="190"/>
    </row>
    <row r="79" spans="1:4" ht="18.75">
      <c r="A79" s="175" t="s">
        <v>184</v>
      </c>
      <c r="B79" s="165">
        <v>105</v>
      </c>
      <c r="C79" s="110"/>
      <c r="D79" s="190"/>
    </row>
    <row r="80" spans="1:4" ht="18.75">
      <c r="A80" s="175" t="s">
        <v>185</v>
      </c>
      <c r="B80" s="165">
        <v>329</v>
      </c>
      <c r="C80" s="110"/>
      <c r="D80" s="190"/>
    </row>
    <row r="81" spans="1:4" ht="18.75">
      <c r="A81" s="176"/>
      <c r="B81" s="178"/>
      <c r="C81" s="179"/>
      <c r="D81" s="190"/>
    </row>
    <row r="82" spans="1:4" ht="18.75">
      <c r="A82" s="176"/>
      <c r="B82" s="178"/>
      <c r="C82" s="179"/>
      <c r="D82" s="190"/>
    </row>
    <row r="83" spans="1:4" ht="18.75">
      <c r="A83" s="195"/>
      <c r="B83" s="165"/>
      <c r="C83" s="110"/>
      <c r="D83" s="196">
        <f>SUM(D49:D81)</f>
        <v>0</v>
      </c>
    </row>
  </sheetData>
  <phoneticPr fontId="2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X4082"/>
  <sheetViews>
    <sheetView tabSelected="1" topLeftCell="U1" workbookViewId="0">
      <selection activeCell="AB10" sqref="AB10"/>
    </sheetView>
  </sheetViews>
  <sheetFormatPr defaultRowHeight="15"/>
  <cols>
    <col min="1" max="1" width="20.140625" bestFit="1" customWidth="1"/>
    <col min="2" max="2" width="5.85546875" style="199" bestFit="1" customWidth="1"/>
    <col min="3" max="3" width="10.5703125" bestFit="1" customWidth="1"/>
    <col min="4" max="4" width="13.28515625" style="197" bestFit="1" customWidth="1"/>
    <col min="5" max="5" width="7.7109375" bestFit="1" customWidth="1"/>
    <col min="6" max="6" width="11.5703125" bestFit="1" customWidth="1"/>
    <col min="7" max="7" width="9.140625" style="199"/>
    <col min="8" max="8" width="20.140625" bestFit="1" customWidth="1"/>
    <col min="9" max="9" width="10.28515625" style="199" bestFit="1" customWidth="1"/>
    <col min="10" max="10" width="10.5703125" bestFit="1" customWidth="1"/>
    <col min="11" max="11" width="10.5703125" style="197" bestFit="1" customWidth="1"/>
    <col min="12" max="12" width="7.7109375" bestFit="1" customWidth="1"/>
    <col min="13" max="13" width="11.5703125" bestFit="1" customWidth="1"/>
    <col min="14" max="14" width="9.140625" style="199"/>
    <col min="15" max="15" width="20.140625" bestFit="1" customWidth="1"/>
    <col min="16" max="16" width="5" style="200" bestFit="1" customWidth="1"/>
    <col min="17" max="17" width="10.5703125" bestFit="1" customWidth="1"/>
    <col min="18" max="18" width="13.28515625" bestFit="1" customWidth="1"/>
    <col min="19" max="19" width="6.28515625" style="200" bestFit="1" customWidth="1"/>
    <col min="20" max="20" width="13.28515625" bestFit="1" customWidth="1"/>
    <col min="21" max="21" width="9.140625" style="236"/>
    <col min="22" max="22" width="20.140625" bestFit="1" customWidth="1"/>
    <col min="23" max="23" width="21" bestFit="1" customWidth="1"/>
    <col min="24" max="24" width="7.7109375" style="199" bestFit="1" customWidth="1"/>
    <col min="25" max="25" width="10.5703125" bestFit="1" customWidth="1"/>
    <col min="26" max="26" width="11.5703125" style="197" bestFit="1" customWidth="1"/>
    <col min="27" max="27" width="20.140625" bestFit="1" customWidth="1"/>
    <col min="28" max="28" width="7.7109375" style="197" bestFit="1" customWidth="1"/>
    <col min="29" max="29" width="10.5703125" bestFit="1" customWidth="1"/>
    <col min="30" max="30" width="13.28515625" style="197" bestFit="1" customWidth="1"/>
    <col min="31" max="31" width="20.140625" bestFit="1" customWidth="1"/>
    <col min="32" max="32" width="7.7109375" style="197" bestFit="1" customWidth="1"/>
    <col min="33" max="33" width="10.5703125" bestFit="1" customWidth="1"/>
    <col min="34" max="34" width="13.28515625" style="197" bestFit="1" customWidth="1"/>
    <col min="35" max="35" width="9.140625" style="199"/>
    <col min="36" max="36" width="20.140625" bestFit="1" customWidth="1"/>
    <col min="37" max="37" width="7" style="198" bestFit="1" customWidth="1"/>
    <col min="39" max="39" width="9.140625" style="181"/>
    <col min="41" max="41" width="9.140625" style="163"/>
    <col min="42" max="42" width="9.140625" style="201"/>
    <col min="44" max="44" width="9.140625" style="202"/>
    <col min="45" max="45" width="9.140625" style="199"/>
    <col min="47" max="50" width="9.140625" style="181"/>
  </cols>
  <sheetData>
    <row r="1" spans="1:50">
      <c r="B1" s="197"/>
      <c r="D1"/>
      <c r="E1" s="198"/>
      <c r="I1" s="197"/>
      <c r="K1"/>
      <c r="L1" s="198"/>
      <c r="U1" s="199"/>
      <c r="X1" s="201"/>
      <c r="Z1" s="202"/>
      <c r="AB1" s="203"/>
      <c r="AD1" s="202"/>
      <c r="AF1" s="203"/>
      <c r="AH1" s="202"/>
      <c r="AK1" s="181"/>
      <c r="AL1" s="181"/>
      <c r="AM1"/>
      <c r="AO1"/>
      <c r="AP1"/>
      <c r="AR1"/>
      <c r="AS1"/>
      <c r="AU1"/>
      <c r="AV1"/>
      <c r="AW1"/>
      <c r="AX1"/>
    </row>
    <row r="2" spans="1:50" ht="15.75">
      <c r="A2" s="204" t="s">
        <v>186</v>
      </c>
      <c r="B2" t="s">
        <v>121</v>
      </c>
      <c r="D2"/>
      <c r="E2" s="198"/>
      <c r="H2" s="204" t="s">
        <v>187</v>
      </c>
      <c r="I2" t="s">
        <v>121</v>
      </c>
      <c r="K2"/>
      <c r="L2" s="198"/>
      <c r="O2" s="204" t="s">
        <v>188</v>
      </c>
      <c r="P2" s="200" t="s">
        <v>121</v>
      </c>
      <c r="U2" s="199"/>
      <c r="V2" s="204" t="s">
        <v>186</v>
      </c>
      <c r="W2" s="204"/>
      <c r="X2" s="205"/>
      <c r="Z2" s="202"/>
      <c r="AA2" s="204" t="s">
        <v>189</v>
      </c>
      <c r="AB2" s="203"/>
      <c r="AD2" s="202"/>
      <c r="AE2" s="204" t="s">
        <v>190</v>
      </c>
      <c r="AF2" s="203"/>
      <c r="AH2" s="202"/>
      <c r="AJ2" s="204" t="s">
        <v>123</v>
      </c>
      <c r="AK2" s="181"/>
      <c r="AL2" s="181"/>
      <c r="AM2"/>
      <c r="AO2"/>
      <c r="AP2"/>
      <c r="AR2"/>
      <c r="AS2"/>
      <c r="AU2"/>
      <c r="AV2"/>
      <c r="AW2"/>
      <c r="AX2"/>
    </row>
    <row r="3" spans="1:50" ht="15.75">
      <c r="A3" s="206" t="s">
        <v>191</v>
      </c>
      <c r="B3" s="181" t="s">
        <v>192</v>
      </c>
      <c r="C3" t="s">
        <v>193</v>
      </c>
      <c r="D3"/>
      <c r="E3" s="198" t="s">
        <v>194</v>
      </c>
      <c r="H3" s="206" t="s">
        <v>191</v>
      </c>
      <c r="I3" s="181" t="s">
        <v>192</v>
      </c>
      <c r="J3" t="s">
        <v>193</v>
      </c>
      <c r="K3"/>
      <c r="L3" s="198" t="s">
        <v>194</v>
      </c>
      <c r="O3" s="206" t="s">
        <v>191</v>
      </c>
      <c r="P3" s="207" t="s">
        <v>192</v>
      </c>
      <c r="Q3" s="110" t="s">
        <v>193</v>
      </c>
      <c r="S3" s="208" t="s">
        <v>194</v>
      </c>
      <c r="U3" s="199"/>
      <c r="V3" s="206" t="s">
        <v>191</v>
      </c>
      <c r="W3" s="255" t="s">
        <v>420</v>
      </c>
      <c r="X3" s="201" t="s">
        <v>194</v>
      </c>
      <c r="Y3" t="s">
        <v>193</v>
      </c>
      <c r="Z3" s="202"/>
      <c r="AA3" s="206" t="s">
        <v>191</v>
      </c>
      <c r="AB3" s="203" t="s">
        <v>194</v>
      </c>
      <c r="AC3" t="s">
        <v>193</v>
      </c>
      <c r="AD3" s="202"/>
      <c r="AE3" s="206" t="s">
        <v>191</v>
      </c>
      <c r="AF3" s="203" t="s">
        <v>194</v>
      </c>
      <c r="AG3" s="110" t="s">
        <v>193</v>
      </c>
      <c r="AH3" s="202"/>
      <c r="AJ3" s="206" t="s">
        <v>191</v>
      </c>
      <c r="AK3" s="181"/>
      <c r="AL3" s="181"/>
      <c r="AM3"/>
      <c r="AO3"/>
      <c r="AP3"/>
      <c r="AR3"/>
      <c r="AS3"/>
      <c r="AU3"/>
      <c r="AV3"/>
      <c r="AW3"/>
      <c r="AX3"/>
    </row>
    <row r="4" spans="1:50">
      <c r="A4" t="s">
        <v>195</v>
      </c>
      <c r="B4" s="197">
        <f>'[1]AUG OLD'!B4</f>
        <v>163</v>
      </c>
      <c r="C4" s="171">
        <v>2520</v>
      </c>
      <c r="D4" s="163">
        <f>C4*B4</f>
        <v>410760</v>
      </c>
      <c r="E4" s="164">
        <f>'[1]AUG OLD'!AI4</f>
        <v>53</v>
      </c>
      <c r="F4" s="163">
        <f>E4*C4</f>
        <v>133560</v>
      </c>
      <c r="G4" s="209"/>
      <c r="H4" t="s">
        <v>195</v>
      </c>
      <c r="I4" s="210">
        <f>'[1]SEPT NEW '!B4</f>
        <v>0</v>
      </c>
      <c r="J4" s="171">
        <v>2520</v>
      </c>
      <c r="K4" s="163">
        <f>J4*I4</f>
        <v>0</v>
      </c>
      <c r="L4" s="164">
        <f>'[1]SEPT NEW '!AI4</f>
        <v>0</v>
      </c>
      <c r="M4" s="163">
        <f>L4*J4</f>
        <v>0</v>
      </c>
      <c r="N4" s="209"/>
      <c r="O4" t="s">
        <v>195</v>
      </c>
      <c r="P4" s="200">
        <f>[1]OCT!B4</f>
        <v>4</v>
      </c>
      <c r="Q4" s="171">
        <v>2600</v>
      </c>
      <c r="R4" s="163">
        <f>Q4*P4</f>
        <v>10400</v>
      </c>
      <c r="S4" s="211">
        <f>[1]OCT!AI4</f>
        <v>4</v>
      </c>
      <c r="T4" s="163">
        <f>S4*Q4</f>
        <v>10400</v>
      </c>
      <c r="U4" s="209"/>
      <c r="V4" t="s">
        <v>195</v>
      </c>
      <c r="W4" s="256" t="s">
        <v>421</v>
      </c>
      <c r="X4" s="201">
        <f>'[1]AUG OLD'!AI4</f>
        <v>53</v>
      </c>
      <c r="Y4" s="171">
        <v>2520</v>
      </c>
      <c r="Z4" s="202">
        <f>Y4*X4</f>
        <v>133560</v>
      </c>
      <c r="AA4" t="s">
        <v>195</v>
      </c>
      <c r="AB4" s="197">
        <f>'[1]SEPT NEW '!AI4</f>
        <v>0</v>
      </c>
      <c r="AC4" s="180">
        <v>2520</v>
      </c>
      <c r="AD4" s="202">
        <f>AC4*AB4</f>
        <v>0</v>
      </c>
      <c r="AE4" t="s">
        <v>195</v>
      </c>
      <c r="AF4" s="203">
        <f>[1]OCT!AI4</f>
        <v>4</v>
      </c>
      <c r="AG4" s="171">
        <v>2600</v>
      </c>
      <c r="AH4" s="202">
        <f>AG4*AF4</f>
        <v>10400</v>
      </c>
      <c r="AJ4" t="s">
        <v>195</v>
      </c>
      <c r="AK4" s="212">
        <f>AF4+AB4+X4</f>
        <v>57</v>
      </c>
      <c r="AL4" s="181"/>
      <c r="AM4"/>
      <c r="AO4"/>
      <c r="AP4"/>
      <c r="AR4"/>
      <c r="AS4"/>
      <c r="AU4"/>
      <c r="AV4"/>
      <c r="AW4"/>
      <c r="AX4"/>
    </row>
    <row r="5" spans="1:50">
      <c r="A5" t="s">
        <v>196</v>
      </c>
      <c r="B5" s="197">
        <f>'[1]AUG OLD'!B5</f>
        <v>0</v>
      </c>
      <c r="C5" s="171">
        <v>3520</v>
      </c>
      <c r="D5" s="163">
        <f t="shared" ref="D5:D68" si="0">C5*B5</f>
        <v>0</v>
      </c>
      <c r="E5" s="164">
        <f>'[1]AUG OLD'!AI5</f>
        <v>0</v>
      </c>
      <c r="F5" s="163">
        <f t="shared" ref="F5:F68" si="1">E5*C5</f>
        <v>0</v>
      </c>
      <c r="G5" s="209"/>
      <c r="H5" t="s">
        <v>196</v>
      </c>
      <c r="I5" s="197">
        <f>'[1]SEPT NEW '!B5</f>
        <v>0</v>
      </c>
      <c r="J5" s="171">
        <v>3630</v>
      </c>
      <c r="K5" s="163">
        <f t="shared" ref="K5:K77" si="2">J5*I5</f>
        <v>0</v>
      </c>
      <c r="L5" s="164">
        <f>'[1]SEPT NEW '!AI5</f>
        <v>0</v>
      </c>
      <c r="M5" s="163">
        <f t="shared" ref="M5:M77" si="3">L5*J5</f>
        <v>0</v>
      </c>
      <c r="N5" s="209"/>
      <c r="O5" t="s">
        <v>196</v>
      </c>
      <c r="P5" s="200">
        <f>[1]OCT!B5</f>
        <v>0</v>
      </c>
      <c r="Q5" s="171">
        <v>3630</v>
      </c>
      <c r="R5" s="163">
        <f t="shared" ref="R5:R68" si="4">Q5*P5</f>
        <v>0</v>
      </c>
      <c r="S5" s="211">
        <f>[1]OCT!AI5</f>
        <v>0</v>
      </c>
      <c r="T5" s="163">
        <f t="shared" ref="T5:T68" si="5">S5*Q5</f>
        <v>0</v>
      </c>
      <c r="U5" s="209"/>
      <c r="V5" t="s">
        <v>196</v>
      </c>
      <c r="X5" s="201">
        <f>'[1]AUG OLD'!AI5</f>
        <v>0</v>
      </c>
      <c r="Y5" s="171">
        <v>3520</v>
      </c>
      <c r="Z5" s="202">
        <f t="shared" ref="Z5:Z76" si="6">Y5*X5</f>
        <v>0</v>
      </c>
      <c r="AA5" t="s">
        <v>196</v>
      </c>
      <c r="AB5" s="203">
        <f>'[1]SEPT NEW '!AI5</f>
        <v>0</v>
      </c>
      <c r="AC5" s="171">
        <v>3630</v>
      </c>
      <c r="AD5" s="202">
        <f>AC5*AB5</f>
        <v>0</v>
      </c>
      <c r="AE5" t="s">
        <v>196</v>
      </c>
      <c r="AF5" s="203">
        <f>[1]OCT!AI5</f>
        <v>0</v>
      </c>
      <c r="AG5" s="171">
        <v>3630</v>
      </c>
      <c r="AH5" s="202">
        <f t="shared" ref="AH5:AH68" si="7">AG5*AF5</f>
        <v>0</v>
      </c>
      <c r="AJ5" t="s">
        <v>196</v>
      </c>
      <c r="AK5" s="192">
        <f t="shared" ref="AK5:AK68" si="8">AF5+AB5+X5</f>
        <v>0</v>
      </c>
      <c r="AL5" s="181"/>
      <c r="AM5"/>
      <c r="AO5"/>
      <c r="AP5"/>
      <c r="AR5"/>
      <c r="AS5"/>
      <c r="AU5"/>
      <c r="AV5"/>
      <c r="AW5"/>
      <c r="AX5"/>
    </row>
    <row r="6" spans="1:50">
      <c r="A6" s="181" t="s">
        <v>197</v>
      </c>
      <c r="B6" s="197">
        <f>'[1]AUG OLD'!B6</f>
        <v>0</v>
      </c>
      <c r="C6" s="171">
        <v>3530</v>
      </c>
      <c r="D6" s="163">
        <f t="shared" si="0"/>
        <v>0</v>
      </c>
      <c r="E6" s="164">
        <f>'[1]AUG OLD'!AI6</f>
        <v>0</v>
      </c>
      <c r="F6" s="163">
        <f t="shared" si="1"/>
        <v>0</v>
      </c>
      <c r="G6" s="209"/>
      <c r="H6" s="181" t="s">
        <v>197</v>
      </c>
      <c r="I6" s="210">
        <f>'[1]SEPT NEW '!B6</f>
        <v>0</v>
      </c>
      <c r="J6" s="171">
        <v>3530</v>
      </c>
      <c r="K6" s="163">
        <f t="shared" si="2"/>
        <v>0</v>
      </c>
      <c r="L6" s="164">
        <f>'[1]SEPT NEW '!AI6</f>
        <v>0</v>
      </c>
      <c r="M6" s="163">
        <f t="shared" si="3"/>
        <v>0</v>
      </c>
      <c r="N6" s="209"/>
      <c r="O6" s="181" t="s">
        <v>197</v>
      </c>
      <c r="P6" s="200">
        <f>[1]OCT!B6</f>
        <v>6</v>
      </c>
      <c r="Q6" s="171">
        <v>3640</v>
      </c>
      <c r="R6" s="163">
        <f t="shared" si="4"/>
        <v>21840</v>
      </c>
      <c r="S6" s="211">
        <f>[1]OCT!AI6</f>
        <v>0</v>
      </c>
      <c r="T6" s="163">
        <f t="shared" si="5"/>
        <v>0</v>
      </c>
      <c r="U6" s="209"/>
      <c r="V6" s="181" t="s">
        <v>197</v>
      </c>
      <c r="X6" s="201">
        <f>'[1]AUG OLD'!AI6</f>
        <v>0</v>
      </c>
      <c r="Y6" s="171">
        <v>3530</v>
      </c>
      <c r="Z6" s="202">
        <f t="shared" si="6"/>
        <v>0</v>
      </c>
      <c r="AA6" s="181" t="s">
        <v>197</v>
      </c>
      <c r="AB6" s="203">
        <f>'[1]SEPT NEW '!AI6</f>
        <v>0</v>
      </c>
      <c r="AC6" s="171">
        <v>3640</v>
      </c>
      <c r="AD6" s="202">
        <f t="shared" ref="AD6:AD70" si="9">AC6*AB6</f>
        <v>0</v>
      </c>
      <c r="AE6" s="181" t="s">
        <v>197</v>
      </c>
      <c r="AF6" s="203">
        <f>[1]OCT!AI6</f>
        <v>0</v>
      </c>
      <c r="AG6" s="171">
        <v>3640</v>
      </c>
      <c r="AH6" s="202">
        <f t="shared" si="7"/>
        <v>0</v>
      </c>
      <c r="AJ6" s="181" t="s">
        <v>197</v>
      </c>
      <c r="AK6" s="192">
        <f t="shared" si="8"/>
        <v>0</v>
      </c>
      <c r="AL6" s="181"/>
      <c r="AM6"/>
      <c r="AO6"/>
      <c r="AP6"/>
      <c r="AR6"/>
      <c r="AS6"/>
      <c r="AU6"/>
      <c r="AV6"/>
      <c r="AW6"/>
      <c r="AX6"/>
    </row>
    <row r="7" spans="1:50">
      <c r="A7" s="181"/>
      <c r="B7" s="197">
        <f>'[1]AUG OLD'!B7</f>
        <v>0</v>
      </c>
      <c r="C7" s="171"/>
      <c r="D7" s="163">
        <f>C7*B7</f>
        <v>0</v>
      </c>
      <c r="E7" s="164">
        <f>'[1]AUG OLD'!AI7</f>
        <v>0</v>
      </c>
      <c r="F7" s="163">
        <f>E7*C7</f>
        <v>0</v>
      </c>
      <c r="G7" s="209"/>
      <c r="H7" s="181"/>
      <c r="I7" s="197">
        <f>'[1]SEPT NEW '!B7</f>
        <v>0</v>
      </c>
      <c r="J7" s="171">
        <v>3640</v>
      </c>
      <c r="K7" s="163">
        <f t="shared" si="2"/>
        <v>0</v>
      </c>
      <c r="L7" s="164">
        <f>'[1]SEPT NEW '!AI7</f>
        <v>0</v>
      </c>
      <c r="M7" s="163">
        <f>L7*J7</f>
        <v>0</v>
      </c>
      <c r="N7" s="209"/>
      <c r="O7" s="181"/>
      <c r="P7" s="200">
        <f>[1]OCT!B7</f>
        <v>0</v>
      </c>
      <c r="Q7" s="171"/>
      <c r="R7" s="163">
        <f t="shared" si="4"/>
        <v>0</v>
      </c>
      <c r="S7" s="211">
        <f>[1]OCT!AI7</f>
        <v>0</v>
      </c>
      <c r="T7" s="163">
        <f t="shared" si="5"/>
        <v>0</v>
      </c>
      <c r="U7" s="209"/>
      <c r="V7" s="181"/>
      <c r="X7" s="201">
        <f>'[1]AUG OLD'!AI7</f>
        <v>0</v>
      </c>
      <c r="Y7" s="171"/>
      <c r="Z7" s="202">
        <f t="shared" si="6"/>
        <v>0</v>
      </c>
      <c r="AA7" s="181"/>
      <c r="AB7" s="203">
        <f>'[1]SEPT NEW '!AI7</f>
        <v>0</v>
      </c>
      <c r="AC7" s="171"/>
      <c r="AD7" s="202">
        <f t="shared" si="9"/>
        <v>0</v>
      </c>
      <c r="AE7" s="181"/>
      <c r="AF7" s="203">
        <f>[1]OCT!AI7</f>
        <v>0</v>
      </c>
      <c r="AG7" s="171"/>
      <c r="AH7" s="202">
        <f t="shared" si="7"/>
        <v>0</v>
      </c>
      <c r="AJ7" s="181"/>
      <c r="AK7" s="192">
        <f t="shared" si="8"/>
        <v>0</v>
      </c>
      <c r="AL7" s="181"/>
      <c r="AM7"/>
      <c r="AO7"/>
      <c r="AP7"/>
      <c r="AR7"/>
      <c r="AS7"/>
      <c r="AU7"/>
      <c r="AV7"/>
      <c r="AW7"/>
      <c r="AX7"/>
    </row>
    <row r="8" spans="1:50">
      <c r="A8" t="s">
        <v>198</v>
      </c>
      <c r="B8" s="197">
        <f>'[1]AUG OLD'!B8</f>
        <v>0</v>
      </c>
      <c r="C8" s="171">
        <v>2450</v>
      </c>
      <c r="D8" s="163">
        <f t="shared" si="0"/>
        <v>0</v>
      </c>
      <c r="E8" s="164">
        <f>'[1]AUG OLD'!AI8</f>
        <v>0</v>
      </c>
      <c r="F8" s="163">
        <f t="shared" si="1"/>
        <v>0</v>
      </c>
      <c r="G8" s="209"/>
      <c r="H8" t="s">
        <v>198</v>
      </c>
      <c r="I8" s="197">
        <f>'[1]SEPT NEW '!B8</f>
        <v>0</v>
      </c>
      <c r="J8" s="171"/>
      <c r="K8" s="163">
        <f t="shared" si="2"/>
        <v>0</v>
      </c>
      <c r="L8" s="164">
        <f>'[1]SEPT NEW '!AI8</f>
        <v>0</v>
      </c>
      <c r="M8" s="163">
        <f t="shared" si="3"/>
        <v>0</v>
      </c>
      <c r="N8" s="209"/>
      <c r="O8" t="s">
        <v>198</v>
      </c>
      <c r="P8" s="200">
        <f>[1]OCT!B8</f>
        <v>0</v>
      </c>
      <c r="Q8" s="171"/>
      <c r="R8" s="163">
        <f t="shared" si="4"/>
        <v>0</v>
      </c>
      <c r="S8" s="211">
        <f>[1]OCT!AI8</f>
        <v>0</v>
      </c>
      <c r="T8" s="163">
        <f t="shared" si="5"/>
        <v>0</v>
      </c>
      <c r="U8" s="209"/>
      <c r="V8" t="s">
        <v>198</v>
      </c>
      <c r="W8" t="s">
        <v>425</v>
      </c>
      <c r="X8" s="201">
        <f>'[1]AUG OLD'!AI8</f>
        <v>0</v>
      </c>
      <c r="Y8" s="171">
        <v>2450</v>
      </c>
      <c r="Z8" s="202">
        <f t="shared" si="6"/>
        <v>0</v>
      </c>
      <c r="AA8" t="s">
        <v>198</v>
      </c>
      <c r="AB8" s="203">
        <f>'[1]SEPT NEW '!AI8</f>
        <v>0</v>
      </c>
      <c r="AC8" s="171"/>
      <c r="AD8" s="202">
        <f t="shared" si="9"/>
        <v>0</v>
      </c>
      <c r="AE8" t="s">
        <v>198</v>
      </c>
      <c r="AF8" s="203">
        <f>[1]OCT!AI8</f>
        <v>0</v>
      </c>
      <c r="AG8" s="171"/>
      <c r="AH8" s="202">
        <f t="shared" si="7"/>
        <v>0</v>
      </c>
      <c r="AJ8" t="s">
        <v>198</v>
      </c>
      <c r="AK8" s="192">
        <f t="shared" si="8"/>
        <v>0</v>
      </c>
      <c r="AL8" s="181"/>
      <c r="AM8"/>
      <c r="AO8"/>
      <c r="AP8"/>
      <c r="AR8"/>
      <c r="AS8"/>
      <c r="AU8"/>
      <c r="AV8"/>
      <c r="AW8"/>
      <c r="AX8"/>
    </row>
    <row r="9" spans="1:50">
      <c r="B9" s="197">
        <f>'[1]AUG OLD'!B9</f>
        <v>0</v>
      </c>
      <c r="C9" s="171"/>
      <c r="D9" s="163">
        <f t="shared" si="0"/>
        <v>0</v>
      </c>
      <c r="E9" s="164">
        <f>'[1]AUG OLD'!AI9</f>
        <v>0</v>
      </c>
      <c r="F9" s="163">
        <f t="shared" si="1"/>
        <v>0</v>
      </c>
      <c r="G9" s="209"/>
      <c r="I9" s="197">
        <f>'[1]SEPT NEW '!B9</f>
        <v>0</v>
      </c>
      <c r="J9" s="171"/>
      <c r="K9" s="163">
        <f t="shared" si="2"/>
        <v>0</v>
      </c>
      <c r="L9" s="164">
        <f>'[1]SEPT NEW '!AI9</f>
        <v>0</v>
      </c>
      <c r="M9" s="163">
        <f t="shared" si="3"/>
        <v>0</v>
      </c>
      <c r="N9" s="209"/>
      <c r="P9" s="200">
        <f>[1]OCT!B9</f>
        <v>0</v>
      </c>
      <c r="Q9" s="171"/>
      <c r="R9" s="163">
        <f t="shared" si="4"/>
        <v>0</v>
      </c>
      <c r="S9" s="211">
        <f>[1]OCT!AI9</f>
        <v>0</v>
      </c>
      <c r="T9" s="163">
        <f t="shared" si="5"/>
        <v>0</v>
      </c>
      <c r="U9" s="209"/>
      <c r="W9" s="256" t="s">
        <v>422</v>
      </c>
      <c r="X9" s="201">
        <f>'[1]AUG OLD'!AI9</f>
        <v>0</v>
      </c>
      <c r="Y9" s="171"/>
      <c r="Z9" s="202">
        <f t="shared" si="6"/>
        <v>0</v>
      </c>
      <c r="AB9" s="203">
        <f>'[1]SEPT NEW '!AI9</f>
        <v>0</v>
      </c>
      <c r="AC9" s="171"/>
      <c r="AD9" s="202">
        <f t="shared" si="9"/>
        <v>0</v>
      </c>
      <c r="AF9" s="203">
        <f>[1]OCT!AI9</f>
        <v>0</v>
      </c>
      <c r="AG9" s="171"/>
      <c r="AH9" s="202">
        <f t="shared" si="7"/>
        <v>0</v>
      </c>
      <c r="AK9" s="192">
        <f t="shared" si="8"/>
        <v>0</v>
      </c>
      <c r="AL9" s="181"/>
      <c r="AM9"/>
      <c r="AO9"/>
      <c r="AP9"/>
      <c r="AR9"/>
      <c r="AS9"/>
      <c r="AU9"/>
      <c r="AV9"/>
      <c r="AW9"/>
      <c r="AX9"/>
    </row>
    <row r="10" spans="1:50" ht="15.75">
      <c r="A10" s="206" t="s">
        <v>199</v>
      </c>
      <c r="B10" s="197">
        <f>'[1]AUG OLD'!B10</f>
        <v>0</v>
      </c>
      <c r="C10" s="171"/>
      <c r="D10" s="163">
        <f t="shared" si="0"/>
        <v>0</v>
      </c>
      <c r="E10" s="164">
        <f>'[1]AUG OLD'!AI10</f>
        <v>0</v>
      </c>
      <c r="F10" s="163">
        <f t="shared" si="1"/>
        <v>0</v>
      </c>
      <c r="G10" s="209"/>
      <c r="H10" s="206" t="s">
        <v>199</v>
      </c>
      <c r="I10" s="197">
        <f>'[1]SEPT NEW '!B10</f>
        <v>0</v>
      </c>
      <c r="J10" s="171"/>
      <c r="K10" s="163">
        <f t="shared" si="2"/>
        <v>0</v>
      </c>
      <c r="L10" s="164">
        <f>'[1]SEPT NEW '!AI10</f>
        <v>0</v>
      </c>
      <c r="M10" s="163">
        <f t="shared" si="3"/>
        <v>0</v>
      </c>
      <c r="N10" s="209"/>
      <c r="O10" s="206" t="s">
        <v>199</v>
      </c>
      <c r="P10" s="200">
        <f>[1]OCT!B10</f>
        <v>0</v>
      </c>
      <c r="Q10" s="171"/>
      <c r="R10" s="163">
        <f t="shared" si="4"/>
        <v>0</v>
      </c>
      <c r="S10" s="211">
        <f>[1]OCT!AI10</f>
        <v>0</v>
      </c>
      <c r="T10" s="163">
        <f t="shared" si="5"/>
        <v>0</v>
      </c>
      <c r="U10" s="209"/>
      <c r="V10" s="206" t="s">
        <v>199</v>
      </c>
      <c r="W10" s="256" t="s">
        <v>423</v>
      </c>
      <c r="X10" s="201">
        <f>'[1]AUG OLD'!AI10</f>
        <v>0</v>
      </c>
      <c r="Y10" s="171"/>
      <c r="Z10" s="202">
        <f t="shared" si="6"/>
        <v>0</v>
      </c>
      <c r="AA10" s="206" t="s">
        <v>199</v>
      </c>
      <c r="AB10" s="203">
        <f>'[1]SEPT NEW '!AI10</f>
        <v>0</v>
      </c>
      <c r="AC10" s="171"/>
      <c r="AD10" s="202">
        <f t="shared" si="9"/>
        <v>0</v>
      </c>
      <c r="AE10" s="206" t="s">
        <v>199</v>
      </c>
      <c r="AF10" s="203">
        <f>[1]OCT!AI10</f>
        <v>0</v>
      </c>
      <c r="AG10" s="171"/>
      <c r="AH10" s="202">
        <f t="shared" si="7"/>
        <v>0</v>
      </c>
      <c r="AJ10" s="206" t="s">
        <v>199</v>
      </c>
      <c r="AK10" s="192">
        <f t="shared" si="8"/>
        <v>0</v>
      </c>
      <c r="AL10" s="181"/>
      <c r="AM10"/>
      <c r="AO10"/>
      <c r="AP10"/>
      <c r="AR10"/>
      <c r="AS10"/>
      <c r="AU10"/>
      <c r="AV10"/>
      <c r="AW10"/>
      <c r="AX10"/>
    </row>
    <row r="11" spans="1:50">
      <c r="A11" s="181" t="s">
        <v>200</v>
      </c>
      <c r="B11" s="197">
        <f>'[1]AUG OLD'!B11</f>
        <v>65</v>
      </c>
      <c r="C11" s="171">
        <v>2650</v>
      </c>
      <c r="D11" s="163">
        <f t="shared" si="0"/>
        <v>172250</v>
      </c>
      <c r="E11" s="164">
        <f>'[1]AUG OLD'!AI11</f>
        <v>16</v>
      </c>
      <c r="F11" s="163">
        <f t="shared" si="1"/>
        <v>42400</v>
      </c>
      <c r="G11" s="209"/>
      <c r="H11" s="181" t="s">
        <v>200</v>
      </c>
      <c r="I11" s="210">
        <f>'[1]SEPT NEW '!B11</f>
        <v>0</v>
      </c>
      <c r="J11" s="171">
        <v>2650</v>
      </c>
      <c r="K11" s="163">
        <f t="shared" si="2"/>
        <v>0</v>
      </c>
      <c r="L11" s="164">
        <f>'[1]SEPT NEW '!AI11</f>
        <v>0</v>
      </c>
      <c r="M11" s="163">
        <f t="shared" si="3"/>
        <v>0</v>
      </c>
      <c r="N11" s="209"/>
      <c r="O11" s="181" t="s">
        <v>200</v>
      </c>
      <c r="P11" s="200">
        <f>[1]OCT!B11</f>
        <v>30</v>
      </c>
      <c r="Q11" s="171">
        <v>2730</v>
      </c>
      <c r="R11" s="163">
        <f t="shared" si="4"/>
        <v>81900</v>
      </c>
      <c r="S11" s="211">
        <f>[1]OCT!AI11</f>
        <v>30</v>
      </c>
      <c r="T11" s="163">
        <f t="shared" si="5"/>
        <v>81900</v>
      </c>
      <c r="U11" s="209"/>
      <c r="V11" s="181" t="s">
        <v>200</v>
      </c>
      <c r="W11" s="256" t="s">
        <v>424</v>
      </c>
      <c r="X11" s="201">
        <f>'[1]AUG OLD'!AI11</f>
        <v>16</v>
      </c>
      <c r="Y11" s="171">
        <v>2650</v>
      </c>
      <c r="Z11" s="202">
        <f t="shared" si="6"/>
        <v>42400</v>
      </c>
      <c r="AA11" s="181" t="s">
        <v>200</v>
      </c>
      <c r="AB11" s="197">
        <f>'[1]SEPT NEW '!AI11</f>
        <v>0</v>
      </c>
      <c r="AC11" s="180">
        <v>2650</v>
      </c>
      <c r="AD11" s="202">
        <f t="shared" si="9"/>
        <v>0</v>
      </c>
      <c r="AE11" s="181" t="s">
        <v>200</v>
      </c>
      <c r="AF11" s="203">
        <f>[1]OCT!AI11</f>
        <v>30</v>
      </c>
      <c r="AG11" s="171">
        <v>2730</v>
      </c>
      <c r="AH11" s="202">
        <f t="shared" si="7"/>
        <v>81900</v>
      </c>
      <c r="AJ11" s="181" t="s">
        <v>200</v>
      </c>
      <c r="AK11" s="212">
        <f>AF11+AB11+X11</f>
        <v>46</v>
      </c>
      <c r="AL11" s="181"/>
      <c r="AM11"/>
      <c r="AO11"/>
      <c r="AP11"/>
      <c r="AR11"/>
      <c r="AS11"/>
      <c r="AU11"/>
      <c r="AV11"/>
      <c r="AW11"/>
      <c r="AX11"/>
    </row>
    <row r="12" spans="1:50">
      <c r="A12" t="s">
        <v>201</v>
      </c>
      <c r="B12" s="197">
        <f>'[1]AUG OLD'!B12</f>
        <v>76</v>
      </c>
      <c r="C12" s="171">
        <v>2840</v>
      </c>
      <c r="D12" s="163">
        <f t="shared" si="0"/>
        <v>215840</v>
      </c>
      <c r="E12" s="164">
        <f>'[1]AUG OLD'!AI12</f>
        <v>21</v>
      </c>
      <c r="F12" s="163">
        <f t="shared" si="1"/>
        <v>59640</v>
      </c>
      <c r="G12" s="209"/>
      <c r="H12" t="s">
        <v>201</v>
      </c>
      <c r="I12" s="197">
        <f>'[1]SEPT NEW '!B12</f>
        <v>0</v>
      </c>
      <c r="J12" s="171">
        <v>2930</v>
      </c>
      <c r="K12" s="163">
        <f t="shared" si="2"/>
        <v>0</v>
      </c>
      <c r="L12" s="164">
        <f>'[1]SEPT NEW '!AI12</f>
        <v>0</v>
      </c>
      <c r="M12" s="163">
        <f t="shared" si="3"/>
        <v>0</v>
      </c>
      <c r="N12" s="209"/>
      <c r="O12" t="s">
        <v>201</v>
      </c>
      <c r="P12" s="200">
        <f>[1]OCT!B12</f>
        <v>34</v>
      </c>
      <c r="Q12" s="171">
        <v>2930</v>
      </c>
      <c r="R12" s="163">
        <f t="shared" si="4"/>
        <v>99620</v>
      </c>
      <c r="S12" s="211">
        <f>[1]OCT!AI12</f>
        <v>34</v>
      </c>
      <c r="T12" s="163">
        <f t="shared" si="5"/>
        <v>99620</v>
      </c>
      <c r="U12" s="209"/>
      <c r="V12" t="s">
        <v>201</v>
      </c>
      <c r="X12" s="201">
        <f>'[1]AUG OLD'!AI12</f>
        <v>21</v>
      </c>
      <c r="Y12" s="171">
        <v>2840</v>
      </c>
      <c r="Z12" s="202">
        <f t="shared" si="6"/>
        <v>59640</v>
      </c>
      <c r="AA12" t="s">
        <v>201</v>
      </c>
      <c r="AB12" s="197">
        <f>'[1]SEPT NEW '!AI12</f>
        <v>0</v>
      </c>
      <c r="AC12" s="180">
        <v>2930</v>
      </c>
      <c r="AD12" s="202">
        <f t="shared" si="9"/>
        <v>0</v>
      </c>
      <c r="AE12" t="s">
        <v>201</v>
      </c>
      <c r="AF12" s="203">
        <f>[1]OCT!AI12</f>
        <v>34</v>
      </c>
      <c r="AG12" s="171">
        <v>2930</v>
      </c>
      <c r="AH12" s="202">
        <f t="shared" si="7"/>
        <v>99620</v>
      </c>
      <c r="AJ12" t="s">
        <v>201</v>
      </c>
      <c r="AK12" s="212">
        <f>AF12+AB12+X12</f>
        <v>55</v>
      </c>
      <c r="AL12" s="181"/>
      <c r="AM12"/>
      <c r="AO12"/>
      <c r="AP12"/>
      <c r="AR12"/>
      <c r="AS12"/>
      <c r="AU12"/>
      <c r="AV12"/>
      <c r="AW12"/>
      <c r="AX12"/>
    </row>
    <row r="13" spans="1:50">
      <c r="A13" t="s">
        <v>202</v>
      </c>
      <c r="B13" s="197">
        <f>'[1]AUG OLD'!B13</f>
        <v>0</v>
      </c>
      <c r="C13" s="171">
        <v>3290</v>
      </c>
      <c r="D13" s="163">
        <f t="shared" si="0"/>
        <v>0</v>
      </c>
      <c r="E13" s="164">
        <f>'[1]AUG OLD'!AI13</f>
        <v>0</v>
      </c>
      <c r="F13" s="163">
        <f t="shared" si="1"/>
        <v>0</v>
      </c>
      <c r="G13" s="209"/>
      <c r="H13" t="s">
        <v>202</v>
      </c>
      <c r="I13" s="197">
        <f>'[1]SEPT NEW '!B13</f>
        <v>1</v>
      </c>
      <c r="J13" s="171">
        <v>3390</v>
      </c>
      <c r="K13" s="163">
        <f t="shared" si="2"/>
        <v>3390</v>
      </c>
      <c r="L13" s="164">
        <f>'[1]SEPT NEW '!AI13</f>
        <v>1</v>
      </c>
      <c r="M13" s="163">
        <f t="shared" si="3"/>
        <v>3390</v>
      </c>
      <c r="N13" s="209"/>
      <c r="O13" t="s">
        <v>202</v>
      </c>
      <c r="P13" s="200">
        <f>[1]OCT!B13</f>
        <v>7</v>
      </c>
      <c r="Q13" s="171">
        <v>3390</v>
      </c>
      <c r="R13" s="163">
        <f t="shared" si="4"/>
        <v>23730</v>
      </c>
      <c r="S13" s="211">
        <f>[1]OCT!AI13</f>
        <v>-1</v>
      </c>
      <c r="T13" s="163">
        <f t="shared" si="5"/>
        <v>-3390</v>
      </c>
      <c r="U13" s="209"/>
      <c r="V13" t="s">
        <v>202</v>
      </c>
      <c r="X13" s="201">
        <f>'[1]AUG OLD'!AI13</f>
        <v>0</v>
      </c>
      <c r="Y13" s="171">
        <v>3290</v>
      </c>
      <c r="Z13" s="202">
        <f t="shared" si="6"/>
        <v>0</v>
      </c>
      <c r="AA13" t="s">
        <v>202</v>
      </c>
      <c r="AB13" s="197">
        <f>'[1]SEPT NEW '!AI13</f>
        <v>1</v>
      </c>
      <c r="AC13" s="180">
        <v>3390</v>
      </c>
      <c r="AD13" s="202">
        <f t="shared" si="9"/>
        <v>3390</v>
      </c>
      <c r="AE13" t="s">
        <v>202</v>
      </c>
      <c r="AF13" s="203">
        <f>[1]OCT!AI13</f>
        <v>-1</v>
      </c>
      <c r="AG13" s="171">
        <v>3390</v>
      </c>
      <c r="AH13" s="202">
        <f t="shared" si="7"/>
        <v>-3390</v>
      </c>
      <c r="AJ13" t="s">
        <v>202</v>
      </c>
      <c r="AK13" s="192">
        <f t="shared" si="8"/>
        <v>0</v>
      </c>
      <c r="AL13" s="181"/>
      <c r="AM13"/>
      <c r="AO13"/>
      <c r="AP13"/>
      <c r="AR13"/>
      <c r="AS13"/>
      <c r="AU13"/>
      <c r="AV13"/>
      <c r="AW13"/>
      <c r="AX13"/>
    </row>
    <row r="14" spans="1:50">
      <c r="A14" t="s">
        <v>203</v>
      </c>
      <c r="B14" s="197">
        <f>'[1]AUG OLD'!B14</f>
        <v>0</v>
      </c>
      <c r="C14" s="171">
        <v>3440</v>
      </c>
      <c r="D14" s="163">
        <f t="shared" si="0"/>
        <v>0</v>
      </c>
      <c r="E14" s="164">
        <f>'[1]AUG OLD'!AI14</f>
        <v>0</v>
      </c>
      <c r="F14" s="163">
        <f t="shared" si="1"/>
        <v>0</v>
      </c>
      <c r="G14" s="209"/>
      <c r="H14" t="s">
        <v>203</v>
      </c>
      <c r="I14" s="197">
        <f>'[1]SEPT NEW '!B14</f>
        <v>0</v>
      </c>
      <c r="J14" s="171">
        <v>3540</v>
      </c>
      <c r="K14" s="163">
        <f t="shared" si="2"/>
        <v>0</v>
      </c>
      <c r="L14" s="164">
        <f>'[1]SEPT NEW '!AI14</f>
        <v>0</v>
      </c>
      <c r="M14" s="163">
        <f t="shared" si="3"/>
        <v>0</v>
      </c>
      <c r="N14" s="209"/>
      <c r="O14" t="s">
        <v>203</v>
      </c>
      <c r="P14" s="200">
        <f>[1]OCT!B14</f>
        <v>7</v>
      </c>
      <c r="Q14" s="171">
        <v>3540</v>
      </c>
      <c r="R14" s="163">
        <f t="shared" si="4"/>
        <v>24780</v>
      </c>
      <c r="S14" s="211">
        <f>[1]OCT!AI14</f>
        <v>4</v>
      </c>
      <c r="T14" s="163">
        <f t="shared" si="5"/>
        <v>14160</v>
      </c>
      <c r="U14" s="209"/>
      <c r="V14" t="s">
        <v>203</v>
      </c>
      <c r="X14" s="201">
        <f>'[1]AUG OLD'!AI14</f>
        <v>0</v>
      </c>
      <c r="Y14" s="171">
        <v>3440</v>
      </c>
      <c r="Z14" s="202">
        <f t="shared" si="6"/>
        <v>0</v>
      </c>
      <c r="AA14" t="s">
        <v>203</v>
      </c>
      <c r="AB14" s="197">
        <f>'[1]SEPT NEW '!AI14</f>
        <v>0</v>
      </c>
      <c r="AC14" s="180">
        <v>3540</v>
      </c>
      <c r="AD14" s="202">
        <f t="shared" si="9"/>
        <v>0</v>
      </c>
      <c r="AE14" t="s">
        <v>203</v>
      </c>
      <c r="AF14" s="203">
        <f>[1]OCT!AI14</f>
        <v>4</v>
      </c>
      <c r="AG14" s="171">
        <v>3540</v>
      </c>
      <c r="AH14" s="202">
        <f t="shared" si="7"/>
        <v>14160</v>
      </c>
      <c r="AJ14" t="s">
        <v>203</v>
      </c>
      <c r="AK14" s="212">
        <f t="shared" si="8"/>
        <v>4</v>
      </c>
      <c r="AL14" s="181"/>
      <c r="AM14"/>
      <c r="AO14"/>
      <c r="AP14"/>
      <c r="AR14"/>
      <c r="AS14"/>
      <c r="AU14"/>
      <c r="AV14"/>
      <c r="AW14"/>
      <c r="AX14"/>
    </row>
    <row r="15" spans="1:50">
      <c r="A15" t="s">
        <v>204</v>
      </c>
      <c r="B15" s="197">
        <f>'[1]AUG OLD'!B15</f>
        <v>7</v>
      </c>
      <c r="C15" s="171">
        <v>3690</v>
      </c>
      <c r="D15" s="163">
        <f t="shared" si="0"/>
        <v>25830</v>
      </c>
      <c r="E15" s="164">
        <f>'[1]AUG OLD'!AI15</f>
        <v>0</v>
      </c>
      <c r="F15" s="163">
        <f t="shared" si="1"/>
        <v>0</v>
      </c>
      <c r="G15" s="209"/>
      <c r="H15" t="s">
        <v>204</v>
      </c>
      <c r="I15" s="197">
        <f>'[1]SEPT NEW '!B15</f>
        <v>0</v>
      </c>
      <c r="J15" s="171">
        <v>3800</v>
      </c>
      <c r="K15" s="163">
        <f t="shared" si="2"/>
        <v>0</v>
      </c>
      <c r="L15" s="164">
        <f>'[1]SEPT NEW '!AI15</f>
        <v>0</v>
      </c>
      <c r="M15" s="163">
        <f t="shared" si="3"/>
        <v>0</v>
      </c>
      <c r="N15" s="209"/>
      <c r="O15" t="s">
        <v>204</v>
      </c>
      <c r="P15" s="200">
        <f>[1]OCT!B15</f>
        <v>60</v>
      </c>
      <c r="Q15" s="171">
        <v>3800</v>
      </c>
      <c r="R15" s="163">
        <f t="shared" si="4"/>
        <v>228000</v>
      </c>
      <c r="S15" s="211">
        <f>[1]OCT!AI15</f>
        <v>32</v>
      </c>
      <c r="T15" s="163">
        <f t="shared" si="5"/>
        <v>121600</v>
      </c>
      <c r="U15" s="209"/>
      <c r="V15" t="s">
        <v>204</v>
      </c>
      <c r="X15" s="201">
        <f>'[1]AUG OLD'!AI15</f>
        <v>0</v>
      </c>
      <c r="Y15" s="171">
        <v>3690</v>
      </c>
      <c r="Z15" s="202">
        <f t="shared" si="6"/>
        <v>0</v>
      </c>
      <c r="AA15" t="s">
        <v>204</v>
      </c>
      <c r="AB15" s="197">
        <f>'[1]SEPT NEW '!AI15</f>
        <v>0</v>
      </c>
      <c r="AC15" s="180">
        <v>3800</v>
      </c>
      <c r="AD15" s="202">
        <f t="shared" si="9"/>
        <v>0</v>
      </c>
      <c r="AE15" t="s">
        <v>204</v>
      </c>
      <c r="AF15" s="203">
        <f>[1]OCT!AI15</f>
        <v>32</v>
      </c>
      <c r="AG15" s="171">
        <v>3800</v>
      </c>
      <c r="AH15" s="202">
        <f t="shared" si="7"/>
        <v>121600</v>
      </c>
      <c r="AJ15" t="s">
        <v>204</v>
      </c>
      <c r="AK15" s="212">
        <f t="shared" si="8"/>
        <v>32</v>
      </c>
      <c r="AL15" s="181"/>
      <c r="AM15"/>
      <c r="AO15"/>
      <c r="AP15"/>
      <c r="AR15"/>
      <c r="AS15"/>
      <c r="AU15"/>
      <c r="AV15"/>
      <c r="AW15"/>
      <c r="AX15"/>
    </row>
    <row r="16" spans="1:50">
      <c r="A16" s="181" t="s">
        <v>205</v>
      </c>
      <c r="B16" s="197">
        <f>'[1]AUG OLD'!B16</f>
        <v>23</v>
      </c>
      <c r="C16" s="171">
        <v>3160</v>
      </c>
      <c r="D16" s="163">
        <f t="shared" si="0"/>
        <v>72680</v>
      </c>
      <c r="E16" s="164">
        <f>'[1]AUG OLD'!AI16</f>
        <v>0</v>
      </c>
      <c r="F16" s="163">
        <f t="shared" si="1"/>
        <v>0</v>
      </c>
      <c r="G16" s="209"/>
      <c r="H16" s="181" t="s">
        <v>205</v>
      </c>
      <c r="I16" s="197">
        <f>'[1]SEPT NEW '!B16</f>
        <v>0</v>
      </c>
      <c r="J16" s="171">
        <v>3250</v>
      </c>
      <c r="K16" s="163">
        <f t="shared" si="2"/>
        <v>0</v>
      </c>
      <c r="L16" s="164">
        <f>'[1]SEPT NEW '!AI16</f>
        <v>0</v>
      </c>
      <c r="M16" s="163">
        <f t="shared" si="3"/>
        <v>0</v>
      </c>
      <c r="N16" s="209"/>
      <c r="O16" s="181" t="s">
        <v>205</v>
      </c>
      <c r="P16" s="200">
        <f>[1]OCT!B16</f>
        <v>116</v>
      </c>
      <c r="Q16" s="171">
        <v>3250</v>
      </c>
      <c r="R16" s="163">
        <f t="shared" si="4"/>
        <v>377000</v>
      </c>
      <c r="S16" s="211">
        <f>[1]OCT!AI16</f>
        <v>58</v>
      </c>
      <c r="T16" s="163">
        <f t="shared" si="5"/>
        <v>188500</v>
      </c>
      <c r="U16" s="209"/>
      <c r="V16" s="181" t="s">
        <v>205</v>
      </c>
      <c r="W16" s="181"/>
      <c r="X16" s="201">
        <f>'[1]AUG OLD'!AI16</f>
        <v>0</v>
      </c>
      <c r="Y16" s="171">
        <v>3160</v>
      </c>
      <c r="Z16" s="202">
        <f t="shared" si="6"/>
        <v>0</v>
      </c>
      <c r="AA16" s="181" t="s">
        <v>205</v>
      </c>
      <c r="AB16" s="197">
        <f>'[1]SEPT NEW '!AI16</f>
        <v>0</v>
      </c>
      <c r="AC16" s="180">
        <v>3250</v>
      </c>
      <c r="AD16" s="202">
        <f t="shared" si="9"/>
        <v>0</v>
      </c>
      <c r="AE16" s="181" t="s">
        <v>205</v>
      </c>
      <c r="AF16" s="203">
        <f>[1]OCT!AI16</f>
        <v>58</v>
      </c>
      <c r="AG16" s="171">
        <v>3250</v>
      </c>
      <c r="AH16" s="202">
        <f t="shared" si="7"/>
        <v>188500</v>
      </c>
      <c r="AJ16" s="181" t="s">
        <v>205</v>
      </c>
      <c r="AK16" s="192">
        <f t="shared" si="8"/>
        <v>58</v>
      </c>
      <c r="AL16" s="181"/>
      <c r="AM16"/>
      <c r="AO16"/>
      <c r="AP16"/>
      <c r="AR16"/>
      <c r="AS16"/>
      <c r="AU16"/>
      <c r="AV16"/>
      <c r="AW16"/>
      <c r="AX16"/>
    </row>
    <row r="17" spans="1:50">
      <c r="A17" t="s">
        <v>206</v>
      </c>
      <c r="B17" s="197">
        <f>'[1]AUG OLD'!B17</f>
        <v>0</v>
      </c>
      <c r="C17" s="171">
        <v>3380</v>
      </c>
      <c r="D17" s="163">
        <f t="shared" si="0"/>
        <v>0</v>
      </c>
      <c r="E17" s="164">
        <f>'[1]AUG OLD'!AI17</f>
        <v>0</v>
      </c>
      <c r="F17" s="163">
        <f t="shared" si="1"/>
        <v>0</v>
      </c>
      <c r="G17" s="209"/>
      <c r="H17" t="s">
        <v>206</v>
      </c>
      <c r="I17" s="197">
        <f>'[1]SEPT NEW '!B17</f>
        <v>2</v>
      </c>
      <c r="J17" s="171">
        <v>3480</v>
      </c>
      <c r="K17" s="163">
        <f t="shared" si="2"/>
        <v>6960</v>
      </c>
      <c r="L17" s="164">
        <f>'[1]SEPT NEW '!AI17</f>
        <v>2</v>
      </c>
      <c r="M17" s="163">
        <f t="shared" si="3"/>
        <v>6960</v>
      </c>
      <c r="N17" s="209"/>
      <c r="O17" t="s">
        <v>206</v>
      </c>
      <c r="P17" s="200">
        <f>[1]OCT!B17</f>
        <v>200</v>
      </c>
      <c r="Q17" s="171">
        <v>3480</v>
      </c>
      <c r="R17" s="163">
        <f t="shared" si="4"/>
        <v>696000</v>
      </c>
      <c r="S17" s="211">
        <f>[1]OCT!AI17</f>
        <v>101</v>
      </c>
      <c r="T17" s="163">
        <f t="shared" si="5"/>
        <v>351480</v>
      </c>
      <c r="U17" s="209"/>
      <c r="V17" t="s">
        <v>206</v>
      </c>
      <c r="X17" s="201">
        <f>'[1]AUG OLD'!AI17</f>
        <v>0</v>
      </c>
      <c r="Y17" s="171">
        <v>3380</v>
      </c>
      <c r="Z17" s="202">
        <f t="shared" si="6"/>
        <v>0</v>
      </c>
      <c r="AA17" t="s">
        <v>206</v>
      </c>
      <c r="AB17" s="197">
        <f>'[1]SEPT NEW '!AI17</f>
        <v>2</v>
      </c>
      <c r="AC17" s="180">
        <v>3480</v>
      </c>
      <c r="AD17" s="202">
        <f t="shared" si="9"/>
        <v>6960</v>
      </c>
      <c r="AE17" t="s">
        <v>206</v>
      </c>
      <c r="AF17" s="203">
        <f>[1]OCT!AI17</f>
        <v>101</v>
      </c>
      <c r="AG17" s="171">
        <v>3480</v>
      </c>
      <c r="AH17" s="202">
        <f t="shared" si="7"/>
        <v>351480</v>
      </c>
      <c r="AJ17" t="s">
        <v>206</v>
      </c>
      <c r="AK17" s="192">
        <f t="shared" si="8"/>
        <v>103</v>
      </c>
      <c r="AL17" s="181"/>
      <c r="AM17"/>
      <c r="AO17"/>
      <c r="AP17"/>
      <c r="AR17"/>
      <c r="AS17"/>
      <c r="AU17"/>
      <c r="AV17"/>
      <c r="AW17"/>
      <c r="AX17"/>
    </row>
    <row r="18" spans="1:50">
      <c r="A18" s="181" t="s">
        <v>207</v>
      </c>
      <c r="B18" s="197">
        <f>'[1]AUG OLD'!B18</f>
        <v>52</v>
      </c>
      <c r="C18" s="171">
        <v>3110</v>
      </c>
      <c r="D18" s="163">
        <f t="shared" si="0"/>
        <v>161720</v>
      </c>
      <c r="E18" s="164">
        <f>'[1]AUG OLD'!AI18</f>
        <v>0</v>
      </c>
      <c r="F18" s="163">
        <f t="shared" si="1"/>
        <v>0</v>
      </c>
      <c r="G18" s="209"/>
      <c r="H18" s="181" t="s">
        <v>207</v>
      </c>
      <c r="I18" s="210">
        <f>'[1]SEPT NEW '!B18</f>
        <v>0</v>
      </c>
      <c r="J18" s="171">
        <v>3110</v>
      </c>
      <c r="K18" s="163">
        <f t="shared" si="2"/>
        <v>0</v>
      </c>
      <c r="L18" s="164">
        <f>'[1]SEPT NEW '!AI18</f>
        <v>0</v>
      </c>
      <c r="M18" s="163">
        <f>L18*J18</f>
        <v>0</v>
      </c>
      <c r="N18" s="209"/>
      <c r="O18" s="181" t="s">
        <v>207</v>
      </c>
      <c r="P18" s="200">
        <f>[1]OCT!B18</f>
        <v>98</v>
      </c>
      <c r="Q18" s="171">
        <v>3200</v>
      </c>
      <c r="R18" s="163">
        <f t="shared" si="4"/>
        <v>313600</v>
      </c>
      <c r="S18" s="211">
        <f>[1]OCT!AI18</f>
        <v>67</v>
      </c>
      <c r="T18" s="163">
        <f t="shared" si="5"/>
        <v>214400</v>
      </c>
      <c r="U18" s="209"/>
      <c r="V18" t="s">
        <v>207</v>
      </c>
      <c r="X18" s="201">
        <f>'[1]AUG OLD'!AI18</f>
        <v>0</v>
      </c>
      <c r="Y18" s="171">
        <v>3110</v>
      </c>
      <c r="Z18" s="202">
        <f t="shared" si="6"/>
        <v>0</v>
      </c>
      <c r="AA18" t="s">
        <v>207</v>
      </c>
      <c r="AB18" s="197">
        <f>'[1]SEPT NEW '!AI18</f>
        <v>0</v>
      </c>
      <c r="AC18" s="180">
        <v>3110</v>
      </c>
      <c r="AD18" s="202">
        <f t="shared" si="9"/>
        <v>0</v>
      </c>
      <c r="AE18" t="s">
        <v>207</v>
      </c>
      <c r="AF18" s="203">
        <f>[1]OCT!AI18</f>
        <v>67</v>
      </c>
      <c r="AG18" s="171">
        <v>3200</v>
      </c>
      <c r="AH18" s="202">
        <f t="shared" si="7"/>
        <v>214400</v>
      </c>
      <c r="AJ18" t="s">
        <v>207</v>
      </c>
      <c r="AK18" s="192">
        <f t="shared" si="8"/>
        <v>67</v>
      </c>
      <c r="AL18" s="181"/>
      <c r="AM18"/>
      <c r="AO18"/>
      <c r="AP18"/>
      <c r="AR18"/>
      <c r="AS18"/>
      <c r="AU18"/>
      <c r="AV18"/>
      <c r="AW18"/>
      <c r="AX18"/>
    </row>
    <row r="19" spans="1:50">
      <c r="A19" t="s">
        <v>208</v>
      </c>
      <c r="B19" s="197">
        <f>'[1]AUG OLD'!B19</f>
        <v>39</v>
      </c>
      <c r="C19" s="171">
        <v>3320</v>
      </c>
      <c r="D19" s="163">
        <f t="shared" si="0"/>
        <v>129480</v>
      </c>
      <c r="E19" s="164">
        <f>'[1]AUG OLD'!AI19</f>
        <v>0</v>
      </c>
      <c r="F19" s="163">
        <f t="shared" si="1"/>
        <v>0</v>
      </c>
      <c r="G19" s="209"/>
      <c r="H19" t="s">
        <v>208</v>
      </c>
      <c r="I19" s="210">
        <f>'[1]SEPT NEW '!B19</f>
        <v>0</v>
      </c>
      <c r="J19" s="171">
        <v>3320</v>
      </c>
      <c r="K19" s="163">
        <f t="shared" si="2"/>
        <v>0</v>
      </c>
      <c r="L19" s="164">
        <f>'[1]SEPT NEW '!AI19</f>
        <v>0</v>
      </c>
      <c r="M19" s="163">
        <f t="shared" si="3"/>
        <v>0</v>
      </c>
      <c r="N19" s="209"/>
      <c r="O19" t="s">
        <v>208</v>
      </c>
      <c r="P19" s="200">
        <f>[1]OCT!B19</f>
        <v>58</v>
      </c>
      <c r="Q19" s="171">
        <v>3420</v>
      </c>
      <c r="R19" s="163">
        <f t="shared" si="4"/>
        <v>198360</v>
      </c>
      <c r="S19" s="211">
        <f>[1]OCT!AI19</f>
        <v>38</v>
      </c>
      <c r="T19" s="163">
        <f t="shared" si="5"/>
        <v>129960</v>
      </c>
      <c r="U19" s="209"/>
      <c r="V19" t="s">
        <v>208</v>
      </c>
      <c r="X19" s="201">
        <f>'[1]AUG OLD'!AI19</f>
        <v>0</v>
      </c>
      <c r="Y19" s="171">
        <v>3320</v>
      </c>
      <c r="Z19" s="202">
        <f t="shared" si="6"/>
        <v>0</v>
      </c>
      <c r="AA19" t="s">
        <v>208</v>
      </c>
      <c r="AB19" s="197">
        <f>'[1]SEPT NEW '!AI19</f>
        <v>0</v>
      </c>
      <c r="AC19" s="180">
        <v>3320</v>
      </c>
      <c r="AD19" s="202">
        <f t="shared" si="9"/>
        <v>0</v>
      </c>
      <c r="AE19" t="s">
        <v>208</v>
      </c>
      <c r="AF19" s="203">
        <f>[1]OCT!AI19</f>
        <v>38</v>
      </c>
      <c r="AG19" s="171">
        <v>3420</v>
      </c>
      <c r="AH19" s="202">
        <f t="shared" si="7"/>
        <v>129960</v>
      </c>
      <c r="AJ19" t="s">
        <v>208</v>
      </c>
      <c r="AK19" s="192">
        <f t="shared" si="8"/>
        <v>38</v>
      </c>
      <c r="AL19" s="181"/>
      <c r="AM19"/>
      <c r="AO19"/>
      <c r="AP19"/>
      <c r="AR19"/>
      <c r="AS19"/>
      <c r="AU19"/>
      <c r="AV19"/>
      <c r="AW19"/>
      <c r="AX19"/>
    </row>
    <row r="20" spans="1:50">
      <c r="A20" s="181" t="s">
        <v>209</v>
      </c>
      <c r="B20" s="197">
        <f>'[1]AUG OLD'!B20</f>
        <v>1</v>
      </c>
      <c r="C20" s="171">
        <v>4110</v>
      </c>
      <c r="D20" s="163">
        <f t="shared" si="0"/>
        <v>4110</v>
      </c>
      <c r="E20" s="164">
        <f>'[1]AUG OLD'!AI20</f>
        <v>1</v>
      </c>
      <c r="F20" s="163">
        <f t="shared" si="1"/>
        <v>4110</v>
      </c>
      <c r="G20" s="209"/>
      <c r="H20" s="181" t="s">
        <v>209</v>
      </c>
      <c r="I20" s="210">
        <f>'[1]SEPT NEW '!B20</f>
        <v>0</v>
      </c>
      <c r="J20" s="171">
        <v>4110</v>
      </c>
      <c r="K20" s="163">
        <f t="shared" si="2"/>
        <v>0</v>
      </c>
      <c r="L20" s="164">
        <f>'[1]SEPT NEW '!AI20</f>
        <v>0</v>
      </c>
      <c r="M20" s="163">
        <f>L20*J20</f>
        <v>0</v>
      </c>
      <c r="N20" s="209"/>
      <c r="O20" s="181" t="s">
        <v>209</v>
      </c>
      <c r="P20" s="200">
        <f>[1]OCT!B20</f>
        <v>3</v>
      </c>
      <c r="Q20" s="171">
        <v>4230</v>
      </c>
      <c r="R20" s="163">
        <f t="shared" si="4"/>
        <v>12690</v>
      </c>
      <c r="S20" s="211">
        <f>[1]OCT!AI20</f>
        <v>-1</v>
      </c>
      <c r="T20" s="163">
        <f t="shared" si="5"/>
        <v>-4230</v>
      </c>
      <c r="U20" s="209"/>
      <c r="V20" s="181" t="s">
        <v>209</v>
      </c>
      <c r="W20" s="181"/>
      <c r="X20" s="201">
        <f>'[1]AUG OLD'!AI20</f>
        <v>1</v>
      </c>
      <c r="Y20" s="171">
        <v>4110</v>
      </c>
      <c r="Z20" s="202">
        <f t="shared" si="6"/>
        <v>4110</v>
      </c>
      <c r="AA20" s="181" t="s">
        <v>209</v>
      </c>
      <c r="AB20" s="197">
        <f>'[1]SEPT NEW '!AI20</f>
        <v>0</v>
      </c>
      <c r="AC20" s="180">
        <v>4110</v>
      </c>
      <c r="AD20" s="202">
        <f t="shared" si="9"/>
        <v>0</v>
      </c>
      <c r="AE20" s="181" t="s">
        <v>209</v>
      </c>
      <c r="AF20" s="203">
        <f>[1]OCT!AI20</f>
        <v>-1</v>
      </c>
      <c r="AG20" s="171">
        <v>4230</v>
      </c>
      <c r="AH20" s="202">
        <f t="shared" si="7"/>
        <v>-4230</v>
      </c>
      <c r="AJ20" s="181" t="s">
        <v>209</v>
      </c>
      <c r="AK20" s="192">
        <f t="shared" si="8"/>
        <v>0</v>
      </c>
      <c r="AL20" s="181"/>
      <c r="AM20"/>
      <c r="AO20"/>
      <c r="AP20"/>
      <c r="AR20"/>
      <c r="AS20"/>
      <c r="AU20"/>
      <c r="AV20"/>
      <c r="AW20"/>
      <c r="AX20"/>
    </row>
    <row r="21" spans="1:50">
      <c r="A21" s="181" t="s">
        <v>210</v>
      </c>
      <c r="B21" s="197">
        <f>'[1]AUG OLD'!B21</f>
        <v>51</v>
      </c>
      <c r="C21" s="171">
        <v>4350</v>
      </c>
      <c r="D21" s="163">
        <f t="shared" si="0"/>
        <v>221850</v>
      </c>
      <c r="E21" s="164">
        <f>'[1]AUG OLD'!AI21</f>
        <v>0</v>
      </c>
      <c r="F21" s="163">
        <f t="shared" si="1"/>
        <v>0</v>
      </c>
      <c r="G21" s="209"/>
      <c r="H21" s="181" t="s">
        <v>210</v>
      </c>
      <c r="I21" s="210">
        <f>'[1]SEPT NEW '!B21</f>
        <v>0</v>
      </c>
      <c r="J21" s="171">
        <v>4350</v>
      </c>
      <c r="K21" s="163">
        <f t="shared" si="2"/>
        <v>0</v>
      </c>
      <c r="L21" s="164">
        <f>'[1]SEPT NEW '!AI21</f>
        <v>0</v>
      </c>
      <c r="M21" s="163">
        <f>L21*J21</f>
        <v>0</v>
      </c>
      <c r="N21" s="209"/>
      <c r="O21" s="181" t="s">
        <v>210</v>
      </c>
      <c r="P21" s="200">
        <f>[1]OCT!B21</f>
        <v>40</v>
      </c>
      <c r="Q21" s="171">
        <v>4480</v>
      </c>
      <c r="R21" s="163">
        <f t="shared" si="4"/>
        <v>179200</v>
      </c>
      <c r="S21" s="211">
        <f>[1]OCT!AI21</f>
        <v>31</v>
      </c>
      <c r="T21" s="163">
        <f t="shared" si="5"/>
        <v>138880</v>
      </c>
      <c r="U21" s="209"/>
      <c r="V21" s="181" t="s">
        <v>210</v>
      </c>
      <c r="W21" s="181"/>
      <c r="X21" s="201">
        <f>'[1]AUG OLD'!AI21</f>
        <v>0</v>
      </c>
      <c r="Y21" s="171">
        <v>4350</v>
      </c>
      <c r="Z21" s="202">
        <f t="shared" si="6"/>
        <v>0</v>
      </c>
      <c r="AA21" s="181" t="s">
        <v>210</v>
      </c>
      <c r="AB21" s="197">
        <f>'[1]SEPT NEW '!AI21</f>
        <v>0</v>
      </c>
      <c r="AC21" s="180">
        <v>4350</v>
      </c>
      <c r="AD21" s="202">
        <f t="shared" si="9"/>
        <v>0</v>
      </c>
      <c r="AE21" s="181" t="s">
        <v>210</v>
      </c>
      <c r="AF21" s="203">
        <f>[1]OCT!AI21</f>
        <v>31</v>
      </c>
      <c r="AG21" s="171">
        <v>4480</v>
      </c>
      <c r="AH21" s="202">
        <f t="shared" si="7"/>
        <v>138880</v>
      </c>
      <c r="AJ21" s="181" t="s">
        <v>210</v>
      </c>
      <c r="AK21" s="192">
        <f t="shared" si="8"/>
        <v>31</v>
      </c>
      <c r="AL21" s="181"/>
      <c r="AM21"/>
      <c r="AO21"/>
      <c r="AP21"/>
      <c r="AR21"/>
      <c r="AS21"/>
      <c r="AU21"/>
      <c r="AV21"/>
      <c r="AW21"/>
      <c r="AX21"/>
    </row>
    <row r="22" spans="1:50">
      <c r="A22" t="s">
        <v>211</v>
      </c>
      <c r="B22" s="197">
        <f>'[1]AUG OLD'!B22</f>
        <v>0</v>
      </c>
      <c r="C22" s="171">
        <v>3770</v>
      </c>
      <c r="D22" s="163">
        <f t="shared" si="0"/>
        <v>0</v>
      </c>
      <c r="E22" s="164">
        <f>'[1]AUG OLD'!AI22</f>
        <v>0</v>
      </c>
      <c r="F22" s="163">
        <f t="shared" si="1"/>
        <v>0</v>
      </c>
      <c r="G22" s="209"/>
      <c r="H22" t="s">
        <v>211</v>
      </c>
      <c r="I22" s="197">
        <f>'[1]SEPT NEW '!B22</f>
        <v>0</v>
      </c>
      <c r="J22" s="171">
        <v>3880</v>
      </c>
      <c r="K22" s="163">
        <f t="shared" si="2"/>
        <v>0</v>
      </c>
      <c r="L22" s="164">
        <f>'[1]SEPT NEW '!AI22</f>
        <v>0</v>
      </c>
      <c r="M22" s="163">
        <f t="shared" si="3"/>
        <v>0</v>
      </c>
      <c r="N22" s="209"/>
      <c r="O22" t="s">
        <v>211</v>
      </c>
      <c r="P22" s="200">
        <f>[1]OCT!B22</f>
        <v>9</v>
      </c>
      <c r="Q22" s="171">
        <v>3880</v>
      </c>
      <c r="R22" s="163">
        <f t="shared" si="4"/>
        <v>34920</v>
      </c>
      <c r="S22" s="211">
        <f>[1]OCT!AI22</f>
        <v>0</v>
      </c>
      <c r="T22" s="163">
        <f t="shared" si="5"/>
        <v>0</v>
      </c>
      <c r="U22" s="209"/>
      <c r="V22" t="s">
        <v>211</v>
      </c>
      <c r="X22" s="201">
        <f>'[1]AUG OLD'!AI22</f>
        <v>0</v>
      </c>
      <c r="Y22" s="171">
        <v>3770</v>
      </c>
      <c r="Z22" s="202">
        <f t="shared" si="6"/>
        <v>0</v>
      </c>
      <c r="AA22" t="s">
        <v>211</v>
      </c>
      <c r="AB22" s="203">
        <f>'[1]SEPT NEW '!AI22</f>
        <v>0</v>
      </c>
      <c r="AC22" s="171">
        <v>3880</v>
      </c>
      <c r="AD22" s="202">
        <f t="shared" si="9"/>
        <v>0</v>
      </c>
      <c r="AE22" t="s">
        <v>211</v>
      </c>
      <c r="AF22" s="203">
        <f>[1]OCT!AI22</f>
        <v>0</v>
      </c>
      <c r="AG22" s="171">
        <v>3880</v>
      </c>
      <c r="AH22" s="202">
        <f t="shared" si="7"/>
        <v>0</v>
      </c>
      <c r="AJ22" t="s">
        <v>211</v>
      </c>
      <c r="AK22" s="192">
        <f t="shared" si="8"/>
        <v>0</v>
      </c>
      <c r="AL22" s="181"/>
      <c r="AM22"/>
      <c r="AO22"/>
      <c r="AP22"/>
      <c r="AR22"/>
      <c r="AS22"/>
      <c r="AU22"/>
      <c r="AV22"/>
      <c r="AW22"/>
      <c r="AX22"/>
    </row>
    <row r="23" spans="1:50">
      <c r="A23" t="s">
        <v>212</v>
      </c>
      <c r="B23" s="197">
        <f>'[1]AUG OLD'!B23</f>
        <v>0</v>
      </c>
      <c r="C23" s="171">
        <v>3950</v>
      </c>
      <c r="D23" s="163">
        <f t="shared" si="0"/>
        <v>0</v>
      </c>
      <c r="E23" s="164">
        <f>'[1]AUG OLD'!AI23</f>
        <v>0</v>
      </c>
      <c r="F23" s="163">
        <f t="shared" si="1"/>
        <v>0</v>
      </c>
      <c r="G23" s="209"/>
      <c r="H23" t="s">
        <v>212</v>
      </c>
      <c r="I23" s="197">
        <f>'[1]SEPT NEW '!B23</f>
        <v>0</v>
      </c>
      <c r="J23" s="171">
        <v>4070</v>
      </c>
      <c r="K23" s="163">
        <f t="shared" si="2"/>
        <v>0</v>
      </c>
      <c r="L23" s="164">
        <f>'[1]SEPT NEW '!AI23</f>
        <v>0</v>
      </c>
      <c r="M23" s="163">
        <f t="shared" si="3"/>
        <v>0</v>
      </c>
      <c r="N23" s="209"/>
      <c r="O23" t="s">
        <v>212</v>
      </c>
      <c r="P23" s="200">
        <f>[1]OCT!B23</f>
        <v>88</v>
      </c>
      <c r="Q23" s="171">
        <v>4070</v>
      </c>
      <c r="R23" s="163">
        <f t="shared" si="4"/>
        <v>358160</v>
      </c>
      <c r="S23" s="211">
        <f>[1]OCT!AI23</f>
        <v>33</v>
      </c>
      <c r="T23" s="163">
        <f t="shared" si="5"/>
        <v>134310</v>
      </c>
      <c r="U23" s="209"/>
      <c r="V23" t="s">
        <v>212</v>
      </c>
      <c r="X23" s="201">
        <f>'[1]AUG OLD'!AI23</f>
        <v>0</v>
      </c>
      <c r="Y23" s="171">
        <v>3950</v>
      </c>
      <c r="Z23" s="202">
        <f t="shared" si="6"/>
        <v>0</v>
      </c>
      <c r="AA23" t="s">
        <v>212</v>
      </c>
      <c r="AB23" s="203">
        <f>'[1]SEPT NEW '!AI23</f>
        <v>0</v>
      </c>
      <c r="AC23" s="171">
        <v>4070</v>
      </c>
      <c r="AD23" s="202">
        <f t="shared" si="9"/>
        <v>0</v>
      </c>
      <c r="AE23" t="s">
        <v>212</v>
      </c>
      <c r="AF23" s="203">
        <f>[1]OCT!AI23</f>
        <v>33</v>
      </c>
      <c r="AG23" s="171">
        <v>4070</v>
      </c>
      <c r="AH23" s="202">
        <f t="shared" si="7"/>
        <v>134310</v>
      </c>
      <c r="AJ23" t="s">
        <v>212</v>
      </c>
      <c r="AK23" s="212">
        <f t="shared" si="8"/>
        <v>33</v>
      </c>
      <c r="AL23" s="181"/>
      <c r="AM23"/>
      <c r="AO23"/>
      <c r="AP23"/>
      <c r="AR23"/>
      <c r="AS23"/>
      <c r="AU23"/>
      <c r="AV23"/>
      <c r="AW23"/>
      <c r="AX23"/>
    </row>
    <row r="24" spans="1:50">
      <c r="A24" t="s">
        <v>213</v>
      </c>
      <c r="B24" s="197">
        <f>'[1]AUG OLD'!B24</f>
        <v>23</v>
      </c>
      <c r="C24" s="171">
        <v>4190</v>
      </c>
      <c r="D24" s="163">
        <f t="shared" si="0"/>
        <v>96370</v>
      </c>
      <c r="E24" s="164">
        <f>'[1]AUG OLD'!AI24</f>
        <v>0</v>
      </c>
      <c r="F24" s="163">
        <f t="shared" si="1"/>
        <v>0</v>
      </c>
      <c r="G24" s="209"/>
      <c r="H24" t="s">
        <v>213</v>
      </c>
      <c r="I24" s="197">
        <f>'[1]SEPT NEW '!B24</f>
        <v>0</v>
      </c>
      <c r="J24" s="171">
        <v>4320</v>
      </c>
      <c r="K24" s="163">
        <f t="shared" si="2"/>
        <v>0</v>
      </c>
      <c r="L24" s="164">
        <f>'[1]SEPT NEW '!AI24</f>
        <v>0</v>
      </c>
      <c r="M24" s="163">
        <f t="shared" si="3"/>
        <v>0</v>
      </c>
      <c r="N24" s="209"/>
      <c r="O24" t="s">
        <v>213</v>
      </c>
      <c r="P24" s="200">
        <f>[1]OCT!B24</f>
        <v>156</v>
      </c>
      <c r="Q24" s="171">
        <v>4320</v>
      </c>
      <c r="R24" s="163">
        <f t="shared" si="4"/>
        <v>673920</v>
      </c>
      <c r="S24" s="211">
        <f>[1]OCT!AI24</f>
        <v>97</v>
      </c>
      <c r="T24" s="163">
        <f t="shared" si="5"/>
        <v>419040</v>
      </c>
      <c r="U24" s="209"/>
      <c r="V24" t="s">
        <v>214</v>
      </c>
      <c r="X24" s="201">
        <f>'[1]AUG OLD'!AI24</f>
        <v>0</v>
      </c>
      <c r="Y24" s="171">
        <v>4190</v>
      </c>
      <c r="Z24" s="202">
        <f t="shared" si="6"/>
        <v>0</v>
      </c>
      <c r="AA24" t="s">
        <v>214</v>
      </c>
      <c r="AB24" s="203">
        <f>'[1]SEPT NEW '!AI24</f>
        <v>0</v>
      </c>
      <c r="AC24" s="171">
        <v>4320</v>
      </c>
      <c r="AD24" s="202">
        <f t="shared" si="9"/>
        <v>0</v>
      </c>
      <c r="AE24" t="s">
        <v>214</v>
      </c>
      <c r="AF24" s="203">
        <f>[1]OCT!AI24</f>
        <v>97</v>
      </c>
      <c r="AG24" s="171">
        <v>4320</v>
      </c>
      <c r="AH24" s="202">
        <f t="shared" si="7"/>
        <v>419040</v>
      </c>
      <c r="AJ24" t="s">
        <v>214</v>
      </c>
      <c r="AK24" s="212">
        <f t="shared" si="8"/>
        <v>97</v>
      </c>
      <c r="AL24" s="181"/>
      <c r="AM24"/>
      <c r="AO24"/>
      <c r="AP24"/>
      <c r="AR24"/>
      <c r="AS24"/>
      <c r="AU24"/>
      <c r="AV24"/>
      <c r="AW24"/>
      <c r="AX24"/>
    </row>
    <row r="25" spans="1:50">
      <c r="A25" t="s">
        <v>215</v>
      </c>
      <c r="B25" s="197">
        <f>'[1]AUG OLD'!B25</f>
        <v>0</v>
      </c>
      <c r="C25" s="171">
        <v>5510</v>
      </c>
      <c r="D25" s="163">
        <f t="shared" si="0"/>
        <v>0</v>
      </c>
      <c r="E25" s="164">
        <f>'[1]AUG OLD'!AI25</f>
        <v>0</v>
      </c>
      <c r="F25" s="163">
        <f t="shared" si="1"/>
        <v>0</v>
      </c>
      <c r="G25" s="209"/>
      <c r="H25" t="s">
        <v>215</v>
      </c>
      <c r="I25" s="197">
        <f>'[1]SEPT NEW '!B25</f>
        <v>0</v>
      </c>
      <c r="J25" s="171">
        <v>5680</v>
      </c>
      <c r="K25" s="163">
        <f t="shared" si="2"/>
        <v>0</v>
      </c>
      <c r="L25" s="164">
        <f>'[1]SEPT NEW '!AI25</f>
        <v>0</v>
      </c>
      <c r="M25" s="163">
        <f t="shared" si="3"/>
        <v>0</v>
      </c>
      <c r="N25" s="209"/>
      <c r="O25" t="s">
        <v>215</v>
      </c>
      <c r="P25" s="200">
        <f>[1]OCT!B25</f>
        <v>28</v>
      </c>
      <c r="Q25" s="171">
        <v>5680</v>
      </c>
      <c r="R25" s="163">
        <f t="shared" si="4"/>
        <v>159040</v>
      </c>
      <c r="S25" s="211">
        <f>[1]OCT!AI25</f>
        <v>1</v>
      </c>
      <c r="T25" s="163">
        <f t="shared" si="5"/>
        <v>5680</v>
      </c>
      <c r="U25" s="209"/>
      <c r="V25" t="s">
        <v>215</v>
      </c>
      <c r="X25" s="201">
        <f>'[1]AUG OLD'!AI25</f>
        <v>0</v>
      </c>
      <c r="Y25" s="171">
        <v>5510</v>
      </c>
      <c r="Z25" s="202">
        <f t="shared" si="6"/>
        <v>0</v>
      </c>
      <c r="AA25" t="s">
        <v>215</v>
      </c>
      <c r="AB25" s="203">
        <f>'[1]SEPT NEW '!AI25</f>
        <v>0</v>
      </c>
      <c r="AC25" s="171">
        <v>5680</v>
      </c>
      <c r="AD25" s="202">
        <f t="shared" si="9"/>
        <v>0</v>
      </c>
      <c r="AE25" t="s">
        <v>215</v>
      </c>
      <c r="AF25" s="203">
        <f>[1]OCT!AI25</f>
        <v>1</v>
      </c>
      <c r="AG25" s="171">
        <v>5680</v>
      </c>
      <c r="AH25" s="202">
        <f t="shared" si="7"/>
        <v>5680</v>
      </c>
      <c r="AJ25" t="s">
        <v>215</v>
      </c>
      <c r="AK25" s="212">
        <f t="shared" si="8"/>
        <v>1</v>
      </c>
      <c r="AL25" s="181"/>
      <c r="AM25"/>
      <c r="AO25"/>
      <c r="AP25"/>
      <c r="AR25"/>
      <c r="AS25"/>
      <c r="AU25"/>
      <c r="AV25"/>
      <c r="AW25"/>
      <c r="AX25"/>
    </row>
    <row r="26" spans="1:50">
      <c r="A26" t="s">
        <v>216</v>
      </c>
      <c r="B26" s="197">
        <f>'[1]AUG OLD'!B26</f>
        <v>0</v>
      </c>
      <c r="C26" s="171">
        <v>2370</v>
      </c>
      <c r="D26" s="163">
        <f t="shared" si="0"/>
        <v>0</v>
      </c>
      <c r="E26" s="164">
        <f>'[1]AUG OLD'!AI26</f>
        <v>0</v>
      </c>
      <c r="F26" s="163">
        <f t="shared" si="1"/>
        <v>0</v>
      </c>
      <c r="G26" s="209"/>
      <c r="H26" t="s">
        <v>216</v>
      </c>
      <c r="I26" s="197">
        <f>'[1]SEPT NEW '!B26</f>
        <v>0</v>
      </c>
      <c r="J26" s="171">
        <v>2440</v>
      </c>
      <c r="K26" s="163">
        <f t="shared" si="2"/>
        <v>0</v>
      </c>
      <c r="L26" s="164">
        <f>'[1]SEPT NEW '!AI26</f>
        <v>0</v>
      </c>
      <c r="M26" s="163">
        <f t="shared" si="3"/>
        <v>0</v>
      </c>
      <c r="N26" s="209"/>
      <c r="O26" t="s">
        <v>216</v>
      </c>
      <c r="P26" s="200">
        <f>[1]OCT!B26</f>
        <v>22</v>
      </c>
      <c r="Q26" s="171">
        <v>2440</v>
      </c>
      <c r="R26" s="163">
        <f t="shared" si="4"/>
        <v>53680</v>
      </c>
      <c r="S26" s="211">
        <f>[1]OCT!AI26</f>
        <v>20</v>
      </c>
      <c r="T26" s="163">
        <f t="shared" si="5"/>
        <v>48800</v>
      </c>
      <c r="U26" s="209"/>
      <c r="V26" t="s">
        <v>216</v>
      </c>
      <c r="X26" s="201">
        <f>'[1]AUG OLD'!AI26</f>
        <v>0</v>
      </c>
      <c r="Y26" s="171">
        <v>2370</v>
      </c>
      <c r="Z26" s="202">
        <f t="shared" si="6"/>
        <v>0</v>
      </c>
      <c r="AA26" t="s">
        <v>216</v>
      </c>
      <c r="AB26" s="203">
        <f>'[1]SEPT NEW '!AI26</f>
        <v>0</v>
      </c>
      <c r="AC26" s="171">
        <v>2440</v>
      </c>
      <c r="AD26" s="202">
        <f t="shared" si="9"/>
        <v>0</v>
      </c>
      <c r="AE26" t="s">
        <v>216</v>
      </c>
      <c r="AF26" s="203">
        <f>[1]OCT!AI26</f>
        <v>20</v>
      </c>
      <c r="AG26" s="171">
        <v>2440</v>
      </c>
      <c r="AH26" s="202">
        <f t="shared" si="7"/>
        <v>48800</v>
      </c>
      <c r="AJ26" t="s">
        <v>216</v>
      </c>
      <c r="AK26" s="192">
        <f t="shared" si="8"/>
        <v>20</v>
      </c>
      <c r="AL26" s="181"/>
      <c r="AM26"/>
      <c r="AO26"/>
      <c r="AP26"/>
      <c r="AR26"/>
      <c r="AS26"/>
      <c r="AU26"/>
      <c r="AV26"/>
      <c r="AW26"/>
      <c r="AX26"/>
    </row>
    <row r="27" spans="1:50">
      <c r="A27" t="s">
        <v>217</v>
      </c>
      <c r="B27" s="197">
        <f>'[1]AUG OLD'!B27</f>
        <v>0</v>
      </c>
      <c r="C27" s="171">
        <v>3490</v>
      </c>
      <c r="D27" s="163">
        <f t="shared" si="0"/>
        <v>0</v>
      </c>
      <c r="E27" s="164">
        <f>'[1]AUG OLD'!AI27</f>
        <v>0</v>
      </c>
      <c r="F27" s="163">
        <f t="shared" si="1"/>
        <v>0</v>
      </c>
      <c r="G27" s="209"/>
      <c r="H27" t="s">
        <v>217</v>
      </c>
      <c r="I27" s="197">
        <f>'[1]SEPT NEW '!B27</f>
        <v>0</v>
      </c>
      <c r="J27" s="171">
        <v>3590</v>
      </c>
      <c r="K27" s="163">
        <f t="shared" si="2"/>
        <v>0</v>
      </c>
      <c r="L27" s="164">
        <f>'[1]SEPT NEW '!AI27</f>
        <v>0</v>
      </c>
      <c r="M27" s="163">
        <f t="shared" si="3"/>
        <v>0</v>
      </c>
      <c r="N27" s="209"/>
      <c r="O27" t="s">
        <v>217</v>
      </c>
      <c r="P27" s="200">
        <f>[1]OCT!B27</f>
        <v>0</v>
      </c>
      <c r="Q27" s="171">
        <v>3590</v>
      </c>
      <c r="R27" s="163">
        <f t="shared" si="4"/>
        <v>0</v>
      </c>
      <c r="S27" s="211">
        <f>[1]OCT!AI27</f>
        <v>0</v>
      </c>
      <c r="T27" s="163">
        <f t="shared" si="5"/>
        <v>0</v>
      </c>
      <c r="U27" s="209"/>
      <c r="V27" t="s">
        <v>217</v>
      </c>
      <c r="X27" s="201">
        <f>'[1]AUG OLD'!AI27</f>
        <v>0</v>
      </c>
      <c r="Y27" s="171">
        <v>3490</v>
      </c>
      <c r="Z27" s="202">
        <f t="shared" si="6"/>
        <v>0</v>
      </c>
      <c r="AA27" t="s">
        <v>217</v>
      </c>
      <c r="AB27" s="203">
        <f>'[1]SEPT NEW '!AI27</f>
        <v>0</v>
      </c>
      <c r="AC27" s="171">
        <v>3590</v>
      </c>
      <c r="AD27" s="202">
        <f t="shared" si="9"/>
        <v>0</v>
      </c>
      <c r="AE27" t="s">
        <v>217</v>
      </c>
      <c r="AF27" s="203">
        <f>[1]OCT!AI27</f>
        <v>0</v>
      </c>
      <c r="AG27" s="171">
        <v>3590</v>
      </c>
      <c r="AH27" s="202">
        <f t="shared" si="7"/>
        <v>0</v>
      </c>
      <c r="AJ27" t="s">
        <v>217</v>
      </c>
      <c r="AK27" s="192">
        <f t="shared" si="8"/>
        <v>0</v>
      </c>
      <c r="AL27" s="181"/>
      <c r="AM27"/>
      <c r="AO27"/>
      <c r="AP27"/>
      <c r="AR27"/>
      <c r="AS27"/>
      <c r="AU27"/>
      <c r="AV27"/>
      <c r="AW27"/>
      <c r="AX27"/>
    </row>
    <row r="28" spans="1:50">
      <c r="A28" t="s">
        <v>218</v>
      </c>
      <c r="B28" s="197">
        <f>'[1]AUG OLD'!B28</f>
        <v>0</v>
      </c>
      <c r="C28" s="171">
        <v>4170</v>
      </c>
      <c r="D28" s="163">
        <f t="shared" si="0"/>
        <v>0</v>
      </c>
      <c r="E28" s="164">
        <f>'[1]AUG OLD'!AI28</f>
        <v>0</v>
      </c>
      <c r="F28" s="163">
        <f t="shared" si="1"/>
        <v>0</v>
      </c>
      <c r="G28" s="209"/>
      <c r="H28" t="s">
        <v>218</v>
      </c>
      <c r="I28" s="197">
        <f>'[1]SEPT NEW '!B28</f>
        <v>0</v>
      </c>
      <c r="J28" s="171">
        <v>4300</v>
      </c>
      <c r="K28" s="163">
        <f t="shared" si="2"/>
        <v>0</v>
      </c>
      <c r="L28" s="164">
        <f>'[1]SEPT NEW '!AI28</f>
        <v>0</v>
      </c>
      <c r="M28" s="163">
        <f t="shared" si="3"/>
        <v>0</v>
      </c>
      <c r="N28" s="209"/>
      <c r="O28" t="s">
        <v>218</v>
      </c>
      <c r="P28" s="200">
        <f>[1]OCT!B28</f>
        <v>6</v>
      </c>
      <c r="Q28" s="171">
        <v>4300</v>
      </c>
      <c r="R28" s="163">
        <f t="shared" si="4"/>
        <v>25800</v>
      </c>
      <c r="S28" s="211">
        <f>[1]OCT!AI28</f>
        <v>2</v>
      </c>
      <c r="T28" s="163">
        <f t="shared" si="5"/>
        <v>8600</v>
      </c>
      <c r="U28" s="209"/>
      <c r="V28" t="s">
        <v>218</v>
      </c>
      <c r="X28" s="201">
        <f>'[1]AUG OLD'!AI28</f>
        <v>0</v>
      </c>
      <c r="Y28" s="171">
        <v>4170</v>
      </c>
      <c r="Z28" s="202">
        <f t="shared" si="6"/>
        <v>0</v>
      </c>
      <c r="AA28" t="s">
        <v>218</v>
      </c>
      <c r="AB28" s="203">
        <f>'[1]SEPT NEW '!AI28</f>
        <v>0</v>
      </c>
      <c r="AC28" s="171">
        <v>4300</v>
      </c>
      <c r="AD28" s="202">
        <f t="shared" si="9"/>
        <v>0</v>
      </c>
      <c r="AE28" t="s">
        <v>218</v>
      </c>
      <c r="AF28" s="203">
        <f>[1]OCT!AI28</f>
        <v>2</v>
      </c>
      <c r="AG28" s="171">
        <v>4300</v>
      </c>
      <c r="AH28" s="202">
        <f t="shared" si="7"/>
        <v>8600</v>
      </c>
      <c r="AJ28" t="s">
        <v>218</v>
      </c>
      <c r="AK28" s="192">
        <f t="shared" si="8"/>
        <v>2</v>
      </c>
      <c r="AL28" s="181"/>
      <c r="AM28"/>
      <c r="AO28"/>
      <c r="AP28"/>
      <c r="AR28"/>
      <c r="AS28"/>
      <c r="AU28"/>
      <c r="AV28"/>
      <c r="AW28"/>
      <c r="AX28"/>
    </row>
    <row r="29" spans="1:50">
      <c r="A29" t="s">
        <v>219</v>
      </c>
      <c r="B29" s="197">
        <f>'[1]AUG OLD'!B29</f>
        <v>0</v>
      </c>
      <c r="C29" s="171">
        <v>3900</v>
      </c>
      <c r="D29" s="163">
        <f t="shared" si="0"/>
        <v>0</v>
      </c>
      <c r="E29" s="164">
        <f>'[1]AUG OLD'!AI29</f>
        <v>0</v>
      </c>
      <c r="F29" s="163">
        <f t="shared" si="1"/>
        <v>0</v>
      </c>
      <c r="G29" s="209"/>
      <c r="H29" t="s">
        <v>219</v>
      </c>
      <c r="I29" s="197">
        <f>'[1]SEPT NEW '!B29</f>
        <v>0</v>
      </c>
      <c r="J29" s="171">
        <v>4020</v>
      </c>
      <c r="K29" s="163">
        <f t="shared" si="2"/>
        <v>0</v>
      </c>
      <c r="L29" s="164">
        <f>'[1]SEPT NEW '!AI29</f>
        <v>0</v>
      </c>
      <c r="M29" s="163">
        <f t="shared" si="3"/>
        <v>0</v>
      </c>
      <c r="N29" s="209"/>
      <c r="O29" t="s">
        <v>219</v>
      </c>
      <c r="P29" s="200">
        <f>[1]OCT!B29</f>
        <v>12</v>
      </c>
      <c r="Q29" s="171">
        <v>4020</v>
      </c>
      <c r="R29" s="163">
        <f t="shared" si="4"/>
        <v>48240</v>
      </c>
      <c r="S29" s="211">
        <f>[1]OCT!AI29</f>
        <v>0</v>
      </c>
      <c r="T29" s="163">
        <f t="shared" si="5"/>
        <v>0</v>
      </c>
      <c r="U29" s="209"/>
      <c r="V29" t="s">
        <v>219</v>
      </c>
      <c r="X29" s="201">
        <f>'[1]AUG OLD'!AI29</f>
        <v>0</v>
      </c>
      <c r="Y29" s="171">
        <v>3900</v>
      </c>
      <c r="Z29" s="202">
        <f t="shared" si="6"/>
        <v>0</v>
      </c>
      <c r="AA29" t="s">
        <v>219</v>
      </c>
      <c r="AB29" s="203">
        <f>'[1]SEPT NEW '!AI29</f>
        <v>0</v>
      </c>
      <c r="AC29" s="171">
        <v>4020</v>
      </c>
      <c r="AD29" s="202">
        <f t="shared" si="9"/>
        <v>0</v>
      </c>
      <c r="AE29" t="s">
        <v>219</v>
      </c>
      <c r="AF29" s="203">
        <f>[1]OCT!AI29</f>
        <v>0</v>
      </c>
      <c r="AG29" s="171">
        <v>4020</v>
      </c>
      <c r="AH29" s="202">
        <f t="shared" si="7"/>
        <v>0</v>
      </c>
      <c r="AJ29" t="s">
        <v>219</v>
      </c>
      <c r="AK29" s="192">
        <f t="shared" si="8"/>
        <v>0</v>
      </c>
      <c r="AL29" s="181"/>
      <c r="AM29"/>
      <c r="AO29"/>
      <c r="AP29"/>
      <c r="AR29"/>
      <c r="AS29"/>
      <c r="AU29"/>
      <c r="AV29"/>
      <c r="AW29"/>
      <c r="AX29"/>
    </row>
    <row r="30" spans="1:50">
      <c r="A30" t="s">
        <v>220</v>
      </c>
      <c r="B30" s="197">
        <f>'[1]AUG OLD'!B30</f>
        <v>0</v>
      </c>
      <c r="C30" s="171">
        <v>2570</v>
      </c>
      <c r="D30" s="163">
        <f t="shared" si="0"/>
        <v>0</v>
      </c>
      <c r="E30" s="164">
        <f>'[1]AUG OLD'!AI30</f>
        <v>0</v>
      </c>
      <c r="F30" s="163">
        <f t="shared" si="1"/>
        <v>0</v>
      </c>
      <c r="G30" s="209"/>
      <c r="H30" t="s">
        <v>220</v>
      </c>
      <c r="I30" s="197">
        <f>'[1]SEPT NEW '!B30</f>
        <v>0</v>
      </c>
      <c r="J30" s="171">
        <v>2650</v>
      </c>
      <c r="K30" s="163">
        <f t="shared" si="2"/>
        <v>0</v>
      </c>
      <c r="L30" s="164">
        <f>'[1]SEPT NEW '!AI30</f>
        <v>0</v>
      </c>
      <c r="M30" s="163">
        <f t="shared" si="3"/>
        <v>0</v>
      </c>
      <c r="N30" s="209"/>
      <c r="O30" t="s">
        <v>220</v>
      </c>
      <c r="P30" s="200">
        <f>[1]OCT!B30</f>
        <v>0</v>
      </c>
      <c r="Q30" s="171">
        <v>2650</v>
      </c>
      <c r="R30" s="163">
        <f t="shared" si="4"/>
        <v>0</v>
      </c>
      <c r="S30" s="211">
        <f>[1]OCT!AI30</f>
        <v>0</v>
      </c>
      <c r="T30" s="163">
        <f t="shared" si="5"/>
        <v>0</v>
      </c>
      <c r="U30" s="209"/>
      <c r="V30" t="s">
        <v>220</v>
      </c>
      <c r="X30" s="201">
        <f>'[1]AUG OLD'!AI30</f>
        <v>0</v>
      </c>
      <c r="Y30" s="171">
        <v>2570</v>
      </c>
      <c r="Z30" s="202">
        <f t="shared" si="6"/>
        <v>0</v>
      </c>
      <c r="AA30" t="s">
        <v>220</v>
      </c>
      <c r="AB30" s="203">
        <f>'[1]SEPT NEW '!AI30</f>
        <v>0</v>
      </c>
      <c r="AC30" s="171">
        <v>2650</v>
      </c>
      <c r="AD30" s="202">
        <f t="shared" si="9"/>
        <v>0</v>
      </c>
      <c r="AE30" t="s">
        <v>220</v>
      </c>
      <c r="AF30" s="203">
        <f>[1]OCT!AI30</f>
        <v>0</v>
      </c>
      <c r="AG30" s="171">
        <v>2650</v>
      </c>
      <c r="AH30" s="202">
        <f t="shared" si="7"/>
        <v>0</v>
      </c>
      <c r="AJ30" t="s">
        <v>220</v>
      </c>
      <c r="AK30" s="192">
        <f t="shared" si="8"/>
        <v>0</v>
      </c>
      <c r="AL30" s="181"/>
      <c r="AM30"/>
      <c r="AO30"/>
      <c r="AP30"/>
      <c r="AR30"/>
      <c r="AS30"/>
      <c r="AU30"/>
      <c r="AV30"/>
      <c r="AW30"/>
      <c r="AX30"/>
    </row>
    <row r="31" spans="1:50">
      <c r="B31" s="197">
        <f>'[1]AUG OLD'!B31</f>
        <v>0</v>
      </c>
      <c r="C31" s="171"/>
      <c r="D31" s="163">
        <f t="shared" si="0"/>
        <v>0</v>
      </c>
      <c r="E31" s="164">
        <f>'[1]AUG OLD'!AI31</f>
        <v>0</v>
      </c>
      <c r="F31" s="163">
        <f t="shared" si="1"/>
        <v>0</v>
      </c>
      <c r="G31" s="209"/>
      <c r="I31" s="197">
        <f>'[1]SEPT NEW '!B31</f>
        <v>0</v>
      </c>
      <c r="J31" s="171"/>
      <c r="K31" s="163">
        <f t="shared" si="2"/>
        <v>0</v>
      </c>
      <c r="L31" s="164">
        <f>'[1]SEPT NEW '!AI31</f>
        <v>0</v>
      </c>
      <c r="M31" s="163">
        <f t="shared" si="3"/>
        <v>0</v>
      </c>
      <c r="N31" s="209"/>
      <c r="P31" s="200">
        <f>[1]OCT!B31</f>
        <v>0</v>
      </c>
      <c r="Q31" s="171"/>
      <c r="R31" s="163">
        <f t="shared" si="4"/>
        <v>0</v>
      </c>
      <c r="S31" s="211">
        <f>[1]OCT!AI31</f>
        <v>0</v>
      </c>
      <c r="T31" s="163">
        <f t="shared" si="5"/>
        <v>0</v>
      </c>
      <c r="U31" s="209"/>
      <c r="X31" s="201">
        <f>'[1]AUG OLD'!AI31</f>
        <v>0</v>
      </c>
      <c r="Y31" s="171"/>
      <c r="Z31" s="202">
        <f t="shared" si="6"/>
        <v>0</v>
      </c>
      <c r="AB31" s="203">
        <f>'[1]SEPT NEW '!AI31</f>
        <v>0</v>
      </c>
      <c r="AC31" s="171"/>
      <c r="AD31" s="202">
        <f t="shared" si="9"/>
        <v>0</v>
      </c>
      <c r="AF31" s="203">
        <f>[1]OCT!AI31</f>
        <v>0</v>
      </c>
      <c r="AG31" s="171"/>
      <c r="AH31" s="202">
        <f t="shared" si="7"/>
        <v>0</v>
      </c>
      <c r="AK31" s="192">
        <f t="shared" si="8"/>
        <v>0</v>
      </c>
      <c r="AL31" s="181"/>
      <c r="AM31"/>
      <c r="AO31"/>
      <c r="AP31"/>
      <c r="AR31"/>
      <c r="AS31"/>
      <c r="AU31"/>
      <c r="AV31"/>
      <c r="AW31"/>
      <c r="AX31"/>
    </row>
    <row r="32" spans="1:50">
      <c r="A32" s="213" t="s">
        <v>221</v>
      </c>
      <c r="B32" s="197">
        <f>'[1]AUG OLD'!B32</f>
        <v>0</v>
      </c>
      <c r="C32" s="171"/>
      <c r="D32" s="163">
        <f t="shared" si="0"/>
        <v>0</v>
      </c>
      <c r="E32" s="164">
        <f>'[1]AUG OLD'!AI32</f>
        <v>0</v>
      </c>
      <c r="F32" s="163">
        <f t="shared" si="1"/>
        <v>0</v>
      </c>
      <c r="G32" s="209"/>
      <c r="H32" s="213" t="s">
        <v>221</v>
      </c>
      <c r="I32" s="197">
        <f>'[1]SEPT NEW '!B32</f>
        <v>0</v>
      </c>
      <c r="J32" s="171"/>
      <c r="K32" s="163">
        <f t="shared" si="2"/>
        <v>0</v>
      </c>
      <c r="L32" s="164">
        <f>'[1]SEPT NEW '!AI32</f>
        <v>0</v>
      </c>
      <c r="M32" s="163">
        <f t="shared" si="3"/>
        <v>0</v>
      </c>
      <c r="N32" s="209"/>
      <c r="O32" s="213" t="s">
        <v>221</v>
      </c>
      <c r="P32" s="200">
        <f>[1]OCT!B32</f>
        <v>0</v>
      </c>
      <c r="Q32" s="171"/>
      <c r="R32" s="163">
        <f t="shared" si="4"/>
        <v>0</v>
      </c>
      <c r="S32" s="211">
        <f>[1]OCT!AI32</f>
        <v>0</v>
      </c>
      <c r="T32" s="163">
        <f t="shared" si="5"/>
        <v>0</v>
      </c>
      <c r="U32" s="209"/>
      <c r="V32" s="213" t="s">
        <v>221</v>
      </c>
      <c r="W32" s="213"/>
      <c r="X32" s="201">
        <f>'[1]AUG OLD'!AI32</f>
        <v>0</v>
      </c>
      <c r="Y32" s="171"/>
      <c r="Z32" s="202">
        <f t="shared" si="6"/>
        <v>0</v>
      </c>
      <c r="AA32" s="213" t="s">
        <v>221</v>
      </c>
      <c r="AB32" s="203">
        <f>'[1]SEPT NEW '!AI32</f>
        <v>0</v>
      </c>
      <c r="AC32" s="171"/>
      <c r="AD32" s="202">
        <f t="shared" si="9"/>
        <v>0</v>
      </c>
      <c r="AE32" s="213" t="s">
        <v>221</v>
      </c>
      <c r="AF32" s="203">
        <f>[1]OCT!AI32</f>
        <v>0</v>
      </c>
      <c r="AG32" s="171"/>
      <c r="AH32" s="202">
        <f t="shared" si="7"/>
        <v>0</v>
      </c>
      <c r="AJ32" s="213" t="s">
        <v>221</v>
      </c>
      <c r="AK32" s="192">
        <f t="shared" si="8"/>
        <v>0</v>
      </c>
      <c r="AL32" s="181"/>
      <c r="AM32"/>
      <c r="AO32"/>
      <c r="AP32"/>
      <c r="AR32"/>
      <c r="AS32"/>
      <c r="AU32"/>
      <c r="AV32"/>
      <c r="AW32"/>
      <c r="AX32"/>
    </row>
    <row r="33" spans="1:50">
      <c r="A33" t="s">
        <v>222</v>
      </c>
      <c r="B33" s="197">
        <f>'[1]AUG OLD'!B33</f>
        <v>0</v>
      </c>
      <c r="C33" s="171">
        <v>14900</v>
      </c>
      <c r="D33" s="163">
        <f t="shared" si="0"/>
        <v>0</v>
      </c>
      <c r="E33" s="164">
        <f>'[1]AUG OLD'!AI33</f>
        <v>0</v>
      </c>
      <c r="F33" s="163">
        <f t="shared" si="1"/>
        <v>0</v>
      </c>
      <c r="G33" s="209"/>
      <c r="H33" t="s">
        <v>222</v>
      </c>
      <c r="I33" s="197">
        <f>'[1]SEPT NEW '!B33</f>
        <v>0</v>
      </c>
      <c r="J33" s="171">
        <v>15350</v>
      </c>
      <c r="K33" s="163">
        <f t="shared" si="2"/>
        <v>0</v>
      </c>
      <c r="L33" s="164">
        <f>'[1]SEPT NEW '!AI33</f>
        <v>0</v>
      </c>
      <c r="M33" s="163">
        <f t="shared" si="3"/>
        <v>0</v>
      </c>
      <c r="N33" s="209"/>
      <c r="O33" t="s">
        <v>222</v>
      </c>
      <c r="P33" s="200">
        <f>[1]OCT!B33</f>
        <v>0</v>
      </c>
      <c r="Q33" s="171">
        <v>15350</v>
      </c>
      <c r="R33" s="163">
        <f t="shared" si="4"/>
        <v>0</v>
      </c>
      <c r="S33" s="211">
        <f>[1]OCT!AI33</f>
        <v>0</v>
      </c>
      <c r="T33" s="163">
        <f t="shared" si="5"/>
        <v>0</v>
      </c>
      <c r="U33" s="209"/>
      <c r="V33" t="s">
        <v>222</v>
      </c>
      <c r="X33" s="201">
        <f>'[1]AUG OLD'!AI33</f>
        <v>0</v>
      </c>
      <c r="Y33" s="171"/>
      <c r="Z33" s="202">
        <f t="shared" si="6"/>
        <v>0</v>
      </c>
      <c r="AA33" t="s">
        <v>222</v>
      </c>
      <c r="AB33" s="203">
        <f>'[1]SEPT NEW '!AI33</f>
        <v>0</v>
      </c>
      <c r="AC33" s="171">
        <v>15350</v>
      </c>
      <c r="AD33" s="202">
        <f t="shared" si="9"/>
        <v>0</v>
      </c>
      <c r="AE33" t="s">
        <v>222</v>
      </c>
      <c r="AF33" s="203">
        <f>[1]OCT!AI33</f>
        <v>0</v>
      </c>
      <c r="AG33" s="171">
        <v>15350</v>
      </c>
      <c r="AH33" s="202">
        <f t="shared" si="7"/>
        <v>0</v>
      </c>
      <c r="AJ33" t="s">
        <v>222</v>
      </c>
      <c r="AK33" s="192">
        <f t="shared" si="8"/>
        <v>0</v>
      </c>
      <c r="AL33" s="181"/>
      <c r="AM33"/>
      <c r="AO33"/>
      <c r="AP33"/>
      <c r="AR33"/>
      <c r="AS33"/>
      <c r="AU33"/>
      <c r="AV33"/>
      <c r="AW33"/>
      <c r="AX33"/>
    </row>
    <row r="34" spans="1:50">
      <c r="A34" t="s">
        <v>223</v>
      </c>
      <c r="B34" s="197">
        <f>'[1]AUG OLD'!B34</f>
        <v>0</v>
      </c>
      <c r="C34" s="171"/>
      <c r="D34" s="163">
        <f>C34*B34</f>
        <v>0</v>
      </c>
      <c r="E34" s="164">
        <f>'[1]AUG OLD'!AI34</f>
        <v>0</v>
      </c>
      <c r="F34" s="163">
        <f>E34*C34</f>
        <v>0</v>
      </c>
      <c r="G34" s="209"/>
      <c r="H34" t="s">
        <v>223</v>
      </c>
      <c r="I34" s="197">
        <f>'[1]SEPT NEW '!B34</f>
        <v>0</v>
      </c>
      <c r="J34" s="171">
        <v>11690</v>
      </c>
      <c r="K34" s="163">
        <f>J34*I34</f>
        <v>0</v>
      </c>
      <c r="L34" s="164">
        <f>'[1]SEPT NEW '!AI34</f>
        <v>0</v>
      </c>
      <c r="M34" s="163">
        <f>L34*J34</f>
        <v>0</v>
      </c>
      <c r="N34" s="209"/>
      <c r="O34" t="s">
        <v>223</v>
      </c>
      <c r="P34" s="200">
        <f>[1]OCT!B34</f>
        <v>0</v>
      </c>
      <c r="Q34" s="171">
        <v>11690</v>
      </c>
      <c r="R34" s="163">
        <f t="shared" si="4"/>
        <v>0</v>
      </c>
      <c r="S34" s="211">
        <f>[1]OCT!AI34</f>
        <v>0</v>
      </c>
      <c r="T34" s="163">
        <f t="shared" si="5"/>
        <v>0</v>
      </c>
      <c r="U34" s="209"/>
      <c r="V34" t="s">
        <v>223</v>
      </c>
      <c r="X34" s="201">
        <f>'[1]AUG OLD'!AI34</f>
        <v>0</v>
      </c>
      <c r="Y34" s="171"/>
      <c r="Z34" s="202">
        <f>Y34*X34</f>
        <v>0</v>
      </c>
      <c r="AB34" s="203">
        <f>'[1]SEPT NEW '!AI34</f>
        <v>0</v>
      </c>
      <c r="AC34" s="171"/>
      <c r="AD34" s="202">
        <f t="shared" si="9"/>
        <v>0</v>
      </c>
      <c r="AF34" s="203">
        <f>[1]OCT!AI34</f>
        <v>0</v>
      </c>
      <c r="AG34" s="171">
        <v>11690</v>
      </c>
      <c r="AH34" s="202">
        <f t="shared" si="7"/>
        <v>0</v>
      </c>
      <c r="AJ34" t="s">
        <v>223</v>
      </c>
      <c r="AK34" s="192">
        <f t="shared" si="8"/>
        <v>0</v>
      </c>
      <c r="AL34" s="181"/>
      <c r="AM34"/>
      <c r="AO34"/>
      <c r="AP34"/>
      <c r="AR34"/>
      <c r="AS34"/>
      <c r="AU34"/>
      <c r="AV34"/>
      <c r="AW34"/>
      <c r="AX34"/>
    </row>
    <row r="35" spans="1:50">
      <c r="B35" s="197">
        <f>'[1]AUG OLD'!B35</f>
        <v>0</v>
      </c>
      <c r="C35" s="171"/>
      <c r="D35" s="163">
        <f t="shared" si="0"/>
        <v>0</v>
      </c>
      <c r="E35" s="164">
        <f>'[1]AUG OLD'!AI35</f>
        <v>0</v>
      </c>
      <c r="F35" s="163">
        <f t="shared" si="1"/>
        <v>0</v>
      </c>
      <c r="G35" s="209"/>
      <c r="I35" s="197">
        <f>'[1]SEPT NEW '!B35</f>
        <v>0</v>
      </c>
      <c r="J35" s="171"/>
      <c r="K35" s="163">
        <f t="shared" si="2"/>
        <v>0</v>
      </c>
      <c r="L35" s="164">
        <f>'[1]SEPT NEW '!AI35</f>
        <v>0</v>
      </c>
      <c r="M35" s="163">
        <f t="shared" si="3"/>
        <v>0</v>
      </c>
      <c r="N35" s="209"/>
      <c r="P35" s="200">
        <f>[1]OCT!B35</f>
        <v>0</v>
      </c>
      <c r="Q35" s="171"/>
      <c r="R35" s="163">
        <f t="shared" si="4"/>
        <v>0</v>
      </c>
      <c r="S35" s="211">
        <f>[1]OCT!AI35</f>
        <v>0</v>
      </c>
      <c r="T35" s="163">
        <f t="shared" si="5"/>
        <v>0</v>
      </c>
      <c r="U35" s="209"/>
      <c r="X35" s="201">
        <f>'[1]AUG OLD'!AI35</f>
        <v>0</v>
      </c>
      <c r="Y35" s="171"/>
      <c r="Z35" s="202">
        <f t="shared" si="6"/>
        <v>0</v>
      </c>
      <c r="AB35" s="203">
        <f>'[1]SEPT NEW '!AI35</f>
        <v>0</v>
      </c>
      <c r="AC35" s="171"/>
      <c r="AD35" s="202">
        <f t="shared" si="9"/>
        <v>0</v>
      </c>
      <c r="AF35" s="203">
        <f>[1]OCT!AI35</f>
        <v>0</v>
      </c>
      <c r="AG35" s="171"/>
      <c r="AH35" s="202">
        <f t="shared" si="7"/>
        <v>0</v>
      </c>
      <c r="AK35" s="192">
        <f t="shared" si="8"/>
        <v>0</v>
      </c>
      <c r="AL35" s="181"/>
      <c r="AM35"/>
      <c r="AO35"/>
      <c r="AP35"/>
      <c r="AR35"/>
      <c r="AS35"/>
      <c r="AU35"/>
      <c r="AV35"/>
      <c r="AW35"/>
      <c r="AX35"/>
    </row>
    <row r="36" spans="1:50" ht="15.75">
      <c r="A36" s="206" t="s">
        <v>224</v>
      </c>
      <c r="B36" s="197">
        <f>'[1]AUG OLD'!B36</f>
        <v>0</v>
      </c>
      <c r="C36" s="171"/>
      <c r="D36" s="163">
        <f t="shared" si="0"/>
        <v>0</v>
      </c>
      <c r="E36" s="164">
        <f>'[1]AUG OLD'!AI36</f>
        <v>0</v>
      </c>
      <c r="F36" s="163">
        <f t="shared" si="1"/>
        <v>0</v>
      </c>
      <c r="G36" s="209"/>
      <c r="H36" s="206" t="s">
        <v>224</v>
      </c>
      <c r="I36" s="197">
        <f>'[1]SEPT NEW '!B36</f>
        <v>0</v>
      </c>
      <c r="J36" s="171"/>
      <c r="K36" s="163">
        <f t="shared" si="2"/>
        <v>0</v>
      </c>
      <c r="L36" s="164">
        <f>'[1]SEPT NEW '!AI36</f>
        <v>0</v>
      </c>
      <c r="M36" s="163">
        <f t="shared" si="3"/>
        <v>0</v>
      </c>
      <c r="N36" s="209"/>
      <c r="O36" s="206" t="s">
        <v>224</v>
      </c>
      <c r="P36" s="200">
        <f>[1]OCT!B36</f>
        <v>0</v>
      </c>
      <c r="Q36" s="171"/>
      <c r="R36" s="163">
        <f t="shared" si="4"/>
        <v>0</v>
      </c>
      <c r="S36" s="211">
        <f>[1]OCT!AI36</f>
        <v>0</v>
      </c>
      <c r="T36" s="163">
        <f t="shared" si="5"/>
        <v>0</v>
      </c>
      <c r="U36" s="209"/>
      <c r="V36" s="206" t="s">
        <v>224</v>
      </c>
      <c r="W36" s="206"/>
      <c r="X36" s="201">
        <f>'[1]AUG OLD'!AI36</f>
        <v>0</v>
      </c>
      <c r="Y36" s="171"/>
      <c r="Z36" s="202">
        <f t="shared" si="6"/>
        <v>0</v>
      </c>
      <c r="AA36" s="206" t="s">
        <v>224</v>
      </c>
      <c r="AB36" s="203">
        <f>'[1]SEPT NEW '!AI36</f>
        <v>0</v>
      </c>
      <c r="AC36" s="171"/>
      <c r="AD36" s="202">
        <f t="shared" si="9"/>
        <v>0</v>
      </c>
      <c r="AE36" s="206" t="s">
        <v>224</v>
      </c>
      <c r="AF36" s="203">
        <f>[1]OCT!AI36</f>
        <v>0</v>
      </c>
      <c r="AG36" s="171"/>
      <c r="AH36" s="202">
        <f t="shared" si="7"/>
        <v>0</v>
      </c>
      <c r="AJ36" s="206" t="s">
        <v>224</v>
      </c>
      <c r="AK36" s="192">
        <f t="shared" si="8"/>
        <v>0</v>
      </c>
      <c r="AL36" s="181"/>
      <c r="AM36"/>
      <c r="AO36"/>
      <c r="AP36"/>
      <c r="AR36"/>
      <c r="AS36"/>
      <c r="AU36"/>
      <c r="AV36"/>
      <c r="AW36"/>
      <c r="AX36"/>
    </row>
    <row r="37" spans="1:50">
      <c r="A37" t="s">
        <v>225</v>
      </c>
      <c r="B37" s="197">
        <f>'[1]AUG OLD'!B37</f>
        <v>0</v>
      </c>
      <c r="C37" s="171">
        <v>2120</v>
      </c>
      <c r="D37" s="163">
        <f t="shared" si="0"/>
        <v>0</v>
      </c>
      <c r="E37" s="164">
        <f>'[1]AUG OLD'!AI37</f>
        <v>0</v>
      </c>
      <c r="F37" s="163">
        <f t="shared" si="1"/>
        <v>0</v>
      </c>
      <c r="G37" s="209"/>
      <c r="H37" t="s">
        <v>225</v>
      </c>
      <c r="I37" s="197">
        <f>'[1]SEPT NEW '!B37</f>
        <v>0</v>
      </c>
      <c r="J37" s="171">
        <v>2180</v>
      </c>
      <c r="K37" s="163">
        <f t="shared" si="2"/>
        <v>0</v>
      </c>
      <c r="L37" s="164">
        <f>'[1]SEPT NEW '!AI37</f>
        <v>0</v>
      </c>
      <c r="M37" s="163">
        <f t="shared" si="3"/>
        <v>0</v>
      </c>
      <c r="N37" s="209"/>
      <c r="O37" t="s">
        <v>225</v>
      </c>
      <c r="P37" s="200">
        <f>[1]OCT!B37</f>
        <v>4</v>
      </c>
      <c r="Q37" s="171">
        <v>2180</v>
      </c>
      <c r="R37" s="163">
        <f t="shared" si="4"/>
        <v>8720</v>
      </c>
      <c r="S37" s="211">
        <f>[1]OCT!AI37</f>
        <v>4</v>
      </c>
      <c r="T37" s="163">
        <f t="shared" si="5"/>
        <v>8720</v>
      </c>
      <c r="U37" s="209"/>
      <c r="V37" t="s">
        <v>225</v>
      </c>
      <c r="X37" s="201">
        <f>'[1]AUG OLD'!AI37</f>
        <v>0</v>
      </c>
      <c r="Y37" s="171">
        <v>2120</v>
      </c>
      <c r="Z37" s="202">
        <f t="shared" si="6"/>
        <v>0</v>
      </c>
      <c r="AA37" t="s">
        <v>225</v>
      </c>
      <c r="AB37" s="203">
        <f>'[1]SEPT NEW '!AI37</f>
        <v>0</v>
      </c>
      <c r="AC37" s="171">
        <v>2180</v>
      </c>
      <c r="AD37" s="202">
        <f t="shared" si="9"/>
        <v>0</v>
      </c>
      <c r="AE37" t="s">
        <v>225</v>
      </c>
      <c r="AF37" s="203">
        <f>[1]OCT!AI37</f>
        <v>4</v>
      </c>
      <c r="AG37" s="171">
        <v>2180</v>
      </c>
      <c r="AH37" s="202">
        <f t="shared" si="7"/>
        <v>8720</v>
      </c>
      <c r="AJ37" t="s">
        <v>225</v>
      </c>
      <c r="AK37" s="192">
        <f t="shared" si="8"/>
        <v>4</v>
      </c>
      <c r="AL37" s="181"/>
      <c r="AM37"/>
      <c r="AO37"/>
      <c r="AP37"/>
      <c r="AR37"/>
      <c r="AS37"/>
      <c r="AU37"/>
      <c r="AV37"/>
      <c r="AW37"/>
      <c r="AX37"/>
    </row>
    <row r="38" spans="1:50">
      <c r="B38" s="197">
        <f>'[1]AUG OLD'!B38</f>
        <v>0</v>
      </c>
      <c r="C38" s="171"/>
      <c r="D38" s="163">
        <f t="shared" si="0"/>
        <v>0</v>
      </c>
      <c r="E38" s="164">
        <f>'[1]AUG OLD'!AI38</f>
        <v>0</v>
      </c>
      <c r="F38" s="163">
        <f t="shared" si="1"/>
        <v>0</v>
      </c>
      <c r="G38" s="209"/>
      <c r="I38" s="197">
        <f>'[1]SEPT NEW '!B38</f>
        <v>0</v>
      </c>
      <c r="J38" s="171"/>
      <c r="K38" s="163">
        <f t="shared" si="2"/>
        <v>0</v>
      </c>
      <c r="L38" s="164">
        <f>'[1]SEPT NEW '!AI38</f>
        <v>0</v>
      </c>
      <c r="M38" s="163">
        <f t="shared" si="3"/>
        <v>0</v>
      </c>
      <c r="N38" s="209"/>
      <c r="P38" s="200">
        <f>[1]OCT!B38</f>
        <v>0</v>
      </c>
      <c r="Q38" s="171"/>
      <c r="R38" s="163">
        <f t="shared" si="4"/>
        <v>0</v>
      </c>
      <c r="S38" s="211">
        <f>[1]OCT!AI38</f>
        <v>0</v>
      </c>
      <c r="T38" s="163">
        <f t="shared" si="5"/>
        <v>0</v>
      </c>
      <c r="U38" s="209"/>
      <c r="X38" s="201">
        <f>'[1]AUG OLD'!AI38</f>
        <v>0</v>
      </c>
      <c r="Y38" s="171"/>
      <c r="Z38" s="202">
        <f t="shared" si="6"/>
        <v>0</v>
      </c>
      <c r="AB38" s="203">
        <f>'[1]SEPT NEW '!AI38</f>
        <v>0</v>
      </c>
      <c r="AC38" s="171"/>
      <c r="AD38" s="202">
        <f t="shared" si="9"/>
        <v>0</v>
      </c>
      <c r="AF38" s="203">
        <f>[1]OCT!AI38</f>
        <v>0</v>
      </c>
      <c r="AG38" s="171"/>
      <c r="AH38" s="202">
        <f t="shared" si="7"/>
        <v>0</v>
      </c>
      <c r="AK38" s="192">
        <f t="shared" si="8"/>
        <v>0</v>
      </c>
      <c r="AL38" s="181"/>
      <c r="AM38"/>
      <c r="AO38"/>
      <c r="AP38"/>
      <c r="AR38"/>
      <c r="AS38"/>
      <c r="AU38"/>
      <c r="AV38"/>
      <c r="AW38"/>
      <c r="AX38"/>
    </row>
    <row r="39" spans="1:50" ht="15.75">
      <c r="A39" s="206" t="s">
        <v>226</v>
      </c>
      <c r="B39" s="197">
        <f>'[1]AUG OLD'!B39</f>
        <v>0</v>
      </c>
      <c r="C39" s="171"/>
      <c r="D39" s="163">
        <f t="shared" si="0"/>
        <v>0</v>
      </c>
      <c r="E39" s="164">
        <f>'[1]AUG OLD'!AI39</f>
        <v>0</v>
      </c>
      <c r="F39" s="163">
        <f t="shared" si="1"/>
        <v>0</v>
      </c>
      <c r="G39" s="209"/>
      <c r="H39" s="206" t="s">
        <v>226</v>
      </c>
      <c r="I39" s="197">
        <f>'[1]SEPT NEW '!B39</f>
        <v>0</v>
      </c>
      <c r="J39" s="171"/>
      <c r="K39" s="163">
        <f t="shared" si="2"/>
        <v>0</v>
      </c>
      <c r="L39" s="164">
        <f>'[1]SEPT NEW '!AI39</f>
        <v>0</v>
      </c>
      <c r="M39" s="163">
        <f t="shared" si="3"/>
        <v>0</v>
      </c>
      <c r="N39" s="209"/>
      <c r="O39" s="206" t="s">
        <v>226</v>
      </c>
      <c r="P39" s="200">
        <f>[1]OCT!B39</f>
        <v>0</v>
      </c>
      <c r="Q39" s="171"/>
      <c r="R39" s="163">
        <f t="shared" si="4"/>
        <v>0</v>
      </c>
      <c r="S39" s="211">
        <f>[1]OCT!AI39</f>
        <v>0</v>
      </c>
      <c r="T39" s="163">
        <f t="shared" si="5"/>
        <v>0</v>
      </c>
      <c r="U39" s="209"/>
      <c r="V39" s="206" t="s">
        <v>226</v>
      </c>
      <c r="W39" s="206"/>
      <c r="X39" s="201">
        <f>'[1]AUG OLD'!AI39</f>
        <v>0</v>
      </c>
      <c r="Y39" s="171"/>
      <c r="Z39" s="202">
        <f t="shared" si="6"/>
        <v>0</v>
      </c>
      <c r="AA39" s="206" t="s">
        <v>226</v>
      </c>
      <c r="AB39" s="203">
        <f>'[1]SEPT NEW '!AI39</f>
        <v>0</v>
      </c>
      <c r="AC39" s="171"/>
      <c r="AD39" s="202">
        <f t="shared" si="9"/>
        <v>0</v>
      </c>
      <c r="AE39" s="206" t="s">
        <v>226</v>
      </c>
      <c r="AF39" s="203">
        <f>[1]OCT!AI39</f>
        <v>0</v>
      </c>
      <c r="AG39" s="171"/>
      <c r="AH39" s="202">
        <f t="shared" si="7"/>
        <v>0</v>
      </c>
      <c r="AJ39" s="206" t="s">
        <v>226</v>
      </c>
      <c r="AK39" s="192">
        <f t="shared" si="8"/>
        <v>0</v>
      </c>
      <c r="AL39" s="181"/>
      <c r="AM39"/>
      <c r="AO39"/>
      <c r="AP39"/>
      <c r="AR39"/>
      <c r="AS39"/>
      <c r="AU39"/>
      <c r="AV39"/>
      <c r="AW39"/>
      <c r="AX39"/>
    </row>
    <row r="40" spans="1:50">
      <c r="A40" t="s">
        <v>227</v>
      </c>
      <c r="B40" s="197">
        <f>'[1]AUG OLD'!B40</f>
        <v>0</v>
      </c>
      <c r="C40" s="171">
        <v>5640</v>
      </c>
      <c r="D40" s="163">
        <f t="shared" si="0"/>
        <v>0</v>
      </c>
      <c r="E40" s="164">
        <f>'[1]AUG OLD'!AI40</f>
        <v>0</v>
      </c>
      <c r="F40" s="163">
        <f t="shared" si="1"/>
        <v>0</v>
      </c>
      <c r="G40" s="209"/>
      <c r="H40" t="s">
        <v>227</v>
      </c>
      <c r="I40" s="197">
        <f>'[1]SEPT NEW '!B40</f>
        <v>0</v>
      </c>
      <c r="J40" s="171">
        <v>5810</v>
      </c>
      <c r="K40" s="163">
        <f t="shared" si="2"/>
        <v>0</v>
      </c>
      <c r="L40" s="164">
        <f>'[1]SEPT NEW '!AI40</f>
        <v>0</v>
      </c>
      <c r="M40" s="163">
        <f t="shared" si="3"/>
        <v>0</v>
      </c>
      <c r="N40" s="209"/>
      <c r="O40" t="s">
        <v>227</v>
      </c>
      <c r="P40" s="200">
        <f>[1]OCT!B40</f>
        <v>0</v>
      </c>
      <c r="Q40" s="171">
        <v>5810</v>
      </c>
      <c r="R40" s="163">
        <f t="shared" si="4"/>
        <v>0</v>
      </c>
      <c r="S40" s="211">
        <f>[1]OCT!AI40</f>
        <v>0</v>
      </c>
      <c r="T40" s="163">
        <f t="shared" si="5"/>
        <v>0</v>
      </c>
      <c r="U40" s="209"/>
      <c r="V40" t="s">
        <v>227</v>
      </c>
      <c r="X40" s="201">
        <f>'[1]AUG OLD'!AI40</f>
        <v>0</v>
      </c>
      <c r="Y40" s="171">
        <v>5640</v>
      </c>
      <c r="Z40" s="202">
        <f t="shared" si="6"/>
        <v>0</v>
      </c>
      <c r="AA40" t="s">
        <v>227</v>
      </c>
      <c r="AB40" s="203">
        <f>'[1]SEPT NEW '!AI40</f>
        <v>0</v>
      </c>
      <c r="AC40" s="171">
        <v>5810</v>
      </c>
      <c r="AD40" s="202">
        <f t="shared" si="9"/>
        <v>0</v>
      </c>
      <c r="AE40" t="s">
        <v>227</v>
      </c>
      <c r="AF40" s="203">
        <f>[1]OCT!AI40</f>
        <v>0</v>
      </c>
      <c r="AG40" s="171">
        <v>5810</v>
      </c>
      <c r="AH40" s="202">
        <f t="shared" si="7"/>
        <v>0</v>
      </c>
      <c r="AJ40" t="s">
        <v>227</v>
      </c>
      <c r="AK40" s="192">
        <f t="shared" si="8"/>
        <v>0</v>
      </c>
      <c r="AL40" s="181"/>
      <c r="AM40"/>
      <c r="AO40"/>
      <c r="AP40"/>
      <c r="AR40"/>
      <c r="AS40"/>
      <c r="AU40"/>
      <c r="AV40"/>
      <c r="AW40"/>
      <c r="AX40"/>
    </row>
    <row r="41" spans="1:50">
      <c r="A41" t="s">
        <v>228</v>
      </c>
      <c r="B41" s="197">
        <f>'[1]AUG OLD'!B41</f>
        <v>0</v>
      </c>
      <c r="C41" s="171">
        <v>5920</v>
      </c>
      <c r="D41" s="163">
        <f t="shared" si="0"/>
        <v>0</v>
      </c>
      <c r="E41" s="164">
        <f>'[1]AUG OLD'!AI41</f>
        <v>0</v>
      </c>
      <c r="F41" s="163">
        <f t="shared" si="1"/>
        <v>0</v>
      </c>
      <c r="G41" s="209"/>
      <c r="H41" t="s">
        <v>228</v>
      </c>
      <c r="I41" s="197">
        <f>'[1]SEPT NEW '!B41</f>
        <v>0</v>
      </c>
      <c r="J41" s="171">
        <v>6100</v>
      </c>
      <c r="K41" s="163">
        <f t="shared" si="2"/>
        <v>0</v>
      </c>
      <c r="L41" s="164">
        <f>'[1]SEPT NEW '!AI41</f>
        <v>0</v>
      </c>
      <c r="M41" s="163">
        <f t="shared" si="3"/>
        <v>0</v>
      </c>
      <c r="N41" s="209"/>
      <c r="O41" t="s">
        <v>228</v>
      </c>
      <c r="P41" s="200">
        <f>[1]OCT!B41</f>
        <v>0</v>
      </c>
      <c r="Q41" s="171">
        <v>6100</v>
      </c>
      <c r="R41" s="163">
        <f t="shared" si="4"/>
        <v>0</v>
      </c>
      <c r="S41" s="211">
        <f>[1]OCT!AI41</f>
        <v>0</v>
      </c>
      <c r="T41" s="163">
        <f t="shared" si="5"/>
        <v>0</v>
      </c>
      <c r="U41" s="209"/>
      <c r="V41" t="s">
        <v>228</v>
      </c>
      <c r="X41" s="201">
        <f>'[1]AUG OLD'!AI41</f>
        <v>0</v>
      </c>
      <c r="Y41" s="171">
        <v>5920</v>
      </c>
      <c r="Z41" s="202">
        <f t="shared" si="6"/>
        <v>0</v>
      </c>
      <c r="AA41" t="s">
        <v>228</v>
      </c>
      <c r="AB41" s="203">
        <f>'[1]SEPT NEW '!AI41</f>
        <v>0</v>
      </c>
      <c r="AC41" s="171">
        <v>6100</v>
      </c>
      <c r="AD41" s="202">
        <f t="shared" si="9"/>
        <v>0</v>
      </c>
      <c r="AE41" t="s">
        <v>228</v>
      </c>
      <c r="AF41" s="203">
        <f>[1]OCT!AI41</f>
        <v>0</v>
      </c>
      <c r="AG41" s="171">
        <v>6100</v>
      </c>
      <c r="AH41" s="202">
        <f t="shared" si="7"/>
        <v>0</v>
      </c>
      <c r="AJ41" t="s">
        <v>228</v>
      </c>
      <c r="AK41" s="192">
        <f t="shared" si="8"/>
        <v>0</v>
      </c>
      <c r="AL41" s="181"/>
      <c r="AM41"/>
      <c r="AO41"/>
      <c r="AP41"/>
      <c r="AR41"/>
      <c r="AS41"/>
      <c r="AU41"/>
      <c r="AV41"/>
      <c r="AW41"/>
      <c r="AX41"/>
    </row>
    <row r="42" spans="1:50">
      <c r="A42" t="s">
        <v>229</v>
      </c>
      <c r="B42" s="197">
        <f>'[1]AUG OLD'!B42</f>
        <v>0</v>
      </c>
      <c r="C42" s="171">
        <v>5080</v>
      </c>
      <c r="D42" s="163">
        <f t="shared" si="0"/>
        <v>0</v>
      </c>
      <c r="E42" s="164">
        <f>'[1]AUG OLD'!AI42</f>
        <v>0</v>
      </c>
      <c r="F42" s="163">
        <f t="shared" si="1"/>
        <v>0</v>
      </c>
      <c r="G42" s="209"/>
      <c r="H42" t="s">
        <v>229</v>
      </c>
      <c r="I42" s="197">
        <f>'[1]SEPT NEW '!B42</f>
        <v>0</v>
      </c>
      <c r="J42" s="171">
        <v>5230</v>
      </c>
      <c r="K42" s="163">
        <f t="shared" si="2"/>
        <v>0</v>
      </c>
      <c r="L42" s="164">
        <f>'[1]SEPT NEW '!AI42</f>
        <v>0</v>
      </c>
      <c r="M42" s="163">
        <f t="shared" si="3"/>
        <v>0</v>
      </c>
      <c r="N42" s="209"/>
      <c r="O42" t="s">
        <v>229</v>
      </c>
      <c r="P42" s="200">
        <f>[1]OCT!B42</f>
        <v>0</v>
      </c>
      <c r="Q42" s="171">
        <v>5230</v>
      </c>
      <c r="R42" s="163">
        <f t="shared" si="4"/>
        <v>0</v>
      </c>
      <c r="S42" s="211">
        <f>[1]OCT!AI42</f>
        <v>0</v>
      </c>
      <c r="T42" s="163">
        <f t="shared" si="5"/>
        <v>0</v>
      </c>
      <c r="U42" s="209"/>
      <c r="V42" t="s">
        <v>229</v>
      </c>
      <c r="X42" s="201">
        <f>'[1]AUG OLD'!AI42</f>
        <v>0</v>
      </c>
      <c r="Y42" s="171">
        <v>5080</v>
      </c>
      <c r="Z42" s="202">
        <f t="shared" si="6"/>
        <v>0</v>
      </c>
      <c r="AA42" t="s">
        <v>229</v>
      </c>
      <c r="AB42" s="203">
        <f>'[1]SEPT NEW '!AI42</f>
        <v>0</v>
      </c>
      <c r="AC42" s="171">
        <v>5230</v>
      </c>
      <c r="AD42" s="202">
        <f t="shared" si="9"/>
        <v>0</v>
      </c>
      <c r="AE42" t="s">
        <v>229</v>
      </c>
      <c r="AF42" s="203">
        <f>[1]OCT!AI42</f>
        <v>0</v>
      </c>
      <c r="AG42" s="171">
        <v>5230</v>
      </c>
      <c r="AH42" s="202">
        <f t="shared" si="7"/>
        <v>0</v>
      </c>
      <c r="AJ42" t="s">
        <v>229</v>
      </c>
      <c r="AK42" s="192">
        <f t="shared" si="8"/>
        <v>0</v>
      </c>
      <c r="AL42" s="181"/>
      <c r="AM42"/>
      <c r="AO42"/>
      <c r="AP42"/>
      <c r="AR42"/>
      <c r="AS42"/>
      <c r="AU42"/>
      <c r="AV42"/>
      <c r="AW42"/>
      <c r="AX42"/>
    </row>
    <row r="43" spans="1:50">
      <c r="A43" t="s">
        <v>230</v>
      </c>
      <c r="B43" s="197">
        <f>'[1]AUG OLD'!B43</f>
        <v>0</v>
      </c>
      <c r="C43" s="171">
        <v>4790</v>
      </c>
      <c r="D43" s="163">
        <f t="shared" si="0"/>
        <v>0</v>
      </c>
      <c r="E43" s="164">
        <f>'[1]AUG OLD'!AI43</f>
        <v>0</v>
      </c>
      <c r="F43" s="163">
        <f t="shared" si="1"/>
        <v>0</v>
      </c>
      <c r="G43" s="209"/>
      <c r="H43" t="s">
        <v>230</v>
      </c>
      <c r="I43" s="197">
        <f>'[1]SEPT NEW '!B43</f>
        <v>0</v>
      </c>
      <c r="J43" s="171">
        <v>4930</v>
      </c>
      <c r="K43" s="163">
        <f t="shared" si="2"/>
        <v>0</v>
      </c>
      <c r="L43" s="164">
        <f>'[1]SEPT NEW '!AI43</f>
        <v>0</v>
      </c>
      <c r="M43" s="163">
        <f t="shared" si="3"/>
        <v>0</v>
      </c>
      <c r="N43" s="209"/>
      <c r="O43" t="s">
        <v>230</v>
      </c>
      <c r="P43" s="200">
        <f>[1]OCT!B43</f>
        <v>0</v>
      </c>
      <c r="Q43" s="171">
        <v>4930</v>
      </c>
      <c r="R43" s="163">
        <f t="shared" si="4"/>
        <v>0</v>
      </c>
      <c r="S43" s="211">
        <f>[1]OCT!AI43</f>
        <v>0</v>
      </c>
      <c r="T43" s="163">
        <f t="shared" si="5"/>
        <v>0</v>
      </c>
      <c r="U43" s="209"/>
      <c r="V43" t="s">
        <v>230</v>
      </c>
      <c r="X43" s="201">
        <f>'[1]AUG OLD'!AI43</f>
        <v>0</v>
      </c>
      <c r="Y43" s="171">
        <v>4790</v>
      </c>
      <c r="Z43" s="202">
        <f t="shared" si="6"/>
        <v>0</v>
      </c>
      <c r="AA43" t="s">
        <v>230</v>
      </c>
      <c r="AB43" s="203">
        <f>'[1]SEPT NEW '!AI43</f>
        <v>0</v>
      </c>
      <c r="AC43" s="171">
        <v>4930</v>
      </c>
      <c r="AD43" s="202">
        <f t="shared" si="9"/>
        <v>0</v>
      </c>
      <c r="AE43" t="s">
        <v>230</v>
      </c>
      <c r="AF43" s="203">
        <f>[1]OCT!AI43</f>
        <v>0</v>
      </c>
      <c r="AG43" s="171">
        <v>4930</v>
      </c>
      <c r="AH43" s="202">
        <f t="shared" si="7"/>
        <v>0</v>
      </c>
      <c r="AJ43" t="s">
        <v>230</v>
      </c>
      <c r="AK43" s="192">
        <f t="shared" si="8"/>
        <v>0</v>
      </c>
      <c r="AL43" s="181"/>
      <c r="AM43"/>
      <c r="AO43"/>
      <c r="AP43"/>
      <c r="AR43"/>
      <c r="AS43"/>
      <c r="AU43"/>
      <c r="AV43"/>
      <c r="AW43"/>
      <c r="AX43"/>
    </row>
    <row r="44" spans="1:50">
      <c r="A44" s="181" t="s">
        <v>231</v>
      </c>
      <c r="B44" s="197">
        <f>'[1]AUG OLD'!B44</f>
        <v>0</v>
      </c>
      <c r="C44" s="171">
        <v>4020</v>
      </c>
      <c r="D44" s="163">
        <f t="shared" si="0"/>
        <v>0</v>
      </c>
      <c r="E44" s="164">
        <f>'[1]AUG OLD'!AI44</f>
        <v>0</v>
      </c>
      <c r="F44" s="163">
        <f t="shared" si="1"/>
        <v>0</v>
      </c>
      <c r="G44" s="209"/>
      <c r="H44" s="181" t="s">
        <v>231</v>
      </c>
      <c r="I44" s="197">
        <f>'[1]SEPT NEW '!B44</f>
        <v>0</v>
      </c>
      <c r="J44" s="171">
        <v>4140</v>
      </c>
      <c r="K44" s="163">
        <f t="shared" si="2"/>
        <v>0</v>
      </c>
      <c r="L44" s="164">
        <f>'[1]SEPT NEW '!AI44</f>
        <v>0</v>
      </c>
      <c r="M44" s="163">
        <f t="shared" si="3"/>
        <v>0</v>
      </c>
      <c r="N44" s="209"/>
      <c r="O44" s="181" t="s">
        <v>231</v>
      </c>
      <c r="P44" s="200">
        <f>[1]OCT!B44</f>
        <v>2</v>
      </c>
      <c r="Q44" s="171">
        <v>4140</v>
      </c>
      <c r="R44" s="163">
        <f t="shared" si="4"/>
        <v>8280</v>
      </c>
      <c r="S44" s="211">
        <f>[1]OCT!AI44</f>
        <v>2</v>
      </c>
      <c r="T44" s="163">
        <f t="shared" si="5"/>
        <v>8280</v>
      </c>
      <c r="U44" s="209"/>
      <c r="V44" s="181" t="s">
        <v>231</v>
      </c>
      <c r="W44" s="181"/>
      <c r="X44" s="201">
        <f>'[1]AUG OLD'!AI44</f>
        <v>0</v>
      </c>
      <c r="Y44" s="171">
        <v>4020</v>
      </c>
      <c r="Z44" s="202">
        <f t="shared" si="6"/>
        <v>0</v>
      </c>
      <c r="AA44" s="181" t="s">
        <v>231</v>
      </c>
      <c r="AB44" s="203">
        <f>'[1]SEPT NEW '!AI44</f>
        <v>0</v>
      </c>
      <c r="AC44" s="171">
        <v>4140</v>
      </c>
      <c r="AD44" s="202">
        <f t="shared" si="9"/>
        <v>0</v>
      </c>
      <c r="AE44" s="181" t="s">
        <v>231</v>
      </c>
      <c r="AF44" s="203">
        <f>[1]OCT!AI44</f>
        <v>2</v>
      </c>
      <c r="AG44" s="171">
        <v>4140</v>
      </c>
      <c r="AH44" s="202">
        <f t="shared" si="7"/>
        <v>8280</v>
      </c>
      <c r="AJ44" s="181" t="s">
        <v>231</v>
      </c>
      <c r="AK44" s="212">
        <f t="shared" si="8"/>
        <v>2</v>
      </c>
      <c r="AL44" s="181"/>
      <c r="AM44"/>
      <c r="AO44"/>
      <c r="AP44"/>
      <c r="AR44"/>
      <c r="AS44"/>
      <c r="AU44"/>
      <c r="AV44"/>
      <c r="AW44"/>
      <c r="AX44"/>
    </row>
    <row r="45" spans="1:50">
      <c r="A45" t="s">
        <v>232</v>
      </c>
      <c r="B45" s="197">
        <f>'[1]AUG OLD'!B45</f>
        <v>0</v>
      </c>
      <c r="C45" s="171">
        <v>6240</v>
      </c>
      <c r="D45" s="163">
        <f t="shared" si="0"/>
        <v>0</v>
      </c>
      <c r="E45" s="164">
        <f>'[1]AUG OLD'!AI45</f>
        <v>0</v>
      </c>
      <c r="F45" s="163">
        <f t="shared" si="1"/>
        <v>0</v>
      </c>
      <c r="G45" s="209"/>
      <c r="H45" t="s">
        <v>232</v>
      </c>
      <c r="I45" s="197">
        <f>'[1]SEPT NEW '!B45</f>
        <v>0</v>
      </c>
      <c r="J45" s="171">
        <v>6430</v>
      </c>
      <c r="K45" s="163">
        <f t="shared" si="2"/>
        <v>0</v>
      </c>
      <c r="L45" s="164">
        <f>'[1]SEPT NEW '!AI45</f>
        <v>0</v>
      </c>
      <c r="M45" s="163">
        <f t="shared" si="3"/>
        <v>0</v>
      </c>
      <c r="N45" s="209"/>
      <c r="O45" t="s">
        <v>232</v>
      </c>
      <c r="P45" s="200">
        <f>[1]OCT!B45</f>
        <v>0</v>
      </c>
      <c r="Q45" s="171">
        <v>6430</v>
      </c>
      <c r="R45" s="163">
        <f t="shared" si="4"/>
        <v>0</v>
      </c>
      <c r="S45" s="211">
        <f>[1]OCT!AI45</f>
        <v>0</v>
      </c>
      <c r="T45" s="163">
        <f t="shared" si="5"/>
        <v>0</v>
      </c>
      <c r="U45" s="209"/>
      <c r="V45" t="s">
        <v>232</v>
      </c>
      <c r="X45" s="201">
        <f>'[1]AUG OLD'!AI45</f>
        <v>0</v>
      </c>
      <c r="Y45" s="171">
        <v>6240</v>
      </c>
      <c r="Z45" s="202">
        <f t="shared" si="6"/>
        <v>0</v>
      </c>
      <c r="AA45" t="s">
        <v>232</v>
      </c>
      <c r="AB45" s="203">
        <f>'[1]SEPT NEW '!AI45</f>
        <v>0</v>
      </c>
      <c r="AC45" s="171">
        <v>6430</v>
      </c>
      <c r="AD45" s="202">
        <f t="shared" si="9"/>
        <v>0</v>
      </c>
      <c r="AE45" t="s">
        <v>232</v>
      </c>
      <c r="AF45" s="203">
        <f>[1]OCT!AI45</f>
        <v>0</v>
      </c>
      <c r="AG45" s="171">
        <v>6430</v>
      </c>
      <c r="AH45" s="202">
        <f t="shared" si="7"/>
        <v>0</v>
      </c>
      <c r="AJ45" t="s">
        <v>232</v>
      </c>
      <c r="AK45" s="192">
        <f t="shared" si="8"/>
        <v>0</v>
      </c>
      <c r="AL45" s="181"/>
      <c r="AM45"/>
      <c r="AO45"/>
      <c r="AP45"/>
      <c r="AR45"/>
      <c r="AS45"/>
      <c r="AU45"/>
      <c r="AV45"/>
      <c r="AW45"/>
      <c r="AX45"/>
    </row>
    <row r="46" spans="1:50">
      <c r="B46" s="197">
        <f>'[1]AUG OLD'!B46</f>
        <v>0</v>
      </c>
      <c r="C46" s="171"/>
      <c r="D46" s="163">
        <f t="shared" si="0"/>
        <v>0</v>
      </c>
      <c r="E46" s="164">
        <f>'[1]AUG OLD'!AI46</f>
        <v>0</v>
      </c>
      <c r="F46" s="163">
        <f t="shared" si="1"/>
        <v>0</v>
      </c>
      <c r="G46" s="209"/>
      <c r="I46" s="197">
        <f>'[1]SEPT NEW '!B46</f>
        <v>0</v>
      </c>
      <c r="J46" s="171"/>
      <c r="K46" s="163">
        <f t="shared" si="2"/>
        <v>0</v>
      </c>
      <c r="L46" s="164">
        <f>'[1]SEPT NEW '!AI46</f>
        <v>0</v>
      </c>
      <c r="M46" s="163">
        <f t="shared" si="3"/>
        <v>0</v>
      </c>
      <c r="N46" s="209"/>
      <c r="P46" s="200">
        <f>[1]OCT!B46</f>
        <v>0</v>
      </c>
      <c r="Q46" s="171"/>
      <c r="R46" s="163">
        <f t="shared" si="4"/>
        <v>0</v>
      </c>
      <c r="S46" s="211">
        <f>[1]OCT!AI46</f>
        <v>0</v>
      </c>
      <c r="T46" s="163">
        <f t="shared" si="5"/>
        <v>0</v>
      </c>
      <c r="U46" s="209"/>
      <c r="X46" s="201">
        <f>'[1]AUG OLD'!AI46</f>
        <v>0</v>
      </c>
      <c r="Y46" s="171"/>
      <c r="Z46" s="202">
        <f t="shared" si="6"/>
        <v>0</v>
      </c>
      <c r="AB46" s="203">
        <f>'[1]SEPT NEW '!AI46</f>
        <v>0</v>
      </c>
      <c r="AC46" s="171"/>
      <c r="AD46" s="202">
        <f t="shared" si="9"/>
        <v>0</v>
      </c>
      <c r="AF46" s="203">
        <f>[1]OCT!AI46</f>
        <v>0</v>
      </c>
      <c r="AG46" s="171"/>
      <c r="AH46" s="202">
        <f t="shared" si="7"/>
        <v>0</v>
      </c>
      <c r="AK46" s="192">
        <f t="shared" si="8"/>
        <v>0</v>
      </c>
      <c r="AL46" s="181"/>
      <c r="AM46"/>
      <c r="AO46"/>
      <c r="AP46"/>
      <c r="AR46"/>
      <c r="AS46"/>
      <c r="AU46"/>
      <c r="AV46"/>
      <c r="AW46"/>
      <c r="AX46"/>
    </row>
    <row r="47" spans="1:50" ht="15.75">
      <c r="A47" s="206" t="s">
        <v>233</v>
      </c>
      <c r="B47" s="197">
        <f>'[1]AUG OLD'!B47</f>
        <v>0</v>
      </c>
      <c r="C47" s="171"/>
      <c r="D47" s="163">
        <f t="shared" si="0"/>
        <v>0</v>
      </c>
      <c r="E47" s="164">
        <f>'[1]AUG OLD'!AI47</f>
        <v>0</v>
      </c>
      <c r="F47" s="163">
        <f t="shared" si="1"/>
        <v>0</v>
      </c>
      <c r="G47" s="209"/>
      <c r="H47" s="206" t="s">
        <v>233</v>
      </c>
      <c r="I47" s="197">
        <f>'[1]SEPT NEW '!B47</f>
        <v>0</v>
      </c>
      <c r="J47" s="171"/>
      <c r="K47" s="163">
        <f t="shared" si="2"/>
        <v>0</v>
      </c>
      <c r="L47" s="164">
        <f>'[1]SEPT NEW '!AI47</f>
        <v>0</v>
      </c>
      <c r="M47" s="163">
        <f t="shared" si="3"/>
        <v>0</v>
      </c>
      <c r="N47" s="209"/>
      <c r="O47" s="206" t="s">
        <v>233</v>
      </c>
      <c r="P47" s="200">
        <f>[1]OCT!B47</f>
        <v>0</v>
      </c>
      <c r="Q47" s="171"/>
      <c r="R47" s="163">
        <f t="shared" si="4"/>
        <v>0</v>
      </c>
      <c r="S47" s="211">
        <f>[1]OCT!AI47</f>
        <v>0</v>
      </c>
      <c r="T47" s="163">
        <f t="shared" si="5"/>
        <v>0</v>
      </c>
      <c r="U47" s="209"/>
      <c r="V47" s="206" t="s">
        <v>233</v>
      </c>
      <c r="W47" s="206"/>
      <c r="X47" s="201">
        <f>'[1]AUG OLD'!AI47</f>
        <v>0</v>
      </c>
      <c r="Y47" s="171"/>
      <c r="Z47" s="202">
        <f t="shared" si="6"/>
        <v>0</v>
      </c>
      <c r="AA47" s="206" t="s">
        <v>233</v>
      </c>
      <c r="AB47" s="203">
        <f>'[1]SEPT NEW '!AI47</f>
        <v>0</v>
      </c>
      <c r="AC47" s="171"/>
      <c r="AD47" s="202">
        <f t="shared" si="9"/>
        <v>0</v>
      </c>
      <c r="AE47" s="206" t="s">
        <v>233</v>
      </c>
      <c r="AF47" s="203">
        <f>[1]OCT!AI47</f>
        <v>0</v>
      </c>
      <c r="AG47" s="171"/>
      <c r="AH47" s="202">
        <f t="shared" si="7"/>
        <v>0</v>
      </c>
      <c r="AJ47" s="206" t="s">
        <v>233</v>
      </c>
      <c r="AK47" s="192">
        <f t="shared" si="8"/>
        <v>0</v>
      </c>
      <c r="AL47" s="181"/>
      <c r="AM47"/>
      <c r="AO47"/>
      <c r="AP47"/>
      <c r="AR47"/>
      <c r="AS47"/>
      <c r="AU47"/>
      <c r="AV47"/>
      <c r="AW47"/>
      <c r="AX47"/>
    </row>
    <row r="48" spans="1:50">
      <c r="A48" t="s">
        <v>234</v>
      </c>
      <c r="B48" s="197">
        <f>'[1]AUG OLD'!B48</f>
        <v>0</v>
      </c>
      <c r="C48" s="171">
        <v>4680</v>
      </c>
      <c r="D48" s="163">
        <f t="shared" si="0"/>
        <v>0</v>
      </c>
      <c r="E48" s="164">
        <f>'[1]AUG OLD'!AI48</f>
        <v>0</v>
      </c>
      <c r="F48" s="163">
        <f t="shared" si="1"/>
        <v>0</v>
      </c>
      <c r="G48" s="209"/>
      <c r="H48" t="s">
        <v>234</v>
      </c>
      <c r="I48" s="197">
        <f>'[1]SEPT NEW '!B48</f>
        <v>0</v>
      </c>
      <c r="J48" s="171">
        <v>4820</v>
      </c>
      <c r="K48" s="163">
        <f t="shared" si="2"/>
        <v>0</v>
      </c>
      <c r="L48" s="164">
        <f>'[1]SEPT NEW '!AI48</f>
        <v>0</v>
      </c>
      <c r="M48" s="163">
        <f t="shared" si="3"/>
        <v>0</v>
      </c>
      <c r="N48" s="209"/>
      <c r="O48" t="s">
        <v>234</v>
      </c>
      <c r="P48" s="200">
        <f>[1]OCT!B48</f>
        <v>0</v>
      </c>
      <c r="Q48" s="171">
        <v>4820</v>
      </c>
      <c r="R48" s="163">
        <f t="shared" si="4"/>
        <v>0</v>
      </c>
      <c r="S48" s="211">
        <f>[1]OCT!AI48</f>
        <v>0</v>
      </c>
      <c r="T48" s="163">
        <f t="shared" si="5"/>
        <v>0</v>
      </c>
      <c r="U48" s="209"/>
      <c r="V48" t="s">
        <v>234</v>
      </c>
      <c r="X48" s="201">
        <f>'[1]AUG OLD'!AI48</f>
        <v>0</v>
      </c>
      <c r="Y48" s="171">
        <v>4680</v>
      </c>
      <c r="Z48" s="202">
        <f t="shared" si="6"/>
        <v>0</v>
      </c>
      <c r="AA48" t="s">
        <v>234</v>
      </c>
      <c r="AB48" s="203">
        <f>'[1]SEPT NEW '!AI48</f>
        <v>0</v>
      </c>
      <c r="AC48" s="171">
        <v>4820</v>
      </c>
      <c r="AD48" s="202">
        <f t="shared" si="9"/>
        <v>0</v>
      </c>
      <c r="AE48" t="s">
        <v>234</v>
      </c>
      <c r="AF48" s="203">
        <f>[1]OCT!AI48</f>
        <v>0</v>
      </c>
      <c r="AG48" s="171">
        <v>4820</v>
      </c>
      <c r="AH48" s="202">
        <f t="shared" si="7"/>
        <v>0</v>
      </c>
      <c r="AJ48" t="s">
        <v>234</v>
      </c>
      <c r="AK48" s="192">
        <f t="shared" si="8"/>
        <v>0</v>
      </c>
      <c r="AL48" s="181"/>
      <c r="AM48"/>
      <c r="AO48"/>
      <c r="AP48"/>
      <c r="AR48"/>
      <c r="AS48"/>
      <c r="AU48"/>
      <c r="AV48"/>
      <c r="AW48"/>
      <c r="AX48"/>
    </row>
    <row r="49" spans="1:50">
      <c r="A49" t="s">
        <v>235</v>
      </c>
      <c r="B49" s="197">
        <f>'[1]AUG OLD'!B49</f>
        <v>0</v>
      </c>
      <c r="C49" s="171">
        <v>5650</v>
      </c>
      <c r="D49" s="163">
        <f t="shared" si="0"/>
        <v>0</v>
      </c>
      <c r="E49" s="164">
        <f>'[1]AUG OLD'!AI49</f>
        <v>0</v>
      </c>
      <c r="F49" s="163">
        <f t="shared" si="1"/>
        <v>0</v>
      </c>
      <c r="G49" s="209"/>
      <c r="H49" t="s">
        <v>235</v>
      </c>
      <c r="I49" s="197">
        <f>'[1]SEPT NEW '!B49</f>
        <v>0</v>
      </c>
      <c r="J49" s="171">
        <v>5820</v>
      </c>
      <c r="K49" s="163">
        <f t="shared" si="2"/>
        <v>0</v>
      </c>
      <c r="L49" s="164">
        <f>'[1]SEPT NEW '!AI49</f>
        <v>0</v>
      </c>
      <c r="M49" s="163">
        <f t="shared" si="3"/>
        <v>0</v>
      </c>
      <c r="N49" s="209"/>
      <c r="O49" t="s">
        <v>235</v>
      </c>
      <c r="P49" s="200">
        <f>[1]OCT!B49</f>
        <v>0</v>
      </c>
      <c r="Q49" s="171">
        <v>5820</v>
      </c>
      <c r="R49" s="163">
        <f t="shared" si="4"/>
        <v>0</v>
      </c>
      <c r="S49" s="211">
        <f>[1]OCT!AI49</f>
        <v>0</v>
      </c>
      <c r="T49" s="163">
        <f t="shared" si="5"/>
        <v>0</v>
      </c>
      <c r="U49" s="209"/>
      <c r="V49" t="s">
        <v>235</v>
      </c>
      <c r="X49" s="201">
        <f>'[1]AUG OLD'!AI49</f>
        <v>0</v>
      </c>
      <c r="Y49" s="171">
        <v>5650</v>
      </c>
      <c r="Z49" s="202">
        <f t="shared" si="6"/>
        <v>0</v>
      </c>
      <c r="AA49" t="s">
        <v>235</v>
      </c>
      <c r="AB49" s="203">
        <f>'[1]SEPT NEW '!AI49</f>
        <v>0</v>
      </c>
      <c r="AC49" s="171">
        <v>5820</v>
      </c>
      <c r="AD49" s="202">
        <f t="shared" si="9"/>
        <v>0</v>
      </c>
      <c r="AE49" t="s">
        <v>235</v>
      </c>
      <c r="AF49" s="203">
        <f>[1]OCT!AI49</f>
        <v>0</v>
      </c>
      <c r="AG49" s="171">
        <v>5820</v>
      </c>
      <c r="AH49" s="202">
        <f t="shared" si="7"/>
        <v>0</v>
      </c>
      <c r="AJ49" t="s">
        <v>235</v>
      </c>
      <c r="AK49" s="192">
        <f t="shared" si="8"/>
        <v>0</v>
      </c>
      <c r="AL49" s="181"/>
      <c r="AM49"/>
      <c r="AO49"/>
      <c r="AP49"/>
      <c r="AR49"/>
      <c r="AS49"/>
      <c r="AU49"/>
      <c r="AV49"/>
      <c r="AW49"/>
      <c r="AX49"/>
    </row>
    <row r="50" spans="1:50">
      <c r="A50" t="s">
        <v>236</v>
      </c>
      <c r="B50" s="197">
        <f>'[1]AUG OLD'!B50</f>
        <v>0</v>
      </c>
      <c r="C50" s="180">
        <v>5970</v>
      </c>
      <c r="D50" s="163">
        <f t="shared" si="0"/>
        <v>0</v>
      </c>
      <c r="E50" s="164">
        <f>'[1]AUG OLD'!AI50</f>
        <v>0</v>
      </c>
      <c r="F50" s="163">
        <f t="shared" si="1"/>
        <v>0</v>
      </c>
      <c r="G50" s="209"/>
      <c r="H50" t="s">
        <v>236</v>
      </c>
      <c r="I50" s="197">
        <f>'[1]SEPT NEW '!B50</f>
        <v>0</v>
      </c>
      <c r="J50" s="180">
        <v>6150</v>
      </c>
      <c r="K50" s="163">
        <f t="shared" si="2"/>
        <v>0</v>
      </c>
      <c r="L50" s="164">
        <f>'[1]SEPT NEW '!AI50</f>
        <v>0</v>
      </c>
      <c r="M50" s="163">
        <f t="shared" si="3"/>
        <v>0</v>
      </c>
      <c r="N50" s="209"/>
      <c r="O50" t="s">
        <v>236</v>
      </c>
      <c r="P50" s="200">
        <f>[1]OCT!B50</f>
        <v>0</v>
      </c>
      <c r="Q50" s="180">
        <v>6150</v>
      </c>
      <c r="R50" s="163">
        <f t="shared" si="4"/>
        <v>0</v>
      </c>
      <c r="S50" s="211">
        <f>[1]OCT!AI50</f>
        <v>0</v>
      </c>
      <c r="T50" s="163">
        <f t="shared" si="5"/>
        <v>0</v>
      </c>
      <c r="U50" s="209"/>
      <c r="V50" t="s">
        <v>236</v>
      </c>
      <c r="X50" s="201">
        <f>'[1]AUG OLD'!AI50</f>
        <v>0</v>
      </c>
      <c r="Y50" s="180">
        <v>5970</v>
      </c>
      <c r="Z50" s="202">
        <f t="shared" si="6"/>
        <v>0</v>
      </c>
      <c r="AA50" t="s">
        <v>236</v>
      </c>
      <c r="AB50" s="203">
        <f>'[1]SEPT NEW '!AI50</f>
        <v>0</v>
      </c>
      <c r="AC50" s="180">
        <v>6150</v>
      </c>
      <c r="AD50" s="202">
        <f t="shared" si="9"/>
        <v>0</v>
      </c>
      <c r="AE50" t="s">
        <v>236</v>
      </c>
      <c r="AF50" s="203">
        <f>[1]OCT!AI50</f>
        <v>0</v>
      </c>
      <c r="AG50" s="180">
        <v>6150</v>
      </c>
      <c r="AH50" s="202">
        <f t="shared" si="7"/>
        <v>0</v>
      </c>
      <c r="AJ50" t="s">
        <v>236</v>
      </c>
      <c r="AK50" s="192">
        <f t="shared" si="8"/>
        <v>0</v>
      </c>
      <c r="AL50" s="181"/>
      <c r="AM50"/>
      <c r="AO50"/>
      <c r="AP50"/>
      <c r="AR50"/>
      <c r="AS50"/>
      <c r="AU50"/>
      <c r="AV50"/>
      <c r="AW50"/>
      <c r="AX50"/>
    </row>
    <row r="51" spans="1:50">
      <c r="A51" t="s">
        <v>237</v>
      </c>
      <c r="B51" s="197">
        <f>'[1]AUG OLD'!B51</f>
        <v>0</v>
      </c>
      <c r="C51" s="180">
        <v>4490</v>
      </c>
      <c r="D51" s="163">
        <f t="shared" si="0"/>
        <v>0</v>
      </c>
      <c r="E51" s="164">
        <f>'[1]AUG OLD'!AI51</f>
        <v>0</v>
      </c>
      <c r="F51" s="163">
        <f t="shared" si="1"/>
        <v>0</v>
      </c>
      <c r="G51" s="209"/>
      <c r="H51" t="s">
        <v>237</v>
      </c>
      <c r="I51" s="197">
        <f>'[1]SEPT NEW '!B51</f>
        <v>0</v>
      </c>
      <c r="J51" s="180">
        <v>4620</v>
      </c>
      <c r="K51" s="163">
        <f t="shared" si="2"/>
        <v>0</v>
      </c>
      <c r="L51" s="164">
        <f>'[1]SEPT NEW '!AI51</f>
        <v>0</v>
      </c>
      <c r="M51" s="163">
        <f t="shared" si="3"/>
        <v>0</v>
      </c>
      <c r="N51" s="209"/>
      <c r="O51" t="s">
        <v>237</v>
      </c>
      <c r="P51" s="200">
        <f>[1]OCT!B51</f>
        <v>0</v>
      </c>
      <c r="Q51" s="180">
        <v>4620</v>
      </c>
      <c r="R51" s="163">
        <f t="shared" si="4"/>
        <v>0</v>
      </c>
      <c r="S51" s="211">
        <f>[1]OCT!AI51</f>
        <v>0</v>
      </c>
      <c r="T51" s="163">
        <f t="shared" si="5"/>
        <v>0</v>
      </c>
      <c r="U51" s="209"/>
      <c r="V51" t="s">
        <v>237</v>
      </c>
      <c r="X51" s="201">
        <f>'[1]AUG OLD'!AI51</f>
        <v>0</v>
      </c>
      <c r="Y51" s="180">
        <v>4490</v>
      </c>
      <c r="Z51" s="202">
        <f t="shared" si="6"/>
        <v>0</v>
      </c>
      <c r="AA51" t="s">
        <v>237</v>
      </c>
      <c r="AB51" s="203">
        <f>'[1]SEPT NEW '!AI51</f>
        <v>0</v>
      </c>
      <c r="AC51" s="180">
        <v>4620</v>
      </c>
      <c r="AD51" s="202">
        <f t="shared" si="9"/>
        <v>0</v>
      </c>
      <c r="AE51" t="s">
        <v>237</v>
      </c>
      <c r="AF51" s="203">
        <f>[1]OCT!AI51</f>
        <v>0</v>
      </c>
      <c r="AG51" s="180">
        <v>4620</v>
      </c>
      <c r="AH51" s="202">
        <f t="shared" si="7"/>
        <v>0</v>
      </c>
      <c r="AJ51" t="s">
        <v>237</v>
      </c>
      <c r="AK51" s="192">
        <f t="shared" si="8"/>
        <v>0</v>
      </c>
      <c r="AL51" s="181"/>
      <c r="AM51"/>
      <c r="AO51"/>
      <c r="AP51"/>
      <c r="AR51"/>
      <c r="AS51"/>
      <c r="AU51"/>
      <c r="AV51"/>
      <c r="AW51"/>
      <c r="AX51"/>
    </row>
    <row r="52" spans="1:50">
      <c r="A52" t="s">
        <v>238</v>
      </c>
      <c r="B52" s="197">
        <f>'[1]AUG OLD'!B52</f>
        <v>0</v>
      </c>
      <c r="C52" s="180">
        <v>5800</v>
      </c>
      <c r="D52" s="163">
        <f t="shared" si="0"/>
        <v>0</v>
      </c>
      <c r="E52" s="164">
        <f>'[1]AUG OLD'!AI52</f>
        <v>0</v>
      </c>
      <c r="F52" s="163">
        <f t="shared" si="1"/>
        <v>0</v>
      </c>
      <c r="G52" s="209"/>
      <c r="H52" t="s">
        <v>238</v>
      </c>
      <c r="I52" s="197">
        <f>'[1]SEPT NEW '!B52</f>
        <v>0</v>
      </c>
      <c r="J52" s="180">
        <v>5970</v>
      </c>
      <c r="K52" s="163">
        <f t="shared" si="2"/>
        <v>0</v>
      </c>
      <c r="L52" s="164">
        <f>'[1]SEPT NEW '!AI52</f>
        <v>0</v>
      </c>
      <c r="M52" s="163">
        <f t="shared" si="3"/>
        <v>0</v>
      </c>
      <c r="N52" s="209"/>
      <c r="O52" t="s">
        <v>238</v>
      </c>
      <c r="P52" s="200">
        <f>[1]OCT!B52</f>
        <v>0</v>
      </c>
      <c r="Q52" s="180">
        <v>5970</v>
      </c>
      <c r="R52" s="163">
        <f t="shared" si="4"/>
        <v>0</v>
      </c>
      <c r="S52" s="211">
        <f>[1]OCT!AI52</f>
        <v>0</v>
      </c>
      <c r="T52" s="163">
        <f t="shared" si="5"/>
        <v>0</v>
      </c>
      <c r="U52" s="209"/>
      <c r="V52" t="s">
        <v>238</v>
      </c>
      <c r="X52" s="201">
        <f>'[1]AUG OLD'!AI52</f>
        <v>0</v>
      </c>
      <c r="Y52" s="180">
        <v>5800</v>
      </c>
      <c r="Z52" s="202">
        <f t="shared" si="6"/>
        <v>0</v>
      </c>
      <c r="AA52" t="s">
        <v>238</v>
      </c>
      <c r="AB52" s="203">
        <f>'[1]SEPT NEW '!AI52</f>
        <v>0</v>
      </c>
      <c r="AC52" s="180">
        <v>5970</v>
      </c>
      <c r="AD52" s="202">
        <f t="shared" si="9"/>
        <v>0</v>
      </c>
      <c r="AE52" t="s">
        <v>238</v>
      </c>
      <c r="AF52" s="203">
        <f>[1]OCT!AI52</f>
        <v>0</v>
      </c>
      <c r="AG52" s="180">
        <v>5970</v>
      </c>
      <c r="AH52" s="202">
        <f t="shared" si="7"/>
        <v>0</v>
      </c>
      <c r="AJ52" t="s">
        <v>238</v>
      </c>
      <c r="AK52" s="192">
        <f t="shared" si="8"/>
        <v>0</v>
      </c>
      <c r="AL52" s="181"/>
      <c r="AM52"/>
      <c r="AO52"/>
      <c r="AP52"/>
      <c r="AR52"/>
      <c r="AS52"/>
      <c r="AU52"/>
      <c r="AV52"/>
      <c r="AW52"/>
      <c r="AX52"/>
    </row>
    <row r="53" spans="1:50">
      <c r="A53" t="s">
        <v>239</v>
      </c>
      <c r="B53" s="197">
        <f>'[1]AUG OLD'!B53</f>
        <v>0</v>
      </c>
      <c r="C53" s="180">
        <v>8550</v>
      </c>
      <c r="D53" s="163">
        <f t="shared" si="0"/>
        <v>0</v>
      </c>
      <c r="E53" s="164">
        <f>'[1]AUG OLD'!AI53</f>
        <v>0</v>
      </c>
      <c r="F53" s="163">
        <f t="shared" si="1"/>
        <v>0</v>
      </c>
      <c r="G53" s="209"/>
      <c r="H53" t="s">
        <v>239</v>
      </c>
      <c r="I53" s="197">
        <f>'[1]SEPT NEW '!B53</f>
        <v>0</v>
      </c>
      <c r="J53" s="180">
        <v>8810</v>
      </c>
      <c r="K53" s="163">
        <f t="shared" si="2"/>
        <v>0</v>
      </c>
      <c r="L53" s="164">
        <f>'[1]SEPT NEW '!AI53</f>
        <v>0</v>
      </c>
      <c r="M53" s="163">
        <f t="shared" si="3"/>
        <v>0</v>
      </c>
      <c r="N53" s="209"/>
      <c r="O53" t="s">
        <v>239</v>
      </c>
      <c r="P53" s="200">
        <f>[1]OCT!B53</f>
        <v>0</v>
      </c>
      <c r="Q53" s="180">
        <v>8810</v>
      </c>
      <c r="R53" s="163">
        <f t="shared" si="4"/>
        <v>0</v>
      </c>
      <c r="S53" s="211">
        <f>[1]OCT!AI53</f>
        <v>0</v>
      </c>
      <c r="T53" s="163">
        <f t="shared" si="5"/>
        <v>0</v>
      </c>
      <c r="U53" s="209"/>
      <c r="V53" t="s">
        <v>239</v>
      </c>
      <c r="X53" s="201">
        <f>'[1]AUG OLD'!AI53</f>
        <v>0</v>
      </c>
      <c r="Y53" s="180">
        <v>8550</v>
      </c>
      <c r="Z53" s="202">
        <f t="shared" si="6"/>
        <v>0</v>
      </c>
      <c r="AA53" t="s">
        <v>239</v>
      </c>
      <c r="AB53" s="203">
        <f>'[1]SEPT NEW '!AI53</f>
        <v>0</v>
      </c>
      <c r="AC53" s="180">
        <v>8810</v>
      </c>
      <c r="AD53" s="202">
        <f t="shared" si="9"/>
        <v>0</v>
      </c>
      <c r="AE53" t="s">
        <v>239</v>
      </c>
      <c r="AF53" s="203">
        <f>[1]OCT!AI53</f>
        <v>0</v>
      </c>
      <c r="AG53" s="180">
        <v>8810</v>
      </c>
      <c r="AH53" s="202">
        <f t="shared" si="7"/>
        <v>0</v>
      </c>
      <c r="AJ53" t="s">
        <v>239</v>
      </c>
      <c r="AK53" s="192">
        <f t="shared" si="8"/>
        <v>0</v>
      </c>
      <c r="AL53" s="181"/>
      <c r="AM53"/>
      <c r="AO53"/>
      <c r="AP53"/>
      <c r="AR53"/>
      <c r="AS53"/>
      <c r="AU53"/>
      <c r="AV53"/>
      <c r="AW53"/>
      <c r="AX53"/>
    </row>
    <row r="54" spans="1:50">
      <c r="A54" t="s">
        <v>240</v>
      </c>
      <c r="B54" s="197">
        <f>'[1]AUG OLD'!B54</f>
        <v>0</v>
      </c>
      <c r="C54" s="180">
        <v>9780</v>
      </c>
      <c r="D54" s="163">
        <f t="shared" si="0"/>
        <v>0</v>
      </c>
      <c r="E54" s="164">
        <f>'[1]AUG OLD'!AI54</f>
        <v>0</v>
      </c>
      <c r="F54" s="163">
        <f t="shared" si="1"/>
        <v>0</v>
      </c>
      <c r="G54" s="209"/>
      <c r="H54" t="s">
        <v>240</v>
      </c>
      <c r="I54" s="197">
        <f>'[1]SEPT NEW '!B54</f>
        <v>0</v>
      </c>
      <c r="J54" s="180">
        <v>10070</v>
      </c>
      <c r="K54" s="163">
        <f t="shared" si="2"/>
        <v>0</v>
      </c>
      <c r="L54" s="164">
        <f>'[1]SEPT NEW '!AI54</f>
        <v>0</v>
      </c>
      <c r="M54" s="163">
        <f t="shared" si="3"/>
        <v>0</v>
      </c>
      <c r="N54" s="209"/>
      <c r="O54" t="s">
        <v>240</v>
      </c>
      <c r="P54" s="200">
        <f>[1]OCT!B54</f>
        <v>0</v>
      </c>
      <c r="Q54" s="180">
        <v>10070</v>
      </c>
      <c r="R54" s="163">
        <f t="shared" si="4"/>
        <v>0</v>
      </c>
      <c r="S54" s="211">
        <f>[1]OCT!AI54</f>
        <v>0</v>
      </c>
      <c r="T54" s="163">
        <f t="shared" si="5"/>
        <v>0</v>
      </c>
      <c r="U54" s="209"/>
      <c r="V54" t="s">
        <v>240</v>
      </c>
      <c r="X54" s="201">
        <f>'[1]AUG OLD'!AI54</f>
        <v>0</v>
      </c>
      <c r="Y54" s="180">
        <v>9780</v>
      </c>
      <c r="Z54" s="202">
        <f t="shared" si="6"/>
        <v>0</v>
      </c>
      <c r="AA54" t="s">
        <v>240</v>
      </c>
      <c r="AB54" s="203">
        <f>'[1]SEPT NEW '!AI54</f>
        <v>0</v>
      </c>
      <c r="AC54" s="180">
        <v>10070</v>
      </c>
      <c r="AD54" s="202">
        <f t="shared" si="9"/>
        <v>0</v>
      </c>
      <c r="AE54" t="s">
        <v>240</v>
      </c>
      <c r="AF54" s="203">
        <f>[1]OCT!AI54</f>
        <v>0</v>
      </c>
      <c r="AG54" s="180">
        <v>10070</v>
      </c>
      <c r="AH54" s="202">
        <f t="shared" si="7"/>
        <v>0</v>
      </c>
      <c r="AJ54" t="s">
        <v>240</v>
      </c>
      <c r="AK54" s="192">
        <f t="shared" si="8"/>
        <v>0</v>
      </c>
      <c r="AL54" s="181"/>
      <c r="AM54"/>
      <c r="AO54"/>
      <c r="AP54"/>
      <c r="AR54"/>
      <c r="AS54"/>
      <c r="AU54"/>
      <c r="AV54"/>
      <c r="AW54"/>
      <c r="AX54"/>
    </row>
    <row r="55" spans="1:50">
      <c r="A55" t="s">
        <v>241</v>
      </c>
      <c r="B55" s="197">
        <f>'[1]AUG OLD'!B55</f>
        <v>0</v>
      </c>
      <c r="C55" s="180">
        <v>5570</v>
      </c>
      <c r="D55" s="163">
        <f t="shared" si="0"/>
        <v>0</v>
      </c>
      <c r="E55" s="164">
        <f>'[1]AUG OLD'!AI55</f>
        <v>0</v>
      </c>
      <c r="F55" s="163">
        <f t="shared" si="1"/>
        <v>0</v>
      </c>
      <c r="G55" s="209"/>
      <c r="H55" t="s">
        <v>241</v>
      </c>
      <c r="I55" s="197">
        <f>'[1]SEPT NEW '!B55</f>
        <v>0</v>
      </c>
      <c r="J55" s="180">
        <v>5740</v>
      </c>
      <c r="K55" s="163">
        <f t="shared" si="2"/>
        <v>0</v>
      </c>
      <c r="L55" s="164">
        <f>'[1]SEPT NEW '!AI55</f>
        <v>0</v>
      </c>
      <c r="M55" s="163">
        <f t="shared" si="3"/>
        <v>0</v>
      </c>
      <c r="N55" s="209"/>
      <c r="O55" t="s">
        <v>241</v>
      </c>
      <c r="P55" s="200">
        <f>[1]OCT!B55</f>
        <v>0</v>
      </c>
      <c r="Q55" s="180">
        <v>5740</v>
      </c>
      <c r="R55" s="163">
        <f t="shared" si="4"/>
        <v>0</v>
      </c>
      <c r="S55" s="211">
        <f>[1]OCT!AI55</f>
        <v>0</v>
      </c>
      <c r="T55" s="163">
        <f t="shared" si="5"/>
        <v>0</v>
      </c>
      <c r="U55" s="209"/>
      <c r="V55" t="s">
        <v>241</v>
      </c>
      <c r="X55" s="201">
        <f>'[1]AUG OLD'!AI55</f>
        <v>0</v>
      </c>
      <c r="Y55" s="180">
        <v>5570</v>
      </c>
      <c r="Z55" s="202">
        <f t="shared" si="6"/>
        <v>0</v>
      </c>
      <c r="AA55" t="s">
        <v>241</v>
      </c>
      <c r="AB55" s="203">
        <f>'[1]SEPT NEW '!AI55</f>
        <v>0</v>
      </c>
      <c r="AC55" s="180">
        <v>5740</v>
      </c>
      <c r="AD55" s="202">
        <f t="shared" si="9"/>
        <v>0</v>
      </c>
      <c r="AE55" t="s">
        <v>241</v>
      </c>
      <c r="AF55" s="203">
        <f>[1]OCT!AI55</f>
        <v>0</v>
      </c>
      <c r="AG55" s="180">
        <v>5740</v>
      </c>
      <c r="AH55" s="202">
        <f t="shared" si="7"/>
        <v>0</v>
      </c>
      <c r="AJ55" t="s">
        <v>241</v>
      </c>
      <c r="AK55" s="192">
        <f t="shared" si="8"/>
        <v>0</v>
      </c>
      <c r="AL55" s="181"/>
      <c r="AM55"/>
      <c r="AO55"/>
      <c r="AP55"/>
      <c r="AR55"/>
      <c r="AS55"/>
      <c r="AU55"/>
      <c r="AV55"/>
      <c r="AW55"/>
      <c r="AX55"/>
    </row>
    <row r="56" spans="1:50">
      <c r="A56" t="s">
        <v>242</v>
      </c>
      <c r="B56" s="197">
        <f>'[1]AUG OLD'!B56</f>
        <v>0</v>
      </c>
      <c r="C56" s="180">
        <v>14780</v>
      </c>
      <c r="D56" s="163">
        <f t="shared" si="0"/>
        <v>0</v>
      </c>
      <c r="E56" s="164">
        <f>'[1]AUG OLD'!AI56</f>
        <v>0</v>
      </c>
      <c r="F56" s="163">
        <f t="shared" si="1"/>
        <v>0</v>
      </c>
      <c r="G56" s="209"/>
      <c r="H56" t="s">
        <v>242</v>
      </c>
      <c r="I56" s="197">
        <f>'[1]SEPT NEW '!B56</f>
        <v>0</v>
      </c>
      <c r="J56" s="180">
        <v>15220</v>
      </c>
      <c r="K56" s="163">
        <f t="shared" si="2"/>
        <v>0</v>
      </c>
      <c r="L56" s="164">
        <f>'[1]SEPT NEW '!AI56</f>
        <v>0</v>
      </c>
      <c r="M56" s="163">
        <f t="shared" si="3"/>
        <v>0</v>
      </c>
      <c r="N56" s="209"/>
      <c r="O56" t="s">
        <v>242</v>
      </c>
      <c r="P56" s="200">
        <f>[1]OCT!B56</f>
        <v>0</v>
      </c>
      <c r="Q56" s="180">
        <v>15220</v>
      </c>
      <c r="R56" s="163">
        <f t="shared" si="4"/>
        <v>0</v>
      </c>
      <c r="S56" s="211">
        <f>[1]OCT!AI56</f>
        <v>0</v>
      </c>
      <c r="T56" s="163">
        <f t="shared" si="5"/>
        <v>0</v>
      </c>
      <c r="U56" s="209"/>
      <c r="V56" t="s">
        <v>242</v>
      </c>
      <c r="X56" s="201">
        <f>'[1]AUG OLD'!AI56</f>
        <v>0</v>
      </c>
      <c r="Y56" s="180">
        <v>14780</v>
      </c>
      <c r="Z56" s="202">
        <f t="shared" si="6"/>
        <v>0</v>
      </c>
      <c r="AA56" t="s">
        <v>242</v>
      </c>
      <c r="AB56" s="203">
        <f>'[1]SEPT NEW '!AI56</f>
        <v>0</v>
      </c>
      <c r="AC56" s="180">
        <v>15220</v>
      </c>
      <c r="AD56" s="202">
        <f t="shared" si="9"/>
        <v>0</v>
      </c>
      <c r="AE56" t="s">
        <v>242</v>
      </c>
      <c r="AF56" s="203">
        <f>[1]OCT!AI56</f>
        <v>0</v>
      </c>
      <c r="AG56" s="180">
        <v>15220</v>
      </c>
      <c r="AH56" s="202">
        <f t="shared" si="7"/>
        <v>0</v>
      </c>
      <c r="AJ56" t="s">
        <v>242</v>
      </c>
      <c r="AK56" s="192">
        <f t="shared" si="8"/>
        <v>0</v>
      </c>
      <c r="AL56" s="181"/>
      <c r="AM56"/>
      <c r="AO56"/>
      <c r="AP56"/>
      <c r="AR56"/>
      <c r="AS56"/>
      <c r="AU56"/>
      <c r="AV56"/>
      <c r="AW56"/>
      <c r="AX56"/>
    </row>
    <row r="57" spans="1:50">
      <c r="A57" t="s">
        <v>243</v>
      </c>
      <c r="B57" s="197">
        <f>'[1]AUG OLD'!B57</f>
        <v>0</v>
      </c>
      <c r="C57" s="180">
        <v>9210</v>
      </c>
      <c r="D57" s="163">
        <f t="shared" si="0"/>
        <v>0</v>
      </c>
      <c r="E57" s="164">
        <f>'[1]AUG OLD'!AI57</f>
        <v>0</v>
      </c>
      <c r="F57" s="163">
        <f t="shared" si="1"/>
        <v>0</v>
      </c>
      <c r="G57" s="209"/>
      <c r="H57" t="s">
        <v>243</v>
      </c>
      <c r="I57" s="197">
        <f>'[1]SEPT NEW '!B57</f>
        <v>0</v>
      </c>
      <c r="J57" s="180">
        <v>9490</v>
      </c>
      <c r="K57" s="163">
        <f t="shared" si="2"/>
        <v>0</v>
      </c>
      <c r="L57" s="164">
        <f>'[1]SEPT NEW '!AI57</f>
        <v>0</v>
      </c>
      <c r="M57" s="163">
        <f t="shared" si="3"/>
        <v>0</v>
      </c>
      <c r="N57" s="209"/>
      <c r="O57" t="s">
        <v>243</v>
      </c>
      <c r="P57" s="200">
        <f>[1]OCT!B57</f>
        <v>0</v>
      </c>
      <c r="Q57" s="180">
        <v>9490</v>
      </c>
      <c r="R57" s="163">
        <f t="shared" si="4"/>
        <v>0</v>
      </c>
      <c r="S57" s="211">
        <f>[1]OCT!AI57</f>
        <v>0</v>
      </c>
      <c r="T57" s="163">
        <f t="shared" si="5"/>
        <v>0</v>
      </c>
      <c r="U57" s="209"/>
      <c r="V57" t="s">
        <v>243</v>
      </c>
      <c r="X57" s="201">
        <f>'[1]AUG OLD'!AI57</f>
        <v>0</v>
      </c>
      <c r="Y57" s="180">
        <v>9210</v>
      </c>
      <c r="Z57" s="202">
        <f t="shared" si="6"/>
        <v>0</v>
      </c>
      <c r="AA57" t="s">
        <v>243</v>
      </c>
      <c r="AB57" s="203">
        <f>'[1]SEPT NEW '!AI57</f>
        <v>0</v>
      </c>
      <c r="AC57" s="180">
        <v>9490</v>
      </c>
      <c r="AD57" s="202">
        <f t="shared" si="9"/>
        <v>0</v>
      </c>
      <c r="AE57" t="s">
        <v>243</v>
      </c>
      <c r="AF57" s="203">
        <f>[1]OCT!AI57</f>
        <v>0</v>
      </c>
      <c r="AG57" s="180">
        <v>9490</v>
      </c>
      <c r="AH57" s="202">
        <f t="shared" si="7"/>
        <v>0</v>
      </c>
      <c r="AJ57" t="s">
        <v>243</v>
      </c>
      <c r="AK57" s="192">
        <f t="shared" si="8"/>
        <v>0</v>
      </c>
      <c r="AL57" s="181"/>
      <c r="AM57"/>
      <c r="AO57"/>
      <c r="AP57"/>
      <c r="AR57"/>
      <c r="AS57"/>
      <c r="AU57"/>
      <c r="AV57"/>
      <c r="AW57"/>
      <c r="AX57"/>
    </row>
    <row r="58" spans="1:50">
      <c r="A58" t="s">
        <v>244</v>
      </c>
      <c r="B58" s="197">
        <f>'[1]AUG OLD'!B58</f>
        <v>0</v>
      </c>
      <c r="C58" s="180">
        <v>8960</v>
      </c>
      <c r="D58" s="163">
        <f t="shared" si="0"/>
        <v>0</v>
      </c>
      <c r="E58" s="164">
        <f>'[1]AUG OLD'!AI58</f>
        <v>0</v>
      </c>
      <c r="F58" s="163">
        <f t="shared" si="1"/>
        <v>0</v>
      </c>
      <c r="G58" s="209"/>
      <c r="H58" t="s">
        <v>244</v>
      </c>
      <c r="I58" s="197">
        <f>'[1]SEPT NEW '!B58</f>
        <v>0</v>
      </c>
      <c r="J58" s="180">
        <v>9230</v>
      </c>
      <c r="K58" s="163">
        <f t="shared" si="2"/>
        <v>0</v>
      </c>
      <c r="L58" s="164">
        <f>'[1]SEPT NEW '!AI58</f>
        <v>0</v>
      </c>
      <c r="M58" s="163">
        <f t="shared" si="3"/>
        <v>0</v>
      </c>
      <c r="N58" s="209"/>
      <c r="O58" t="s">
        <v>244</v>
      </c>
      <c r="P58" s="200">
        <f>[1]OCT!B58</f>
        <v>0</v>
      </c>
      <c r="Q58" s="180">
        <v>9230</v>
      </c>
      <c r="R58" s="163">
        <f t="shared" si="4"/>
        <v>0</v>
      </c>
      <c r="S58" s="211">
        <f>[1]OCT!AI58</f>
        <v>0</v>
      </c>
      <c r="T58" s="163">
        <f t="shared" si="5"/>
        <v>0</v>
      </c>
      <c r="U58" s="209"/>
      <c r="V58" t="s">
        <v>244</v>
      </c>
      <c r="X58" s="201">
        <f>'[1]AUG OLD'!AI58</f>
        <v>0</v>
      </c>
      <c r="Y58" s="180">
        <v>8960</v>
      </c>
      <c r="Z58" s="202">
        <f t="shared" si="6"/>
        <v>0</v>
      </c>
      <c r="AA58" t="s">
        <v>244</v>
      </c>
      <c r="AB58" s="203">
        <f>'[1]SEPT NEW '!AI58</f>
        <v>0</v>
      </c>
      <c r="AC58" s="180">
        <v>9230</v>
      </c>
      <c r="AD58" s="202">
        <f t="shared" si="9"/>
        <v>0</v>
      </c>
      <c r="AE58" t="s">
        <v>244</v>
      </c>
      <c r="AF58" s="203">
        <f>[1]OCT!AI58</f>
        <v>0</v>
      </c>
      <c r="AG58" s="180">
        <v>9230</v>
      </c>
      <c r="AH58" s="202">
        <f t="shared" si="7"/>
        <v>0</v>
      </c>
      <c r="AJ58" t="s">
        <v>244</v>
      </c>
      <c r="AK58" s="192">
        <f t="shared" si="8"/>
        <v>0</v>
      </c>
      <c r="AL58" s="181"/>
      <c r="AM58"/>
      <c r="AO58"/>
      <c r="AP58"/>
      <c r="AR58"/>
      <c r="AS58"/>
      <c r="AU58"/>
      <c r="AV58"/>
      <c r="AW58"/>
      <c r="AX58"/>
    </row>
    <row r="59" spans="1:50">
      <c r="A59" t="s">
        <v>245</v>
      </c>
      <c r="B59" s="197">
        <f>'[1]AUG OLD'!B59</f>
        <v>0</v>
      </c>
      <c r="C59" s="180">
        <v>6230</v>
      </c>
      <c r="D59" s="163">
        <f t="shared" si="0"/>
        <v>0</v>
      </c>
      <c r="E59" s="164">
        <f>'[1]AUG OLD'!AI59</f>
        <v>0</v>
      </c>
      <c r="F59" s="163">
        <f t="shared" si="1"/>
        <v>0</v>
      </c>
      <c r="G59" s="209"/>
      <c r="H59" t="s">
        <v>245</v>
      </c>
      <c r="I59" s="197">
        <f>'[1]SEPT NEW '!B59</f>
        <v>0</v>
      </c>
      <c r="J59" s="180">
        <v>6420</v>
      </c>
      <c r="K59" s="163">
        <f t="shared" si="2"/>
        <v>0</v>
      </c>
      <c r="L59" s="164">
        <f>'[1]SEPT NEW '!AI59</f>
        <v>0</v>
      </c>
      <c r="M59" s="163">
        <f t="shared" si="3"/>
        <v>0</v>
      </c>
      <c r="N59" s="209"/>
      <c r="O59" t="s">
        <v>245</v>
      </c>
      <c r="P59" s="200">
        <f>[1]OCT!B59</f>
        <v>0</v>
      </c>
      <c r="Q59" s="180">
        <v>6420</v>
      </c>
      <c r="R59" s="163">
        <f t="shared" si="4"/>
        <v>0</v>
      </c>
      <c r="S59" s="211">
        <f>[1]OCT!AI59</f>
        <v>0</v>
      </c>
      <c r="T59" s="163">
        <f t="shared" si="5"/>
        <v>0</v>
      </c>
      <c r="U59" s="209"/>
      <c r="V59" t="s">
        <v>245</v>
      </c>
      <c r="X59" s="201">
        <f>'[1]AUG OLD'!AI59</f>
        <v>0</v>
      </c>
      <c r="Y59" s="180">
        <v>6230</v>
      </c>
      <c r="Z59" s="202">
        <f t="shared" si="6"/>
        <v>0</v>
      </c>
      <c r="AA59" t="s">
        <v>245</v>
      </c>
      <c r="AB59" s="203">
        <f>'[1]SEPT NEW '!AI59</f>
        <v>0</v>
      </c>
      <c r="AC59" s="180">
        <v>6420</v>
      </c>
      <c r="AD59" s="202">
        <f t="shared" si="9"/>
        <v>0</v>
      </c>
      <c r="AE59" t="s">
        <v>245</v>
      </c>
      <c r="AF59" s="203">
        <f>[1]OCT!AI59</f>
        <v>0</v>
      </c>
      <c r="AG59" s="180">
        <v>6420</v>
      </c>
      <c r="AH59" s="202">
        <f t="shared" si="7"/>
        <v>0</v>
      </c>
      <c r="AJ59" t="s">
        <v>245</v>
      </c>
      <c r="AK59" s="192">
        <f t="shared" si="8"/>
        <v>0</v>
      </c>
      <c r="AL59" s="181"/>
      <c r="AM59"/>
      <c r="AO59"/>
      <c r="AP59"/>
      <c r="AR59"/>
      <c r="AS59"/>
      <c r="AU59"/>
      <c r="AV59"/>
      <c r="AW59"/>
      <c r="AX59"/>
    </row>
    <row r="60" spans="1:50">
      <c r="A60" t="s">
        <v>246</v>
      </c>
      <c r="B60" s="197">
        <f>'[1]AUG OLD'!B60</f>
        <v>0</v>
      </c>
      <c r="C60" s="180"/>
      <c r="D60" s="163">
        <f t="shared" si="0"/>
        <v>0</v>
      </c>
      <c r="E60" s="164">
        <f>'[1]AUG OLD'!AI60</f>
        <v>0</v>
      </c>
      <c r="F60" s="163">
        <f t="shared" si="1"/>
        <v>0</v>
      </c>
      <c r="G60" s="209"/>
      <c r="H60" t="s">
        <v>246</v>
      </c>
      <c r="I60" s="197">
        <f>'[1]SEPT NEW '!B60</f>
        <v>0</v>
      </c>
      <c r="J60" s="180">
        <v>5800</v>
      </c>
      <c r="K60" s="163">
        <f>J60*I60</f>
        <v>0</v>
      </c>
      <c r="L60" s="164">
        <f>'[1]SEPT NEW '!AI60</f>
        <v>0</v>
      </c>
      <c r="M60" s="163">
        <f>L60*J60</f>
        <v>0</v>
      </c>
      <c r="N60" s="209"/>
      <c r="O60" t="s">
        <v>246</v>
      </c>
      <c r="P60" s="200">
        <f>[1]OCT!B60</f>
        <v>0</v>
      </c>
      <c r="Q60" s="180">
        <v>5800</v>
      </c>
      <c r="R60" s="163">
        <f t="shared" si="4"/>
        <v>0</v>
      </c>
      <c r="S60" s="211">
        <f>[1]OCT!AI60</f>
        <v>0</v>
      </c>
      <c r="T60" s="163">
        <f t="shared" si="5"/>
        <v>0</v>
      </c>
      <c r="U60" s="209"/>
      <c r="V60" t="s">
        <v>246</v>
      </c>
      <c r="X60" s="201">
        <f>'[1]AUG OLD'!AI60</f>
        <v>0</v>
      </c>
      <c r="Y60" s="180"/>
      <c r="Z60" s="202"/>
      <c r="AA60" t="s">
        <v>246</v>
      </c>
      <c r="AB60" s="203">
        <f>'[1]SEPT NEW '!AI60</f>
        <v>0</v>
      </c>
      <c r="AC60" s="180">
        <v>5800</v>
      </c>
      <c r="AD60" s="202">
        <f t="shared" si="9"/>
        <v>0</v>
      </c>
      <c r="AE60" t="s">
        <v>246</v>
      </c>
      <c r="AF60" s="203">
        <f>[1]OCT!AI60</f>
        <v>0</v>
      </c>
      <c r="AG60" s="180">
        <v>5800</v>
      </c>
      <c r="AH60" s="202">
        <f t="shared" si="7"/>
        <v>0</v>
      </c>
      <c r="AJ60" t="s">
        <v>246</v>
      </c>
      <c r="AK60" s="192">
        <f t="shared" si="8"/>
        <v>0</v>
      </c>
      <c r="AL60" s="181"/>
      <c r="AM60"/>
      <c r="AO60"/>
      <c r="AP60"/>
      <c r="AR60"/>
      <c r="AS60"/>
      <c r="AU60"/>
      <c r="AV60"/>
      <c r="AW60"/>
      <c r="AX60"/>
    </row>
    <row r="61" spans="1:50">
      <c r="B61" s="197">
        <f>'[1]AUG OLD'!B61</f>
        <v>0</v>
      </c>
      <c r="C61" s="180"/>
      <c r="D61" s="163">
        <f t="shared" si="0"/>
        <v>0</v>
      </c>
      <c r="E61" s="164">
        <f>'[1]AUG OLD'!AI61</f>
        <v>0</v>
      </c>
      <c r="F61" s="163">
        <f t="shared" si="1"/>
        <v>0</v>
      </c>
      <c r="G61" s="209"/>
      <c r="I61" s="197">
        <f>'[1]SEPT NEW '!B61</f>
        <v>0</v>
      </c>
      <c r="J61" s="180"/>
      <c r="K61" s="163">
        <f>J61*I61</f>
        <v>0</v>
      </c>
      <c r="L61" s="164">
        <f>'[1]SEPT NEW '!AI61</f>
        <v>0</v>
      </c>
      <c r="M61" s="163">
        <f>L61*J61</f>
        <v>0</v>
      </c>
      <c r="N61" s="209"/>
      <c r="P61" s="200">
        <f>[1]OCT!B61</f>
        <v>0</v>
      </c>
      <c r="Q61" s="180"/>
      <c r="R61" s="163">
        <f t="shared" si="4"/>
        <v>0</v>
      </c>
      <c r="S61" s="211">
        <f>[1]OCT!AI61</f>
        <v>0</v>
      </c>
      <c r="T61" s="163">
        <f t="shared" si="5"/>
        <v>0</v>
      </c>
      <c r="U61" s="209"/>
      <c r="X61" s="201">
        <f>'[1]AUG OLD'!AI61</f>
        <v>0</v>
      </c>
      <c r="Y61" s="180"/>
      <c r="Z61" s="202">
        <f t="shared" si="6"/>
        <v>0</v>
      </c>
      <c r="AB61" s="203">
        <f>'[1]SEPT NEW '!AI61</f>
        <v>0</v>
      </c>
      <c r="AC61" s="180"/>
      <c r="AD61" s="202">
        <f t="shared" si="9"/>
        <v>0</v>
      </c>
      <c r="AF61" s="203">
        <f>[1]OCT!AI61</f>
        <v>0</v>
      </c>
      <c r="AG61" s="180"/>
      <c r="AH61" s="202">
        <f t="shared" si="7"/>
        <v>0</v>
      </c>
      <c r="AK61" s="192">
        <f t="shared" si="8"/>
        <v>0</v>
      </c>
      <c r="AL61" s="181"/>
      <c r="AM61"/>
      <c r="AO61"/>
      <c r="AP61"/>
      <c r="AR61"/>
      <c r="AS61"/>
      <c r="AU61"/>
      <c r="AV61"/>
      <c r="AW61"/>
      <c r="AX61"/>
    </row>
    <row r="62" spans="1:50" ht="15.75">
      <c r="A62" s="206" t="s">
        <v>247</v>
      </c>
      <c r="B62" s="197">
        <f>'[1]AUG OLD'!B62</f>
        <v>0</v>
      </c>
      <c r="C62" s="180"/>
      <c r="D62" s="163">
        <f t="shared" si="0"/>
        <v>0</v>
      </c>
      <c r="E62" s="164">
        <f>'[1]AUG OLD'!AI62</f>
        <v>0</v>
      </c>
      <c r="F62" s="163">
        <f t="shared" si="1"/>
        <v>0</v>
      </c>
      <c r="G62" s="209"/>
      <c r="H62" s="206" t="s">
        <v>247</v>
      </c>
      <c r="I62" s="197">
        <f>'[1]SEPT NEW '!B62</f>
        <v>0</v>
      </c>
      <c r="J62" s="180"/>
      <c r="K62" s="163">
        <f>J62*I62</f>
        <v>0</v>
      </c>
      <c r="L62" s="164">
        <f>'[1]SEPT NEW '!AI62</f>
        <v>0</v>
      </c>
      <c r="M62" s="163">
        <f>L62*J62</f>
        <v>0</v>
      </c>
      <c r="N62" s="209"/>
      <c r="O62" s="206" t="s">
        <v>247</v>
      </c>
      <c r="P62" s="200">
        <f>[1]OCT!B62</f>
        <v>0</v>
      </c>
      <c r="Q62" s="180"/>
      <c r="R62" s="163">
        <f t="shared" si="4"/>
        <v>0</v>
      </c>
      <c r="S62" s="211">
        <f>[1]OCT!AI62</f>
        <v>0</v>
      </c>
      <c r="T62" s="163">
        <f t="shared" si="5"/>
        <v>0</v>
      </c>
      <c r="U62" s="209"/>
      <c r="V62" s="206" t="s">
        <v>247</v>
      </c>
      <c r="W62" s="206"/>
      <c r="X62" s="201">
        <f>'[1]AUG OLD'!AI62</f>
        <v>0</v>
      </c>
      <c r="Y62" s="180"/>
      <c r="Z62" s="202">
        <f t="shared" si="6"/>
        <v>0</v>
      </c>
      <c r="AA62" s="206" t="s">
        <v>247</v>
      </c>
      <c r="AB62" s="203">
        <f>'[1]SEPT NEW '!AI62</f>
        <v>0</v>
      </c>
      <c r="AC62" s="180"/>
      <c r="AD62" s="202">
        <f t="shared" si="9"/>
        <v>0</v>
      </c>
      <c r="AE62" s="206" t="s">
        <v>247</v>
      </c>
      <c r="AF62" s="203">
        <f>[1]OCT!AI62</f>
        <v>0</v>
      </c>
      <c r="AG62" s="180"/>
      <c r="AH62" s="202">
        <f t="shared" si="7"/>
        <v>0</v>
      </c>
      <c r="AJ62" s="206" t="s">
        <v>247</v>
      </c>
      <c r="AK62" s="192">
        <f t="shared" si="8"/>
        <v>0</v>
      </c>
      <c r="AL62" s="181"/>
      <c r="AM62"/>
      <c r="AO62"/>
      <c r="AP62"/>
      <c r="AR62"/>
      <c r="AS62"/>
      <c r="AU62"/>
      <c r="AV62"/>
      <c r="AW62"/>
      <c r="AX62"/>
    </row>
    <row r="63" spans="1:50">
      <c r="A63" t="s">
        <v>248</v>
      </c>
      <c r="B63" s="197">
        <f>'[1]AUG OLD'!B63</f>
        <v>0</v>
      </c>
      <c r="C63" s="180">
        <v>6760</v>
      </c>
      <c r="D63" s="163">
        <f t="shared" si="0"/>
        <v>0</v>
      </c>
      <c r="E63" s="164">
        <f>'[1]AUG OLD'!AI63</f>
        <v>0</v>
      </c>
      <c r="F63" s="163">
        <f t="shared" si="1"/>
        <v>0</v>
      </c>
      <c r="G63" s="209"/>
      <c r="H63" t="s">
        <v>248</v>
      </c>
      <c r="I63" s="197">
        <f>'[1]SEPT NEW '!B63</f>
        <v>0</v>
      </c>
      <c r="J63" s="180">
        <v>6960</v>
      </c>
      <c r="K63" s="163">
        <f t="shared" si="2"/>
        <v>0</v>
      </c>
      <c r="L63" s="164">
        <f>'[1]SEPT NEW '!AI63</f>
        <v>0</v>
      </c>
      <c r="M63" s="163">
        <f t="shared" si="3"/>
        <v>0</v>
      </c>
      <c r="N63" s="209"/>
      <c r="O63" t="s">
        <v>248</v>
      </c>
      <c r="P63" s="200">
        <f>[1]OCT!B63</f>
        <v>0</v>
      </c>
      <c r="Q63" s="180">
        <v>6960</v>
      </c>
      <c r="R63" s="163">
        <f t="shared" si="4"/>
        <v>0</v>
      </c>
      <c r="S63" s="211">
        <f>[1]OCT!AI63</f>
        <v>0</v>
      </c>
      <c r="T63" s="163">
        <f t="shared" si="5"/>
        <v>0</v>
      </c>
      <c r="U63" s="209"/>
      <c r="V63" t="s">
        <v>248</v>
      </c>
      <c r="X63" s="201">
        <f>'[1]AUG OLD'!AI63</f>
        <v>0</v>
      </c>
      <c r="Y63" s="180">
        <v>6760</v>
      </c>
      <c r="Z63" s="202">
        <f t="shared" si="6"/>
        <v>0</v>
      </c>
      <c r="AA63" t="s">
        <v>248</v>
      </c>
      <c r="AB63" s="203">
        <f>'[1]SEPT NEW '!AI63</f>
        <v>0</v>
      </c>
      <c r="AC63" s="180">
        <v>6960</v>
      </c>
      <c r="AD63" s="202">
        <f t="shared" si="9"/>
        <v>0</v>
      </c>
      <c r="AE63" t="s">
        <v>248</v>
      </c>
      <c r="AF63" s="203">
        <f>[1]OCT!AI63</f>
        <v>0</v>
      </c>
      <c r="AG63" s="180">
        <v>6960</v>
      </c>
      <c r="AH63" s="202">
        <f t="shared" si="7"/>
        <v>0</v>
      </c>
      <c r="AJ63" t="s">
        <v>248</v>
      </c>
      <c r="AK63" s="192">
        <f t="shared" si="8"/>
        <v>0</v>
      </c>
      <c r="AL63" s="181"/>
      <c r="AM63"/>
      <c r="AO63"/>
      <c r="AP63"/>
      <c r="AR63"/>
      <c r="AS63"/>
      <c r="AU63"/>
      <c r="AV63"/>
      <c r="AW63"/>
      <c r="AX63"/>
    </row>
    <row r="64" spans="1:50">
      <c r="A64" t="s">
        <v>249</v>
      </c>
      <c r="B64" s="197">
        <f>'[1]AUG OLD'!B64</f>
        <v>0</v>
      </c>
      <c r="C64" s="180">
        <v>7780</v>
      </c>
      <c r="D64" s="163">
        <f t="shared" si="0"/>
        <v>0</v>
      </c>
      <c r="E64" s="164">
        <f>'[1]AUG OLD'!AI64</f>
        <v>0</v>
      </c>
      <c r="F64" s="163">
        <f t="shared" si="1"/>
        <v>0</v>
      </c>
      <c r="G64" s="209"/>
      <c r="H64" t="s">
        <v>249</v>
      </c>
      <c r="I64" s="197">
        <f>'[1]SEPT NEW '!B64</f>
        <v>0</v>
      </c>
      <c r="J64" s="180">
        <v>8010</v>
      </c>
      <c r="K64" s="163">
        <f t="shared" si="2"/>
        <v>0</v>
      </c>
      <c r="L64" s="164">
        <f>'[1]SEPT NEW '!AI64</f>
        <v>0</v>
      </c>
      <c r="M64" s="163">
        <f t="shared" si="3"/>
        <v>0</v>
      </c>
      <c r="N64" s="209"/>
      <c r="O64" t="s">
        <v>249</v>
      </c>
      <c r="P64" s="200">
        <f>[1]OCT!B64</f>
        <v>0</v>
      </c>
      <c r="Q64" s="180">
        <v>8010</v>
      </c>
      <c r="R64" s="163">
        <f t="shared" si="4"/>
        <v>0</v>
      </c>
      <c r="S64" s="211">
        <f>[1]OCT!AI64</f>
        <v>0</v>
      </c>
      <c r="T64" s="163">
        <f t="shared" si="5"/>
        <v>0</v>
      </c>
      <c r="U64" s="209"/>
      <c r="V64" t="s">
        <v>249</v>
      </c>
      <c r="X64" s="201">
        <f>'[1]AUG OLD'!AI64</f>
        <v>0</v>
      </c>
      <c r="Y64" s="180">
        <v>7780</v>
      </c>
      <c r="Z64" s="202">
        <f t="shared" si="6"/>
        <v>0</v>
      </c>
      <c r="AA64" t="s">
        <v>249</v>
      </c>
      <c r="AB64" s="203">
        <f>'[1]SEPT NEW '!AI64</f>
        <v>0</v>
      </c>
      <c r="AC64" s="180">
        <v>8010</v>
      </c>
      <c r="AD64" s="202">
        <f t="shared" si="9"/>
        <v>0</v>
      </c>
      <c r="AE64" t="s">
        <v>249</v>
      </c>
      <c r="AF64" s="203">
        <f>[1]OCT!AI64</f>
        <v>0</v>
      </c>
      <c r="AG64" s="180">
        <v>8010</v>
      </c>
      <c r="AH64" s="202">
        <f t="shared" si="7"/>
        <v>0</v>
      </c>
      <c r="AJ64" t="s">
        <v>249</v>
      </c>
      <c r="AK64" s="192">
        <f t="shared" si="8"/>
        <v>0</v>
      </c>
      <c r="AL64" s="181"/>
      <c r="AM64"/>
      <c r="AO64"/>
      <c r="AP64"/>
      <c r="AR64"/>
      <c r="AS64"/>
      <c r="AU64"/>
      <c r="AV64"/>
      <c r="AW64"/>
      <c r="AX64"/>
    </row>
    <row r="65" spans="1:50">
      <c r="A65" t="s">
        <v>250</v>
      </c>
      <c r="B65" s="197">
        <f>'[1]AUG OLD'!B65</f>
        <v>0</v>
      </c>
      <c r="C65" s="180">
        <v>6800</v>
      </c>
      <c r="D65" s="163">
        <f t="shared" si="0"/>
        <v>0</v>
      </c>
      <c r="E65" s="164">
        <f>'[1]AUG OLD'!AI65</f>
        <v>0</v>
      </c>
      <c r="F65" s="163">
        <f t="shared" si="1"/>
        <v>0</v>
      </c>
      <c r="G65" s="209"/>
      <c r="H65" t="s">
        <v>250</v>
      </c>
      <c r="I65" s="197">
        <f>'[1]SEPT NEW '!B65</f>
        <v>0</v>
      </c>
      <c r="J65" s="180">
        <v>7000</v>
      </c>
      <c r="K65" s="163">
        <f t="shared" si="2"/>
        <v>0</v>
      </c>
      <c r="L65" s="164">
        <f>'[1]SEPT NEW '!AI65</f>
        <v>0</v>
      </c>
      <c r="M65" s="163">
        <f t="shared" si="3"/>
        <v>0</v>
      </c>
      <c r="N65" s="209"/>
      <c r="O65" t="s">
        <v>250</v>
      </c>
      <c r="P65" s="200">
        <f>[1]OCT!B65</f>
        <v>0</v>
      </c>
      <c r="Q65" s="180">
        <v>7000</v>
      </c>
      <c r="R65" s="163">
        <f t="shared" si="4"/>
        <v>0</v>
      </c>
      <c r="S65" s="211">
        <f>[1]OCT!AI65</f>
        <v>0</v>
      </c>
      <c r="T65" s="163">
        <f t="shared" si="5"/>
        <v>0</v>
      </c>
      <c r="U65" s="209"/>
      <c r="V65" t="s">
        <v>250</v>
      </c>
      <c r="X65" s="201">
        <f>'[1]AUG OLD'!AI65</f>
        <v>0</v>
      </c>
      <c r="Y65" s="180">
        <v>6800</v>
      </c>
      <c r="Z65" s="202">
        <f t="shared" si="6"/>
        <v>0</v>
      </c>
      <c r="AA65" t="s">
        <v>250</v>
      </c>
      <c r="AB65" s="203">
        <f>'[1]SEPT NEW '!AI65</f>
        <v>0</v>
      </c>
      <c r="AC65" s="180">
        <v>7000</v>
      </c>
      <c r="AD65" s="202">
        <f t="shared" si="9"/>
        <v>0</v>
      </c>
      <c r="AE65" t="s">
        <v>250</v>
      </c>
      <c r="AF65" s="203">
        <f>[1]OCT!AI65</f>
        <v>0</v>
      </c>
      <c r="AG65" s="180">
        <v>7000</v>
      </c>
      <c r="AH65" s="202">
        <f t="shared" si="7"/>
        <v>0</v>
      </c>
      <c r="AJ65" t="s">
        <v>250</v>
      </c>
      <c r="AK65" s="192">
        <f t="shared" si="8"/>
        <v>0</v>
      </c>
      <c r="AL65" s="181"/>
      <c r="AM65"/>
      <c r="AO65"/>
      <c r="AP65"/>
      <c r="AR65"/>
      <c r="AS65"/>
      <c r="AU65"/>
      <c r="AV65"/>
      <c r="AW65"/>
      <c r="AX65"/>
    </row>
    <row r="66" spans="1:50">
      <c r="A66" t="s">
        <v>251</v>
      </c>
      <c r="B66" s="197">
        <f>'[1]AUG OLD'!B66</f>
        <v>0</v>
      </c>
      <c r="C66" s="180">
        <v>6800</v>
      </c>
      <c r="D66" s="163">
        <f t="shared" si="0"/>
        <v>0</v>
      </c>
      <c r="E66" s="164">
        <f>'[1]AUG OLD'!AI66</f>
        <v>0</v>
      </c>
      <c r="F66" s="163">
        <f t="shared" si="1"/>
        <v>0</v>
      </c>
      <c r="G66" s="209"/>
      <c r="H66" t="s">
        <v>251</v>
      </c>
      <c r="I66" s="197">
        <f>'[1]SEPT NEW '!B66</f>
        <v>0</v>
      </c>
      <c r="J66" s="180">
        <v>7000</v>
      </c>
      <c r="K66" s="163">
        <f t="shared" si="2"/>
        <v>0</v>
      </c>
      <c r="L66" s="164">
        <f>'[1]SEPT NEW '!AI66</f>
        <v>0</v>
      </c>
      <c r="M66" s="163">
        <f t="shared" si="3"/>
        <v>0</v>
      </c>
      <c r="N66" s="209"/>
      <c r="O66" t="s">
        <v>251</v>
      </c>
      <c r="P66" s="200">
        <f>[1]OCT!B66</f>
        <v>0</v>
      </c>
      <c r="Q66" s="180">
        <v>7000</v>
      </c>
      <c r="R66" s="163">
        <f t="shared" si="4"/>
        <v>0</v>
      </c>
      <c r="S66" s="211">
        <f>[1]OCT!AI66</f>
        <v>0</v>
      </c>
      <c r="T66" s="163">
        <f t="shared" si="5"/>
        <v>0</v>
      </c>
      <c r="U66" s="209"/>
      <c r="V66" t="s">
        <v>251</v>
      </c>
      <c r="X66" s="201">
        <f>'[1]AUG OLD'!AI66</f>
        <v>0</v>
      </c>
      <c r="Y66" s="180">
        <v>6800</v>
      </c>
      <c r="Z66" s="202">
        <f t="shared" si="6"/>
        <v>0</v>
      </c>
      <c r="AA66" t="s">
        <v>251</v>
      </c>
      <c r="AB66" s="203">
        <f>'[1]SEPT NEW '!AI66</f>
        <v>0</v>
      </c>
      <c r="AC66" s="180">
        <v>7000</v>
      </c>
      <c r="AD66" s="202">
        <f t="shared" si="9"/>
        <v>0</v>
      </c>
      <c r="AE66" t="s">
        <v>251</v>
      </c>
      <c r="AF66" s="203">
        <f>[1]OCT!AI66</f>
        <v>0</v>
      </c>
      <c r="AG66" s="180">
        <v>7000</v>
      </c>
      <c r="AH66" s="202">
        <f t="shared" si="7"/>
        <v>0</v>
      </c>
      <c r="AJ66" t="s">
        <v>251</v>
      </c>
      <c r="AK66" s="192">
        <f t="shared" si="8"/>
        <v>0</v>
      </c>
      <c r="AL66" s="181"/>
      <c r="AM66"/>
      <c r="AO66"/>
      <c r="AP66"/>
      <c r="AR66"/>
      <c r="AS66"/>
      <c r="AU66"/>
      <c r="AV66"/>
      <c r="AW66"/>
      <c r="AX66"/>
    </row>
    <row r="67" spans="1:50">
      <c r="A67" t="s">
        <v>252</v>
      </c>
      <c r="B67" s="197">
        <f>'[1]AUG OLD'!B67</f>
        <v>0</v>
      </c>
      <c r="C67" s="171">
        <v>8480</v>
      </c>
      <c r="D67" s="163">
        <f t="shared" si="0"/>
        <v>0</v>
      </c>
      <c r="E67" s="164">
        <f>'[1]AUG OLD'!AI67</f>
        <v>0</v>
      </c>
      <c r="F67" s="163">
        <f t="shared" si="1"/>
        <v>0</v>
      </c>
      <c r="G67" s="209"/>
      <c r="H67" t="s">
        <v>252</v>
      </c>
      <c r="I67" s="197">
        <f>'[1]SEPT NEW '!B67</f>
        <v>0</v>
      </c>
      <c r="J67" s="171">
        <v>8730</v>
      </c>
      <c r="K67" s="163">
        <f t="shared" si="2"/>
        <v>0</v>
      </c>
      <c r="L67" s="164">
        <f>'[1]SEPT NEW '!AI67</f>
        <v>0</v>
      </c>
      <c r="M67" s="163">
        <f t="shared" si="3"/>
        <v>0</v>
      </c>
      <c r="N67" s="209"/>
      <c r="O67" t="s">
        <v>252</v>
      </c>
      <c r="P67" s="200">
        <f>[1]OCT!B67</f>
        <v>0</v>
      </c>
      <c r="Q67" s="171">
        <v>8730</v>
      </c>
      <c r="R67" s="163">
        <f t="shared" si="4"/>
        <v>0</v>
      </c>
      <c r="S67" s="211">
        <f>[1]OCT!AI67</f>
        <v>0</v>
      </c>
      <c r="T67" s="163">
        <f t="shared" si="5"/>
        <v>0</v>
      </c>
      <c r="U67" s="209"/>
      <c r="V67" t="s">
        <v>252</v>
      </c>
      <c r="X67" s="201">
        <f>'[1]AUG OLD'!AI67</f>
        <v>0</v>
      </c>
      <c r="Y67" s="171">
        <v>8480</v>
      </c>
      <c r="Z67" s="202">
        <f t="shared" si="6"/>
        <v>0</v>
      </c>
      <c r="AA67" t="s">
        <v>252</v>
      </c>
      <c r="AB67" s="203">
        <f>'[1]SEPT NEW '!AI67</f>
        <v>0</v>
      </c>
      <c r="AC67" s="171">
        <v>8730</v>
      </c>
      <c r="AD67" s="202">
        <f t="shared" si="9"/>
        <v>0</v>
      </c>
      <c r="AE67" t="s">
        <v>252</v>
      </c>
      <c r="AF67" s="203">
        <f>[1]OCT!AI67</f>
        <v>0</v>
      </c>
      <c r="AG67" s="171">
        <v>8730</v>
      </c>
      <c r="AH67" s="202">
        <f t="shared" si="7"/>
        <v>0</v>
      </c>
      <c r="AJ67" t="s">
        <v>252</v>
      </c>
      <c r="AK67" s="192">
        <f t="shared" si="8"/>
        <v>0</v>
      </c>
      <c r="AL67" s="181"/>
      <c r="AM67"/>
      <c r="AO67"/>
      <c r="AP67"/>
      <c r="AR67"/>
      <c r="AS67"/>
      <c r="AU67"/>
      <c r="AV67"/>
      <c r="AW67"/>
      <c r="AX67"/>
    </row>
    <row r="68" spans="1:50">
      <c r="A68" t="s">
        <v>253</v>
      </c>
      <c r="B68" s="197">
        <f>'[1]AUG OLD'!B68</f>
        <v>0</v>
      </c>
      <c r="C68" s="171">
        <v>6400</v>
      </c>
      <c r="D68" s="163">
        <f t="shared" si="0"/>
        <v>0</v>
      </c>
      <c r="E68" s="164">
        <f>'[1]AUG OLD'!AI68</f>
        <v>0</v>
      </c>
      <c r="F68" s="163">
        <f t="shared" si="1"/>
        <v>0</v>
      </c>
      <c r="G68" s="209"/>
      <c r="H68" t="s">
        <v>253</v>
      </c>
      <c r="I68" s="197">
        <f>'[1]SEPT NEW '!B68</f>
        <v>0</v>
      </c>
      <c r="J68" s="171">
        <v>6590</v>
      </c>
      <c r="K68" s="163">
        <f t="shared" si="2"/>
        <v>0</v>
      </c>
      <c r="L68" s="164">
        <f>'[1]SEPT NEW '!AI68</f>
        <v>0</v>
      </c>
      <c r="M68" s="163">
        <f t="shared" si="3"/>
        <v>0</v>
      </c>
      <c r="N68" s="209"/>
      <c r="O68" t="s">
        <v>253</v>
      </c>
      <c r="P68" s="200">
        <f>[1]OCT!B68</f>
        <v>0</v>
      </c>
      <c r="Q68" s="171">
        <v>6590</v>
      </c>
      <c r="R68" s="163">
        <f t="shared" si="4"/>
        <v>0</v>
      </c>
      <c r="S68" s="211">
        <f>[1]OCT!AI68</f>
        <v>0</v>
      </c>
      <c r="T68" s="163">
        <f t="shared" si="5"/>
        <v>0</v>
      </c>
      <c r="U68" s="209"/>
      <c r="V68" t="s">
        <v>253</v>
      </c>
      <c r="X68" s="201">
        <f>'[1]AUG OLD'!AI68</f>
        <v>0</v>
      </c>
      <c r="Y68" s="171">
        <v>6400</v>
      </c>
      <c r="Z68" s="202">
        <f t="shared" si="6"/>
        <v>0</v>
      </c>
      <c r="AA68" t="s">
        <v>253</v>
      </c>
      <c r="AB68" s="203">
        <f>'[1]SEPT NEW '!AI68</f>
        <v>0</v>
      </c>
      <c r="AC68" s="171">
        <v>6590</v>
      </c>
      <c r="AD68" s="202">
        <f t="shared" si="9"/>
        <v>0</v>
      </c>
      <c r="AE68" t="s">
        <v>253</v>
      </c>
      <c r="AF68" s="203">
        <f>[1]OCT!AI68</f>
        <v>0</v>
      </c>
      <c r="AG68" s="171">
        <v>6590</v>
      </c>
      <c r="AH68" s="202">
        <f t="shared" si="7"/>
        <v>0</v>
      </c>
      <c r="AJ68" t="s">
        <v>253</v>
      </c>
      <c r="AK68" s="192">
        <f t="shared" si="8"/>
        <v>0</v>
      </c>
      <c r="AL68" s="181"/>
      <c r="AM68"/>
      <c r="AO68"/>
      <c r="AP68"/>
      <c r="AR68"/>
      <c r="AS68"/>
      <c r="AU68"/>
      <c r="AV68"/>
      <c r="AW68"/>
      <c r="AX68"/>
    </row>
    <row r="69" spans="1:50">
      <c r="A69" t="s">
        <v>254</v>
      </c>
      <c r="B69" s="197">
        <f>'[1]AUG OLD'!B69</f>
        <v>0</v>
      </c>
      <c r="C69" s="171">
        <v>11220</v>
      </c>
      <c r="D69" s="163">
        <f t="shared" ref="D69:D89" si="10">C69*B69</f>
        <v>0</v>
      </c>
      <c r="E69" s="164">
        <f>'[1]AUG OLD'!AI69</f>
        <v>0</v>
      </c>
      <c r="F69" s="163">
        <f t="shared" ref="F69:F104" si="11">E69*C69</f>
        <v>0</v>
      </c>
      <c r="G69" s="209"/>
      <c r="H69" t="s">
        <v>254</v>
      </c>
      <c r="I69" s="197">
        <f>'[1]SEPT NEW '!B69</f>
        <v>0</v>
      </c>
      <c r="J69" s="171">
        <v>11560</v>
      </c>
      <c r="K69" s="163">
        <f t="shared" si="2"/>
        <v>0</v>
      </c>
      <c r="L69" s="164">
        <f>'[1]SEPT NEW '!AI69</f>
        <v>0</v>
      </c>
      <c r="M69" s="163">
        <f t="shared" si="3"/>
        <v>0</v>
      </c>
      <c r="N69" s="209"/>
      <c r="O69" t="s">
        <v>254</v>
      </c>
      <c r="P69" s="200">
        <f>[1]OCT!B69</f>
        <v>0</v>
      </c>
      <c r="Q69" s="171">
        <v>11560</v>
      </c>
      <c r="R69" s="163">
        <f t="shared" ref="R69:R132" si="12">Q69*P69</f>
        <v>0</v>
      </c>
      <c r="S69" s="211">
        <f>[1]OCT!AI69</f>
        <v>0</v>
      </c>
      <c r="T69" s="163">
        <f t="shared" ref="T69:T132" si="13">S69*Q69</f>
        <v>0</v>
      </c>
      <c r="U69" s="209"/>
      <c r="V69" t="s">
        <v>254</v>
      </c>
      <c r="X69" s="201">
        <f>'[1]AUG OLD'!AI69</f>
        <v>0</v>
      </c>
      <c r="Y69" s="171">
        <v>11220</v>
      </c>
      <c r="Z69" s="202">
        <f t="shared" si="6"/>
        <v>0</v>
      </c>
      <c r="AA69" t="s">
        <v>254</v>
      </c>
      <c r="AB69" s="203">
        <f>'[1]SEPT NEW '!AI69</f>
        <v>0</v>
      </c>
      <c r="AC69" s="171">
        <v>11560</v>
      </c>
      <c r="AD69" s="202">
        <f t="shared" si="9"/>
        <v>0</v>
      </c>
      <c r="AE69" t="s">
        <v>254</v>
      </c>
      <c r="AF69" s="203">
        <f>[1]OCT!AI69</f>
        <v>0</v>
      </c>
      <c r="AG69" s="171">
        <v>11560</v>
      </c>
      <c r="AH69" s="202">
        <f t="shared" ref="AH69:AH132" si="14">AG69*AF69</f>
        <v>0</v>
      </c>
      <c r="AJ69" t="s">
        <v>254</v>
      </c>
      <c r="AK69" s="192">
        <f t="shared" ref="AK69:AK132" si="15">AF69+AB69+X69</f>
        <v>0</v>
      </c>
      <c r="AL69" s="181"/>
      <c r="AM69"/>
      <c r="AO69"/>
      <c r="AP69"/>
      <c r="AR69"/>
      <c r="AS69"/>
      <c r="AU69"/>
      <c r="AV69"/>
      <c r="AW69"/>
      <c r="AX69"/>
    </row>
    <row r="70" spans="1:50">
      <c r="A70" t="s">
        <v>255</v>
      </c>
      <c r="B70" s="197">
        <f>'[1]AUG OLD'!B70</f>
        <v>0</v>
      </c>
      <c r="C70" s="171">
        <v>9240</v>
      </c>
      <c r="D70" s="163">
        <f t="shared" si="10"/>
        <v>0</v>
      </c>
      <c r="E70" s="164">
        <f>'[1]AUG OLD'!AI70</f>
        <v>0</v>
      </c>
      <c r="F70" s="163">
        <f t="shared" si="11"/>
        <v>0</v>
      </c>
      <c r="G70" s="209"/>
      <c r="H70" t="s">
        <v>255</v>
      </c>
      <c r="I70" s="197">
        <f>'[1]SEPT NEW '!B70</f>
        <v>0</v>
      </c>
      <c r="J70" s="171">
        <v>9520</v>
      </c>
      <c r="K70" s="163">
        <f t="shared" si="2"/>
        <v>0</v>
      </c>
      <c r="L70" s="164">
        <f>'[1]SEPT NEW '!AI70</f>
        <v>0</v>
      </c>
      <c r="M70" s="163">
        <f t="shared" si="3"/>
        <v>0</v>
      </c>
      <c r="N70" s="209"/>
      <c r="O70" t="s">
        <v>255</v>
      </c>
      <c r="P70" s="200">
        <f>[1]OCT!B70</f>
        <v>0</v>
      </c>
      <c r="Q70" s="171">
        <v>9520</v>
      </c>
      <c r="R70" s="163">
        <f t="shared" si="12"/>
        <v>0</v>
      </c>
      <c r="S70" s="211">
        <f>[1]OCT!AI70</f>
        <v>0</v>
      </c>
      <c r="T70" s="163">
        <f t="shared" si="13"/>
        <v>0</v>
      </c>
      <c r="U70" s="209"/>
      <c r="V70" t="s">
        <v>255</v>
      </c>
      <c r="X70" s="201">
        <f>'[1]AUG OLD'!AI70</f>
        <v>0</v>
      </c>
      <c r="Y70" s="171">
        <v>9240</v>
      </c>
      <c r="Z70" s="202">
        <f t="shared" si="6"/>
        <v>0</v>
      </c>
      <c r="AA70" t="s">
        <v>255</v>
      </c>
      <c r="AB70" s="203">
        <f>'[1]SEPT NEW '!AI70</f>
        <v>0</v>
      </c>
      <c r="AC70" s="171">
        <v>9520</v>
      </c>
      <c r="AD70" s="202">
        <f t="shared" si="9"/>
        <v>0</v>
      </c>
      <c r="AE70" t="s">
        <v>255</v>
      </c>
      <c r="AF70" s="203">
        <f>[1]OCT!AI70</f>
        <v>0</v>
      </c>
      <c r="AG70" s="171">
        <v>9520</v>
      </c>
      <c r="AH70" s="202">
        <f t="shared" si="14"/>
        <v>0</v>
      </c>
      <c r="AJ70" t="s">
        <v>255</v>
      </c>
      <c r="AK70" s="192">
        <f t="shared" si="15"/>
        <v>0</v>
      </c>
      <c r="AL70" s="181"/>
      <c r="AM70"/>
      <c r="AO70"/>
      <c r="AP70"/>
      <c r="AR70"/>
      <c r="AS70"/>
      <c r="AU70"/>
      <c r="AV70"/>
      <c r="AW70"/>
      <c r="AX70"/>
    </row>
    <row r="71" spans="1:50">
      <c r="A71" t="s">
        <v>256</v>
      </c>
      <c r="B71" s="197">
        <f>'[1]AUG OLD'!B71</f>
        <v>0</v>
      </c>
      <c r="C71" s="171">
        <v>8280</v>
      </c>
      <c r="D71" s="163">
        <f t="shared" si="10"/>
        <v>0</v>
      </c>
      <c r="E71" s="164">
        <f>'[1]AUG OLD'!AI71</f>
        <v>0</v>
      </c>
      <c r="F71" s="163">
        <f t="shared" si="11"/>
        <v>0</v>
      </c>
      <c r="G71" s="209"/>
      <c r="H71" t="s">
        <v>256</v>
      </c>
      <c r="I71" s="197">
        <f>'[1]SEPT NEW '!B71</f>
        <v>0</v>
      </c>
      <c r="J71" s="171">
        <v>8530</v>
      </c>
      <c r="K71" s="163">
        <f t="shared" si="2"/>
        <v>0</v>
      </c>
      <c r="L71" s="164">
        <f>'[1]SEPT NEW '!AI71</f>
        <v>0</v>
      </c>
      <c r="M71" s="163">
        <f t="shared" si="3"/>
        <v>0</v>
      </c>
      <c r="N71" s="209"/>
      <c r="O71" t="s">
        <v>256</v>
      </c>
      <c r="P71" s="200">
        <f>[1]OCT!B71</f>
        <v>0</v>
      </c>
      <c r="Q71" s="171">
        <v>8530</v>
      </c>
      <c r="R71" s="163">
        <f t="shared" si="12"/>
        <v>0</v>
      </c>
      <c r="S71" s="211">
        <f>[1]OCT!AI71</f>
        <v>0</v>
      </c>
      <c r="T71" s="163">
        <f t="shared" si="13"/>
        <v>0</v>
      </c>
      <c r="U71" s="209"/>
      <c r="V71" t="s">
        <v>256</v>
      </c>
      <c r="X71" s="201">
        <f>'[1]AUG OLD'!AI71</f>
        <v>0</v>
      </c>
      <c r="Y71" s="171">
        <v>8280</v>
      </c>
      <c r="Z71" s="202">
        <f t="shared" si="6"/>
        <v>0</v>
      </c>
      <c r="AA71" t="s">
        <v>256</v>
      </c>
      <c r="AB71" s="203">
        <f>'[1]SEPT NEW '!AI71</f>
        <v>0</v>
      </c>
      <c r="AC71" s="171">
        <v>8530</v>
      </c>
      <c r="AD71" s="202">
        <f t="shared" ref="AD71:AD134" si="16">AC71*AB71</f>
        <v>0</v>
      </c>
      <c r="AE71" t="s">
        <v>256</v>
      </c>
      <c r="AF71" s="203">
        <f>[1]OCT!AI71</f>
        <v>0</v>
      </c>
      <c r="AG71" s="171">
        <v>8530</v>
      </c>
      <c r="AH71" s="202">
        <f t="shared" si="14"/>
        <v>0</v>
      </c>
      <c r="AJ71" t="s">
        <v>256</v>
      </c>
      <c r="AK71" s="192">
        <f t="shared" si="15"/>
        <v>0</v>
      </c>
      <c r="AL71" s="181"/>
      <c r="AM71"/>
      <c r="AO71"/>
      <c r="AP71"/>
      <c r="AR71"/>
      <c r="AS71"/>
      <c r="AU71"/>
      <c r="AV71"/>
      <c r="AW71"/>
      <c r="AX71"/>
    </row>
    <row r="72" spans="1:50">
      <c r="A72" t="s">
        <v>257</v>
      </c>
      <c r="B72" s="197">
        <f>'[1]AUG OLD'!B72</f>
        <v>0</v>
      </c>
      <c r="C72" s="171">
        <v>9020</v>
      </c>
      <c r="D72" s="163">
        <f t="shared" si="10"/>
        <v>0</v>
      </c>
      <c r="E72" s="164">
        <f>'[1]AUG OLD'!AI72</f>
        <v>0</v>
      </c>
      <c r="F72" s="163">
        <f t="shared" si="11"/>
        <v>0</v>
      </c>
      <c r="G72" s="209"/>
      <c r="H72" t="s">
        <v>257</v>
      </c>
      <c r="I72" s="197">
        <f>'[1]SEPT NEW '!B72</f>
        <v>0</v>
      </c>
      <c r="J72" s="171">
        <v>9290</v>
      </c>
      <c r="K72" s="163">
        <f t="shared" si="2"/>
        <v>0</v>
      </c>
      <c r="L72" s="164">
        <f>'[1]SEPT NEW '!AI72</f>
        <v>0</v>
      </c>
      <c r="M72" s="163">
        <f t="shared" si="3"/>
        <v>0</v>
      </c>
      <c r="N72" s="209"/>
      <c r="O72" t="s">
        <v>257</v>
      </c>
      <c r="P72" s="200">
        <f>[1]OCT!B72</f>
        <v>0</v>
      </c>
      <c r="Q72" s="171">
        <v>9290</v>
      </c>
      <c r="R72" s="163">
        <f t="shared" si="12"/>
        <v>0</v>
      </c>
      <c r="S72" s="211">
        <f>[1]OCT!AI72</f>
        <v>0</v>
      </c>
      <c r="T72" s="163">
        <f t="shared" si="13"/>
        <v>0</v>
      </c>
      <c r="U72" s="209"/>
      <c r="V72" t="s">
        <v>257</v>
      </c>
      <c r="X72" s="201">
        <f>'[1]AUG OLD'!AI72</f>
        <v>0</v>
      </c>
      <c r="Y72" s="171">
        <v>9020</v>
      </c>
      <c r="Z72" s="202">
        <f t="shared" si="6"/>
        <v>0</v>
      </c>
      <c r="AA72" t="s">
        <v>257</v>
      </c>
      <c r="AB72" s="203">
        <f>'[1]SEPT NEW '!AI72</f>
        <v>0</v>
      </c>
      <c r="AC72" s="171">
        <v>9290</v>
      </c>
      <c r="AD72" s="202">
        <f t="shared" si="16"/>
        <v>0</v>
      </c>
      <c r="AE72" t="s">
        <v>257</v>
      </c>
      <c r="AF72" s="203">
        <f>[1]OCT!AI72</f>
        <v>0</v>
      </c>
      <c r="AG72" s="171">
        <v>9290</v>
      </c>
      <c r="AH72" s="202">
        <f t="shared" si="14"/>
        <v>0</v>
      </c>
      <c r="AJ72" t="s">
        <v>257</v>
      </c>
      <c r="AK72" s="192">
        <f t="shared" si="15"/>
        <v>0</v>
      </c>
      <c r="AL72" s="181"/>
      <c r="AM72"/>
      <c r="AO72"/>
      <c r="AP72"/>
      <c r="AR72"/>
      <c r="AS72"/>
      <c r="AU72"/>
      <c r="AV72"/>
      <c r="AW72"/>
      <c r="AX72"/>
    </row>
    <row r="73" spans="1:50">
      <c r="A73" t="s">
        <v>258</v>
      </c>
      <c r="B73" s="197">
        <f>'[1]AUG OLD'!B73</f>
        <v>0</v>
      </c>
      <c r="C73" s="171">
        <v>10550</v>
      </c>
      <c r="D73" s="163">
        <f t="shared" si="10"/>
        <v>0</v>
      </c>
      <c r="E73" s="164">
        <f>'[1]AUG OLD'!AI73</f>
        <v>0</v>
      </c>
      <c r="F73" s="163">
        <f t="shared" si="11"/>
        <v>0</v>
      </c>
      <c r="G73" s="209"/>
      <c r="H73" t="s">
        <v>258</v>
      </c>
      <c r="I73" s="197">
        <f>'[1]SEPT NEW '!B73</f>
        <v>0</v>
      </c>
      <c r="J73" s="171">
        <v>10870</v>
      </c>
      <c r="K73" s="163">
        <f t="shared" si="2"/>
        <v>0</v>
      </c>
      <c r="L73" s="164">
        <f>'[1]SEPT NEW '!AI73</f>
        <v>0</v>
      </c>
      <c r="M73" s="163">
        <f t="shared" si="3"/>
        <v>0</v>
      </c>
      <c r="N73" s="209"/>
      <c r="O73" t="s">
        <v>258</v>
      </c>
      <c r="P73" s="200">
        <f>[1]OCT!B73</f>
        <v>0</v>
      </c>
      <c r="Q73" s="171">
        <v>10870</v>
      </c>
      <c r="R73" s="163">
        <f t="shared" si="12"/>
        <v>0</v>
      </c>
      <c r="S73" s="211">
        <f>[1]OCT!AI73</f>
        <v>0</v>
      </c>
      <c r="T73" s="163">
        <f t="shared" si="13"/>
        <v>0</v>
      </c>
      <c r="U73" s="209"/>
      <c r="V73" t="s">
        <v>258</v>
      </c>
      <c r="X73" s="201">
        <f>'[1]AUG OLD'!AI73</f>
        <v>0</v>
      </c>
      <c r="Y73" s="171">
        <v>10550</v>
      </c>
      <c r="Z73" s="202">
        <f t="shared" si="6"/>
        <v>0</v>
      </c>
      <c r="AA73" t="s">
        <v>258</v>
      </c>
      <c r="AB73" s="203">
        <f>'[1]SEPT NEW '!AI73</f>
        <v>0</v>
      </c>
      <c r="AC73" s="171">
        <v>10870</v>
      </c>
      <c r="AD73" s="202">
        <f t="shared" si="16"/>
        <v>0</v>
      </c>
      <c r="AE73" t="s">
        <v>258</v>
      </c>
      <c r="AF73" s="203">
        <f>[1]OCT!AI73</f>
        <v>0</v>
      </c>
      <c r="AG73" s="171">
        <v>10870</v>
      </c>
      <c r="AH73" s="202">
        <f t="shared" si="14"/>
        <v>0</v>
      </c>
      <c r="AJ73" t="s">
        <v>258</v>
      </c>
      <c r="AK73" s="192">
        <f t="shared" si="15"/>
        <v>0</v>
      </c>
      <c r="AL73" s="181"/>
      <c r="AM73"/>
      <c r="AO73"/>
      <c r="AP73"/>
      <c r="AR73"/>
      <c r="AS73"/>
      <c r="AU73"/>
      <c r="AV73"/>
      <c r="AW73"/>
      <c r="AX73"/>
    </row>
    <row r="74" spans="1:50">
      <c r="A74" t="s">
        <v>259</v>
      </c>
      <c r="B74" s="197">
        <f>'[1]AUG OLD'!B74</f>
        <v>0</v>
      </c>
      <c r="C74" s="171">
        <v>5270</v>
      </c>
      <c r="D74" s="163">
        <f t="shared" si="10"/>
        <v>0</v>
      </c>
      <c r="E74" s="164">
        <f>'[1]AUG OLD'!AI74</f>
        <v>0</v>
      </c>
      <c r="F74" s="163">
        <f t="shared" si="11"/>
        <v>0</v>
      </c>
      <c r="G74" s="209"/>
      <c r="H74" t="s">
        <v>259</v>
      </c>
      <c r="I74" s="197">
        <f>'[1]SEPT NEW '!B74</f>
        <v>0</v>
      </c>
      <c r="J74" s="171">
        <v>5430</v>
      </c>
      <c r="K74" s="163">
        <f t="shared" si="2"/>
        <v>0</v>
      </c>
      <c r="L74" s="164">
        <f>'[1]SEPT NEW '!AI74</f>
        <v>0</v>
      </c>
      <c r="M74" s="163">
        <f t="shared" si="3"/>
        <v>0</v>
      </c>
      <c r="N74" s="209"/>
      <c r="O74" t="s">
        <v>259</v>
      </c>
      <c r="P74" s="200">
        <f>[1]OCT!B74</f>
        <v>2</v>
      </c>
      <c r="Q74" s="171">
        <v>5430</v>
      </c>
      <c r="R74" s="163">
        <f t="shared" si="12"/>
        <v>10860</v>
      </c>
      <c r="S74" s="211">
        <f>[1]OCT!AI74</f>
        <v>0</v>
      </c>
      <c r="T74" s="163">
        <f t="shared" si="13"/>
        <v>0</v>
      </c>
      <c r="U74" s="209"/>
      <c r="V74" t="s">
        <v>259</v>
      </c>
      <c r="X74" s="201">
        <f>'[1]AUG OLD'!AI74</f>
        <v>0</v>
      </c>
      <c r="Y74" s="171">
        <v>5270</v>
      </c>
      <c r="Z74" s="202">
        <f t="shared" si="6"/>
        <v>0</v>
      </c>
      <c r="AA74" t="s">
        <v>259</v>
      </c>
      <c r="AB74" s="203">
        <f>'[1]SEPT NEW '!AI74</f>
        <v>0</v>
      </c>
      <c r="AC74" s="171">
        <v>5430</v>
      </c>
      <c r="AD74" s="202">
        <f t="shared" si="16"/>
        <v>0</v>
      </c>
      <c r="AE74" t="s">
        <v>259</v>
      </c>
      <c r="AF74" s="203">
        <f>[1]OCT!AI74</f>
        <v>0</v>
      </c>
      <c r="AG74" s="171">
        <v>5430</v>
      </c>
      <c r="AH74" s="202">
        <f t="shared" si="14"/>
        <v>0</v>
      </c>
      <c r="AJ74" t="s">
        <v>259</v>
      </c>
      <c r="AK74" s="192">
        <f t="shared" si="15"/>
        <v>0</v>
      </c>
      <c r="AL74" s="181"/>
      <c r="AM74"/>
      <c r="AO74"/>
      <c r="AP74"/>
      <c r="AR74"/>
      <c r="AS74"/>
      <c r="AU74"/>
      <c r="AV74"/>
      <c r="AW74"/>
      <c r="AX74"/>
    </row>
    <row r="75" spans="1:50">
      <c r="A75" t="s">
        <v>260</v>
      </c>
      <c r="B75" s="197">
        <f>'[1]AUG OLD'!B75</f>
        <v>0</v>
      </c>
      <c r="C75" s="171">
        <v>6510</v>
      </c>
      <c r="D75" s="163">
        <f t="shared" si="10"/>
        <v>0</v>
      </c>
      <c r="E75" s="164">
        <f>'[1]AUG OLD'!AI75</f>
        <v>0</v>
      </c>
      <c r="F75" s="163">
        <f t="shared" si="11"/>
        <v>0</v>
      </c>
      <c r="G75" s="209"/>
      <c r="H75" t="s">
        <v>260</v>
      </c>
      <c r="I75" s="197">
        <f>'[1]SEPT NEW '!B75</f>
        <v>0</v>
      </c>
      <c r="J75" s="171">
        <v>6710</v>
      </c>
      <c r="K75" s="163">
        <f t="shared" si="2"/>
        <v>0</v>
      </c>
      <c r="L75" s="164">
        <f>'[1]SEPT NEW '!AI75</f>
        <v>0</v>
      </c>
      <c r="M75" s="163">
        <f t="shared" si="3"/>
        <v>0</v>
      </c>
      <c r="N75" s="209"/>
      <c r="O75" t="s">
        <v>260</v>
      </c>
      <c r="P75" s="200">
        <f>[1]OCT!B75</f>
        <v>0</v>
      </c>
      <c r="Q75" s="171">
        <v>6710</v>
      </c>
      <c r="R75" s="163">
        <f t="shared" si="12"/>
        <v>0</v>
      </c>
      <c r="S75" s="211">
        <f>[1]OCT!AI75</f>
        <v>0</v>
      </c>
      <c r="T75" s="163">
        <f t="shared" si="13"/>
        <v>0</v>
      </c>
      <c r="U75" s="209"/>
      <c r="V75" t="s">
        <v>260</v>
      </c>
      <c r="X75" s="201">
        <f>'[1]AUG OLD'!AI75</f>
        <v>0</v>
      </c>
      <c r="Y75" s="171">
        <v>6510</v>
      </c>
      <c r="Z75" s="202">
        <f t="shared" si="6"/>
        <v>0</v>
      </c>
      <c r="AA75" t="s">
        <v>260</v>
      </c>
      <c r="AB75" s="203">
        <f>'[1]SEPT NEW '!AI75</f>
        <v>0</v>
      </c>
      <c r="AC75" s="171">
        <v>6710</v>
      </c>
      <c r="AD75" s="202">
        <f t="shared" si="16"/>
        <v>0</v>
      </c>
      <c r="AE75" t="s">
        <v>260</v>
      </c>
      <c r="AF75" s="203">
        <f>[1]OCT!AI75</f>
        <v>0</v>
      </c>
      <c r="AG75" s="171">
        <v>6710</v>
      </c>
      <c r="AH75" s="202">
        <f t="shared" si="14"/>
        <v>0</v>
      </c>
      <c r="AJ75" t="s">
        <v>260</v>
      </c>
      <c r="AK75" s="192">
        <f t="shared" si="15"/>
        <v>0</v>
      </c>
      <c r="AL75" s="181"/>
      <c r="AM75"/>
      <c r="AO75"/>
      <c r="AP75"/>
      <c r="AR75"/>
      <c r="AS75"/>
      <c r="AU75"/>
      <c r="AV75"/>
      <c r="AW75"/>
      <c r="AX75"/>
    </row>
    <row r="76" spans="1:50">
      <c r="A76" t="s">
        <v>261</v>
      </c>
      <c r="B76" s="197">
        <f>'[1]AUG OLD'!B76</f>
        <v>0</v>
      </c>
      <c r="C76" s="171">
        <v>5890</v>
      </c>
      <c r="D76" s="163">
        <f t="shared" si="10"/>
        <v>0</v>
      </c>
      <c r="E76" s="164">
        <f>'[1]AUG OLD'!AI76</f>
        <v>0</v>
      </c>
      <c r="F76" s="163">
        <f t="shared" si="11"/>
        <v>0</v>
      </c>
      <c r="G76" s="209"/>
      <c r="H76" t="s">
        <v>261</v>
      </c>
      <c r="I76" s="197">
        <f>'[1]SEPT NEW '!B76</f>
        <v>0</v>
      </c>
      <c r="J76" s="171">
        <v>6070</v>
      </c>
      <c r="K76" s="163">
        <f t="shared" si="2"/>
        <v>0</v>
      </c>
      <c r="L76" s="164">
        <f>'[1]SEPT NEW '!AI76</f>
        <v>0</v>
      </c>
      <c r="M76" s="163">
        <f t="shared" si="3"/>
        <v>0</v>
      </c>
      <c r="N76" s="209"/>
      <c r="O76" t="s">
        <v>261</v>
      </c>
      <c r="P76" s="200">
        <f>[1]OCT!B76</f>
        <v>0</v>
      </c>
      <c r="Q76" s="171">
        <v>6070</v>
      </c>
      <c r="R76" s="163">
        <f t="shared" si="12"/>
        <v>0</v>
      </c>
      <c r="S76" s="211">
        <f>[1]OCT!AI76</f>
        <v>0</v>
      </c>
      <c r="T76" s="163">
        <f t="shared" si="13"/>
        <v>0</v>
      </c>
      <c r="U76" s="209"/>
      <c r="V76" t="s">
        <v>261</v>
      </c>
      <c r="X76" s="201">
        <f>'[1]AUG OLD'!AI76</f>
        <v>0</v>
      </c>
      <c r="Y76" s="171">
        <v>5890</v>
      </c>
      <c r="Z76" s="202">
        <f t="shared" si="6"/>
        <v>0</v>
      </c>
      <c r="AA76" t="s">
        <v>261</v>
      </c>
      <c r="AB76" s="203">
        <f>'[1]SEPT NEW '!AI76</f>
        <v>0</v>
      </c>
      <c r="AC76" s="171">
        <v>6070</v>
      </c>
      <c r="AD76" s="202">
        <f t="shared" si="16"/>
        <v>0</v>
      </c>
      <c r="AE76" t="s">
        <v>261</v>
      </c>
      <c r="AF76" s="203">
        <f>[1]OCT!AI76</f>
        <v>0</v>
      </c>
      <c r="AG76" s="171">
        <v>6070</v>
      </c>
      <c r="AH76" s="202">
        <f t="shared" si="14"/>
        <v>0</v>
      </c>
      <c r="AJ76" t="s">
        <v>261</v>
      </c>
      <c r="AK76" s="192">
        <f t="shared" si="15"/>
        <v>0</v>
      </c>
      <c r="AL76" s="181"/>
      <c r="AM76"/>
      <c r="AO76"/>
      <c r="AP76"/>
      <c r="AR76"/>
      <c r="AS76"/>
      <c r="AU76"/>
      <c r="AV76"/>
      <c r="AW76"/>
      <c r="AX76"/>
    </row>
    <row r="77" spans="1:50">
      <c r="A77" t="s">
        <v>262</v>
      </c>
      <c r="B77" s="197">
        <f>'[1]AUG OLD'!B77</f>
        <v>0</v>
      </c>
      <c r="C77" s="171">
        <v>11250</v>
      </c>
      <c r="D77" s="163">
        <f t="shared" si="10"/>
        <v>0</v>
      </c>
      <c r="E77" s="164">
        <f>'[1]AUG OLD'!AI77</f>
        <v>0</v>
      </c>
      <c r="F77" s="163">
        <f t="shared" si="11"/>
        <v>0</v>
      </c>
      <c r="G77" s="209"/>
      <c r="H77" t="s">
        <v>262</v>
      </c>
      <c r="I77" s="197">
        <f>'[1]SEPT NEW '!B77</f>
        <v>0</v>
      </c>
      <c r="J77" s="171">
        <v>11590</v>
      </c>
      <c r="K77" s="163">
        <f t="shared" si="2"/>
        <v>0</v>
      </c>
      <c r="L77" s="164">
        <f>'[1]SEPT NEW '!AI77</f>
        <v>0</v>
      </c>
      <c r="M77" s="163">
        <f t="shared" si="3"/>
        <v>0</v>
      </c>
      <c r="N77" s="209"/>
      <c r="O77" t="s">
        <v>262</v>
      </c>
      <c r="P77" s="200">
        <f>[1]OCT!B77</f>
        <v>0</v>
      </c>
      <c r="Q77" s="171">
        <v>11590</v>
      </c>
      <c r="R77" s="163">
        <f t="shared" si="12"/>
        <v>0</v>
      </c>
      <c r="S77" s="211">
        <f>[1]OCT!AI77</f>
        <v>0</v>
      </c>
      <c r="T77" s="163">
        <f t="shared" si="13"/>
        <v>0</v>
      </c>
      <c r="U77" s="209"/>
      <c r="V77" t="s">
        <v>262</v>
      </c>
      <c r="X77" s="201">
        <f>'[1]AUG OLD'!AI77</f>
        <v>0</v>
      </c>
      <c r="Y77" s="171">
        <v>11250</v>
      </c>
      <c r="Z77" s="202">
        <f t="shared" ref="Z77:Z140" si="17">Y77*X77</f>
        <v>0</v>
      </c>
      <c r="AA77" t="s">
        <v>262</v>
      </c>
      <c r="AB77" s="203">
        <f>'[1]SEPT NEW '!AI77</f>
        <v>0</v>
      </c>
      <c r="AC77" s="171">
        <v>11590</v>
      </c>
      <c r="AD77" s="202">
        <f t="shared" si="16"/>
        <v>0</v>
      </c>
      <c r="AE77" t="s">
        <v>262</v>
      </c>
      <c r="AF77" s="203">
        <f>[1]OCT!AI77</f>
        <v>0</v>
      </c>
      <c r="AG77" s="171">
        <v>11590</v>
      </c>
      <c r="AH77" s="202">
        <f t="shared" si="14"/>
        <v>0</v>
      </c>
      <c r="AJ77" t="s">
        <v>262</v>
      </c>
      <c r="AK77" s="192">
        <f t="shared" si="15"/>
        <v>0</v>
      </c>
      <c r="AL77" s="181"/>
      <c r="AM77"/>
      <c r="AO77"/>
      <c r="AP77"/>
      <c r="AR77"/>
      <c r="AS77"/>
      <c r="AU77"/>
      <c r="AV77"/>
      <c r="AW77"/>
      <c r="AX77"/>
    </row>
    <row r="78" spans="1:50">
      <c r="A78" t="s">
        <v>263</v>
      </c>
      <c r="B78" s="197">
        <f>'[1]AUG OLD'!B78</f>
        <v>0</v>
      </c>
      <c r="C78" s="171">
        <v>6650</v>
      </c>
      <c r="D78" s="163">
        <f t="shared" si="10"/>
        <v>0</v>
      </c>
      <c r="E78" s="164">
        <f>'[1]AUG OLD'!AI78</f>
        <v>0</v>
      </c>
      <c r="F78" s="163">
        <f t="shared" si="11"/>
        <v>0</v>
      </c>
      <c r="G78" s="209"/>
      <c r="H78" t="s">
        <v>263</v>
      </c>
      <c r="I78" s="197">
        <f>'[1]SEPT NEW '!B78</f>
        <v>0</v>
      </c>
      <c r="J78" s="171">
        <v>6850</v>
      </c>
      <c r="K78" s="163">
        <f t="shared" ref="K78:K89" si="18">J78*I78</f>
        <v>0</v>
      </c>
      <c r="L78" s="164">
        <f>'[1]SEPT NEW '!AI78</f>
        <v>0</v>
      </c>
      <c r="M78" s="163">
        <f t="shared" ref="M78:M104" si="19">L78*J78</f>
        <v>0</v>
      </c>
      <c r="N78" s="209"/>
      <c r="O78" t="s">
        <v>263</v>
      </c>
      <c r="P78" s="200">
        <f>[1]OCT!B78</f>
        <v>0</v>
      </c>
      <c r="Q78" s="171">
        <v>6850</v>
      </c>
      <c r="R78" s="163">
        <f t="shared" si="12"/>
        <v>0</v>
      </c>
      <c r="S78" s="211">
        <f>[1]OCT!AI78</f>
        <v>0</v>
      </c>
      <c r="T78" s="163">
        <f t="shared" si="13"/>
        <v>0</v>
      </c>
      <c r="U78" s="209"/>
      <c r="V78" t="s">
        <v>263</v>
      </c>
      <c r="X78" s="201">
        <f>'[1]AUG OLD'!AI78</f>
        <v>0</v>
      </c>
      <c r="Y78" s="171">
        <v>6650</v>
      </c>
      <c r="Z78" s="202">
        <f t="shared" si="17"/>
        <v>0</v>
      </c>
      <c r="AA78" t="s">
        <v>263</v>
      </c>
      <c r="AB78" s="203">
        <f>'[1]SEPT NEW '!AI78</f>
        <v>0</v>
      </c>
      <c r="AC78" s="171">
        <v>6850</v>
      </c>
      <c r="AD78" s="202">
        <f t="shared" si="16"/>
        <v>0</v>
      </c>
      <c r="AE78" t="s">
        <v>263</v>
      </c>
      <c r="AF78" s="203">
        <f>[1]OCT!AI78</f>
        <v>0</v>
      </c>
      <c r="AG78" s="171">
        <v>6850</v>
      </c>
      <c r="AH78" s="202">
        <f t="shared" si="14"/>
        <v>0</v>
      </c>
      <c r="AJ78" t="s">
        <v>263</v>
      </c>
      <c r="AK78" s="192">
        <f t="shared" si="15"/>
        <v>0</v>
      </c>
      <c r="AL78" s="181"/>
      <c r="AM78"/>
      <c r="AO78"/>
      <c r="AP78"/>
      <c r="AR78"/>
      <c r="AS78"/>
      <c r="AU78"/>
      <c r="AV78"/>
      <c r="AW78"/>
      <c r="AX78"/>
    </row>
    <row r="79" spans="1:50">
      <c r="A79" t="s">
        <v>264</v>
      </c>
      <c r="B79" s="197">
        <f>'[1]AUG OLD'!B79</f>
        <v>0</v>
      </c>
      <c r="C79" s="180">
        <v>10240</v>
      </c>
      <c r="D79" s="163">
        <f t="shared" si="10"/>
        <v>0</v>
      </c>
      <c r="E79" s="164">
        <f>'[1]AUG OLD'!AI79</f>
        <v>0</v>
      </c>
      <c r="F79" s="163">
        <f t="shared" si="11"/>
        <v>0</v>
      </c>
      <c r="G79" s="209"/>
      <c r="H79" t="s">
        <v>264</v>
      </c>
      <c r="I79" s="197">
        <f>'[1]SEPT NEW '!B79</f>
        <v>0</v>
      </c>
      <c r="J79" s="180">
        <v>10550</v>
      </c>
      <c r="K79" s="163">
        <f t="shared" si="18"/>
        <v>0</v>
      </c>
      <c r="L79" s="164">
        <f>'[1]SEPT NEW '!AI79</f>
        <v>0</v>
      </c>
      <c r="M79" s="163">
        <f t="shared" si="19"/>
        <v>0</v>
      </c>
      <c r="N79" s="209"/>
      <c r="O79" t="s">
        <v>264</v>
      </c>
      <c r="P79" s="200">
        <f>[1]OCT!B79</f>
        <v>0</v>
      </c>
      <c r="Q79" s="180">
        <v>10550</v>
      </c>
      <c r="R79" s="163">
        <f t="shared" si="12"/>
        <v>0</v>
      </c>
      <c r="S79" s="211">
        <f>[1]OCT!AI79</f>
        <v>0</v>
      </c>
      <c r="T79" s="163">
        <f t="shared" si="13"/>
        <v>0</v>
      </c>
      <c r="U79" s="209"/>
      <c r="V79" t="s">
        <v>264</v>
      </c>
      <c r="X79" s="201">
        <f>'[1]AUG OLD'!AI79</f>
        <v>0</v>
      </c>
      <c r="Y79" s="180">
        <v>10240</v>
      </c>
      <c r="Z79" s="202">
        <f t="shared" si="17"/>
        <v>0</v>
      </c>
      <c r="AA79" t="s">
        <v>264</v>
      </c>
      <c r="AB79" s="203">
        <f>'[1]SEPT NEW '!AI79</f>
        <v>0</v>
      </c>
      <c r="AC79" s="180">
        <v>10550</v>
      </c>
      <c r="AD79" s="202">
        <f t="shared" si="16"/>
        <v>0</v>
      </c>
      <c r="AE79" t="s">
        <v>264</v>
      </c>
      <c r="AF79" s="203">
        <f>[1]OCT!AI79</f>
        <v>0</v>
      </c>
      <c r="AG79" s="180">
        <v>10550</v>
      </c>
      <c r="AH79" s="202">
        <f t="shared" si="14"/>
        <v>0</v>
      </c>
      <c r="AJ79" t="s">
        <v>264</v>
      </c>
      <c r="AK79" s="192">
        <f t="shared" si="15"/>
        <v>0</v>
      </c>
      <c r="AL79" s="181"/>
      <c r="AM79"/>
      <c r="AO79"/>
      <c r="AP79"/>
      <c r="AR79"/>
      <c r="AS79"/>
      <c r="AU79"/>
      <c r="AV79"/>
      <c r="AW79"/>
      <c r="AX79"/>
    </row>
    <row r="80" spans="1:50">
      <c r="A80" t="s">
        <v>265</v>
      </c>
      <c r="B80" s="197">
        <f>'[1]AUG OLD'!B80</f>
        <v>0</v>
      </c>
      <c r="C80" s="180">
        <v>10070</v>
      </c>
      <c r="D80" s="163">
        <f t="shared" si="10"/>
        <v>0</v>
      </c>
      <c r="E80" s="164">
        <f>'[1]AUG OLD'!AI80</f>
        <v>0</v>
      </c>
      <c r="F80" s="163">
        <f t="shared" si="11"/>
        <v>0</v>
      </c>
      <c r="G80" s="209"/>
      <c r="H80" t="s">
        <v>265</v>
      </c>
      <c r="I80" s="197">
        <f>'[1]SEPT NEW '!B80</f>
        <v>0</v>
      </c>
      <c r="J80" s="180">
        <v>10370</v>
      </c>
      <c r="K80" s="163">
        <f t="shared" si="18"/>
        <v>0</v>
      </c>
      <c r="L80" s="164">
        <f>'[1]SEPT NEW '!AI80</f>
        <v>0</v>
      </c>
      <c r="M80" s="163">
        <f t="shared" si="19"/>
        <v>0</v>
      </c>
      <c r="N80" s="209"/>
      <c r="O80" t="s">
        <v>265</v>
      </c>
      <c r="P80" s="200">
        <f>[1]OCT!B80</f>
        <v>0</v>
      </c>
      <c r="Q80" s="180">
        <v>10370</v>
      </c>
      <c r="R80" s="163">
        <f t="shared" si="12"/>
        <v>0</v>
      </c>
      <c r="S80" s="211">
        <f>[1]OCT!AI80</f>
        <v>0</v>
      </c>
      <c r="T80" s="163">
        <f t="shared" si="13"/>
        <v>0</v>
      </c>
      <c r="U80" s="209"/>
      <c r="V80" t="s">
        <v>265</v>
      </c>
      <c r="X80" s="201">
        <f>'[1]AUG OLD'!AI80</f>
        <v>0</v>
      </c>
      <c r="Y80" s="180">
        <v>10070</v>
      </c>
      <c r="Z80" s="202">
        <f t="shared" si="17"/>
        <v>0</v>
      </c>
      <c r="AA80" t="s">
        <v>265</v>
      </c>
      <c r="AB80" s="203">
        <f>'[1]SEPT NEW '!AI80</f>
        <v>0</v>
      </c>
      <c r="AC80" s="180">
        <v>10370</v>
      </c>
      <c r="AD80" s="202">
        <f t="shared" si="16"/>
        <v>0</v>
      </c>
      <c r="AE80" t="s">
        <v>265</v>
      </c>
      <c r="AF80" s="203">
        <f>[1]OCT!AI80</f>
        <v>0</v>
      </c>
      <c r="AG80" s="180">
        <v>10370</v>
      </c>
      <c r="AH80" s="202">
        <f t="shared" si="14"/>
        <v>0</v>
      </c>
      <c r="AJ80" t="s">
        <v>265</v>
      </c>
      <c r="AK80" s="192">
        <f t="shared" si="15"/>
        <v>0</v>
      </c>
      <c r="AL80" s="181"/>
      <c r="AM80"/>
      <c r="AO80"/>
      <c r="AP80"/>
      <c r="AR80"/>
      <c r="AS80"/>
      <c r="AU80"/>
      <c r="AV80"/>
      <c r="AW80"/>
      <c r="AX80"/>
    </row>
    <row r="81" spans="1:50">
      <c r="A81" t="s">
        <v>266</v>
      </c>
      <c r="B81" s="197">
        <f>'[1]AUG OLD'!B81</f>
        <v>0</v>
      </c>
      <c r="C81" s="180">
        <v>4340</v>
      </c>
      <c r="D81" s="163">
        <f t="shared" si="10"/>
        <v>0</v>
      </c>
      <c r="E81" s="164">
        <f>'[1]AUG OLD'!AI81</f>
        <v>0</v>
      </c>
      <c r="F81" s="163">
        <f t="shared" si="11"/>
        <v>0</v>
      </c>
      <c r="G81" s="209"/>
      <c r="H81" t="s">
        <v>266</v>
      </c>
      <c r="I81" s="197">
        <f>'[1]SEPT NEW '!B81</f>
        <v>0</v>
      </c>
      <c r="J81" s="180">
        <v>4470</v>
      </c>
      <c r="K81" s="163">
        <f t="shared" si="18"/>
        <v>0</v>
      </c>
      <c r="L81" s="164">
        <f>'[1]SEPT NEW '!AI81</f>
        <v>0</v>
      </c>
      <c r="M81" s="163">
        <f t="shared" si="19"/>
        <v>0</v>
      </c>
      <c r="N81" s="209"/>
      <c r="O81" t="s">
        <v>266</v>
      </c>
      <c r="P81" s="200">
        <f>[1]OCT!B81</f>
        <v>0</v>
      </c>
      <c r="Q81" s="180">
        <v>4470</v>
      </c>
      <c r="R81" s="163">
        <f t="shared" si="12"/>
        <v>0</v>
      </c>
      <c r="S81" s="211">
        <f>[1]OCT!AI81</f>
        <v>0</v>
      </c>
      <c r="T81" s="163">
        <f t="shared" si="13"/>
        <v>0</v>
      </c>
      <c r="U81" s="209"/>
      <c r="V81" t="s">
        <v>266</v>
      </c>
      <c r="X81" s="201">
        <f>'[1]AUG OLD'!AI81</f>
        <v>0</v>
      </c>
      <c r="Y81" s="180">
        <v>4340</v>
      </c>
      <c r="Z81" s="202">
        <f t="shared" si="17"/>
        <v>0</v>
      </c>
      <c r="AA81" t="s">
        <v>266</v>
      </c>
      <c r="AB81" s="203">
        <f>'[1]SEPT NEW '!AI81</f>
        <v>0</v>
      </c>
      <c r="AC81" s="180">
        <v>4470</v>
      </c>
      <c r="AD81" s="202">
        <f t="shared" si="16"/>
        <v>0</v>
      </c>
      <c r="AE81" t="s">
        <v>266</v>
      </c>
      <c r="AF81" s="203">
        <f>[1]OCT!AI81</f>
        <v>0</v>
      </c>
      <c r="AG81" s="180">
        <v>4470</v>
      </c>
      <c r="AH81" s="202">
        <f t="shared" si="14"/>
        <v>0</v>
      </c>
      <c r="AJ81" t="s">
        <v>266</v>
      </c>
      <c r="AK81" s="192">
        <f t="shared" si="15"/>
        <v>0</v>
      </c>
      <c r="AL81" s="181"/>
      <c r="AM81"/>
      <c r="AO81"/>
      <c r="AP81"/>
      <c r="AR81"/>
      <c r="AS81"/>
      <c r="AU81"/>
      <c r="AV81"/>
      <c r="AW81"/>
      <c r="AX81"/>
    </row>
    <row r="82" spans="1:50">
      <c r="A82" t="s">
        <v>267</v>
      </c>
      <c r="B82" s="197">
        <f>'[1]AUG OLD'!B82</f>
        <v>0</v>
      </c>
      <c r="C82" s="180"/>
      <c r="D82" s="163">
        <f t="shared" si="10"/>
        <v>0</v>
      </c>
      <c r="E82" s="164">
        <f>'[1]AUG OLD'!AI82</f>
        <v>0</v>
      </c>
      <c r="F82" s="163">
        <f t="shared" si="11"/>
        <v>0</v>
      </c>
      <c r="G82" s="209"/>
      <c r="H82" t="s">
        <v>267</v>
      </c>
      <c r="I82" s="197">
        <f>'[1]SEPT NEW '!B82</f>
        <v>0</v>
      </c>
      <c r="J82" s="180">
        <v>7130</v>
      </c>
      <c r="K82" s="163">
        <f>J82*I82</f>
        <v>0</v>
      </c>
      <c r="L82" s="164">
        <f>'[1]SEPT NEW '!AI82</f>
        <v>0</v>
      </c>
      <c r="M82" s="163">
        <f>L82*J82</f>
        <v>0</v>
      </c>
      <c r="N82" s="209"/>
      <c r="O82" t="s">
        <v>267</v>
      </c>
      <c r="P82" s="200">
        <f>[1]OCT!B82</f>
        <v>0</v>
      </c>
      <c r="Q82" s="180">
        <v>7130</v>
      </c>
      <c r="R82" s="163">
        <f t="shared" si="12"/>
        <v>0</v>
      </c>
      <c r="S82" s="211">
        <f>[1]OCT!AI82</f>
        <v>0</v>
      </c>
      <c r="T82" s="163">
        <f t="shared" si="13"/>
        <v>0</v>
      </c>
      <c r="U82" s="209"/>
      <c r="V82" t="s">
        <v>267</v>
      </c>
      <c r="X82" s="201">
        <f>'[1]AUG OLD'!AI82</f>
        <v>0</v>
      </c>
      <c r="Y82" s="180"/>
      <c r="Z82" s="202">
        <f t="shared" si="17"/>
        <v>0</v>
      </c>
      <c r="AA82" t="s">
        <v>267</v>
      </c>
      <c r="AB82" s="203">
        <f>'[1]SEPT NEW '!AI82</f>
        <v>0</v>
      </c>
      <c r="AC82" s="180">
        <v>7130</v>
      </c>
      <c r="AD82" s="202">
        <f t="shared" si="16"/>
        <v>0</v>
      </c>
      <c r="AE82" t="s">
        <v>267</v>
      </c>
      <c r="AF82" s="203">
        <f>[1]OCT!AI82</f>
        <v>0</v>
      </c>
      <c r="AG82" s="180">
        <v>7130</v>
      </c>
      <c r="AH82" s="202">
        <f t="shared" si="14"/>
        <v>0</v>
      </c>
      <c r="AJ82" t="s">
        <v>267</v>
      </c>
      <c r="AK82" s="192">
        <f t="shared" si="15"/>
        <v>0</v>
      </c>
      <c r="AL82" s="181"/>
      <c r="AM82"/>
      <c r="AO82"/>
      <c r="AP82"/>
      <c r="AR82"/>
      <c r="AS82"/>
      <c r="AU82"/>
      <c r="AV82"/>
      <c r="AW82"/>
      <c r="AX82"/>
    </row>
    <row r="83" spans="1:50">
      <c r="B83" s="197">
        <f>'[1]AUG OLD'!B83</f>
        <v>0</v>
      </c>
      <c r="C83" s="180"/>
      <c r="D83" s="163">
        <f t="shared" si="10"/>
        <v>0</v>
      </c>
      <c r="E83" s="164">
        <f>'[1]AUG OLD'!AI83</f>
        <v>0</v>
      </c>
      <c r="F83" s="163">
        <f t="shared" si="11"/>
        <v>0</v>
      </c>
      <c r="G83" s="209"/>
      <c r="I83" s="197">
        <f>'[1]SEPT NEW '!B83</f>
        <v>0</v>
      </c>
      <c r="J83" s="180"/>
      <c r="K83" s="163">
        <f t="shared" si="18"/>
        <v>0</v>
      </c>
      <c r="L83" s="164">
        <f>'[1]SEPT NEW '!AI83</f>
        <v>0</v>
      </c>
      <c r="M83" s="163">
        <f t="shared" si="19"/>
        <v>0</v>
      </c>
      <c r="N83" s="209"/>
      <c r="P83" s="200">
        <f>[1]OCT!B83</f>
        <v>0</v>
      </c>
      <c r="Q83" s="180"/>
      <c r="R83" s="163">
        <f t="shared" si="12"/>
        <v>0</v>
      </c>
      <c r="S83" s="211">
        <f>[1]OCT!AI83</f>
        <v>0</v>
      </c>
      <c r="T83" s="163">
        <f t="shared" si="13"/>
        <v>0</v>
      </c>
      <c r="U83" s="209"/>
      <c r="X83" s="201">
        <f>'[1]AUG OLD'!AI83</f>
        <v>0</v>
      </c>
      <c r="Y83" s="180"/>
      <c r="Z83" s="202">
        <f t="shared" si="17"/>
        <v>0</v>
      </c>
      <c r="AB83" s="203">
        <f>'[1]SEPT NEW '!AI83</f>
        <v>0</v>
      </c>
      <c r="AC83" s="180"/>
      <c r="AD83" s="202">
        <f t="shared" si="16"/>
        <v>0</v>
      </c>
      <c r="AF83" s="203">
        <f>[1]OCT!AI83</f>
        <v>0</v>
      </c>
      <c r="AG83" s="180"/>
      <c r="AH83" s="202">
        <f t="shared" si="14"/>
        <v>0</v>
      </c>
      <c r="AK83" s="192">
        <f t="shared" si="15"/>
        <v>0</v>
      </c>
      <c r="AL83" s="181"/>
      <c r="AM83"/>
      <c r="AO83"/>
      <c r="AP83"/>
      <c r="AR83"/>
      <c r="AS83"/>
      <c r="AU83"/>
      <c r="AV83"/>
      <c r="AW83"/>
      <c r="AX83"/>
    </row>
    <row r="84" spans="1:50" ht="15.75">
      <c r="A84" s="206" t="s">
        <v>268</v>
      </c>
      <c r="B84" s="197">
        <f>'[1]AUG OLD'!B84</f>
        <v>0</v>
      </c>
      <c r="C84" s="180"/>
      <c r="D84" s="163">
        <f t="shared" si="10"/>
        <v>0</v>
      </c>
      <c r="E84" s="164">
        <f>'[1]AUG OLD'!AI84</f>
        <v>0</v>
      </c>
      <c r="F84" s="163">
        <f t="shared" si="11"/>
        <v>0</v>
      </c>
      <c r="G84" s="209"/>
      <c r="H84" s="206" t="s">
        <v>268</v>
      </c>
      <c r="I84" s="197">
        <f>'[1]SEPT NEW '!B84</f>
        <v>0</v>
      </c>
      <c r="J84" s="180"/>
      <c r="K84" s="163">
        <f t="shared" si="18"/>
        <v>0</v>
      </c>
      <c r="L84" s="164">
        <f>'[1]SEPT NEW '!AI84</f>
        <v>0</v>
      </c>
      <c r="M84" s="163">
        <f t="shared" si="19"/>
        <v>0</v>
      </c>
      <c r="N84" s="209"/>
      <c r="O84" s="206" t="s">
        <v>268</v>
      </c>
      <c r="P84" s="200">
        <f>[1]OCT!B84</f>
        <v>0</v>
      </c>
      <c r="Q84" s="180"/>
      <c r="R84" s="163">
        <f t="shared" si="12"/>
        <v>0</v>
      </c>
      <c r="S84" s="211">
        <f>[1]OCT!AI84</f>
        <v>0</v>
      </c>
      <c r="T84" s="163">
        <f t="shared" si="13"/>
        <v>0</v>
      </c>
      <c r="U84" s="209"/>
      <c r="V84" s="206" t="s">
        <v>268</v>
      </c>
      <c r="W84" s="206"/>
      <c r="X84" s="201">
        <f>'[1]AUG OLD'!AI84</f>
        <v>0</v>
      </c>
      <c r="Y84" s="180"/>
      <c r="Z84" s="202">
        <f t="shared" si="17"/>
        <v>0</v>
      </c>
      <c r="AA84" s="206" t="s">
        <v>268</v>
      </c>
      <c r="AB84" s="203">
        <f>'[1]SEPT NEW '!AI84</f>
        <v>0</v>
      </c>
      <c r="AC84" s="180"/>
      <c r="AD84" s="202">
        <f t="shared" si="16"/>
        <v>0</v>
      </c>
      <c r="AE84" s="206" t="s">
        <v>268</v>
      </c>
      <c r="AF84" s="203">
        <f>[1]OCT!AI84</f>
        <v>0</v>
      </c>
      <c r="AG84" s="180"/>
      <c r="AH84" s="202">
        <f t="shared" si="14"/>
        <v>0</v>
      </c>
      <c r="AJ84" s="206" t="s">
        <v>268</v>
      </c>
      <c r="AK84" s="192">
        <f t="shared" si="15"/>
        <v>0</v>
      </c>
      <c r="AL84" s="181"/>
      <c r="AM84"/>
      <c r="AO84"/>
      <c r="AP84"/>
      <c r="AR84"/>
      <c r="AS84"/>
      <c r="AU84"/>
      <c r="AV84"/>
      <c r="AW84"/>
      <c r="AX84"/>
    </row>
    <row r="85" spans="1:50">
      <c r="A85" t="s">
        <v>269</v>
      </c>
      <c r="B85" s="197">
        <f>'[1]AUG OLD'!B85</f>
        <v>4</v>
      </c>
      <c r="C85" s="180">
        <v>4100</v>
      </c>
      <c r="D85" s="163">
        <f t="shared" si="10"/>
        <v>16400</v>
      </c>
      <c r="E85" s="164">
        <f>'[1]AUG OLD'!AI85</f>
        <v>0</v>
      </c>
      <c r="F85" s="163">
        <f t="shared" si="11"/>
        <v>0</v>
      </c>
      <c r="G85" s="209"/>
      <c r="H85" t="s">
        <v>269</v>
      </c>
      <c r="I85" s="197">
        <f>'[1]SEPT NEW '!B85</f>
        <v>0</v>
      </c>
      <c r="J85" s="180">
        <v>4220</v>
      </c>
      <c r="K85" s="163">
        <f t="shared" si="18"/>
        <v>0</v>
      </c>
      <c r="L85" s="164">
        <f>'[1]SEPT NEW '!AI85</f>
        <v>0</v>
      </c>
      <c r="M85" s="163">
        <f t="shared" si="19"/>
        <v>0</v>
      </c>
      <c r="N85" s="209"/>
      <c r="O85" t="s">
        <v>269</v>
      </c>
      <c r="P85" s="200">
        <f>[1]OCT!B85</f>
        <v>314</v>
      </c>
      <c r="Q85" s="180">
        <v>4220</v>
      </c>
      <c r="R85" s="163">
        <f t="shared" si="12"/>
        <v>1325080</v>
      </c>
      <c r="S85" s="211">
        <f>[1]OCT!AI85</f>
        <v>71</v>
      </c>
      <c r="T85" s="163">
        <f t="shared" si="13"/>
        <v>299620</v>
      </c>
      <c r="U85" s="209"/>
      <c r="V85" t="s">
        <v>269</v>
      </c>
      <c r="X85" s="201">
        <f>'[1]AUG OLD'!AI85</f>
        <v>0</v>
      </c>
      <c r="Y85" s="180">
        <v>4100</v>
      </c>
      <c r="Z85" s="202">
        <f t="shared" si="17"/>
        <v>0</v>
      </c>
      <c r="AA85" t="s">
        <v>269</v>
      </c>
      <c r="AB85" s="203">
        <f>'[1]SEPT NEW '!AI85</f>
        <v>0</v>
      </c>
      <c r="AC85" s="180">
        <v>4220</v>
      </c>
      <c r="AD85" s="202">
        <f t="shared" si="16"/>
        <v>0</v>
      </c>
      <c r="AE85" t="s">
        <v>269</v>
      </c>
      <c r="AF85" s="203">
        <f>[1]OCT!AI85</f>
        <v>71</v>
      </c>
      <c r="AG85" s="180">
        <v>4220</v>
      </c>
      <c r="AH85" s="202">
        <f t="shared" si="14"/>
        <v>299620</v>
      </c>
      <c r="AJ85" t="s">
        <v>269</v>
      </c>
      <c r="AK85" s="212">
        <f t="shared" si="15"/>
        <v>71</v>
      </c>
      <c r="AL85" s="181"/>
      <c r="AM85"/>
      <c r="AO85"/>
      <c r="AP85"/>
      <c r="AR85"/>
      <c r="AS85"/>
      <c r="AU85"/>
      <c r="AV85"/>
      <c r="AW85"/>
      <c r="AX85"/>
    </row>
    <row r="86" spans="1:50">
      <c r="B86" s="197">
        <f>'[1]AUG OLD'!B86</f>
        <v>0</v>
      </c>
      <c r="C86" s="180"/>
      <c r="D86" s="163">
        <f t="shared" si="10"/>
        <v>0</v>
      </c>
      <c r="E86" s="164">
        <f>'[1]AUG OLD'!AI86</f>
        <v>0</v>
      </c>
      <c r="F86" s="163">
        <f t="shared" si="11"/>
        <v>0</v>
      </c>
      <c r="G86" s="209"/>
      <c r="I86" s="197">
        <f>'[1]SEPT NEW '!B86</f>
        <v>0</v>
      </c>
      <c r="J86" s="180"/>
      <c r="K86" s="163">
        <f t="shared" si="18"/>
        <v>0</v>
      </c>
      <c r="L86" s="164">
        <f>'[1]SEPT NEW '!AI86</f>
        <v>0</v>
      </c>
      <c r="M86" s="163">
        <f t="shared" si="19"/>
        <v>0</v>
      </c>
      <c r="N86" s="209"/>
      <c r="P86" s="200">
        <f>[1]OCT!B86</f>
        <v>0</v>
      </c>
      <c r="Q86" s="180"/>
      <c r="R86" s="163">
        <f t="shared" si="12"/>
        <v>0</v>
      </c>
      <c r="S86" s="211">
        <f>[1]OCT!AI86</f>
        <v>0</v>
      </c>
      <c r="T86" s="163">
        <f t="shared" si="13"/>
        <v>0</v>
      </c>
      <c r="U86" s="209"/>
      <c r="X86" s="201">
        <f>'[1]AUG OLD'!AI86</f>
        <v>0</v>
      </c>
      <c r="Y86" s="180"/>
      <c r="Z86" s="202">
        <f t="shared" si="17"/>
        <v>0</v>
      </c>
      <c r="AB86" s="203">
        <f>'[1]SEPT NEW '!AI86</f>
        <v>0</v>
      </c>
      <c r="AC86" s="180"/>
      <c r="AD86" s="202">
        <f t="shared" si="16"/>
        <v>0</v>
      </c>
      <c r="AF86" s="203">
        <f>[1]OCT!AI86</f>
        <v>0</v>
      </c>
      <c r="AG86" s="180"/>
      <c r="AH86" s="202">
        <f t="shared" si="14"/>
        <v>0</v>
      </c>
      <c r="AK86" s="192">
        <f t="shared" si="15"/>
        <v>0</v>
      </c>
      <c r="AL86" s="181"/>
      <c r="AM86"/>
      <c r="AO86"/>
      <c r="AP86"/>
      <c r="AR86"/>
      <c r="AS86"/>
      <c r="AU86"/>
      <c r="AV86"/>
      <c r="AW86"/>
      <c r="AX86"/>
    </row>
    <row r="87" spans="1:50" ht="15.75">
      <c r="A87" s="206" t="s">
        <v>270</v>
      </c>
      <c r="B87" s="197">
        <f>'[1]AUG OLD'!B87</f>
        <v>0</v>
      </c>
      <c r="C87" s="180"/>
      <c r="D87" s="163">
        <f t="shared" si="10"/>
        <v>0</v>
      </c>
      <c r="E87" s="164">
        <f>'[1]AUG OLD'!AI87</f>
        <v>0</v>
      </c>
      <c r="F87" s="163">
        <f t="shared" si="11"/>
        <v>0</v>
      </c>
      <c r="G87" s="209"/>
      <c r="H87" s="206" t="s">
        <v>270</v>
      </c>
      <c r="I87" s="197">
        <f>'[1]SEPT NEW '!B87</f>
        <v>0</v>
      </c>
      <c r="J87" s="180"/>
      <c r="K87" s="163">
        <f t="shared" si="18"/>
        <v>0</v>
      </c>
      <c r="L87" s="164">
        <f>'[1]SEPT NEW '!AI87</f>
        <v>0</v>
      </c>
      <c r="M87" s="163">
        <f t="shared" si="19"/>
        <v>0</v>
      </c>
      <c r="N87" s="209"/>
      <c r="O87" s="206" t="s">
        <v>270</v>
      </c>
      <c r="P87" s="200">
        <f>[1]OCT!B87</f>
        <v>0</v>
      </c>
      <c r="Q87" s="180"/>
      <c r="R87" s="163">
        <f t="shared" si="12"/>
        <v>0</v>
      </c>
      <c r="S87" s="211">
        <f>[1]OCT!AI87</f>
        <v>0</v>
      </c>
      <c r="T87" s="163">
        <f t="shared" si="13"/>
        <v>0</v>
      </c>
      <c r="U87" s="209"/>
      <c r="V87" s="206" t="s">
        <v>270</v>
      </c>
      <c r="W87" s="206"/>
      <c r="X87" s="201">
        <f>'[1]AUG OLD'!AI87</f>
        <v>0</v>
      </c>
      <c r="Y87" s="180"/>
      <c r="Z87" s="202">
        <f t="shared" si="17"/>
        <v>0</v>
      </c>
      <c r="AA87" s="206" t="s">
        <v>270</v>
      </c>
      <c r="AB87" s="203">
        <f>'[1]SEPT NEW '!AI87</f>
        <v>0</v>
      </c>
      <c r="AC87" s="180"/>
      <c r="AD87" s="202">
        <f t="shared" si="16"/>
        <v>0</v>
      </c>
      <c r="AE87" s="206" t="s">
        <v>270</v>
      </c>
      <c r="AF87" s="203">
        <f>[1]OCT!AI87</f>
        <v>0</v>
      </c>
      <c r="AG87" s="180"/>
      <c r="AH87" s="202">
        <f t="shared" si="14"/>
        <v>0</v>
      </c>
      <c r="AJ87" s="206" t="s">
        <v>270</v>
      </c>
      <c r="AK87" s="192">
        <f t="shared" si="15"/>
        <v>0</v>
      </c>
      <c r="AL87" s="181"/>
      <c r="AM87"/>
      <c r="AO87"/>
      <c r="AP87"/>
      <c r="AR87"/>
      <c r="AS87"/>
      <c r="AU87"/>
      <c r="AV87"/>
      <c r="AW87"/>
      <c r="AX87"/>
    </row>
    <row r="88" spans="1:50">
      <c r="A88" t="s">
        <v>271</v>
      </c>
      <c r="B88" s="197">
        <f>'[1]AUG OLD'!B88</f>
        <v>1</v>
      </c>
      <c r="C88" s="180">
        <v>4610</v>
      </c>
      <c r="D88" s="163">
        <f t="shared" si="10"/>
        <v>4610</v>
      </c>
      <c r="E88" s="164">
        <f>'[1]AUG OLD'!AI88</f>
        <v>0</v>
      </c>
      <c r="F88" s="163">
        <f t="shared" si="11"/>
        <v>0</v>
      </c>
      <c r="G88" s="209"/>
      <c r="H88" t="s">
        <v>271</v>
      </c>
      <c r="I88" s="197">
        <f>'[1]SEPT NEW '!B88</f>
        <v>0</v>
      </c>
      <c r="J88" s="180">
        <v>4750</v>
      </c>
      <c r="K88" s="163">
        <f t="shared" si="18"/>
        <v>0</v>
      </c>
      <c r="L88" s="164">
        <f>'[1]SEPT NEW '!AI88</f>
        <v>0</v>
      </c>
      <c r="M88" s="163">
        <f t="shared" si="19"/>
        <v>0</v>
      </c>
      <c r="N88" s="209"/>
      <c r="O88" t="s">
        <v>271</v>
      </c>
      <c r="P88" s="200">
        <f>[1]OCT!B88</f>
        <v>55</v>
      </c>
      <c r="Q88" s="180">
        <v>4750</v>
      </c>
      <c r="R88" s="163">
        <f t="shared" si="12"/>
        <v>261250</v>
      </c>
      <c r="S88" s="211">
        <f>[1]OCT!AI88</f>
        <v>30</v>
      </c>
      <c r="T88" s="163">
        <f t="shared" si="13"/>
        <v>142500</v>
      </c>
      <c r="U88" s="209"/>
      <c r="V88" t="s">
        <v>271</v>
      </c>
      <c r="X88" s="201">
        <f>'[1]AUG OLD'!AI88</f>
        <v>0</v>
      </c>
      <c r="Y88" s="180">
        <v>4610</v>
      </c>
      <c r="Z88" s="202">
        <f t="shared" si="17"/>
        <v>0</v>
      </c>
      <c r="AA88" t="s">
        <v>271</v>
      </c>
      <c r="AB88" s="203">
        <f>'[1]SEPT NEW '!AI88</f>
        <v>0</v>
      </c>
      <c r="AC88" s="180">
        <v>4750</v>
      </c>
      <c r="AD88" s="202">
        <f t="shared" si="16"/>
        <v>0</v>
      </c>
      <c r="AE88" t="s">
        <v>271</v>
      </c>
      <c r="AF88" s="203">
        <f>[1]OCT!AI88</f>
        <v>30</v>
      </c>
      <c r="AG88" s="180">
        <v>4750</v>
      </c>
      <c r="AH88" s="202">
        <f t="shared" si="14"/>
        <v>142500</v>
      </c>
      <c r="AJ88" t="s">
        <v>271</v>
      </c>
      <c r="AK88" s="192">
        <f t="shared" si="15"/>
        <v>30</v>
      </c>
      <c r="AL88" s="181"/>
      <c r="AM88"/>
      <c r="AO88"/>
      <c r="AP88"/>
      <c r="AR88"/>
      <c r="AS88"/>
      <c r="AU88"/>
      <c r="AV88"/>
      <c r="AW88"/>
      <c r="AX88"/>
    </row>
    <row r="89" spans="1:50">
      <c r="A89" s="181" t="s">
        <v>272</v>
      </c>
      <c r="B89" s="197">
        <f>'[1]AUG OLD'!B89</f>
        <v>71</v>
      </c>
      <c r="C89" s="180">
        <v>4340</v>
      </c>
      <c r="D89" s="163">
        <f t="shared" si="10"/>
        <v>308140</v>
      </c>
      <c r="E89" s="164">
        <f>'[1]AUG OLD'!AI89</f>
        <v>3</v>
      </c>
      <c r="F89" s="163">
        <f t="shared" si="11"/>
        <v>13020</v>
      </c>
      <c r="G89" s="209"/>
      <c r="H89" s="181" t="s">
        <v>272</v>
      </c>
      <c r="I89" s="197">
        <f>'[1]SEPT NEW '!B89</f>
        <v>0</v>
      </c>
      <c r="J89" s="180">
        <v>4470</v>
      </c>
      <c r="K89" s="163">
        <f t="shared" si="18"/>
        <v>0</v>
      </c>
      <c r="L89" s="164">
        <f>'[1]SEPT NEW '!AI89</f>
        <v>0</v>
      </c>
      <c r="M89" s="163">
        <f t="shared" si="19"/>
        <v>0</v>
      </c>
      <c r="N89" s="209"/>
      <c r="O89" s="181" t="s">
        <v>272</v>
      </c>
      <c r="P89" s="200">
        <f>[1]OCT!B89</f>
        <v>102</v>
      </c>
      <c r="Q89" s="180">
        <v>4470</v>
      </c>
      <c r="R89" s="163">
        <f t="shared" si="12"/>
        <v>455940</v>
      </c>
      <c r="S89" s="211">
        <f>[1]OCT!AI89</f>
        <v>102</v>
      </c>
      <c r="T89" s="163">
        <f t="shared" si="13"/>
        <v>455940</v>
      </c>
      <c r="U89" s="209"/>
      <c r="V89" s="181" t="s">
        <v>272</v>
      </c>
      <c r="W89" s="181"/>
      <c r="X89" s="201">
        <f>'[1]AUG OLD'!AI89</f>
        <v>3</v>
      </c>
      <c r="Y89" s="180">
        <v>4340</v>
      </c>
      <c r="Z89" s="202">
        <f t="shared" si="17"/>
        <v>13020</v>
      </c>
      <c r="AA89" s="181" t="s">
        <v>272</v>
      </c>
      <c r="AB89" s="203">
        <f>'[1]SEPT NEW '!AI89</f>
        <v>0</v>
      </c>
      <c r="AC89" s="180">
        <v>4470</v>
      </c>
      <c r="AD89" s="202">
        <f t="shared" si="16"/>
        <v>0</v>
      </c>
      <c r="AE89" s="181" t="s">
        <v>272</v>
      </c>
      <c r="AF89" s="203">
        <f>[1]OCT!AI89</f>
        <v>102</v>
      </c>
      <c r="AG89" s="180">
        <v>4470</v>
      </c>
      <c r="AH89" s="202">
        <f t="shared" si="14"/>
        <v>455940</v>
      </c>
      <c r="AJ89" s="181" t="s">
        <v>272</v>
      </c>
      <c r="AK89" s="192">
        <f t="shared" si="15"/>
        <v>105</v>
      </c>
      <c r="AL89" s="181"/>
      <c r="AM89"/>
      <c r="AO89"/>
      <c r="AP89"/>
      <c r="AR89"/>
      <c r="AS89"/>
      <c r="AU89"/>
      <c r="AV89"/>
      <c r="AW89"/>
      <c r="AX89"/>
    </row>
    <row r="90" spans="1:50">
      <c r="B90" s="197">
        <f>'[1]AUG OLD'!B90</f>
        <v>0</v>
      </c>
      <c r="C90" s="180"/>
      <c r="D90" s="163"/>
      <c r="E90" s="164">
        <f>'[1]AUG OLD'!AI90</f>
        <v>0</v>
      </c>
      <c r="F90" s="163">
        <f t="shared" si="11"/>
        <v>0</v>
      </c>
      <c r="G90" s="209"/>
      <c r="I90" s="197">
        <f>'[1]SEPT NEW '!B90</f>
        <v>0</v>
      </c>
      <c r="J90" s="180"/>
      <c r="K90" s="163"/>
      <c r="L90" s="164">
        <f>'[1]SEPT NEW '!AI90</f>
        <v>0</v>
      </c>
      <c r="M90" s="163">
        <f t="shared" si="19"/>
        <v>0</v>
      </c>
      <c r="N90" s="209"/>
      <c r="P90" s="200">
        <f>[1]OCT!B90</f>
        <v>0</v>
      </c>
      <c r="Q90" s="180"/>
      <c r="R90" s="163">
        <f t="shared" si="12"/>
        <v>0</v>
      </c>
      <c r="S90" s="211">
        <f>[1]OCT!AI90</f>
        <v>0</v>
      </c>
      <c r="T90" s="163">
        <f t="shared" si="13"/>
        <v>0</v>
      </c>
      <c r="U90" s="209"/>
      <c r="X90" s="201">
        <f>'[1]AUG OLD'!AI90</f>
        <v>0</v>
      </c>
      <c r="Y90" s="180"/>
      <c r="Z90" s="202">
        <f t="shared" si="17"/>
        <v>0</v>
      </c>
      <c r="AB90" s="203">
        <f>'[1]SEPT NEW '!AI90</f>
        <v>0</v>
      </c>
      <c r="AC90" s="180"/>
      <c r="AD90" s="202">
        <f t="shared" si="16"/>
        <v>0</v>
      </c>
      <c r="AF90" s="203">
        <f>[1]OCT!AI90</f>
        <v>0</v>
      </c>
      <c r="AG90" s="180"/>
      <c r="AH90" s="202">
        <f t="shared" si="14"/>
        <v>0</v>
      </c>
      <c r="AK90" s="192">
        <f t="shared" si="15"/>
        <v>0</v>
      </c>
      <c r="AL90" s="181"/>
      <c r="AM90"/>
      <c r="AO90"/>
      <c r="AP90"/>
      <c r="AR90"/>
      <c r="AS90"/>
      <c r="AU90"/>
      <c r="AV90"/>
      <c r="AW90"/>
      <c r="AX90"/>
    </row>
    <row r="91" spans="1:50" ht="15.75">
      <c r="A91" s="206" t="s">
        <v>273</v>
      </c>
      <c r="B91" s="197">
        <f>'[1]AUG OLD'!B91</f>
        <v>0</v>
      </c>
      <c r="C91" s="180"/>
      <c r="D91" s="163"/>
      <c r="E91" s="164">
        <f>'[1]AUG OLD'!AI91</f>
        <v>0</v>
      </c>
      <c r="F91" s="163">
        <f t="shared" si="11"/>
        <v>0</v>
      </c>
      <c r="G91" s="209"/>
      <c r="H91" s="206" t="s">
        <v>273</v>
      </c>
      <c r="I91" s="197">
        <f>'[1]SEPT NEW '!B91</f>
        <v>0</v>
      </c>
      <c r="J91" s="180"/>
      <c r="K91" s="163"/>
      <c r="L91" s="164">
        <f>'[1]SEPT NEW '!AI91</f>
        <v>0</v>
      </c>
      <c r="M91" s="163">
        <f t="shared" si="19"/>
        <v>0</v>
      </c>
      <c r="N91" s="209"/>
      <c r="O91" s="206" t="s">
        <v>273</v>
      </c>
      <c r="P91" s="200">
        <f>[1]OCT!B91</f>
        <v>0</v>
      </c>
      <c r="Q91" s="180"/>
      <c r="R91" s="163">
        <f t="shared" si="12"/>
        <v>0</v>
      </c>
      <c r="S91" s="211">
        <f>[1]OCT!AI91</f>
        <v>0</v>
      </c>
      <c r="T91" s="163">
        <f t="shared" si="13"/>
        <v>0</v>
      </c>
      <c r="U91" s="209"/>
      <c r="V91" s="206" t="s">
        <v>274</v>
      </c>
      <c r="W91" s="206"/>
      <c r="X91" s="201">
        <f>'[1]AUG OLD'!AI91</f>
        <v>0</v>
      </c>
      <c r="Y91" s="180"/>
      <c r="Z91" s="202">
        <f t="shared" si="17"/>
        <v>0</v>
      </c>
      <c r="AA91" s="206" t="s">
        <v>274</v>
      </c>
      <c r="AB91" s="203">
        <f>'[1]SEPT NEW '!AI91</f>
        <v>0</v>
      </c>
      <c r="AC91" s="180"/>
      <c r="AD91" s="202">
        <f t="shared" si="16"/>
        <v>0</v>
      </c>
      <c r="AE91" s="206" t="s">
        <v>274</v>
      </c>
      <c r="AF91" s="203">
        <f>[1]OCT!AI91</f>
        <v>0</v>
      </c>
      <c r="AG91" s="180"/>
      <c r="AH91" s="202">
        <f t="shared" si="14"/>
        <v>0</v>
      </c>
      <c r="AJ91" s="206" t="s">
        <v>274</v>
      </c>
      <c r="AK91" s="192">
        <f t="shared" si="15"/>
        <v>0</v>
      </c>
      <c r="AL91" s="181"/>
      <c r="AM91"/>
      <c r="AO91"/>
      <c r="AP91"/>
      <c r="AR91"/>
      <c r="AS91"/>
      <c r="AU91"/>
      <c r="AV91"/>
      <c r="AW91"/>
      <c r="AX91"/>
    </row>
    <row r="92" spans="1:50">
      <c r="A92" t="s">
        <v>275</v>
      </c>
      <c r="B92" s="197">
        <f>'[1]AUG OLD'!B92</f>
        <v>0</v>
      </c>
      <c r="C92" s="180">
        <v>6100</v>
      </c>
      <c r="D92" s="163">
        <f>C92*B92</f>
        <v>0</v>
      </c>
      <c r="E92" s="164">
        <f>'[1]AUG OLD'!AI92</f>
        <v>0</v>
      </c>
      <c r="F92" s="163">
        <f t="shared" si="11"/>
        <v>0</v>
      </c>
      <c r="G92" s="209"/>
      <c r="H92" t="s">
        <v>275</v>
      </c>
      <c r="I92" s="197">
        <f>'[1]SEPT NEW '!B92</f>
        <v>0</v>
      </c>
      <c r="J92" s="180">
        <v>6280</v>
      </c>
      <c r="K92" s="163">
        <f>J92*I92</f>
        <v>0</v>
      </c>
      <c r="L92" s="164">
        <f>'[1]SEPT NEW '!AI92</f>
        <v>0</v>
      </c>
      <c r="M92" s="163">
        <f t="shared" si="19"/>
        <v>0</v>
      </c>
      <c r="N92" s="209"/>
      <c r="O92" t="s">
        <v>275</v>
      </c>
      <c r="P92" s="200">
        <f>[1]OCT!B92</f>
        <v>0</v>
      </c>
      <c r="Q92" s="180">
        <v>6280</v>
      </c>
      <c r="R92" s="163">
        <f t="shared" si="12"/>
        <v>0</v>
      </c>
      <c r="S92" s="211">
        <f>[1]OCT!AI92</f>
        <v>0</v>
      </c>
      <c r="T92" s="163">
        <f t="shared" si="13"/>
        <v>0</v>
      </c>
      <c r="U92" s="209"/>
      <c r="V92" t="s">
        <v>275</v>
      </c>
      <c r="X92" s="201">
        <f>'[1]AUG OLD'!AI92</f>
        <v>0</v>
      </c>
      <c r="Y92" s="180">
        <v>6100</v>
      </c>
      <c r="Z92" s="202">
        <f t="shared" si="17"/>
        <v>0</v>
      </c>
      <c r="AA92" t="s">
        <v>275</v>
      </c>
      <c r="AB92" s="203">
        <f>'[1]SEPT NEW '!AI92</f>
        <v>0</v>
      </c>
      <c r="AC92" s="180">
        <v>6280</v>
      </c>
      <c r="AD92" s="202">
        <f t="shared" si="16"/>
        <v>0</v>
      </c>
      <c r="AE92" t="s">
        <v>275</v>
      </c>
      <c r="AF92" s="203">
        <f>[1]OCT!AI92</f>
        <v>0</v>
      </c>
      <c r="AG92" s="180">
        <v>6280</v>
      </c>
      <c r="AH92" s="202">
        <f t="shared" si="14"/>
        <v>0</v>
      </c>
      <c r="AJ92" t="s">
        <v>275</v>
      </c>
      <c r="AK92" s="192">
        <f t="shared" si="15"/>
        <v>0</v>
      </c>
      <c r="AL92" s="181"/>
      <c r="AM92"/>
      <c r="AO92"/>
      <c r="AP92"/>
      <c r="AR92"/>
      <c r="AS92"/>
      <c r="AU92"/>
      <c r="AV92"/>
      <c r="AW92"/>
      <c r="AX92"/>
    </row>
    <row r="93" spans="1:50">
      <c r="B93" s="197">
        <f>'[1]AUG OLD'!B93</f>
        <v>0</v>
      </c>
      <c r="C93" s="180"/>
      <c r="D93" s="163"/>
      <c r="E93" s="164">
        <f>'[1]AUG OLD'!AI93</f>
        <v>0</v>
      </c>
      <c r="F93" s="163">
        <f t="shared" si="11"/>
        <v>0</v>
      </c>
      <c r="G93" s="209"/>
      <c r="I93" s="197">
        <f>'[1]SEPT NEW '!B93</f>
        <v>0</v>
      </c>
      <c r="J93" s="180"/>
      <c r="K93" s="163"/>
      <c r="L93" s="164">
        <f>'[1]SEPT NEW '!AI93</f>
        <v>0</v>
      </c>
      <c r="M93" s="163">
        <f t="shared" si="19"/>
        <v>0</v>
      </c>
      <c r="N93" s="209"/>
      <c r="P93" s="200">
        <f>[1]OCT!B93</f>
        <v>0</v>
      </c>
      <c r="Q93" s="180"/>
      <c r="R93" s="163">
        <f t="shared" si="12"/>
        <v>0</v>
      </c>
      <c r="S93" s="211">
        <f>[1]OCT!AI93</f>
        <v>0</v>
      </c>
      <c r="T93" s="163">
        <f t="shared" si="13"/>
        <v>0</v>
      </c>
      <c r="U93" s="209"/>
      <c r="X93" s="201">
        <f>'[1]AUG OLD'!AI93</f>
        <v>0</v>
      </c>
      <c r="Y93" s="180"/>
      <c r="Z93" s="202">
        <f t="shared" si="17"/>
        <v>0</v>
      </c>
      <c r="AB93" s="203">
        <f>'[1]SEPT NEW '!AI93</f>
        <v>0</v>
      </c>
      <c r="AC93" s="180"/>
      <c r="AD93" s="202">
        <f t="shared" si="16"/>
        <v>0</v>
      </c>
      <c r="AF93" s="203">
        <f>[1]OCT!AI93</f>
        <v>0</v>
      </c>
      <c r="AG93" s="180"/>
      <c r="AH93" s="202">
        <f t="shared" si="14"/>
        <v>0</v>
      </c>
      <c r="AK93" s="192">
        <f t="shared" si="15"/>
        <v>0</v>
      </c>
      <c r="AL93" s="181"/>
      <c r="AM93"/>
      <c r="AO93"/>
      <c r="AP93"/>
      <c r="AR93"/>
      <c r="AS93"/>
      <c r="AU93"/>
      <c r="AV93"/>
      <c r="AW93"/>
      <c r="AX93"/>
    </row>
    <row r="94" spans="1:50" ht="15.75">
      <c r="A94" s="206" t="s">
        <v>276</v>
      </c>
      <c r="B94" s="197">
        <f>'[1]AUG OLD'!B94</f>
        <v>0</v>
      </c>
      <c r="C94" s="180"/>
      <c r="D94" s="163">
        <f t="shared" ref="D94:D104" si="20">C94*B94</f>
        <v>0</v>
      </c>
      <c r="E94" s="164">
        <f>'[1]AUG OLD'!AI94</f>
        <v>0</v>
      </c>
      <c r="F94" s="163">
        <f t="shared" si="11"/>
        <v>0</v>
      </c>
      <c r="G94" s="209"/>
      <c r="H94" s="206" t="s">
        <v>276</v>
      </c>
      <c r="I94" s="197">
        <f>'[1]SEPT NEW '!B94</f>
        <v>0</v>
      </c>
      <c r="J94" s="180"/>
      <c r="K94" s="163">
        <f t="shared" ref="K94:K104" si="21">J94*I94</f>
        <v>0</v>
      </c>
      <c r="L94" s="164">
        <f>'[1]SEPT NEW '!AI94</f>
        <v>0</v>
      </c>
      <c r="M94" s="163">
        <f t="shared" si="19"/>
        <v>0</v>
      </c>
      <c r="N94" s="209"/>
      <c r="O94" s="206" t="s">
        <v>276</v>
      </c>
      <c r="P94" s="200">
        <f>[1]OCT!B94</f>
        <v>0</v>
      </c>
      <c r="Q94" s="180"/>
      <c r="R94" s="163">
        <f t="shared" si="12"/>
        <v>0</v>
      </c>
      <c r="S94" s="211">
        <f>[1]OCT!AI94</f>
        <v>0</v>
      </c>
      <c r="T94" s="163">
        <f t="shared" si="13"/>
        <v>0</v>
      </c>
      <c r="U94" s="209"/>
      <c r="V94" s="206" t="s">
        <v>276</v>
      </c>
      <c r="W94" s="206"/>
      <c r="X94" s="201">
        <f>'[1]AUG OLD'!AI94</f>
        <v>0</v>
      </c>
      <c r="Y94" s="180"/>
      <c r="Z94" s="202">
        <f t="shared" si="17"/>
        <v>0</v>
      </c>
      <c r="AA94" s="206" t="s">
        <v>276</v>
      </c>
      <c r="AB94" s="203">
        <f>'[1]SEPT NEW '!AI94</f>
        <v>0</v>
      </c>
      <c r="AC94" s="180"/>
      <c r="AD94" s="202">
        <f t="shared" si="16"/>
        <v>0</v>
      </c>
      <c r="AE94" s="206" t="s">
        <v>276</v>
      </c>
      <c r="AF94" s="203">
        <f>[1]OCT!AI94</f>
        <v>0</v>
      </c>
      <c r="AG94" s="180"/>
      <c r="AH94" s="202">
        <f t="shared" si="14"/>
        <v>0</v>
      </c>
      <c r="AJ94" s="206" t="s">
        <v>276</v>
      </c>
      <c r="AK94" s="192">
        <f t="shared" si="15"/>
        <v>0</v>
      </c>
      <c r="AL94" s="181"/>
      <c r="AM94"/>
      <c r="AO94"/>
      <c r="AP94"/>
      <c r="AR94"/>
      <c r="AS94"/>
      <c r="AU94"/>
      <c r="AV94"/>
      <c r="AW94"/>
      <c r="AX94"/>
    </row>
    <row r="95" spans="1:50">
      <c r="A95" t="s">
        <v>277</v>
      </c>
      <c r="B95" s="197">
        <f>'[1]AUG OLD'!B95</f>
        <v>0</v>
      </c>
      <c r="C95" s="180">
        <v>4290</v>
      </c>
      <c r="D95" s="163">
        <f t="shared" si="20"/>
        <v>0</v>
      </c>
      <c r="E95" s="164">
        <f>'[1]AUG OLD'!AI95</f>
        <v>0</v>
      </c>
      <c r="F95" s="163">
        <f t="shared" si="11"/>
        <v>0</v>
      </c>
      <c r="G95" s="209"/>
      <c r="H95" t="s">
        <v>277</v>
      </c>
      <c r="I95" s="197">
        <f>'[1]SEPT NEW '!B95</f>
        <v>16</v>
      </c>
      <c r="J95" s="180">
        <v>4420</v>
      </c>
      <c r="K95" s="163">
        <f t="shared" si="21"/>
        <v>70720</v>
      </c>
      <c r="L95" s="164">
        <f>'[1]SEPT NEW '!AI95</f>
        <v>16</v>
      </c>
      <c r="M95" s="163">
        <f t="shared" si="19"/>
        <v>70720</v>
      </c>
      <c r="N95" s="209"/>
      <c r="O95" t="s">
        <v>277</v>
      </c>
      <c r="P95" s="200">
        <f>[1]OCT!B95</f>
        <v>289</v>
      </c>
      <c r="Q95" s="180">
        <v>4420</v>
      </c>
      <c r="R95" s="163">
        <f t="shared" si="12"/>
        <v>1277380</v>
      </c>
      <c r="S95" s="211">
        <f>[1]OCT!AI95</f>
        <v>78</v>
      </c>
      <c r="T95" s="163">
        <f t="shared" si="13"/>
        <v>344760</v>
      </c>
      <c r="U95" s="209"/>
      <c r="V95" t="s">
        <v>278</v>
      </c>
      <c r="X95" s="201">
        <f>'[1]AUG OLD'!AI95</f>
        <v>0</v>
      </c>
      <c r="Y95" s="180">
        <v>4290</v>
      </c>
      <c r="Z95" s="202">
        <f t="shared" si="17"/>
        <v>0</v>
      </c>
      <c r="AA95" t="s">
        <v>278</v>
      </c>
      <c r="AB95" s="203">
        <f>'[1]SEPT NEW '!AI95</f>
        <v>16</v>
      </c>
      <c r="AC95" s="180">
        <v>4420</v>
      </c>
      <c r="AD95" s="202">
        <f t="shared" si="16"/>
        <v>70720</v>
      </c>
      <c r="AE95" t="s">
        <v>278</v>
      </c>
      <c r="AF95" s="203">
        <f>[1]OCT!AI95</f>
        <v>78</v>
      </c>
      <c r="AG95" s="180">
        <v>4420</v>
      </c>
      <c r="AH95" s="202">
        <f t="shared" si="14"/>
        <v>344760</v>
      </c>
      <c r="AJ95" t="s">
        <v>278</v>
      </c>
      <c r="AK95" s="212">
        <f t="shared" si="15"/>
        <v>94</v>
      </c>
      <c r="AL95" s="181"/>
      <c r="AM95"/>
      <c r="AO95"/>
      <c r="AP95"/>
      <c r="AR95"/>
      <c r="AS95"/>
      <c r="AU95"/>
      <c r="AV95"/>
      <c r="AW95"/>
      <c r="AX95"/>
    </row>
    <row r="96" spans="1:50">
      <c r="A96" t="s">
        <v>279</v>
      </c>
      <c r="B96" s="197">
        <f>'[1]AUG OLD'!B96</f>
        <v>43</v>
      </c>
      <c r="C96" s="180">
        <v>4100</v>
      </c>
      <c r="D96" s="163">
        <f t="shared" si="20"/>
        <v>176300</v>
      </c>
      <c r="E96" s="164">
        <f>'[1]AUG OLD'!AI96</f>
        <v>0</v>
      </c>
      <c r="F96" s="163">
        <f t="shared" si="11"/>
        <v>0</v>
      </c>
      <c r="G96" s="209"/>
      <c r="H96" t="s">
        <v>279</v>
      </c>
      <c r="I96" s="197">
        <f>'[1]SEPT NEW '!B96</f>
        <v>0</v>
      </c>
      <c r="J96" s="180">
        <v>4220</v>
      </c>
      <c r="K96" s="163">
        <f t="shared" si="21"/>
        <v>0</v>
      </c>
      <c r="L96" s="164">
        <f>'[1]SEPT NEW '!AI96</f>
        <v>0</v>
      </c>
      <c r="M96" s="163">
        <f t="shared" si="19"/>
        <v>0</v>
      </c>
      <c r="N96" s="209"/>
      <c r="O96" t="s">
        <v>279</v>
      </c>
      <c r="P96" s="200">
        <f>[1]OCT!B96</f>
        <v>52</v>
      </c>
      <c r="Q96" s="180">
        <v>4220</v>
      </c>
      <c r="R96" s="163">
        <f t="shared" si="12"/>
        <v>219440</v>
      </c>
      <c r="S96" s="211">
        <f>[1]OCT!AI96</f>
        <v>46</v>
      </c>
      <c r="T96" s="163">
        <f t="shared" si="13"/>
        <v>194120</v>
      </c>
      <c r="U96" s="209"/>
      <c r="V96" t="s">
        <v>279</v>
      </c>
      <c r="X96" s="201">
        <f>'[1]AUG OLD'!AI96</f>
        <v>0</v>
      </c>
      <c r="Y96" s="180">
        <v>4100</v>
      </c>
      <c r="Z96" s="202">
        <f t="shared" si="17"/>
        <v>0</v>
      </c>
      <c r="AA96" t="s">
        <v>279</v>
      </c>
      <c r="AB96" s="203">
        <f>'[1]SEPT NEW '!AI96</f>
        <v>0</v>
      </c>
      <c r="AC96" s="180">
        <v>4220</v>
      </c>
      <c r="AD96" s="202">
        <f t="shared" si="16"/>
        <v>0</v>
      </c>
      <c r="AE96" t="s">
        <v>279</v>
      </c>
      <c r="AF96" s="203">
        <f>[1]OCT!AI96</f>
        <v>46</v>
      </c>
      <c r="AG96" s="180">
        <v>4220</v>
      </c>
      <c r="AH96" s="202">
        <f t="shared" si="14"/>
        <v>194120</v>
      </c>
      <c r="AJ96" t="s">
        <v>279</v>
      </c>
      <c r="AK96" s="192">
        <f t="shared" si="15"/>
        <v>46</v>
      </c>
      <c r="AL96" s="181"/>
      <c r="AM96"/>
      <c r="AO96"/>
      <c r="AP96"/>
      <c r="AR96"/>
      <c r="AS96"/>
      <c r="AU96"/>
      <c r="AV96"/>
      <c r="AW96"/>
      <c r="AX96"/>
    </row>
    <row r="97" spans="1:50">
      <c r="A97" t="s">
        <v>280</v>
      </c>
      <c r="B97" s="197">
        <f>'[1]AUG OLD'!B97</f>
        <v>48</v>
      </c>
      <c r="C97" s="180">
        <v>3290</v>
      </c>
      <c r="D97" s="163">
        <f t="shared" si="20"/>
        <v>157920</v>
      </c>
      <c r="E97" s="164">
        <f>'[1]AUG OLD'!AI97</f>
        <v>0</v>
      </c>
      <c r="F97" s="163">
        <f t="shared" si="11"/>
        <v>0</v>
      </c>
      <c r="G97" s="209"/>
      <c r="H97" t="s">
        <v>280</v>
      </c>
      <c r="I97" s="197">
        <f>'[1]SEPT NEW '!B97</f>
        <v>0</v>
      </c>
      <c r="J97" s="180">
        <v>3390</v>
      </c>
      <c r="K97" s="163">
        <f t="shared" si="21"/>
        <v>0</v>
      </c>
      <c r="L97" s="164">
        <f>'[1]SEPT NEW '!AI97</f>
        <v>0</v>
      </c>
      <c r="M97" s="163">
        <f t="shared" si="19"/>
        <v>0</v>
      </c>
      <c r="N97" s="209"/>
      <c r="O97" t="s">
        <v>280</v>
      </c>
      <c r="P97" s="200">
        <f>[1]OCT!B97</f>
        <v>84</v>
      </c>
      <c r="Q97" s="180">
        <v>3390</v>
      </c>
      <c r="R97" s="163">
        <f t="shared" si="12"/>
        <v>284760</v>
      </c>
      <c r="S97" s="211">
        <f>[1]OCT!AI97</f>
        <v>78</v>
      </c>
      <c r="T97" s="163">
        <f t="shared" si="13"/>
        <v>264420</v>
      </c>
      <c r="U97" s="209"/>
      <c r="V97" t="s">
        <v>280</v>
      </c>
      <c r="X97" s="201">
        <f>'[1]AUG OLD'!AI97</f>
        <v>0</v>
      </c>
      <c r="Y97" s="180">
        <v>3290</v>
      </c>
      <c r="Z97" s="202">
        <f t="shared" si="17"/>
        <v>0</v>
      </c>
      <c r="AA97" t="s">
        <v>280</v>
      </c>
      <c r="AB97" s="203">
        <f>'[1]SEPT NEW '!AI97</f>
        <v>0</v>
      </c>
      <c r="AC97" s="180">
        <v>3390</v>
      </c>
      <c r="AD97" s="202">
        <f t="shared" si="16"/>
        <v>0</v>
      </c>
      <c r="AE97" t="s">
        <v>280</v>
      </c>
      <c r="AF97" s="203">
        <f>[1]OCT!AI97</f>
        <v>78</v>
      </c>
      <c r="AG97" s="180">
        <v>3390</v>
      </c>
      <c r="AH97" s="202">
        <f t="shared" si="14"/>
        <v>264420</v>
      </c>
      <c r="AJ97" t="s">
        <v>280</v>
      </c>
      <c r="AK97" s="192">
        <f t="shared" si="15"/>
        <v>78</v>
      </c>
      <c r="AL97" s="181"/>
      <c r="AM97"/>
      <c r="AO97"/>
      <c r="AP97"/>
      <c r="AR97"/>
      <c r="AS97"/>
      <c r="AU97"/>
      <c r="AV97"/>
      <c r="AW97"/>
      <c r="AX97"/>
    </row>
    <row r="98" spans="1:50">
      <c r="A98" s="181" t="s">
        <v>281</v>
      </c>
      <c r="B98" s="197">
        <f>'[1]AUG OLD'!B98</f>
        <v>52</v>
      </c>
      <c r="C98" s="180">
        <v>3760</v>
      </c>
      <c r="D98" s="163">
        <f t="shared" si="20"/>
        <v>195520</v>
      </c>
      <c r="E98" s="164">
        <f>'[1]AUG OLD'!AI98</f>
        <v>5</v>
      </c>
      <c r="F98" s="163">
        <f t="shared" si="11"/>
        <v>18800</v>
      </c>
      <c r="G98" s="209"/>
      <c r="H98" s="181" t="s">
        <v>281</v>
      </c>
      <c r="I98" s="197">
        <f>'[1]SEPT NEW '!B98</f>
        <v>0</v>
      </c>
      <c r="J98" s="180">
        <v>3870</v>
      </c>
      <c r="K98" s="163">
        <f t="shared" si="21"/>
        <v>0</v>
      </c>
      <c r="L98" s="164">
        <f>'[1]SEPT NEW '!AI98</f>
        <v>0</v>
      </c>
      <c r="M98" s="163">
        <f t="shared" si="19"/>
        <v>0</v>
      </c>
      <c r="N98" s="209"/>
      <c r="O98" s="181" t="s">
        <v>281</v>
      </c>
      <c r="P98" s="200">
        <f>[1]OCT!B98</f>
        <v>50</v>
      </c>
      <c r="Q98" s="180">
        <v>3870</v>
      </c>
      <c r="R98" s="163">
        <f t="shared" si="12"/>
        <v>193500</v>
      </c>
      <c r="S98" s="211">
        <f>[1]OCT!AI98</f>
        <v>50</v>
      </c>
      <c r="T98" s="163">
        <f t="shared" si="13"/>
        <v>193500</v>
      </c>
      <c r="U98" s="209"/>
      <c r="V98" s="181" t="s">
        <v>281</v>
      </c>
      <c r="W98" s="181"/>
      <c r="X98" s="201">
        <f>'[1]AUG OLD'!AI98</f>
        <v>5</v>
      </c>
      <c r="Y98" s="180">
        <v>3760</v>
      </c>
      <c r="Z98" s="202">
        <f t="shared" si="17"/>
        <v>18800</v>
      </c>
      <c r="AA98" s="181" t="s">
        <v>281</v>
      </c>
      <c r="AB98" s="203">
        <f>'[1]SEPT NEW '!AI98</f>
        <v>0</v>
      </c>
      <c r="AC98" s="180">
        <v>3870</v>
      </c>
      <c r="AD98" s="202">
        <f t="shared" si="16"/>
        <v>0</v>
      </c>
      <c r="AE98" s="181" t="s">
        <v>281</v>
      </c>
      <c r="AF98" s="203">
        <f>[1]OCT!AI98</f>
        <v>50</v>
      </c>
      <c r="AG98" s="180">
        <v>3870</v>
      </c>
      <c r="AH98" s="202">
        <f t="shared" si="14"/>
        <v>193500</v>
      </c>
      <c r="AJ98" s="181" t="s">
        <v>281</v>
      </c>
      <c r="AK98" s="192">
        <f t="shared" si="15"/>
        <v>55</v>
      </c>
      <c r="AL98" s="181"/>
      <c r="AM98"/>
      <c r="AO98"/>
      <c r="AP98"/>
      <c r="AR98"/>
      <c r="AS98"/>
      <c r="AU98"/>
      <c r="AV98"/>
      <c r="AW98"/>
      <c r="AX98"/>
    </row>
    <row r="99" spans="1:50">
      <c r="B99" s="197">
        <f>'[1]AUG OLD'!B99</f>
        <v>0</v>
      </c>
      <c r="C99" s="171"/>
      <c r="D99" s="163">
        <f t="shared" si="20"/>
        <v>0</v>
      </c>
      <c r="E99" s="164">
        <f>'[1]AUG OLD'!AI99</f>
        <v>0</v>
      </c>
      <c r="F99" s="163">
        <f t="shared" si="11"/>
        <v>0</v>
      </c>
      <c r="G99" s="209"/>
      <c r="I99" s="197">
        <f>'[1]SEPT NEW '!B99</f>
        <v>0</v>
      </c>
      <c r="J99" s="171"/>
      <c r="K99" s="163">
        <f t="shared" si="21"/>
        <v>0</v>
      </c>
      <c r="L99" s="164">
        <f>'[1]SEPT NEW '!AI99</f>
        <v>0</v>
      </c>
      <c r="M99" s="163">
        <f t="shared" si="19"/>
        <v>0</v>
      </c>
      <c r="N99" s="209"/>
      <c r="P99" s="200">
        <f>[1]OCT!B99</f>
        <v>0</v>
      </c>
      <c r="Q99" s="171"/>
      <c r="R99" s="163">
        <f t="shared" si="12"/>
        <v>0</v>
      </c>
      <c r="S99" s="211">
        <f>[1]OCT!AI99</f>
        <v>0</v>
      </c>
      <c r="T99" s="163">
        <f t="shared" si="13"/>
        <v>0</v>
      </c>
      <c r="U99" s="209"/>
      <c r="X99" s="201">
        <f>'[1]AUG OLD'!AI99</f>
        <v>0</v>
      </c>
      <c r="Y99" s="171"/>
      <c r="Z99" s="202">
        <f t="shared" si="17"/>
        <v>0</v>
      </c>
      <c r="AB99" s="203">
        <f>'[1]SEPT NEW '!AI99</f>
        <v>0</v>
      </c>
      <c r="AC99" s="171"/>
      <c r="AD99" s="202">
        <f t="shared" si="16"/>
        <v>0</v>
      </c>
      <c r="AF99" s="203">
        <f>[1]OCT!AI99</f>
        <v>0</v>
      </c>
      <c r="AG99" s="171"/>
      <c r="AH99" s="202">
        <f t="shared" si="14"/>
        <v>0</v>
      </c>
      <c r="AK99" s="192">
        <f t="shared" si="15"/>
        <v>0</v>
      </c>
      <c r="AL99" s="181"/>
      <c r="AM99"/>
      <c r="AO99"/>
      <c r="AP99"/>
      <c r="AR99"/>
      <c r="AS99"/>
      <c r="AU99"/>
      <c r="AV99"/>
      <c r="AW99"/>
      <c r="AX99"/>
    </row>
    <row r="100" spans="1:50">
      <c r="B100" s="197">
        <f>'[1]AUG OLD'!B100</f>
        <v>0</v>
      </c>
      <c r="C100" s="171"/>
      <c r="D100" s="163">
        <f t="shared" si="20"/>
        <v>0</v>
      </c>
      <c r="E100" s="164">
        <f>'[1]AUG OLD'!AI100</f>
        <v>0</v>
      </c>
      <c r="F100" s="163">
        <f t="shared" si="11"/>
        <v>0</v>
      </c>
      <c r="G100" s="209"/>
      <c r="I100" s="197">
        <f>'[1]SEPT NEW '!B100</f>
        <v>0</v>
      </c>
      <c r="J100" s="171"/>
      <c r="K100" s="163">
        <f t="shared" si="21"/>
        <v>0</v>
      </c>
      <c r="L100" s="164">
        <f>'[1]SEPT NEW '!AI100</f>
        <v>0</v>
      </c>
      <c r="M100" s="163">
        <f t="shared" si="19"/>
        <v>0</v>
      </c>
      <c r="N100" s="209"/>
      <c r="P100" s="200">
        <f>[1]OCT!B100</f>
        <v>0</v>
      </c>
      <c r="Q100" s="171"/>
      <c r="R100" s="163">
        <f t="shared" si="12"/>
        <v>0</v>
      </c>
      <c r="S100" s="211">
        <f>[1]OCT!AI100</f>
        <v>0</v>
      </c>
      <c r="T100" s="163">
        <f t="shared" si="13"/>
        <v>0</v>
      </c>
      <c r="U100" s="209"/>
      <c r="X100" s="201">
        <f>'[1]AUG OLD'!AI100</f>
        <v>0</v>
      </c>
      <c r="Y100" s="171"/>
      <c r="Z100" s="202">
        <f t="shared" si="17"/>
        <v>0</v>
      </c>
      <c r="AB100" s="203">
        <f>'[1]SEPT NEW '!AI100</f>
        <v>0</v>
      </c>
      <c r="AC100" s="171"/>
      <c r="AD100" s="202">
        <f t="shared" si="16"/>
        <v>0</v>
      </c>
      <c r="AF100" s="203">
        <f>[1]OCT!AI100</f>
        <v>0</v>
      </c>
      <c r="AG100" s="171"/>
      <c r="AH100" s="202">
        <f t="shared" si="14"/>
        <v>0</v>
      </c>
      <c r="AK100" s="192">
        <f t="shared" si="15"/>
        <v>0</v>
      </c>
      <c r="AL100" s="181"/>
      <c r="AM100"/>
      <c r="AO100"/>
      <c r="AP100"/>
      <c r="AR100"/>
      <c r="AS100"/>
      <c r="AU100"/>
      <c r="AV100"/>
      <c r="AW100"/>
      <c r="AX100"/>
    </row>
    <row r="101" spans="1:50" ht="15.75">
      <c r="A101" s="206" t="s">
        <v>282</v>
      </c>
      <c r="B101" s="197">
        <f>'[1]AUG OLD'!B101</f>
        <v>0</v>
      </c>
      <c r="C101" s="171"/>
      <c r="D101" s="163">
        <f t="shared" si="20"/>
        <v>0</v>
      </c>
      <c r="E101" s="164">
        <f>'[1]AUG OLD'!AI101</f>
        <v>0</v>
      </c>
      <c r="F101" s="163">
        <f t="shared" si="11"/>
        <v>0</v>
      </c>
      <c r="G101" s="209"/>
      <c r="H101" s="206" t="s">
        <v>282</v>
      </c>
      <c r="I101" s="197">
        <f>'[1]SEPT NEW '!B101</f>
        <v>0</v>
      </c>
      <c r="J101" s="171"/>
      <c r="K101" s="163">
        <f t="shared" si="21"/>
        <v>0</v>
      </c>
      <c r="L101" s="164">
        <f>'[1]SEPT NEW '!AI101</f>
        <v>0</v>
      </c>
      <c r="M101" s="163">
        <f t="shared" si="19"/>
        <v>0</v>
      </c>
      <c r="N101" s="209"/>
      <c r="O101" s="206" t="s">
        <v>282</v>
      </c>
      <c r="P101" s="200">
        <f>[1]OCT!B101</f>
        <v>0</v>
      </c>
      <c r="Q101" s="171"/>
      <c r="R101" s="163">
        <f t="shared" si="12"/>
        <v>0</v>
      </c>
      <c r="S101" s="211">
        <f>[1]OCT!AI101</f>
        <v>0</v>
      </c>
      <c r="T101" s="163">
        <f t="shared" si="13"/>
        <v>0</v>
      </c>
      <c r="U101" s="209"/>
      <c r="V101" s="206" t="s">
        <v>282</v>
      </c>
      <c r="W101" s="206"/>
      <c r="X101" s="201">
        <f>'[1]AUG OLD'!AI101</f>
        <v>0</v>
      </c>
      <c r="Y101" s="171"/>
      <c r="Z101" s="202">
        <f t="shared" si="17"/>
        <v>0</v>
      </c>
      <c r="AA101" s="206" t="s">
        <v>282</v>
      </c>
      <c r="AB101" s="203">
        <f>'[1]SEPT NEW '!AI101</f>
        <v>0</v>
      </c>
      <c r="AC101" s="171"/>
      <c r="AD101" s="202">
        <f t="shared" si="16"/>
        <v>0</v>
      </c>
      <c r="AE101" s="206" t="s">
        <v>282</v>
      </c>
      <c r="AF101" s="203">
        <f>[1]OCT!AI101</f>
        <v>0</v>
      </c>
      <c r="AG101" s="171"/>
      <c r="AH101" s="202">
        <f t="shared" si="14"/>
        <v>0</v>
      </c>
      <c r="AJ101" s="206" t="s">
        <v>282</v>
      </c>
      <c r="AK101" s="192">
        <f t="shared" si="15"/>
        <v>0</v>
      </c>
      <c r="AL101" s="181"/>
      <c r="AM101"/>
      <c r="AO101"/>
      <c r="AP101"/>
      <c r="AR101"/>
      <c r="AS101"/>
      <c r="AU101"/>
      <c r="AV101"/>
      <c r="AW101"/>
      <c r="AX101"/>
    </row>
    <row r="102" spans="1:50">
      <c r="A102" t="s">
        <v>283</v>
      </c>
      <c r="B102" s="197">
        <f>'[1]AUG OLD'!B102</f>
        <v>0</v>
      </c>
      <c r="C102" s="171">
        <v>4230</v>
      </c>
      <c r="D102" s="163">
        <f t="shared" si="20"/>
        <v>0</v>
      </c>
      <c r="E102" s="164">
        <f>'[1]AUG OLD'!AI102</f>
        <v>0</v>
      </c>
      <c r="F102" s="163">
        <f t="shared" si="11"/>
        <v>0</v>
      </c>
      <c r="G102" s="209"/>
      <c r="H102" t="s">
        <v>283</v>
      </c>
      <c r="I102" s="197">
        <f>'[1]SEPT NEW '!B102</f>
        <v>0</v>
      </c>
      <c r="J102" s="171">
        <v>4360</v>
      </c>
      <c r="K102" s="163">
        <f t="shared" si="21"/>
        <v>0</v>
      </c>
      <c r="L102" s="164">
        <f>'[1]SEPT NEW '!AI102</f>
        <v>0</v>
      </c>
      <c r="M102" s="163">
        <f t="shared" si="19"/>
        <v>0</v>
      </c>
      <c r="N102" s="209"/>
      <c r="O102" t="s">
        <v>283</v>
      </c>
      <c r="P102" s="200">
        <f>[1]OCT!B102</f>
        <v>8</v>
      </c>
      <c r="Q102" s="171">
        <v>4360</v>
      </c>
      <c r="R102" s="163">
        <f t="shared" si="12"/>
        <v>34880</v>
      </c>
      <c r="S102" s="211">
        <f>[1]OCT!AI102</f>
        <v>0</v>
      </c>
      <c r="T102" s="163">
        <f t="shared" si="13"/>
        <v>0</v>
      </c>
      <c r="U102" s="209"/>
      <c r="V102" t="s">
        <v>283</v>
      </c>
      <c r="X102" s="201">
        <f>'[1]AUG OLD'!AI102</f>
        <v>0</v>
      </c>
      <c r="Y102" s="171">
        <v>4230</v>
      </c>
      <c r="Z102" s="202">
        <f t="shared" si="17"/>
        <v>0</v>
      </c>
      <c r="AA102" t="s">
        <v>283</v>
      </c>
      <c r="AB102" s="203">
        <f>'[1]SEPT NEW '!AI102</f>
        <v>0</v>
      </c>
      <c r="AC102" s="171">
        <v>4360</v>
      </c>
      <c r="AD102" s="202">
        <f t="shared" si="16"/>
        <v>0</v>
      </c>
      <c r="AE102" t="s">
        <v>283</v>
      </c>
      <c r="AF102" s="203">
        <f>[1]OCT!AI102</f>
        <v>0</v>
      </c>
      <c r="AG102" s="171">
        <v>4360</v>
      </c>
      <c r="AH102" s="202">
        <f t="shared" si="14"/>
        <v>0</v>
      </c>
      <c r="AJ102" t="s">
        <v>283</v>
      </c>
      <c r="AK102" s="192">
        <f t="shared" si="15"/>
        <v>0</v>
      </c>
      <c r="AL102" s="181"/>
      <c r="AM102"/>
      <c r="AO102"/>
      <c r="AP102"/>
      <c r="AR102"/>
      <c r="AS102"/>
      <c r="AU102"/>
      <c r="AV102"/>
      <c r="AW102"/>
      <c r="AX102"/>
    </row>
    <row r="103" spans="1:50">
      <c r="A103" t="s">
        <v>284</v>
      </c>
      <c r="B103" s="197">
        <f>'[1]AUG OLD'!B103</f>
        <v>0</v>
      </c>
      <c r="C103" s="171">
        <v>4220</v>
      </c>
      <c r="D103" s="163">
        <f t="shared" si="20"/>
        <v>0</v>
      </c>
      <c r="E103" s="164">
        <f>'[1]AUG OLD'!AI103</f>
        <v>0</v>
      </c>
      <c r="F103" s="163">
        <f t="shared" si="11"/>
        <v>0</v>
      </c>
      <c r="G103" s="209"/>
      <c r="H103" t="s">
        <v>285</v>
      </c>
      <c r="I103" s="197">
        <f>'[1]SEPT NEW '!B103</f>
        <v>0</v>
      </c>
      <c r="J103" s="171">
        <v>4350</v>
      </c>
      <c r="K103" s="163">
        <f t="shared" si="21"/>
        <v>0</v>
      </c>
      <c r="L103" s="164">
        <f>'[1]SEPT NEW '!AI103</f>
        <v>0</v>
      </c>
      <c r="M103" s="163">
        <f t="shared" si="19"/>
        <v>0</v>
      </c>
      <c r="N103" s="209"/>
      <c r="O103" t="s">
        <v>285</v>
      </c>
      <c r="P103" s="200">
        <f>[1]OCT!B103</f>
        <v>0</v>
      </c>
      <c r="Q103" s="171">
        <v>4350</v>
      </c>
      <c r="R103" s="163">
        <f t="shared" si="12"/>
        <v>0</v>
      </c>
      <c r="S103" s="211">
        <f>[1]OCT!AI103</f>
        <v>0</v>
      </c>
      <c r="T103" s="163">
        <f t="shared" si="13"/>
        <v>0</v>
      </c>
      <c r="U103" s="209"/>
      <c r="V103" t="s">
        <v>284</v>
      </c>
      <c r="X103" s="201">
        <f>'[1]AUG OLD'!AI103</f>
        <v>0</v>
      </c>
      <c r="Y103" s="171">
        <v>4220</v>
      </c>
      <c r="Z103" s="202">
        <f t="shared" si="17"/>
        <v>0</v>
      </c>
      <c r="AA103" t="s">
        <v>284</v>
      </c>
      <c r="AB103" s="203">
        <f>'[1]SEPT NEW '!AI103</f>
        <v>0</v>
      </c>
      <c r="AC103" s="171">
        <v>4350</v>
      </c>
      <c r="AD103" s="202">
        <f t="shared" si="16"/>
        <v>0</v>
      </c>
      <c r="AE103" t="s">
        <v>284</v>
      </c>
      <c r="AF103" s="203">
        <f>[1]OCT!AI103</f>
        <v>0</v>
      </c>
      <c r="AG103" s="171">
        <v>4350</v>
      </c>
      <c r="AH103" s="202">
        <f t="shared" si="14"/>
        <v>0</v>
      </c>
      <c r="AJ103" t="s">
        <v>284</v>
      </c>
      <c r="AK103" s="192">
        <f t="shared" si="15"/>
        <v>0</v>
      </c>
      <c r="AL103" s="181"/>
      <c r="AM103"/>
      <c r="AO103"/>
      <c r="AP103"/>
      <c r="AR103"/>
      <c r="AS103"/>
      <c r="AU103"/>
      <c r="AV103"/>
      <c r="AW103"/>
      <c r="AX103"/>
    </row>
    <row r="104" spans="1:50">
      <c r="A104" t="s">
        <v>286</v>
      </c>
      <c r="B104" s="197">
        <f>'[1]AUG OLD'!B104</f>
        <v>2</v>
      </c>
      <c r="C104" s="171">
        <v>3310</v>
      </c>
      <c r="D104" s="163">
        <f t="shared" si="20"/>
        <v>6620</v>
      </c>
      <c r="E104" s="164">
        <f>'[1]AUG OLD'!AI104</f>
        <v>2</v>
      </c>
      <c r="F104" s="163">
        <f t="shared" si="11"/>
        <v>6620</v>
      </c>
      <c r="G104" s="209"/>
      <c r="H104" t="s">
        <v>286</v>
      </c>
      <c r="I104" s="197">
        <f>'[1]SEPT NEW '!B104</f>
        <v>0</v>
      </c>
      <c r="J104" s="171"/>
      <c r="K104" s="163">
        <f t="shared" si="21"/>
        <v>0</v>
      </c>
      <c r="L104" s="164">
        <f>'[1]SEPT NEW '!AI104</f>
        <v>0</v>
      </c>
      <c r="M104" s="163">
        <f t="shared" si="19"/>
        <v>0</v>
      </c>
      <c r="N104" s="209"/>
      <c r="O104" t="s">
        <v>286</v>
      </c>
      <c r="P104" s="200">
        <f>[1]OCT!B104</f>
        <v>0</v>
      </c>
      <c r="Q104" s="171"/>
      <c r="R104" s="163">
        <f t="shared" si="12"/>
        <v>0</v>
      </c>
      <c r="S104" s="211">
        <f>[1]OCT!AI104</f>
        <v>0</v>
      </c>
      <c r="T104" s="163">
        <f t="shared" si="13"/>
        <v>0</v>
      </c>
      <c r="U104" s="209"/>
      <c r="V104" t="s">
        <v>286</v>
      </c>
      <c r="X104" s="201">
        <f>'[1]AUG OLD'!AI104</f>
        <v>2</v>
      </c>
      <c r="Y104" s="171">
        <v>3310</v>
      </c>
      <c r="Z104" s="202">
        <f t="shared" si="17"/>
        <v>6620</v>
      </c>
      <c r="AA104" t="s">
        <v>286</v>
      </c>
      <c r="AB104" s="203">
        <f>'[1]SEPT NEW '!AI104</f>
        <v>0</v>
      </c>
      <c r="AC104" s="171"/>
      <c r="AD104" s="202">
        <f t="shared" si="16"/>
        <v>0</v>
      </c>
      <c r="AE104" t="s">
        <v>286</v>
      </c>
      <c r="AF104" s="203">
        <f>[1]OCT!AI104</f>
        <v>0</v>
      </c>
      <c r="AG104" s="171"/>
      <c r="AH104" s="202">
        <f t="shared" si="14"/>
        <v>0</v>
      </c>
      <c r="AJ104" t="s">
        <v>286</v>
      </c>
      <c r="AK104" s="212">
        <f t="shared" si="15"/>
        <v>2</v>
      </c>
      <c r="AL104" s="181"/>
      <c r="AM104"/>
      <c r="AO104"/>
      <c r="AP104"/>
      <c r="AR104"/>
      <c r="AS104"/>
      <c r="AU104"/>
      <c r="AV104"/>
      <c r="AW104"/>
      <c r="AX104"/>
    </row>
    <row r="105" spans="1:50">
      <c r="B105" s="197">
        <f>'[1]AUG OLD'!B105</f>
        <v>0</v>
      </c>
      <c r="C105" s="171"/>
      <c r="D105" s="163"/>
      <c r="E105" s="164">
        <f>'[1]AUG OLD'!AI105</f>
        <v>0</v>
      </c>
      <c r="F105" s="163"/>
      <c r="G105" s="209"/>
      <c r="I105" s="197">
        <f>'[1]SEPT NEW '!B105</f>
        <v>0</v>
      </c>
      <c r="J105" s="171"/>
      <c r="K105" s="163"/>
      <c r="L105" s="164">
        <f>'[1]SEPT NEW '!AI105</f>
        <v>0</v>
      </c>
      <c r="M105" s="163"/>
      <c r="N105" s="209"/>
      <c r="P105" s="200">
        <f>[1]OCT!B105</f>
        <v>0</v>
      </c>
      <c r="Q105" s="171"/>
      <c r="R105" s="163">
        <f t="shared" si="12"/>
        <v>0</v>
      </c>
      <c r="S105" s="211">
        <f>[1]OCT!AI105</f>
        <v>0</v>
      </c>
      <c r="T105" s="163">
        <f t="shared" si="13"/>
        <v>0</v>
      </c>
      <c r="U105" s="209"/>
      <c r="X105" s="201">
        <f>'[1]AUG OLD'!AI105</f>
        <v>0</v>
      </c>
      <c r="Y105" s="171"/>
      <c r="Z105" s="202">
        <f t="shared" si="17"/>
        <v>0</v>
      </c>
      <c r="AB105" s="203">
        <f>'[1]SEPT NEW '!AI105</f>
        <v>0</v>
      </c>
      <c r="AC105" s="171"/>
      <c r="AD105" s="202">
        <f t="shared" si="16"/>
        <v>0</v>
      </c>
      <c r="AF105" s="203">
        <f>[1]OCT!AI105</f>
        <v>0</v>
      </c>
      <c r="AG105" s="171"/>
      <c r="AH105" s="202">
        <f t="shared" si="14"/>
        <v>0</v>
      </c>
      <c r="AK105" s="192">
        <f t="shared" si="15"/>
        <v>0</v>
      </c>
      <c r="AL105" s="181"/>
      <c r="AM105"/>
      <c r="AO105"/>
      <c r="AP105"/>
      <c r="AR105"/>
      <c r="AS105"/>
      <c r="AU105"/>
      <c r="AV105"/>
      <c r="AW105"/>
      <c r="AX105"/>
    </row>
    <row r="106" spans="1:50" ht="15.75">
      <c r="A106" s="206" t="s">
        <v>287</v>
      </c>
      <c r="B106" s="197">
        <f>'[1]AUG OLD'!B106</f>
        <v>0</v>
      </c>
      <c r="C106" s="171"/>
      <c r="D106" s="163">
        <f t="shared" ref="D106:D126" si="22">C106*B106</f>
        <v>0</v>
      </c>
      <c r="E106" s="164">
        <f>'[1]AUG OLD'!AI106</f>
        <v>0</v>
      </c>
      <c r="F106" s="163">
        <f t="shared" ref="F106:F126" si="23">E106*C106</f>
        <v>0</v>
      </c>
      <c r="G106" s="209"/>
      <c r="H106" s="206" t="s">
        <v>287</v>
      </c>
      <c r="I106" s="197">
        <f>'[1]SEPT NEW '!B106</f>
        <v>0</v>
      </c>
      <c r="J106" s="171"/>
      <c r="K106" s="163">
        <f t="shared" ref="K106:K158" si="24">J106*I106</f>
        <v>0</v>
      </c>
      <c r="L106" s="164">
        <f>'[1]SEPT NEW '!AI106</f>
        <v>0</v>
      </c>
      <c r="M106" s="163">
        <f t="shared" ref="M106:M158" si="25">L106*J106</f>
        <v>0</v>
      </c>
      <c r="N106" s="209"/>
      <c r="O106" s="206" t="s">
        <v>287</v>
      </c>
      <c r="P106" s="200">
        <f>[1]OCT!B106</f>
        <v>0</v>
      </c>
      <c r="Q106" s="171"/>
      <c r="R106" s="163">
        <f t="shared" si="12"/>
        <v>0</v>
      </c>
      <c r="S106" s="211">
        <f>[1]OCT!AI106</f>
        <v>0</v>
      </c>
      <c r="T106" s="163">
        <f t="shared" si="13"/>
        <v>0</v>
      </c>
      <c r="U106" s="209"/>
      <c r="V106" s="206" t="s">
        <v>287</v>
      </c>
      <c r="W106" s="206"/>
      <c r="X106" s="201">
        <f>'[1]AUG OLD'!AI106</f>
        <v>0</v>
      </c>
      <c r="Y106" s="171"/>
      <c r="Z106" s="202">
        <f t="shared" si="17"/>
        <v>0</v>
      </c>
      <c r="AA106" s="206" t="s">
        <v>287</v>
      </c>
      <c r="AB106" s="203">
        <f>'[1]SEPT NEW '!AI106</f>
        <v>0</v>
      </c>
      <c r="AC106" s="171"/>
      <c r="AD106" s="202">
        <f t="shared" si="16"/>
        <v>0</v>
      </c>
      <c r="AE106" s="206" t="s">
        <v>287</v>
      </c>
      <c r="AF106" s="203">
        <f>[1]OCT!AI106</f>
        <v>0</v>
      </c>
      <c r="AG106" s="171"/>
      <c r="AH106" s="202">
        <f t="shared" si="14"/>
        <v>0</v>
      </c>
      <c r="AJ106" s="206" t="s">
        <v>287</v>
      </c>
      <c r="AK106" s="192">
        <f t="shared" si="15"/>
        <v>0</v>
      </c>
      <c r="AL106" s="181"/>
      <c r="AM106"/>
      <c r="AO106"/>
      <c r="AP106"/>
      <c r="AR106"/>
      <c r="AS106"/>
      <c r="AU106"/>
      <c r="AV106"/>
      <c r="AW106"/>
      <c r="AX106"/>
    </row>
    <row r="107" spans="1:50">
      <c r="A107" t="s">
        <v>288</v>
      </c>
      <c r="B107" s="197">
        <f>'[1]AUG OLD'!B107</f>
        <v>27</v>
      </c>
      <c r="C107" s="171">
        <v>3600</v>
      </c>
      <c r="D107" s="163">
        <f t="shared" si="22"/>
        <v>97200</v>
      </c>
      <c r="E107" s="164">
        <f>'[1]AUG OLD'!AI107</f>
        <v>0</v>
      </c>
      <c r="F107" s="163">
        <f t="shared" si="23"/>
        <v>0</v>
      </c>
      <c r="G107" s="209"/>
      <c r="H107" t="s">
        <v>288</v>
      </c>
      <c r="I107" s="197">
        <f>'[1]SEPT NEW '!B107</f>
        <v>0</v>
      </c>
      <c r="J107" s="171">
        <v>3710</v>
      </c>
      <c r="K107" s="163">
        <f t="shared" si="24"/>
        <v>0</v>
      </c>
      <c r="L107" s="164">
        <f>'[1]SEPT NEW '!AI107</f>
        <v>0</v>
      </c>
      <c r="M107" s="163">
        <f t="shared" si="25"/>
        <v>0</v>
      </c>
      <c r="N107" s="209"/>
      <c r="O107" t="s">
        <v>288</v>
      </c>
      <c r="P107" s="200">
        <f>[1]OCT!B107</f>
        <v>20</v>
      </c>
      <c r="Q107" s="171">
        <v>3710</v>
      </c>
      <c r="R107" s="163">
        <f t="shared" si="12"/>
        <v>74200</v>
      </c>
      <c r="S107" s="211">
        <f>[1]OCT!AI107</f>
        <v>10</v>
      </c>
      <c r="T107" s="163">
        <f t="shared" si="13"/>
        <v>37100</v>
      </c>
      <c r="U107" s="209"/>
      <c r="V107" t="s">
        <v>288</v>
      </c>
      <c r="X107" s="201">
        <f>'[1]AUG OLD'!AI107</f>
        <v>0</v>
      </c>
      <c r="Y107" s="171">
        <v>3600</v>
      </c>
      <c r="Z107" s="202">
        <f t="shared" si="17"/>
        <v>0</v>
      </c>
      <c r="AA107" t="s">
        <v>288</v>
      </c>
      <c r="AB107" s="203">
        <f>'[1]SEPT NEW '!AI107</f>
        <v>0</v>
      </c>
      <c r="AC107" s="171">
        <v>3710</v>
      </c>
      <c r="AD107" s="202">
        <f t="shared" si="16"/>
        <v>0</v>
      </c>
      <c r="AE107" t="s">
        <v>288</v>
      </c>
      <c r="AF107" s="203">
        <f>[1]OCT!AI107</f>
        <v>10</v>
      </c>
      <c r="AG107" s="171">
        <v>3710</v>
      </c>
      <c r="AH107" s="202">
        <f t="shared" si="14"/>
        <v>37100</v>
      </c>
      <c r="AJ107" t="s">
        <v>288</v>
      </c>
      <c r="AK107" s="212">
        <f t="shared" si="15"/>
        <v>10</v>
      </c>
      <c r="AL107" s="181"/>
      <c r="AM107"/>
      <c r="AO107"/>
      <c r="AP107"/>
      <c r="AR107"/>
      <c r="AS107"/>
      <c r="AU107"/>
      <c r="AV107"/>
      <c r="AW107"/>
      <c r="AX107"/>
    </row>
    <row r="108" spans="1:50">
      <c r="A108" t="s">
        <v>289</v>
      </c>
      <c r="B108" s="197">
        <f>'[1]AUG OLD'!B108</f>
        <v>0</v>
      </c>
      <c r="C108" s="171">
        <v>9580</v>
      </c>
      <c r="D108" s="163">
        <f t="shared" si="22"/>
        <v>0</v>
      </c>
      <c r="E108" s="164">
        <f>'[1]AUG OLD'!AI108</f>
        <v>0</v>
      </c>
      <c r="F108" s="163">
        <f t="shared" si="23"/>
        <v>0</v>
      </c>
      <c r="G108" s="209"/>
      <c r="H108" t="s">
        <v>289</v>
      </c>
      <c r="I108" s="197">
        <f>'[1]SEPT NEW '!B108</f>
        <v>0</v>
      </c>
      <c r="J108" s="171">
        <v>9870</v>
      </c>
      <c r="K108" s="163">
        <f t="shared" si="24"/>
        <v>0</v>
      </c>
      <c r="L108" s="164">
        <f>'[1]SEPT NEW '!AI108</f>
        <v>0</v>
      </c>
      <c r="M108" s="163">
        <f t="shared" si="25"/>
        <v>0</v>
      </c>
      <c r="N108" s="209"/>
      <c r="O108" t="s">
        <v>289</v>
      </c>
      <c r="P108" s="200">
        <f>[1]OCT!B108</f>
        <v>7</v>
      </c>
      <c r="Q108" s="171">
        <v>9870</v>
      </c>
      <c r="R108" s="163">
        <f t="shared" si="12"/>
        <v>69090</v>
      </c>
      <c r="S108" s="211">
        <f>[1]OCT!AI108</f>
        <v>0</v>
      </c>
      <c r="T108" s="163">
        <f t="shared" si="13"/>
        <v>0</v>
      </c>
      <c r="U108" s="209"/>
      <c r="V108" t="s">
        <v>289</v>
      </c>
      <c r="X108" s="201">
        <f>'[1]AUG OLD'!AI108</f>
        <v>0</v>
      </c>
      <c r="Y108" s="171">
        <v>9580</v>
      </c>
      <c r="Z108" s="202">
        <f t="shared" si="17"/>
        <v>0</v>
      </c>
      <c r="AA108" t="s">
        <v>289</v>
      </c>
      <c r="AB108" s="203">
        <f>'[1]SEPT NEW '!AI108</f>
        <v>0</v>
      </c>
      <c r="AC108" s="171">
        <v>9870</v>
      </c>
      <c r="AD108" s="202">
        <f t="shared" si="16"/>
        <v>0</v>
      </c>
      <c r="AE108" t="s">
        <v>289</v>
      </c>
      <c r="AF108" s="203">
        <f>[1]OCT!AI108</f>
        <v>0</v>
      </c>
      <c r="AG108" s="171">
        <v>9870</v>
      </c>
      <c r="AH108" s="202">
        <f t="shared" si="14"/>
        <v>0</v>
      </c>
      <c r="AJ108" t="s">
        <v>289</v>
      </c>
      <c r="AK108" s="192">
        <f t="shared" si="15"/>
        <v>0</v>
      </c>
      <c r="AL108" s="181"/>
      <c r="AM108"/>
      <c r="AO108"/>
      <c r="AP108"/>
      <c r="AR108"/>
      <c r="AS108"/>
      <c r="AU108"/>
      <c r="AV108"/>
      <c r="AW108"/>
      <c r="AX108"/>
    </row>
    <row r="109" spans="1:50">
      <c r="B109" s="197">
        <f>'[1]AUG OLD'!B109</f>
        <v>0</v>
      </c>
      <c r="C109" s="171"/>
      <c r="D109" s="163">
        <f t="shared" si="22"/>
        <v>0</v>
      </c>
      <c r="E109" s="164">
        <f>'[1]AUG OLD'!AI109</f>
        <v>0</v>
      </c>
      <c r="F109" s="163">
        <f t="shared" si="23"/>
        <v>0</v>
      </c>
      <c r="G109" s="209"/>
      <c r="I109" s="197">
        <f>'[1]SEPT NEW '!B109</f>
        <v>0</v>
      </c>
      <c r="J109" s="171"/>
      <c r="K109" s="163">
        <f t="shared" si="24"/>
        <v>0</v>
      </c>
      <c r="L109" s="164">
        <f>'[1]SEPT NEW '!AI109</f>
        <v>0</v>
      </c>
      <c r="M109" s="163">
        <f t="shared" si="25"/>
        <v>0</v>
      </c>
      <c r="N109" s="209"/>
      <c r="P109" s="200">
        <f>[1]OCT!B109</f>
        <v>0</v>
      </c>
      <c r="Q109" s="171"/>
      <c r="R109" s="163">
        <f t="shared" si="12"/>
        <v>0</v>
      </c>
      <c r="S109" s="211">
        <f>[1]OCT!AI109</f>
        <v>0</v>
      </c>
      <c r="T109" s="163">
        <f t="shared" si="13"/>
        <v>0</v>
      </c>
      <c r="U109" s="209"/>
      <c r="X109" s="201">
        <f>'[1]AUG OLD'!AI109</f>
        <v>0</v>
      </c>
      <c r="Y109" s="171"/>
      <c r="Z109" s="202">
        <f t="shared" si="17"/>
        <v>0</v>
      </c>
      <c r="AB109" s="203">
        <f>'[1]SEPT NEW '!AI109</f>
        <v>0</v>
      </c>
      <c r="AC109" s="171"/>
      <c r="AD109" s="202">
        <f t="shared" si="16"/>
        <v>0</v>
      </c>
      <c r="AF109" s="203">
        <f>[1]OCT!AI109</f>
        <v>0</v>
      </c>
      <c r="AG109" s="171"/>
      <c r="AH109" s="202">
        <f t="shared" si="14"/>
        <v>0</v>
      </c>
      <c r="AK109" s="192">
        <f t="shared" si="15"/>
        <v>0</v>
      </c>
      <c r="AL109" s="181"/>
      <c r="AM109"/>
      <c r="AO109"/>
      <c r="AP109"/>
      <c r="AR109"/>
      <c r="AS109"/>
      <c r="AU109"/>
      <c r="AV109"/>
      <c r="AW109"/>
      <c r="AX109"/>
    </row>
    <row r="110" spans="1:50" ht="15.75">
      <c r="A110" s="206" t="s">
        <v>290</v>
      </c>
      <c r="B110" s="197">
        <f>'[1]AUG OLD'!B110</f>
        <v>0</v>
      </c>
      <c r="C110" s="171"/>
      <c r="D110" s="163">
        <f t="shared" si="22"/>
        <v>0</v>
      </c>
      <c r="E110" s="164">
        <f>'[1]AUG OLD'!AI110</f>
        <v>0</v>
      </c>
      <c r="F110" s="163">
        <f t="shared" si="23"/>
        <v>0</v>
      </c>
      <c r="G110" s="209"/>
      <c r="H110" s="206" t="s">
        <v>290</v>
      </c>
      <c r="I110" s="197">
        <f>'[1]SEPT NEW '!B110</f>
        <v>0</v>
      </c>
      <c r="J110" s="171"/>
      <c r="K110" s="163">
        <f t="shared" si="24"/>
        <v>0</v>
      </c>
      <c r="L110" s="164">
        <f>'[1]SEPT NEW '!AI110</f>
        <v>0</v>
      </c>
      <c r="M110" s="163">
        <f t="shared" si="25"/>
        <v>0</v>
      </c>
      <c r="N110" s="209"/>
      <c r="O110" s="206" t="s">
        <v>290</v>
      </c>
      <c r="P110" s="200">
        <f>[1]OCT!B110</f>
        <v>0</v>
      </c>
      <c r="Q110" s="171"/>
      <c r="R110" s="163">
        <f t="shared" si="12"/>
        <v>0</v>
      </c>
      <c r="S110" s="211">
        <f>[1]OCT!AI110</f>
        <v>0</v>
      </c>
      <c r="T110" s="163">
        <f t="shared" si="13"/>
        <v>0</v>
      </c>
      <c r="U110" s="209"/>
      <c r="V110" s="206" t="s">
        <v>290</v>
      </c>
      <c r="W110" s="206"/>
      <c r="X110" s="201">
        <f>'[1]AUG OLD'!AI110</f>
        <v>0</v>
      </c>
      <c r="Y110" s="171"/>
      <c r="Z110" s="202">
        <f t="shared" si="17"/>
        <v>0</v>
      </c>
      <c r="AA110" s="206" t="s">
        <v>290</v>
      </c>
      <c r="AB110" s="203">
        <f>'[1]SEPT NEW '!AI110</f>
        <v>0</v>
      </c>
      <c r="AC110" s="171"/>
      <c r="AD110" s="202">
        <f t="shared" si="16"/>
        <v>0</v>
      </c>
      <c r="AE110" s="206" t="s">
        <v>290</v>
      </c>
      <c r="AF110" s="203">
        <f>[1]OCT!AI110</f>
        <v>0</v>
      </c>
      <c r="AG110" s="171"/>
      <c r="AH110" s="202">
        <f t="shared" si="14"/>
        <v>0</v>
      </c>
      <c r="AJ110" s="206" t="s">
        <v>290</v>
      </c>
      <c r="AK110" s="192">
        <f t="shared" si="15"/>
        <v>0</v>
      </c>
      <c r="AL110" s="181"/>
      <c r="AM110"/>
      <c r="AO110"/>
      <c r="AP110"/>
      <c r="AR110"/>
      <c r="AS110"/>
      <c r="AU110"/>
      <c r="AV110"/>
      <c r="AW110"/>
      <c r="AX110"/>
    </row>
    <row r="111" spans="1:50">
      <c r="A111" t="s">
        <v>291</v>
      </c>
      <c r="B111" s="197">
        <f>'[1]AUG OLD'!B111</f>
        <v>0</v>
      </c>
      <c r="C111" s="171">
        <v>10650</v>
      </c>
      <c r="D111" s="163">
        <f t="shared" si="22"/>
        <v>0</v>
      </c>
      <c r="E111" s="164">
        <f>'[1]AUG OLD'!AI111</f>
        <v>0</v>
      </c>
      <c r="F111" s="163">
        <f t="shared" si="23"/>
        <v>0</v>
      </c>
      <c r="G111" s="209"/>
      <c r="H111" t="s">
        <v>291</v>
      </c>
      <c r="I111" s="197">
        <f>'[1]SEPT NEW '!B111</f>
        <v>0</v>
      </c>
      <c r="J111" s="171">
        <v>10970</v>
      </c>
      <c r="K111" s="163">
        <f t="shared" si="24"/>
        <v>0</v>
      </c>
      <c r="L111" s="164">
        <f>'[1]SEPT NEW '!AI111</f>
        <v>0</v>
      </c>
      <c r="M111" s="163">
        <f t="shared" si="25"/>
        <v>0</v>
      </c>
      <c r="N111" s="209"/>
      <c r="O111" t="s">
        <v>291</v>
      </c>
      <c r="P111" s="200">
        <f>[1]OCT!B111</f>
        <v>0</v>
      </c>
      <c r="Q111" s="171">
        <v>10970</v>
      </c>
      <c r="R111" s="163">
        <f t="shared" si="12"/>
        <v>0</v>
      </c>
      <c r="S111" s="211">
        <f>[1]OCT!AI111</f>
        <v>0</v>
      </c>
      <c r="T111" s="163">
        <f t="shared" si="13"/>
        <v>0</v>
      </c>
      <c r="U111" s="209"/>
      <c r="V111" t="s">
        <v>291</v>
      </c>
      <c r="X111" s="201">
        <f>'[1]AUG OLD'!AI111</f>
        <v>0</v>
      </c>
      <c r="Y111" s="171">
        <v>10650</v>
      </c>
      <c r="Z111" s="202">
        <f t="shared" si="17"/>
        <v>0</v>
      </c>
      <c r="AA111" t="s">
        <v>291</v>
      </c>
      <c r="AB111" s="203">
        <f>'[1]SEPT NEW '!AI111</f>
        <v>0</v>
      </c>
      <c r="AC111" s="171">
        <v>10970</v>
      </c>
      <c r="AD111" s="202">
        <f t="shared" si="16"/>
        <v>0</v>
      </c>
      <c r="AE111" t="s">
        <v>291</v>
      </c>
      <c r="AF111" s="203">
        <f>[1]OCT!AI111</f>
        <v>0</v>
      </c>
      <c r="AG111" s="171">
        <v>10970</v>
      </c>
      <c r="AH111" s="202">
        <f t="shared" si="14"/>
        <v>0</v>
      </c>
      <c r="AJ111" t="s">
        <v>291</v>
      </c>
      <c r="AK111" s="192">
        <f t="shared" si="15"/>
        <v>0</v>
      </c>
      <c r="AL111" s="181"/>
      <c r="AM111"/>
      <c r="AO111"/>
      <c r="AP111"/>
      <c r="AR111"/>
      <c r="AS111"/>
      <c r="AU111"/>
      <c r="AV111"/>
      <c r="AW111"/>
      <c r="AX111"/>
    </row>
    <row r="112" spans="1:50">
      <c r="A112" t="s">
        <v>292</v>
      </c>
      <c r="B112" s="197">
        <f>'[1]AUG OLD'!B112</f>
        <v>0</v>
      </c>
      <c r="C112" s="171">
        <v>7410</v>
      </c>
      <c r="D112" s="163">
        <f t="shared" si="22"/>
        <v>0</v>
      </c>
      <c r="E112" s="164">
        <f>'[1]AUG OLD'!AI112</f>
        <v>0</v>
      </c>
      <c r="F112" s="163">
        <f t="shared" si="23"/>
        <v>0</v>
      </c>
      <c r="G112" s="209"/>
      <c r="H112" t="s">
        <v>292</v>
      </c>
      <c r="I112" s="197">
        <f>'[1]SEPT NEW '!B112</f>
        <v>0</v>
      </c>
      <c r="J112" s="171">
        <v>7630</v>
      </c>
      <c r="K112" s="163">
        <f t="shared" si="24"/>
        <v>0</v>
      </c>
      <c r="L112" s="164">
        <f>'[1]SEPT NEW '!AI112</f>
        <v>0</v>
      </c>
      <c r="M112" s="163">
        <f t="shared" si="25"/>
        <v>0</v>
      </c>
      <c r="N112" s="209"/>
      <c r="O112" t="s">
        <v>292</v>
      </c>
      <c r="P112" s="200">
        <f>[1]OCT!B112</f>
        <v>0</v>
      </c>
      <c r="Q112" s="171">
        <v>7630</v>
      </c>
      <c r="R112" s="163">
        <f t="shared" si="12"/>
        <v>0</v>
      </c>
      <c r="S112" s="211">
        <f>[1]OCT!AI112</f>
        <v>0</v>
      </c>
      <c r="T112" s="163">
        <f t="shared" si="13"/>
        <v>0</v>
      </c>
      <c r="U112" s="209"/>
      <c r="V112" t="s">
        <v>292</v>
      </c>
      <c r="X112" s="201">
        <f>'[1]AUG OLD'!AI112</f>
        <v>0</v>
      </c>
      <c r="Y112" s="171">
        <v>7410</v>
      </c>
      <c r="Z112" s="202">
        <f t="shared" si="17"/>
        <v>0</v>
      </c>
      <c r="AA112" t="s">
        <v>292</v>
      </c>
      <c r="AB112" s="203">
        <f>'[1]SEPT NEW '!AI112</f>
        <v>0</v>
      </c>
      <c r="AC112" s="171">
        <v>7630</v>
      </c>
      <c r="AD112" s="202">
        <f t="shared" si="16"/>
        <v>0</v>
      </c>
      <c r="AE112" t="s">
        <v>292</v>
      </c>
      <c r="AF112" s="203">
        <f>[1]OCT!AI112</f>
        <v>0</v>
      </c>
      <c r="AG112" s="171">
        <v>7630</v>
      </c>
      <c r="AH112" s="202">
        <f t="shared" si="14"/>
        <v>0</v>
      </c>
      <c r="AJ112" t="s">
        <v>292</v>
      </c>
      <c r="AK112" s="192">
        <f t="shared" si="15"/>
        <v>0</v>
      </c>
      <c r="AL112" s="181"/>
      <c r="AM112"/>
      <c r="AO112"/>
      <c r="AP112"/>
      <c r="AR112"/>
      <c r="AS112"/>
      <c r="AU112"/>
      <c r="AV112"/>
      <c r="AW112"/>
      <c r="AX112"/>
    </row>
    <row r="113" spans="1:50">
      <c r="A113" t="s">
        <v>293</v>
      </c>
      <c r="B113" s="197">
        <f>'[1]AUG OLD'!B113</f>
        <v>0</v>
      </c>
      <c r="C113" s="171">
        <v>4910</v>
      </c>
      <c r="D113" s="163">
        <f t="shared" si="22"/>
        <v>0</v>
      </c>
      <c r="E113" s="164">
        <f>'[1]AUG OLD'!AI113</f>
        <v>0</v>
      </c>
      <c r="F113" s="163">
        <f t="shared" si="23"/>
        <v>0</v>
      </c>
      <c r="G113" s="209"/>
      <c r="H113" t="s">
        <v>293</v>
      </c>
      <c r="I113" s="197">
        <f>'[1]SEPT NEW '!B113</f>
        <v>0</v>
      </c>
      <c r="J113" s="171">
        <v>5060</v>
      </c>
      <c r="K113" s="163">
        <f t="shared" si="24"/>
        <v>0</v>
      </c>
      <c r="L113" s="164">
        <f>'[1]SEPT NEW '!AI113</f>
        <v>0</v>
      </c>
      <c r="M113" s="163">
        <f t="shared" si="25"/>
        <v>0</v>
      </c>
      <c r="N113" s="209"/>
      <c r="O113" t="s">
        <v>293</v>
      </c>
      <c r="P113" s="200">
        <f>[1]OCT!B113</f>
        <v>0</v>
      </c>
      <c r="Q113" s="171">
        <v>5060</v>
      </c>
      <c r="R113" s="163">
        <f t="shared" si="12"/>
        <v>0</v>
      </c>
      <c r="S113" s="211">
        <f>[1]OCT!AI113</f>
        <v>0</v>
      </c>
      <c r="T113" s="163">
        <f t="shared" si="13"/>
        <v>0</v>
      </c>
      <c r="U113" s="209"/>
      <c r="V113" t="s">
        <v>293</v>
      </c>
      <c r="X113" s="201">
        <f>'[1]AUG OLD'!AI113</f>
        <v>0</v>
      </c>
      <c r="Y113" s="171">
        <v>4910</v>
      </c>
      <c r="Z113" s="202">
        <f t="shared" si="17"/>
        <v>0</v>
      </c>
      <c r="AA113" t="s">
        <v>293</v>
      </c>
      <c r="AB113" s="203">
        <f>'[1]SEPT NEW '!AI113</f>
        <v>0</v>
      </c>
      <c r="AC113" s="171">
        <v>5060</v>
      </c>
      <c r="AD113" s="202">
        <f t="shared" si="16"/>
        <v>0</v>
      </c>
      <c r="AE113" t="s">
        <v>293</v>
      </c>
      <c r="AF113" s="203">
        <f>[1]OCT!AI113</f>
        <v>0</v>
      </c>
      <c r="AG113" s="171">
        <v>5060</v>
      </c>
      <c r="AH113" s="202">
        <f t="shared" si="14"/>
        <v>0</v>
      </c>
      <c r="AJ113" t="s">
        <v>293</v>
      </c>
      <c r="AK113" s="192">
        <f t="shared" si="15"/>
        <v>0</v>
      </c>
      <c r="AL113" s="181"/>
      <c r="AM113"/>
      <c r="AO113"/>
      <c r="AP113"/>
      <c r="AR113"/>
      <c r="AS113"/>
      <c r="AU113"/>
      <c r="AV113"/>
      <c r="AW113"/>
      <c r="AX113"/>
    </row>
    <row r="114" spans="1:50">
      <c r="A114" t="s">
        <v>294</v>
      </c>
      <c r="B114" s="197">
        <f>'[1]AUG OLD'!B114</f>
        <v>0</v>
      </c>
      <c r="C114" s="171">
        <v>7680</v>
      </c>
      <c r="D114" s="163">
        <f t="shared" si="22"/>
        <v>0</v>
      </c>
      <c r="E114" s="164">
        <f>'[1]AUG OLD'!AI114</f>
        <v>0</v>
      </c>
      <c r="F114" s="163">
        <f t="shared" si="23"/>
        <v>0</v>
      </c>
      <c r="G114" s="209"/>
      <c r="H114" t="s">
        <v>294</v>
      </c>
      <c r="I114" s="197">
        <f>'[1]SEPT NEW '!B114</f>
        <v>0</v>
      </c>
      <c r="J114" s="171">
        <v>7910</v>
      </c>
      <c r="K114" s="163">
        <f t="shared" si="24"/>
        <v>0</v>
      </c>
      <c r="L114" s="164">
        <f>'[1]SEPT NEW '!AI114</f>
        <v>0</v>
      </c>
      <c r="M114" s="163">
        <f t="shared" si="25"/>
        <v>0</v>
      </c>
      <c r="N114" s="209"/>
      <c r="O114" t="s">
        <v>294</v>
      </c>
      <c r="P114" s="200">
        <f>[1]OCT!B114</f>
        <v>0</v>
      </c>
      <c r="Q114" s="171">
        <v>7910</v>
      </c>
      <c r="R114" s="163">
        <f t="shared" si="12"/>
        <v>0</v>
      </c>
      <c r="S114" s="211">
        <f>[1]OCT!AI114</f>
        <v>0</v>
      </c>
      <c r="T114" s="163">
        <f t="shared" si="13"/>
        <v>0</v>
      </c>
      <c r="U114" s="209"/>
      <c r="V114" t="s">
        <v>294</v>
      </c>
      <c r="X114" s="201">
        <f>'[1]AUG OLD'!AI114</f>
        <v>0</v>
      </c>
      <c r="Y114" s="171">
        <v>7680</v>
      </c>
      <c r="Z114" s="202">
        <f t="shared" si="17"/>
        <v>0</v>
      </c>
      <c r="AA114" t="s">
        <v>294</v>
      </c>
      <c r="AB114" s="203">
        <f>'[1]SEPT NEW '!AI114</f>
        <v>0</v>
      </c>
      <c r="AC114" s="171">
        <v>7910</v>
      </c>
      <c r="AD114" s="202">
        <f t="shared" si="16"/>
        <v>0</v>
      </c>
      <c r="AE114" t="s">
        <v>294</v>
      </c>
      <c r="AF114" s="203">
        <f>[1]OCT!AI114</f>
        <v>0</v>
      </c>
      <c r="AG114" s="171">
        <v>7910</v>
      </c>
      <c r="AH114" s="202">
        <f t="shared" si="14"/>
        <v>0</v>
      </c>
      <c r="AJ114" t="s">
        <v>294</v>
      </c>
      <c r="AK114" s="192">
        <f t="shared" si="15"/>
        <v>0</v>
      </c>
      <c r="AL114" s="181"/>
      <c r="AM114"/>
      <c r="AO114"/>
      <c r="AP114"/>
      <c r="AR114"/>
      <c r="AS114"/>
      <c r="AU114"/>
      <c r="AV114"/>
      <c r="AW114"/>
      <c r="AX114"/>
    </row>
    <row r="115" spans="1:50">
      <c r="A115" t="s">
        <v>295</v>
      </c>
      <c r="B115" s="197">
        <f>'[1]AUG OLD'!B115</f>
        <v>0</v>
      </c>
      <c r="C115" s="171">
        <v>5290</v>
      </c>
      <c r="D115" s="163">
        <f t="shared" si="22"/>
        <v>0</v>
      </c>
      <c r="E115" s="164">
        <f>'[1]AUG OLD'!AI115</f>
        <v>0</v>
      </c>
      <c r="F115" s="163">
        <f t="shared" si="23"/>
        <v>0</v>
      </c>
      <c r="G115" s="209"/>
      <c r="H115" t="s">
        <v>295</v>
      </c>
      <c r="I115" s="197">
        <f>'[1]SEPT NEW '!B115</f>
        <v>0</v>
      </c>
      <c r="J115" s="171">
        <v>5450</v>
      </c>
      <c r="K115" s="163">
        <f t="shared" si="24"/>
        <v>0</v>
      </c>
      <c r="L115" s="164">
        <f>'[1]SEPT NEW '!AI115</f>
        <v>0</v>
      </c>
      <c r="M115" s="163">
        <f t="shared" si="25"/>
        <v>0</v>
      </c>
      <c r="N115" s="209"/>
      <c r="O115" t="s">
        <v>295</v>
      </c>
      <c r="P115" s="200">
        <f>[1]OCT!B115</f>
        <v>0</v>
      </c>
      <c r="Q115" s="171">
        <v>5450</v>
      </c>
      <c r="R115" s="163">
        <f t="shared" si="12"/>
        <v>0</v>
      </c>
      <c r="S115" s="211">
        <f>[1]OCT!AI115</f>
        <v>0</v>
      </c>
      <c r="T115" s="163">
        <f t="shared" si="13"/>
        <v>0</v>
      </c>
      <c r="U115" s="209"/>
      <c r="V115" t="s">
        <v>295</v>
      </c>
      <c r="X115" s="201">
        <f>'[1]AUG OLD'!AI115</f>
        <v>0</v>
      </c>
      <c r="Y115" s="171">
        <v>5290</v>
      </c>
      <c r="Z115" s="202">
        <f t="shared" si="17"/>
        <v>0</v>
      </c>
      <c r="AA115" t="s">
        <v>295</v>
      </c>
      <c r="AB115" s="203">
        <f>'[1]SEPT NEW '!AI115</f>
        <v>0</v>
      </c>
      <c r="AC115" s="171">
        <v>5450</v>
      </c>
      <c r="AD115" s="202">
        <f t="shared" si="16"/>
        <v>0</v>
      </c>
      <c r="AE115" t="s">
        <v>295</v>
      </c>
      <c r="AF115" s="203">
        <f>[1]OCT!AI115</f>
        <v>0</v>
      </c>
      <c r="AG115" s="171">
        <v>5450</v>
      </c>
      <c r="AH115" s="202">
        <f t="shared" si="14"/>
        <v>0</v>
      </c>
      <c r="AJ115" t="s">
        <v>295</v>
      </c>
      <c r="AK115" s="192">
        <f t="shared" si="15"/>
        <v>0</v>
      </c>
      <c r="AL115" s="181"/>
      <c r="AM115"/>
      <c r="AO115"/>
      <c r="AP115"/>
      <c r="AR115"/>
      <c r="AS115"/>
      <c r="AU115"/>
      <c r="AV115"/>
      <c r="AW115"/>
      <c r="AX115"/>
    </row>
    <row r="116" spans="1:50">
      <c r="A116" t="s">
        <v>296</v>
      </c>
      <c r="B116" s="197">
        <f>'[1]AUG OLD'!B116</f>
        <v>0</v>
      </c>
      <c r="C116" s="171">
        <v>5640</v>
      </c>
      <c r="D116" s="163">
        <f t="shared" si="22"/>
        <v>0</v>
      </c>
      <c r="E116" s="164">
        <f>'[1]AUG OLD'!AI116</f>
        <v>0</v>
      </c>
      <c r="F116" s="163">
        <f t="shared" si="23"/>
        <v>0</v>
      </c>
      <c r="G116" s="209"/>
      <c r="H116" t="s">
        <v>296</v>
      </c>
      <c r="I116" s="197">
        <f>'[1]SEPT NEW '!B116</f>
        <v>0</v>
      </c>
      <c r="J116" s="171">
        <v>5810</v>
      </c>
      <c r="K116" s="163">
        <f t="shared" si="24"/>
        <v>0</v>
      </c>
      <c r="L116" s="164">
        <f>'[1]SEPT NEW '!AI116</f>
        <v>0</v>
      </c>
      <c r="M116" s="163">
        <f t="shared" si="25"/>
        <v>0</v>
      </c>
      <c r="N116" s="209"/>
      <c r="O116" t="s">
        <v>296</v>
      </c>
      <c r="P116" s="200">
        <f>[1]OCT!B116</f>
        <v>4</v>
      </c>
      <c r="Q116" s="171">
        <v>5810</v>
      </c>
      <c r="R116" s="163">
        <f t="shared" si="12"/>
        <v>23240</v>
      </c>
      <c r="S116" s="211">
        <f>[1]OCT!AI116</f>
        <v>0</v>
      </c>
      <c r="T116" s="163">
        <f t="shared" si="13"/>
        <v>0</v>
      </c>
      <c r="U116" s="209"/>
      <c r="V116" t="s">
        <v>296</v>
      </c>
      <c r="X116" s="201">
        <f>'[1]AUG OLD'!AI116</f>
        <v>0</v>
      </c>
      <c r="Y116" s="171">
        <v>5640</v>
      </c>
      <c r="Z116" s="202">
        <f t="shared" si="17"/>
        <v>0</v>
      </c>
      <c r="AA116" t="s">
        <v>296</v>
      </c>
      <c r="AB116" s="203">
        <f>'[1]SEPT NEW '!AI116</f>
        <v>0</v>
      </c>
      <c r="AC116" s="171">
        <v>5810</v>
      </c>
      <c r="AD116" s="202">
        <f t="shared" si="16"/>
        <v>0</v>
      </c>
      <c r="AE116" t="s">
        <v>296</v>
      </c>
      <c r="AF116" s="203">
        <f>[1]OCT!AI116</f>
        <v>0</v>
      </c>
      <c r="AG116" s="171">
        <v>5810</v>
      </c>
      <c r="AH116" s="202">
        <f t="shared" si="14"/>
        <v>0</v>
      </c>
      <c r="AJ116" t="s">
        <v>296</v>
      </c>
      <c r="AK116" s="192">
        <f t="shared" si="15"/>
        <v>0</v>
      </c>
      <c r="AL116" s="181"/>
      <c r="AM116"/>
      <c r="AO116"/>
      <c r="AP116"/>
      <c r="AR116"/>
      <c r="AS116"/>
      <c r="AU116"/>
      <c r="AV116"/>
      <c r="AW116"/>
      <c r="AX116"/>
    </row>
    <row r="117" spans="1:50">
      <c r="A117" t="s">
        <v>297</v>
      </c>
      <c r="B117" s="197">
        <f>'[1]AUG OLD'!B117</f>
        <v>0</v>
      </c>
      <c r="C117" s="171">
        <v>6330</v>
      </c>
      <c r="D117" s="163">
        <f t="shared" si="22"/>
        <v>0</v>
      </c>
      <c r="E117" s="164">
        <f>'[1]AUG OLD'!AI117</f>
        <v>0</v>
      </c>
      <c r="F117" s="163">
        <f t="shared" si="23"/>
        <v>0</v>
      </c>
      <c r="G117" s="209"/>
      <c r="H117" t="s">
        <v>297</v>
      </c>
      <c r="I117" s="197">
        <f>'[1]SEPT NEW '!B117</f>
        <v>0</v>
      </c>
      <c r="J117" s="171">
        <v>6520</v>
      </c>
      <c r="K117" s="163">
        <f t="shared" si="24"/>
        <v>0</v>
      </c>
      <c r="L117" s="164">
        <f>'[1]SEPT NEW '!AI117</f>
        <v>0</v>
      </c>
      <c r="M117" s="163">
        <f t="shared" si="25"/>
        <v>0</v>
      </c>
      <c r="N117" s="209"/>
      <c r="O117" t="s">
        <v>297</v>
      </c>
      <c r="P117" s="200">
        <f>[1]OCT!B117</f>
        <v>4</v>
      </c>
      <c r="Q117" s="171">
        <v>6520</v>
      </c>
      <c r="R117" s="163">
        <f t="shared" si="12"/>
        <v>26080</v>
      </c>
      <c r="S117" s="211">
        <f>[1]OCT!AI117</f>
        <v>0</v>
      </c>
      <c r="T117" s="163">
        <f t="shared" si="13"/>
        <v>0</v>
      </c>
      <c r="U117" s="209"/>
      <c r="V117" t="s">
        <v>297</v>
      </c>
      <c r="X117" s="201">
        <f>'[1]AUG OLD'!AI117</f>
        <v>0</v>
      </c>
      <c r="Y117" s="171">
        <v>6330</v>
      </c>
      <c r="Z117" s="202">
        <f t="shared" si="17"/>
        <v>0</v>
      </c>
      <c r="AA117" t="s">
        <v>297</v>
      </c>
      <c r="AB117" s="203">
        <f>'[1]SEPT NEW '!AI117</f>
        <v>0</v>
      </c>
      <c r="AC117" s="171">
        <v>6520</v>
      </c>
      <c r="AD117" s="202">
        <f t="shared" si="16"/>
        <v>0</v>
      </c>
      <c r="AE117" t="s">
        <v>297</v>
      </c>
      <c r="AF117" s="203">
        <f>[1]OCT!AI117</f>
        <v>0</v>
      </c>
      <c r="AG117" s="171">
        <v>6520</v>
      </c>
      <c r="AH117" s="202">
        <f t="shared" si="14"/>
        <v>0</v>
      </c>
      <c r="AJ117" t="s">
        <v>297</v>
      </c>
      <c r="AK117" s="192">
        <f t="shared" si="15"/>
        <v>0</v>
      </c>
      <c r="AL117" s="181"/>
      <c r="AM117"/>
      <c r="AO117"/>
      <c r="AP117"/>
      <c r="AR117"/>
      <c r="AS117"/>
      <c r="AU117"/>
      <c r="AV117"/>
      <c r="AW117"/>
      <c r="AX117"/>
    </row>
    <row r="118" spans="1:50">
      <c r="A118" t="s">
        <v>298</v>
      </c>
      <c r="B118" s="197">
        <f>'[1]AUG OLD'!B118</f>
        <v>0</v>
      </c>
      <c r="C118" s="171">
        <v>6310</v>
      </c>
      <c r="D118" s="163">
        <f t="shared" si="22"/>
        <v>0</v>
      </c>
      <c r="E118" s="164">
        <f>'[1]AUG OLD'!AI118</f>
        <v>0</v>
      </c>
      <c r="F118" s="163">
        <f t="shared" si="23"/>
        <v>0</v>
      </c>
      <c r="G118" s="209"/>
      <c r="H118" t="s">
        <v>298</v>
      </c>
      <c r="I118" s="197">
        <f>'[1]SEPT NEW '!B118</f>
        <v>0</v>
      </c>
      <c r="J118" s="171">
        <v>6500</v>
      </c>
      <c r="K118" s="163">
        <f t="shared" si="24"/>
        <v>0</v>
      </c>
      <c r="L118" s="164">
        <f>'[1]SEPT NEW '!AI118</f>
        <v>0</v>
      </c>
      <c r="M118" s="163">
        <f t="shared" si="25"/>
        <v>0</v>
      </c>
      <c r="N118" s="209"/>
      <c r="O118" t="s">
        <v>298</v>
      </c>
      <c r="P118" s="200">
        <f>[1]OCT!B118</f>
        <v>0</v>
      </c>
      <c r="Q118" s="171">
        <v>6500</v>
      </c>
      <c r="R118" s="163">
        <f t="shared" si="12"/>
        <v>0</v>
      </c>
      <c r="S118" s="211">
        <f>[1]OCT!AI118</f>
        <v>0</v>
      </c>
      <c r="T118" s="163">
        <f t="shared" si="13"/>
        <v>0</v>
      </c>
      <c r="U118" s="209"/>
      <c r="V118" t="s">
        <v>298</v>
      </c>
      <c r="X118" s="201">
        <f>'[1]AUG OLD'!AI118</f>
        <v>0</v>
      </c>
      <c r="Y118" s="171">
        <v>6310</v>
      </c>
      <c r="Z118" s="202">
        <f t="shared" si="17"/>
        <v>0</v>
      </c>
      <c r="AA118" t="s">
        <v>298</v>
      </c>
      <c r="AB118" s="203">
        <f>'[1]SEPT NEW '!AI118</f>
        <v>0</v>
      </c>
      <c r="AC118" s="171">
        <v>6500</v>
      </c>
      <c r="AD118" s="202">
        <f t="shared" si="16"/>
        <v>0</v>
      </c>
      <c r="AE118" t="s">
        <v>298</v>
      </c>
      <c r="AF118" s="203">
        <f>[1]OCT!AI118</f>
        <v>0</v>
      </c>
      <c r="AG118" s="171">
        <v>6500</v>
      </c>
      <c r="AH118" s="202">
        <f t="shared" si="14"/>
        <v>0</v>
      </c>
      <c r="AJ118" t="s">
        <v>298</v>
      </c>
      <c r="AK118" s="192">
        <f t="shared" si="15"/>
        <v>0</v>
      </c>
      <c r="AL118" s="181"/>
      <c r="AM118"/>
      <c r="AO118"/>
      <c r="AP118"/>
      <c r="AR118"/>
      <c r="AS118"/>
      <c r="AU118"/>
      <c r="AV118"/>
      <c r="AW118"/>
      <c r="AX118"/>
    </row>
    <row r="119" spans="1:50">
      <c r="A119" t="s">
        <v>299</v>
      </c>
      <c r="B119" s="197">
        <f>'[1]AUG OLD'!B119</f>
        <v>0</v>
      </c>
      <c r="C119" s="171">
        <v>10920</v>
      </c>
      <c r="D119" s="163">
        <f t="shared" si="22"/>
        <v>0</v>
      </c>
      <c r="E119" s="164">
        <f>'[1]AUG OLD'!AI119</f>
        <v>0</v>
      </c>
      <c r="F119" s="163">
        <f t="shared" si="23"/>
        <v>0</v>
      </c>
      <c r="G119" s="209"/>
      <c r="H119" t="s">
        <v>299</v>
      </c>
      <c r="I119" s="197">
        <f>'[1]SEPT NEW '!B119</f>
        <v>0</v>
      </c>
      <c r="J119" s="171">
        <v>11250</v>
      </c>
      <c r="K119" s="163">
        <f t="shared" si="24"/>
        <v>0</v>
      </c>
      <c r="L119" s="164">
        <f>'[1]SEPT NEW '!AI119</f>
        <v>0</v>
      </c>
      <c r="M119" s="163">
        <f t="shared" si="25"/>
        <v>0</v>
      </c>
      <c r="N119" s="209"/>
      <c r="O119" t="s">
        <v>299</v>
      </c>
      <c r="P119" s="200">
        <f>[1]OCT!B119</f>
        <v>0</v>
      </c>
      <c r="Q119" s="171">
        <v>11250</v>
      </c>
      <c r="R119" s="163">
        <f t="shared" si="12"/>
        <v>0</v>
      </c>
      <c r="S119" s="211">
        <f>[1]OCT!AI119</f>
        <v>0</v>
      </c>
      <c r="T119" s="163">
        <f t="shared" si="13"/>
        <v>0</v>
      </c>
      <c r="U119" s="209"/>
      <c r="V119" t="s">
        <v>299</v>
      </c>
      <c r="X119" s="201">
        <f>'[1]AUG OLD'!AI119</f>
        <v>0</v>
      </c>
      <c r="Y119" s="171">
        <v>10920</v>
      </c>
      <c r="Z119" s="202">
        <f t="shared" si="17"/>
        <v>0</v>
      </c>
      <c r="AA119" t="s">
        <v>299</v>
      </c>
      <c r="AB119" s="203">
        <f>'[1]SEPT NEW '!AI119</f>
        <v>0</v>
      </c>
      <c r="AC119" s="171">
        <v>11250</v>
      </c>
      <c r="AD119" s="202">
        <f t="shared" si="16"/>
        <v>0</v>
      </c>
      <c r="AE119" t="s">
        <v>299</v>
      </c>
      <c r="AF119" s="203">
        <f>[1]OCT!AI119</f>
        <v>0</v>
      </c>
      <c r="AG119" s="171">
        <v>11250</v>
      </c>
      <c r="AH119" s="202">
        <f t="shared" si="14"/>
        <v>0</v>
      </c>
      <c r="AJ119" t="s">
        <v>299</v>
      </c>
      <c r="AK119" s="192">
        <f t="shared" si="15"/>
        <v>0</v>
      </c>
      <c r="AL119" s="181"/>
      <c r="AM119"/>
      <c r="AO119"/>
      <c r="AP119"/>
      <c r="AR119"/>
      <c r="AS119"/>
      <c r="AU119"/>
      <c r="AV119"/>
      <c r="AW119"/>
      <c r="AX119"/>
    </row>
    <row r="120" spans="1:50">
      <c r="A120" t="s">
        <v>300</v>
      </c>
      <c r="B120" s="197">
        <f>'[1]AUG OLD'!B120</f>
        <v>0</v>
      </c>
      <c r="C120" s="171">
        <v>6220</v>
      </c>
      <c r="D120" s="163">
        <f t="shared" si="22"/>
        <v>0</v>
      </c>
      <c r="E120" s="164">
        <f>'[1]AUG OLD'!AI120</f>
        <v>0</v>
      </c>
      <c r="F120" s="163">
        <f t="shared" si="23"/>
        <v>0</v>
      </c>
      <c r="G120" s="209"/>
      <c r="H120" t="s">
        <v>300</v>
      </c>
      <c r="I120" s="197">
        <f>'[1]SEPT NEW '!B120</f>
        <v>0</v>
      </c>
      <c r="J120" s="171">
        <v>6410</v>
      </c>
      <c r="K120" s="163">
        <f t="shared" si="24"/>
        <v>0</v>
      </c>
      <c r="L120" s="164">
        <f>'[1]SEPT NEW '!AI120</f>
        <v>0</v>
      </c>
      <c r="M120" s="163">
        <f t="shared" si="25"/>
        <v>0</v>
      </c>
      <c r="N120" s="209"/>
      <c r="O120" t="s">
        <v>300</v>
      </c>
      <c r="P120" s="200">
        <f>[1]OCT!B120</f>
        <v>0</v>
      </c>
      <c r="Q120" s="171">
        <v>6410</v>
      </c>
      <c r="R120" s="163">
        <f t="shared" si="12"/>
        <v>0</v>
      </c>
      <c r="S120" s="211">
        <f>[1]OCT!AI120</f>
        <v>0</v>
      </c>
      <c r="T120" s="163">
        <f t="shared" si="13"/>
        <v>0</v>
      </c>
      <c r="U120" s="209"/>
      <c r="V120" t="s">
        <v>300</v>
      </c>
      <c r="X120" s="201">
        <f>'[1]AUG OLD'!AI120</f>
        <v>0</v>
      </c>
      <c r="Y120" s="171">
        <v>6220</v>
      </c>
      <c r="Z120" s="202">
        <f t="shared" si="17"/>
        <v>0</v>
      </c>
      <c r="AA120" t="s">
        <v>300</v>
      </c>
      <c r="AB120" s="203">
        <f>'[1]SEPT NEW '!AI120</f>
        <v>0</v>
      </c>
      <c r="AC120" s="171">
        <v>6410</v>
      </c>
      <c r="AD120" s="202">
        <f t="shared" si="16"/>
        <v>0</v>
      </c>
      <c r="AE120" t="s">
        <v>300</v>
      </c>
      <c r="AF120" s="203">
        <f>[1]OCT!AI120</f>
        <v>0</v>
      </c>
      <c r="AG120" s="171">
        <v>6410</v>
      </c>
      <c r="AH120" s="202">
        <f t="shared" si="14"/>
        <v>0</v>
      </c>
      <c r="AJ120" t="s">
        <v>300</v>
      </c>
      <c r="AK120" s="192">
        <f t="shared" si="15"/>
        <v>0</v>
      </c>
      <c r="AL120" s="181"/>
      <c r="AM120"/>
      <c r="AO120"/>
      <c r="AP120"/>
      <c r="AR120"/>
      <c r="AS120"/>
      <c r="AU120"/>
      <c r="AV120"/>
      <c r="AW120"/>
      <c r="AX120"/>
    </row>
    <row r="121" spans="1:50">
      <c r="A121" t="s">
        <v>301</v>
      </c>
      <c r="B121" s="197">
        <f>'[1]AUG OLD'!B121</f>
        <v>0</v>
      </c>
      <c r="C121" s="171">
        <v>7950</v>
      </c>
      <c r="D121" s="163">
        <f t="shared" si="22"/>
        <v>0</v>
      </c>
      <c r="E121" s="164">
        <f>'[1]AUG OLD'!AI121</f>
        <v>0</v>
      </c>
      <c r="F121" s="163">
        <f t="shared" si="23"/>
        <v>0</v>
      </c>
      <c r="G121" s="209"/>
      <c r="H121" t="s">
        <v>301</v>
      </c>
      <c r="I121" s="197">
        <f>'[1]SEPT NEW '!B121</f>
        <v>0</v>
      </c>
      <c r="J121" s="171">
        <v>8190</v>
      </c>
      <c r="K121" s="163">
        <f t="shared" si="24"/>
        <v>0</v>
      </c>
      <c r="L121" s="164">
        <f>'[1]SEPT NEW '!AI121</f>
        <v>0</v>
      </c>
      <c r="M121" s="163">
        <f t="shared" si="25"/>
        <v>0</v>
      </c>
      <c r="N121" s="209"/>
      <c r="O121" t="s">
        <v>301</v>
      </c>
      <c r="P121" s="200">
        <f>[1]OCT!B121</f>
        <v>0</v>
      </c>
      <c r="Q121" s="171">
        <v>8190</v>
      </c>
      <c r="R121" s="163">
        <f t="shared" si="12"/>
        <v>0</v>
      </c>
      <c r="S121" s="211">
        <f>[1]OCT!AI121</f>
        <v>0</v>
      </c>
      <c r="T121" s="163">
        <f t="shared" si="13"/>
        <v>0</v>
      </c>
      <c r="U121" s="209"/>
      <c r="V121" t="s">
        <v>301</v>
      </c>
      <c r="X121" s="201">
        <f>'[1]AUG OLD'!AI121</f>
        <v>0</v>
      </c>
      <c r="Y121" s="171">
        <v>7950</v>
      </c>
      <c r="Z121" s="202">
        <f t="shared" si="17"/>
        <v>0</v>
      </c>
      <c r="AA121" t="s">
        <v>301</v>
      </c>
      <c r="AB121" s="203">
        <f>'[1]SEPT NEW '!AI121</f>
        <v>0</v>
      </c>
      <c r="AC121" s="171">
        <v>8190</v>
      </c>
      <c r="AD121" s="202">
        <f t="shared" si="16"/>
        <v>0</v>
      </c>
      <c r="AE121" t="s">
        <v>301</v>
      </c>
      <c r="AF121" s="203">
        <f>[1]OCT!AI121</f>
        <v>0</v>
      </c>
      <c r="AG121" s="171">
        <v>8190</v>
      </c>
      <c r="AH121" s="202">
        <f t="shared" si="14"/>
        <v>0</v>
      </c>
      <c r="AJ121" t="s">
        <v>301</v>
      </c>
      <c r="AK121" s="192">
        <f t="shared" si="15"/>
        <v>0</v>
      </c>
      <c r="AL121" s="181"/>
      <c r="AM121"/>
      <c r="AO121"/>
      <c r="AP121"/>
      <c r="AR121"/>
      <c r="AS121"/>
      <c r="AU121"/>
      <c r="AV121"/>
      <c r="AW121"/>
      <c r="AX121"/>
    </row>
    <row r="122" spans="1:50">
      <c r="A122" t="s">
        <v>302</v>
      </c>
      <c r="B122" s="197">
        <f>'[1]AUG OLD'!B122</f>
        <v>0</v>
      </c>
      <c r="C122" s="171">
        <v>9360</v>
      </c>
      <c r="D122" s="163">
        <f t="shared" si="22"/>
        <v>0</v>
      </c>
      <c r="E122" s="164">
        <f>'[1]AUG OLD'!AI122</f>
        <v>0</v>
      </c>
      <c r="F122" s="163">
        <f t="shared" si="23"/>
        <v>0</v>
      </c>
      <c r="G122" s="209"/>
      <c r="H122" t="s">
        <v>302</v>
      </c>
      <c r="I122" s="197">
        <f>'[1]SEPT NEW '!B122</f>
        <v>0</v>
      </c>
      <c r="J122" s="171">
        <v>9640</v>
      </c>
      <c r="K122" s="163">
        <f t="shared" si="24"/>
        <v>0</v>
      </c>
      <c r="L122" s="164">
        <f>'[1]SEPT NEW '!AI122</f>
        <v>0</v>
      </c>
      <c r="M122" s="163">
        <f t="shared" si="25"/>
        <v>0</v>
      </c>
      <c r="N122" s="209"/>
      <c r="O122" t="s">
        <v>302</v>
      </c>
      <c r="P122" s="200">
        <f>[1]OCT!B122</f>
        <v>0</v>
      </c>
      <c r="Q122" s="171">
        <v>9640</v>
      </c>
      <c r="R122" s="163">
        <f t="shared" si="12"/>
        <v>0</v>
      </c>
      <c r="S122" s="211">
        <f>[1]OCT!AI122</f>
        <v>0</v>
      </c>
      <c r="T122" s="163">
        <f t="shared" si="13"/>
        <v>0</v>
      </c>
      <c r="U122" s="209"/>
      <c r="V122" t="s">
        <v>302</v>
      </c>
      <c r="X122" s="201">
        <f>'[1]AUG OLD'!AI122</f>
        <v>0</v>
      </c>
      <c r="Y122" s="171">
        <v>9360</v>
      </c>
      <c r="Z122" s="202">
        <f t="shared" si="17"/>
        <v>0</v>
      </c>
      <c r="AA122" t="s">
        <v>302</v>
      </c>
      <c r="AB122" s="203">
        <f>'[1]SEPT NEW '!AI122</f>
        <v>0</v>
      </c>
      <c r="AC122" s="171">
        <v>9640</v>
      </c>
      <c r="AD122" s="202">
        <f t="shared" si="16"/>
        <v>0</v>
      </c>
      <c r="AE122" t="s">
        <v>302</v>
      </c>
      <c r="AF122" s="203">
        <f>[1]OCT!AI122</f>
        <v>0</v>
      </c>
      <c r="AG122" s="171">
        <v>9640</v>
      </c>
      <c r="AH122" s="202">
        <f t="shared" si="14"/>
        <v>0</v>
      </c>
      <c r="AJ122" t="s">
        <v>302</v>
      </c>
      <c r="AK122" s="192">
        <f t="shared" si="15"/>
        <v>0</v>
      </c>
      <c r="AL122" s="181"/>
      <c r="AM122"/>
      <c r="AO122"/>
      <c r="AP122"/>
      <c r="AR122"/>
      <c r="AS122"/>
      <c r="AU122"/>
      <c r="AV122"/>
      <c r="AW122"/>
      <c r="AX122"/>
    </row>
    <row r="123" spans="1:50">
      <c r="A123" t="s">
        <v>303</v>
      </c>
      <c r="B123" s="197">
        <f>'[1]AUG OLD'!B123</f>
        <v>0</v>
      </c>
      <c r="C123" s="171">
        <v>10820</v>
      </c>
      <c r="D123" s="163">
        <f t="shared" si="22"/>
        <v>0</v>
      </c>
      <c r="E123" s="164">
        <f>'[1]AUG OLD'!AI123</f>
        <v>0</v>
      </c>
      <c r="F123" s="163">
        <f t="shared" si="23"/>
        <v>0</v>
      </c>
      <c r="G123" s="209"/>
      <c r="H123" t="s">
        <v>303</v>
      </c>
      <c r="I123" s="197">
        <f>'[1]SEPT NEW '!B123</f>
        <v>0</v>
      </c>
      <c r="J123" s="171">
        <v>11140</v>
      </c>
      <c r="K123" s="163">
        <f t="shared" si="24"/>
        <v>0</v>
      </c>
      <c r="L123" s="164">
        <f>'[1]SEPT NEW '!AI123</f>
        <v>0</v>
      </c>
      <c r="M123" s="163">
        <f t="shared" si="25"/>
        <v>0</v>
      </c>
      <c r="N123" s="209"/>
      <c r="O123" t="s">
        <v>303</v>
      </c>
      <c r="P123" s="200">
        <f>[1]OCT!B123</f>
        <v>0</v>
      </c>
      <c r="Q123" s="171">
        <v>11140</v>
      </c>
      <c r="R123" s="163">
        <f t="shared" si="12"/>
        <v>0</v>
      </c>
      <c r="S123" s="211">
        <f>[1]OCT!AI123</f>
        <v>0</v>
      </c>
      <c r="T123" s="163">
        <f t="shared" si="13"/>
        <v>0</v>
      </c>
      <c r="U123" s="209"/>
      <c r="V123" t="s">
        <v>303</v>
      </c>
      <c r="X123" s="201">
        <f>'[1]AUG OLD'!AI123</f>
        <v>0</v>
      </c>
      <c r="Y123" s="171">
        <v>10820</v>
      </c>
      <c r="Z123" s="202">
        <f t="shared" si="17"/>
        <v>0</v>
      </c>
      <c r="AA123" t="s">
        <v>303</v>
      </c>
      <c r="AB123" s="203">
        <f>'[1]SEPT NEW '!AI123</f>
        <v>0</v>
      </c>
      <c r="AC123" s="171">
        <v>11140</v>
      </c>
      <c r="AD123" s="202">
        <f t="shared" si="16"/>
        <v>0</v>
      </c>
      <c r="AE123" t="s">
        <v>303</v>
      </c>
      <c r="AF123" s="203">
        <f>[1]OCT!AI123</f>
        <v>0</v>
      </c>
      <c r="AG123" s="171">
        <v>11140</v>
      </c>
      <c r="AH123" s="202">
        <f t="shared" si="14"/>
        <v>0</v>
      </c>
      <c r="AJ123" t="s">
        <v>303</v>
      </c>
      <c r="AK123" s="192">
        <f t="shared" si="15"/>
        <v>0</v>
      </c>
      <c r="AL123" s="181"/>
      <c r="AM123"/>
      <c r="AO123"/>
      <c r="AP123"/>
      <c r="AR123"/>
      <c r="AS123"/>
      <c r="AU123"/>
      <c r="AV123"/>
      <c r="AW123"/>
      <c r="AX123"/>
    </row>
    <row r="124" spans="1:50">
      <c r="A124" s="181" t="s">
        <v>304</v>
      </c>
      <c r="B124" s="197">
        <f>'[1]AUG OLD'!B124</f>
        <v>0</v>
      </c>
      <c r="C124" s="171">
        <v>6500</v>
      </c>
      <c r="D124" s="163">
        <f t="shared" si="22"/>
        <v>0</v>
      </c>
      <c r="E124" s="164">
        <f>'[1]AUG OLD'!AI124</f>
        <v>0</v>
      </c>
      <c r="F124" s="163">
        <f t="shared" si="23"/>
        <v>0</v>
      </c>
      <c r="G124" s="209"/>
      <c r="H124" s="181" t="s">
        <v>304</v>
      </c>
      <c r="I124" s="197">
        <f>'[1]SEPT NEW '!B124</f>
        <v>0</v>
      </c>
      <c r="J124" s="171">
        <v>6700</v>
      </c>
      <c r="K124" s="163">
        <f t="shared" si="24"/>
        <v>0</v>
      </c>
      <c r="L124" s="164">
        <f>'[1]SEPT NEW '!AI124</f>
        <v>0</v>
      </c>
      <c r="M124" s="163">
        <f t="shared" si="25"/>
        <v>0</v>
      </c>
      <c r="N124" s="209"/>
      <c r="O124" s="181" t="s">
        <v>304</v>
      </c>
      <c r="P124" s="200">
        <f>[1]OCT!B124</f>
        <v>0</v>
      </c>
      <c r="Q124" s="171">
        <v>6700</v>
      </c>
      <c r="R124" s="163">
        <f t="shared" si="12"/>
        <v>0</v>
      </c>
      <c r="S124" s="211">
        <f>[1]OCT!AI124</f>
        <v>0</v>
      </c>
      <c r="T124" s="163">
        <f t="shared" si="13"/>
        <v>0</v>
      </c>
      <c r="U124" s="209"/>
      <c r="V124" s="181" t="s">
        <v>304</v>
      </c>
      <c r="W124" s="181"/>
      <c r="X124" s="201">
        <f>'[1]AUG OLD'!AI124</f>
        <v>0</v>
      </c>
      <c r="Y124" s="171">
        <v>6500</v>
      </c>
      <c r="Z124" s="202">
        <f t="shared" si="17"/>
        <v>0</v>
      </c>
      <c r="AA124" s="181" t="s">
        <v>304</v>
      </c>
      <c r="AB124" s="203">
        <f>'[1]SEPT NEW '!AI124</f>
        <v>0</v>
      </c>
      <c r="AC124" s="171">
        <v>6700</v>
      </c>
      <c r="AD124" s="202">
        <f t="shared" si="16"/>
        <v>0</v>
      </c>
      <c r="AE124" s="181" t="s">
        <v>304</v>
      </c>
      <c r="AF124" s="203">
        <f>[1]OCT!AI124</f>
        <v>0</v>
      </c>
      <c r="AG124" s="171">
        <v>6700</v>
      </c>
      <c r="AH124" s="202">
        <f t="shared" si="14"/>
        <v>0</v>
      </c>
      <c r="AJ124" s="181" t="s">
        <v>304</v>
      </c>
      <c r="AK124" s="192">
        <f t="shared" si="15"/>
        <v>0</v>
      </c>
      <c r="AL124" s="181"/>
      <c r="AM124"/>
      <c r="AO124"/>
      <c r="AP124"/>
      <c r="AR124"/>
      <c r="AS124"/>
      <c r="AU124"/>
      <c r="AV124"/>
      <c r="AW124"/>
      <c r="AX124"/>
    </row>
    <row r="125" spans="1:50">
      <c r="A125" t="s">
        <v>305</v>
      </c>
      <c r="B125" s="197">
        <f>'[1]AUG OLD'!B125</f>
        <v>0</v>
      </c>
      <c r="C125" s="171">
        <v>11160</v>
      </c>
      <c r="D125" s="163">
        <f t="shared" si="22"/>
        <v>0</v>
      </c>
      <c r="E125" s="164">
        <f>'[1]AUG OLD'!AI125</f>
        <v>0</v>
      </c>
      <c r="F125" s="163">
        <f t="shared" si="23"/>
        <v>0</v>
      </c>
      <c r="G125" s="209"/>
      <c r="H125" t="s">
        <v>305</v>
      </c>
      <c r="I125" s="197">
        <f>'[1]SEPT NEW '!B125</f>
        <v>0</v>
      </c>
      <c r="J125" s="171">
        <v>11490</v>
      </c>
      <c r="K125" s="163">
        <f t="shared" si="24"/>
        <v>0</v>
      </c>
      <c r="L125" s="164">
        <f>'[1]SEPT NEW '!AI125</f>
        <v>0</v>
      </c>
      <c r="M125" s="163">
        <f t="shared" si="25"/>
        <v>0</v>
      </c>
      <c r="N125" s="209"/>
      <c r="O125" t="s">
        <v>305</v>
      </c>
      <c r="P125" s="200">
        <f>[1]OCT!B125</f>
        <v>0</v>
      </c>
      <c r="Q125" s="171">
        <v>11490</v>
      </c>
      <c r="R125" s="163">
        <f t="shared" si="12"/>
        <v>0</v>
      </c>
      <c r="S125" s="211">
        <f>[1]OCT!AI125</f>
        <v>0</v>
      </c>
      <c r="T125" s="163">
        <f t="shared" si="13"/>
        <v>0</v>
      </c>
      <c r="U125" s="209"/>
      <c r="V125" t="s">
        <v>305</v>
      </c>
      <c r="X125" s="201">
        <f>'[1]AUG OLD'!AI125</f>
        <v>0</v>
      </c>
      <c r="Y125" s="171">
        <v>11160</v>
      </c>
      <c r="Z125" s="202">
        <f t="shared" si="17"/>
        <v>0</v>
      </c>
      <c r="AA125" t="s">
        <v>305</v>
      </c>
      <c r="AB125" s="203">
        <f>'[1]SEPT NEW '!AI125</f>
        <v>0</v>
      </c>
      <c r="AC125" s="171">
        <v>11490</v>
      </c>
      <c r="AD125" s="202">
        <f t="shared" si="16"/>
        <v>0</v>
      </c>
      <c r="AE125" t="s">
        <v>305</v>
      </c>
      <c r="AF125" s="203">
        <f>[1]OCT!AI125</f>
        <v>0</v>
      </c>
      <c r="AG125" s="171">
        <v>11490</v>
      </c>
      <c r="AH125" s="202">
        <f t="shared" si="14"/>
        <v>0</v>
      </c>
      <c r="AJ125" t="s">
        <v>305</v>
      </c>
      <c r="AK125" s="192">
        <f t="shared" si="15"/>
        <v>0</v>
      </c>
      <c r="AL125" s="181"/>
      <c r="AM125"/>
      <c r="AO125"/>
      <c r="AP125"/>
      <c r="AR125"/>
      <c r="AS125"/>
      <c r="AU125"/>
      <c r="AV125"/>
      <c r="AW125"/>
      <c r="AX125"/>
    </row>
    <row r="126" spans="1:50">
      <c r="A126" t="s">
        <v>306</v>
      </c>
      <c r="B126" s="197">
        <f>'[1]AUG OLD'!B126</f>
        <v>0</v>
      </c>
      <c r="C126" s="171">
        <v>7420</v>
      </c>
      <c r="D126" s="163">
        <f t="shared" si="22"/>
        <v>0</v>
      </c>
      <c r="E126" s="164">
        <f>'[1]AUG OLD'!AI126</f>
        <v>0</v>
      </c>
      <c r="F126" s="163">
        <f t="shared" si="23"/>
        <v>0</v>
      </c>
      <c r="G126" s="209"/>
      <c r="H126" t="s">
        <v>306</v>
      </c>
      <c r="I126" s="197">
        <f>'[1]SEPT NEW '!B126</f>
        <v>0</v>
      </c>
      <c r="J126" s="171">
        <v>7640</v>
      </c>
      <c r="K126" s="163">
        <f t="shared" si="24"/>
        <v>0</v>
      </c>
      <c r="L126" s="164">
        <f>'[1]SEPT NEW '!AI126</f>
        <v>0</v>
      </c>
      <c r="M126" s="163">
        <f t="shared" si="25"/>
        <v>0</v>
      </c>
      <c r="N126" s="209"/>
      <c r="O126" t="s">
        <v>306</v>
      </c>
      <c r="P126" s="200">
        <f>[1]OCT!B126</f>
        <v>0</v>
      </c>
      <c r="Q126" s="171">
        <v>7640</v>
      </c>
      <c r="R126" s="163">
        <f t="shared" si="12"/>
        <v>0</v>
      </c>
      <c r="S126" s="211">
        <f>[1]OCT!AI126</f>
        <v>0</v>
      </c>
      <c r="T126" s="163">
        <f t="shared" si="13"/>
        <v>0</v>
      </c>
      <c r="U126" s="209"/>
      <c r="V126" t="s">
        <v>306</v>
      </c>
      <c r="X126" s="201">
        <f>'[1]AUG OLD'!AI126</f>
        <v>0</v>
      </c>
      <c r="Y126" s="171">
        <v>7420</v>
      </c>
      <c r="Z126" s="202">
        <f t="shared" si="17"/>
        <v>0</v>
      </c>
      <c r="AA126" t="s">
        <v>306</v>
      </c>
      <c r="AB126" s="203">
        <f>'[1]SEPT NEW '!AI126</f>
        <v>0</v>
      </c>
      <c r="AC126" s="171">
        <v>7640</v>
      </c>
      <c r="AD126" s="202">
        <f t="shared" si="16"/>
        <v>0</v>
      </c>
      <c r="AE126" t="s">
        <v>306</v>
      </c>
      <c r="AF126" s="203">
        <f>[1]OCT!AI126</f>
        <v>0</v>
      </c>
      <c r="AG126" s="171">
        <v>7640</v>
      </c>
      <c r="AH126" s="202">
        <f t="shared" si="14"/>
        <v>0</v>
      </c>
      <c r="AJ126" t="s">
        <v>306</v>
      </c>
      <c r="AK126" s="192">
        <f t="shared" si="15"/>
        <v>0</v>
      </c>
      <c r="AL126" s="181"/>
      <c r="AM126"/>
      <c r="AO126"/>
      <c r="AP126"/>
      <c r="AR126"/>
      <c r="AS126"/>
      <c r="AU126"/>
      <c r="AV126"/>
      <c r="AW126"/>
      <c r="AX126"/>
    </row>
    <row r="127" spans="1:50">
      <c r="A127" t="s">
        <v>307</v>
      </c>
      <c r="B127" s="197">
        <f>'[1]AUG OLD'!B127</f>
        <v>0</v>
      </c>
      <c r="C127" s="171"/>
      <c r="D127" s="163">
        <f>C127*B127</f>
        <v>0</v>
      </c>
      <c r="E127" s="164">
        <f>'[1]AUG OLD'!AI127</f>
        <v>0</v>
      </c>
      <c r="F127" s="163">
        <f>E127*C127</f>
        <v>0</v>
      </c>
      <c r="G127" s="209"/>
      <c r="H127" t="s">
        <v>307</v>
      </c>
      <c r="I127" s="197">
        <f>'[1]SEPT NEW '!B127</f>
        <v>0</v>
      </c>
      <c r="J127" s="171">
        <v>7250</v>
      </c>
      <c r="K127" s="163">
        <f>J127*I127</f>
        <v>0</v>
      </c>
      <c r="L127" s="164">
        <f>'[1]SEPT NEW '!AI127</f>
        <v>0</v>
      </c>
      <c r="M127" s="163">
        <f>L127*J127</f>
        <v>0</v>
      </c>
      <c r="N127" s="209"/>
      <c r="O127" t="s">
        <v>307</v>
      </c>
      <c r="P127" s="200">
        <f>[1]OCT!B127</f>
        <v>0</v>
      </c>
      <c r="Q127" s="171">
        <v>7250</v>
      </c>
      <c r="R127" s="163">
        <f t="shared" si="12"/>
        <v>0</v>
      </c>
      <c r="S127" s="211">
        <f>[1]OCT!AI127</f>
        <v>0</v>
      </c>
      <c r="T127" s="163">
        <f t="shared" si="13"/>
        <v>0</v>
      </c>
      <c r="U127" s="209"/>
      <c r="V127" t="s">
        <v>307</v>
      </c>
      <c r="X127" s="201">
        <f>'[1]AUG OLD'!AI127</f>
        <v>0</v>
      </c>
      <c r="Y127" s="171"/>
      <c r="Z127" s="202">
        <f t="shared" si="17"/>
        <v>0</v>
      </c>
      <c r="AA127" t="s">
        <v>307</v>
      </c>
      <c r="AB127" s="203">
        <f>'[1]SEPT NEW '!AI127</f>
        <v>0</v>
      </c>
      <c r="AC127" s="171">
        <v>7250</v>
      </c>
      <c r="AD127" s="202">
        <f t="shared" si="16"/>
        <v>0</v>
      </c>
      <c r="AE127" t="s">
        <v>307</v>
      </c>
      <c r="AF127" s="203">
        <f>[1]OCT!AI127</f>
        <v>0</v>
      </c>
      <c r="AG127" s="171">
        <v>7250</v>
      </c>
      <c r="AH127" s="202">
        <f t="shared" si="14"/>
        <v>0</v>
      </c>
      <c r="AJ127" t="s">
        <v>307</v>
      </c>
      <c r="AK127" s="192">
        <f t="shared" si="15"/>
        <v>0</v>
      </c>
      <c r="AL127" s="181"/>
      <c r="AM127"/>
      <c r="AO127"/>
      <c r="AP127"/>
      <c r="AR127"/>
      <c r="AS127"/>
      <c r="AU127"/>
      <c r="AV127"/>
      <c r="AW127"/>
      <c r="AX127"/>
    </row>
    <row r="128" spans="1:50">
      <c r="B128" s="197">
        <f>'[1]AUG OLD'!B128</f>
        <v>0</v>
      </c>
      <c r="C128" s="171"/>
      <c r="D128" s="163">
        <f t="shared" ref="D128:D158" si="26">C128*B128</f>
        <v>0</v>
      </c>
      <c r="E128" s="164">
        <f>'[1]AUG OLD'!AI128</f>
        <v>0</v>
      </c>
      <c r="F128" s="163">
        <f t="shared" ref="F128:F158" si="27">E128*C128</f>
        <v>0</v>
      </c>
      <c r="G128" s="209"/>
      <c r="I128" s="197">
        <f>'[1]SEPT NEW '!B128</f>
        <v>0</v>
      </c>
      <c r="J128" s="171"/>
      <c r="K128" s="163">
        <f t="shared" si="24"/>
        <v>0</v>
      </c>
      <c r="L128" s="164">
        <f>'[1]SEPT NEW '!AI128</f>
        <v>0</v>
      </c>
      <c r="M128" s="163">
        <f t="shared" si="25"/>
        <v>0</v>
      </c>
      <c r="N128" s="209"/>
      <c r="P128" s="200">
        <f>[1]OCT!B128</f>
        <v>0</v>
      </c>
      <c r="Q128" s="171"/>
      <c r="R128" s="163">
        <f t="shared" si="12"/>
        <v>0</v>
      </c>
      <c r="S128" s="211">
        <f>[1]OCT!AI128</f>
        <v>0</v>
      </c>
      <c r="T128" s="163">
        <f t="shared" si="13"/>
        <v>0</v>
      </c>
      <c r="U128" s="209"/>
      <c r="X128" s="201">
        <f>'[1]AUG OLD'!AI128</f>
        <v>0</v>
      </c>
      <c r="Y128" s="171"/>
      <c r="Z128" s="202">
        <f t="shared" si="17"/>
        <v>0</v>
      </c>
      <c r="AB128" s="203">
        <f>'[1]SEPT NEW '!AI128</f>
        <v>0</v>
      </c>
      <c r="AC128" s="171"/>
      <c r="AD128" s="202">
        <f t="shared" si="16"/>
        <v>0</v>
      </c>
      <c r="AF128" s="203">
        <f>[1]OCT!AI128</f>
        <v>0</v>
      </c>
      <c r="AG128" s="171"/>
      <c r="AH128" s="202">
        <f t="shared" si="14"/>
        <v>0</v>
      </c>
      <c r="AK128" s="192">
        <f t="shared" si="15"/>
        <v>0</v>
      </c>
      <c r="AL128" s="181"/>
      <c r="AM128"/>
      <c r="AO128"/>
      <c r="AP128"/>
      <c r="AR128"/>
      <c r="AS128"/>
      <c r="AU128"/>
      <c r="AV128"/>
      <c r="AW128"/>
      <c r="AX128"/>
    </row>
    <row r="129" spans="1:50">
      <c r="A129" s="214" t="s">
        <v>308</v>
      </c>
      <c r="B129" s="197">
        <f>'[1]AUG OLD'!B129</f>
        <v>0</v>
      </c>
      <c r="C129" s="171"/>
      <c r="D129" s="163">
        <f t="shared" si="26"/>
        <v>0</v>
      </c>
      <c r="E129" s="164">
        <f>'[1]AUG OLD'!AI129</f>
        <v>0</v>
      </c>
      <c r="F129" s="163">
        <f t="shared" si="27"/>
        <v>0</v>
      </c>
      <c r="G129" s="209"/>
      <c r="H129" s="214" t="s">
        <v>308</v>
      </c>
      <c r="I129" s="197">
        <f>'[1]SEPT NEW '!B129</f>
        <v>0</v>
      </c>
      <c r="J129" s="171"/>
      <c r="K129" s="163">
        <f t="shared" si="24"/>
        <v>0</v>
      </c>
      <c r="L129" s="164">
        <f>'[1]SEPT NEW '!AI129</f>
        <v>0</v>
      </c>
      <c r="M129" s="163">
        <f t="shared" si="25"/>
        <v>0</v>
      </c>
      <c r="N129" s="209"/>
      <c r="O129" s="214" t="s">
        <v>308</v>
      </c>
      <c r="P129" s="200">
        <f>[1]OCT!B129</f>
        <v>0</v>
      </c>
      <c r="Q129" s="171"/>
      <c r="R129" s="163">
        <f t="shared" si="12"/>
        <v>0</v>
      </c>
      <c r="S129" s="211">
        <f>[1]OCT!AI129</f>
        <v>0</v>
      </c>
      <c r="T129" s="163">
        <f t="shared" si="13"/>
        <v>0</v>
      </c>
      <c r="U129" s="209"/>
      <c r="V129" s="214" t="s">
        <v>308</v>
      </c>
      <c r="W129" s="214"/>
      <c r="X129" s="201">
        <f>'[1]AUG OLD'!AI129</f>
        <v>0</v>
      </c>
      <c r="Y129" s="171"/>
      <c r="Z129" s="202">
        <f t="shared" si="17"/>
        <v>0</v>
      </c>
      <c r="AA129" s="214" t="s">
        <v>308</v>
      </c>
      <c r="AB129" s="203">
        <f>'[1]SEPT NEW '!AI129</f>
        <v>0</v>
      </c>
      <c r="AC129" s="171"/>
      <c r="AD129" s="202">
        <f t="shared" si="16"/>
        <v>0</v>
      </c>
      <c r="AE129" s="214" t="s">
        <v>308</v>
      </c>
      <c r="AF129" s="203">
        <f>[1]OCT!AI129</f>
        <v>0</v>
      </c>
      <c r="AG129" s="171"/>
      <c r="AH129" s="202">
        <f t="shared" si="14"/>
        <v>0</v>
      </c>
      <c r="AJ129" s="214" t="s">
        <v>308</v>
      </c>
      <c r="AK129" s="192">
        <f t="shared" si="15"/>
        <v>0</v>
      </c>
      <c r="AL129" s="181"/>
      <c r="AM129"/>
      <c r="AO129"/>
      <c r="AP129"/>
      <c r="AR129"/>
      <c r="AS129"/>
      <c r="AU129"/>
      <c r="AV129"/>
      <c r="AW129"/>
      <c r="AX129"/>
    </row>
    <row r="130" spans="1:50">
      <c r="A130" t="s">
        <v>309</v>
      </c>
      <c r="B130" s="197">
        <f>'[1]AUG OLD'!B130</f>
        <v>0</v>
      </c>
      <c r="C130" s="171">
        <v>6340</v>
      </c>
      <c r="D130" s="163">
        <f t="shared" si="26"/>
        <v>0</v>
      </c>
      <c r="E130" s="164">
        <f>'[1]AUG OLD'!AI130</f>
        <v>0</v>
      </c>
      <c r="F130" s="163">
        <f t="shared" si="27"/>
        <v>0</v>
      </c>
      <c r="G130" s="209"/>
      <c r="H130" t="s">
        <v>309</v>
      </c>
      <c r="I130" s="197">
        <f>'[1]SEPT NEW '!B130</f>
        <v>0</v>
      </c>
      <c r="J130" s="171">
        <v>6530</v>
      </c>
      <c r="K130" s="163">
        <f t="shared" si="24"/>
        <v>0</v>
      </c>
      <c r="L130" s="164">
        <f>'[1]SEPT NEW '!AI130</f>
        <v>0</v>
      </c>
      <c r="M130" s="163">
        <f t="shared" si="25"/>
        <v>0</v>
      </c>
      <c r="N130" s="209"/>
      <c r="O130" t="s">
        <v>309</v>
      </c>
      <c r="P130" s="200">
        <f>[1]OCT!B130</f>
        <v>0</v>
      </c>
      <c r="Q130" s="171">
        <v>6530</v>
      </c>
      <c r="R130" s="163">
        <f t="shared" si="12"/>
        <v>0</v>
      </c>
      <c r="S130" s="211">
        <f>[1]OCT!AI130</f>
        <v>0</v>
      </c>
      <c r="T130" s="163">
        <f t="shared" si="13"/>
        <v>0</v>
      </c>
      <c r="U130" s="209"/>
      <c r="V130" t="s">
        <v>309</v>
      </c>
      <c r="X130" s="201">
        <f>'[1]AUG OLD'!AI130</f>
        <v>0</v>
      </c>
      <c r="Y130" s="171">
        <v>6340</v>
      </c>
      <c r="Z130" s="202">
        <f t="shared" si="17"/>
        <v>0</v>
      </c>
      <c r="AA130" t="s">
        <v>309</v>
      </c>
      <c r="AB130" s="203">
        <f>'[1]SEPT NEW '!AI130</f>
        <v>0</v>
      </c>
      <c r="AC130" s="171">
        <v>6530</v>
      </c>
      <c r="AD130" s="202">
        <f t="shared" si="16"/>
        <v>0</v>
      </c>
      <c r="AE130" t="s">
        <v>309</v>
      </c>
      <c r="AF130" s="203">
        <f>[1]OCT!AI130</f>
        <v>0</v>
      </c>
      <c r="AG130" s="171">
        <v>6530</v>
      </c>
      <c r="AH130" s="202">
        <f t="shared" si="14"/>
        <v>0</v>
      </c>
      <c r="AJ130" t="s">
        <v>309</v>
      </c>
      <c r="AK130" s="192">
        <f t="shared" si="15"/>
        <v>0</v>
      </c>
      <c r="AL130" s="181"/>
      <c r="AM130"/>
      <c r="AO130"/>
      <c r="AP130"/>
      <c r="AR130"/>
      <c r="AS130"/>
      <c r="AU130"/>
      <c r="AV130"/>
      <c r="AW130"/>
      <c r="AX130"/>
    </row>
    <row r="131" spans="1:50">
      <c r="B131" s="197">
        <f>'[1]AUG OLD'!B131</f>
        <v>0</v>
      </c>
      <c r="C131" s="171"/>
      <c r="D131" s="163">
        <f t="shared" si="26"/>
        <v>0</v>
      </c>
      <c r="E131" s="164">
        <f>'[1]AUG OLD'!AI131</f>
        <v>0</v>
      </c>
      <c r="F131" s="163">
        <f t="shared" si="27"/>
        <v>0</v>
      </c>
      <c r="G131" s="209"/>
      <c r="I131" s="197">
        <f>'[1]SEPT NEW '!B131</f>
        <v>0</v>
      </c>
      <c r="J131" s="171"/>
      <c r="K131" s="163">
        <f t="shared" si="24"/>
        <v>0</v>
      </c>
      <c r="L131" s="164">
        <f>'[1]SEPT NEW '!AI131</f>
        <v>0</v>
      </c>
      <c r="M131" s="163">
        <f t="shared" si="25"/>
        <v>0</v>
      </c>
      <c r="N131" s="209"/>
      <c r="P131" s="200">
        <f>[1]OCT!B131</f>
        <v>0</v>
      </c>
      <c r="Q131" s="171"/>
      <c r="R131" s="163">
        <f t="shared" si="12"/>
        <v>0</v>
      </c>
      <c r="S131" s="211">
        <f>[1]OCT!AI131</f>
        <v>0</v>
      </c>
      <c r="T131" s="163">
        <f t="shared" si="13"/>
        <v>0</v>
      </c>
      <c r="U131" s="209"/>
      <c r="X131" s="201">
        <f>'[1]AUG OLD'!AI131</f>
        <v>0</v>
      </c>
      <c r="Y131" s="171"/>
      <c r="Z131" s="202">
        <f t="shared" si="17"/>
        <v>0</v>
      </c>
      <c r="AB131" s="203">
        <f>'[1]SEPT NEW '!AI131</f>
        <v>0</v>
      </c>
      <c r="AC131" s="171"/>
      <c r="AD131" s="202">
        <f t="shared" si="16"/>
        <v>0</v>
      </c>
      <c r="AF131" s="203">
        <f>[1]OCT!AI131</f>
        <v>0</v>
      </c>
      <c r="AG131" s="171"/>
      <c r="AH131" s="202">
        <f t="shared" si="14"/>
        <v>0</v>
      </c>
      <c r="AK131" s="192">
        <f t="shared" si="15"/>
        <v>0</v>
      </c>
      <c r="AL131" s="181"/>
      <c r="AM131"/>
      <c r="AO131"/>
      <c r="AP131"/>
      <c r="AR131"/>
      <c r="AS131"/>
      <c r="AU131"/>
      <c r="AV131"/>
      <c r="AW131"/>
      <c r="AX131"/>
    </row>
    <row r="132" spans="1:50" ht="15.75">
      <c r="A132" s="206" t="s">
        <v>310</v>
      </c>
      <c r="B132" s="197">
        <f>'[1]AUG OLD'!B132</f>
        <v>0</v>
      </c>
      <c r="C132" s="171"/>
      <c r="D132" s="163">
        <f t="shared" si="26"/>
        <v>0</v>
      </c>
      <c r="E132" s="164">
        <f>'[1]AUG OLD'!AI132</f>
        <v>0</v>
      </c>
      <c r="F132" s="163">
        <f t="shared" si="27"/>
        <v>0</v>
      </c>
      <c r="G132" s="209"/>
      <c r="H132" s="206" t="s">
        <v>310</v>
      </c>
      <c r="I132" s="197">
        <f>'[1]SEPT NEW '!B132</f>
        <v>0</v>
      </c>
      <c r="J132" s="171"/>
      <c r="K132" s="163">
        <f t="shared" si="24"/>
        <v>0</v>
      </c>
      <c r="L132" s="164">
        <f>'[1]SEPT NEW '!AI132</f>
        <v>0</v>
      </c>
      <c r="M132" s="163">
        <f t="shared" si="25"/>
        <v>0</v>
      </c>
      <c r="N132" s="209"/>
      <c r="O132" s="206" t="s">
        <v>310</v>
      </c>
      <c r="P132" s="200">
        <f>[1]OCT!B132</f>
        <v>0</v>
      </c>
      <c r="Q132" s="171"/>
      <c r="R132" s="163">
        <f t="shared" si="12"/>
        <v>0</v>
      </c>
      <c r="S132" s="211">
        <f>[1]OCT!AI132</f>
        <v>0</v>
      </c>
      <c r="T132" s="163">
        <f t="shared" si="13"/>
        <v>0</v>
      </c>
      <c r="U132" s="209"/>
      <c r="V132" s="206" t="s">
        <v>310</v>
      </c>
      <c r="W132" s="206"/>
      <c r="X132" s="201">
        <f>'[1]AUG OLD'!AI132</f>
        <v>0</v>
      </c>
      <c r="Y132" s="171"/>
      <c r="Z132" s="202">
        <f t="shared" si="17"/>
        <v>0</v>
      </c>
      <c r="AA132" s="206" t="s">
        <v>310</v>
      </c>
      <c r="AB132" s="203">
        <f>'[1]SEPT NEW '!AI132</f>
        <v>0</v>
      </c>
      <c r="AC132" s="171"/>
      <c r="AD132" s="202">
        <f t="shared" si="16"/>
        <v>0</v>
      </c>
      <c r="AE132" s="206" t="s">
        <v>310</v>
      </c>
      <c r="AF132" s="203">
        <f>[1]OCT!AI132</f>
        <v>0</v>
      </c>
      <c r="AG132" s="171"/>
      <c r="AH132" s="202">
        <f t="shared" si="14"/>
        <v>0</v>
      </c>
      <c r="AJ132" s="206" t="s">
        <v>310</v>
      </c>
      <c r="AK132" s="192">
        <f t="shared" si="15"/>
        <v>0</v>
      </c>
      <c r="AL132" s="181"/>
      <c r="AM132"/>
      <c r="AO132"/>
      <c r="AP132"/>
      <c r="AR132"/>
      <c r="AS132"/>
      <c r="AU132"/>
      <c r="AV132"/>
      <c r="AW132"/>
      <c r="AX132"/>
    </row>
    <row r="133" spans="1:50">
      <c r="A133" t="s">
        <v>311</v>
      </c>
      <c r="B133" s="197">
        <f>'[1]AUG OLD'!B133</f>
        <v>0</v>
      </c>
      <c r="C133" s="171">
        <v>9540</v>
      </c>
      <c r="D133" s="163">
        <f t="shared" si="26"/>
        <v>0</v>
      </c>
      <c r="E133" s="164">
        <f>'[1]AUG OLD'!AI133</f>
        <v>0</v>
      </c>
      <c r="F133" s="163">
        <f t="shared" si="27"/>
        <v>0</v>
      </c>
      <c r="G133" s="209"/>
      <c r="H133" t="s">
        <v>311</v>
      </c>
      <c r="I133" s="197">
        <f>'[1]SEPT NEW '!B133</f>
        <v>0</v>
      </c>
      <c r="J133" s="171">
        <v>9830</v>
      </c>
      <c r="K133" s="163">
        <f t="shared" si="24"/>
        <v>0</v>
      </c>
      <c r="L133" s="164">
        <f>'[1]SEPT NEW '!AI133</f>
        <v>0</v>
      </c>
      <c r="M133" s="163">
        <f t="shared" si="25"/>
        <v>0</v>
      </c>
      <c r="N133" s="209"/>
      <c r="O133" t="s">
        <v>311</v>
      </c>
      <c r="P133" s="200">
        <f>[1]OCT!B133</f>
        <v>0</v>
      </c>
      <c r="Q133" s="171">
        <v>9830</v>
      </c>
      <c r="R133" s="163">
        <f t="shared" ref="R133:R196" si="28">Q133*P133</f>
        <v>0</v>
      </c>
      <c r="S133" s="211">
        <f>[1]OCT!AI133</f>
        <v>0</v>
      </c>
      <c r="T133" s="163">
        <f t="shared" ref="T133:T196" si="29">S133*Q133</f>
        <v>0</v>
      </c>
      <c r="U133" s="209"/>
      <c r="V133" t="s">
        <v>311</v>
      </c>
      <c r="X133" s="201">
        <f>'[1]AUG OLD'!AI133</f>
        <v>0</v>
      </c>
      <c r="Y133" s="171">
        <v>9540</v>
      </c>
      <c r="Z133" s="202">
        <f t="shared" si="17"/>
        <v>0</v>
      </c>
      <c r="AA133" t="s">
        <v>311</v>
      </c>
      <c r="AB133" s="203">
        <f>'[1]SEPT NEW '!AI133</f>
        <v>0</v>
      </c>
      <c r="AC133" s="171">
        <v>9830</v>
      </c>
      <c r="AD133" s="202">
        <f t="shared" si="16"/>
        <v>0</v>
      </c>
      <c r="AE133" t="s">
        <v>311</v>
      </c>
      <c r="AF133" s="203">
        <f>[1]OCT!AI133</f>
        <v>0</v>
      </c>
      <c r="AG133" s="171">
        <v>9830</v>
      </c>
      <c r="AH133" s="202">
        <f t="shared" ref="AH133:AH196" si="30">AG133*AF133</f>
        <v>0</v>
      </c>
      <c r="AJ133" t="s">
        <v>311</v>
      </c>
      <c r="AK133" s="192">
        <f t="shared" ref="AK133:AK196" si="31">AF133+AB133+X133</f>
        <v>0</v>
      </c>
      <c r="AL133" s="181"/>
      <c r="AM133"/>
      <c r="AO133"/>
      <c r="AP133"/>
      <c r="AR133"/>
      <c r="AS133"/>
      <c r="AU133"/>
      <c r="AV133"/>
      <c r="AW133"/>
      <c r="AX133"/>
    </row>
    <row r="134" spans="1:50">
      <c r="A134" t="s">
        <v>312</v>
      </c>
      <c r="B134" s="197">
        <f>'[1]AUG OLD'!B134</f>
        <v>0</v>
      </c>
      <c r="C134" s="171">
        <v>8820</v>
      </c>
      <c r="D134" s="163">
        <f t="shared" si="26"/>
        <v>0</v>
      </c>
      <c r="E134" s="164">
        <f>'[1]AUG OLD'!AI134</f>
        <v>0</v>
      </c>
      <c r="F134" s="163">
        <f t="shared" si="27"/>
        <v>0</v>
      </c>
      <c r="G134" s="209"/>
      <c r="H134" t="s">
        <v>312</v>
      </c>
      <c r="I134" s="197">
        <f>'[1]SEPT NEW '!B134</f>
        <v>0</v>
      </c>
      <c r="J134" s="171">
        <v>10590</v>
      </c>
      <c r="K134" s="163">
        <f t="shared" si="24"/>
        <v>0</v>
      </c>
      <c r="L134" s="164">
        <f>'[1]SEPT NEW '!AI134</f>
        <v>0</v>
      </c>
      <c r="M134" s="163">
        <f t="shared" si="25"/>
        <v>0</v>
      </c>
      <c r="N134" s="209"/>
      <c r="O134" t="s">
        <v>312</v>
      </c>
      <c r="P134" s="200">
        <f>[1]OCT!B134</f>
        <v>0</v>
      </c>
      <c r="Q134" s="171">
        <v>10590</v>
      </c>
      <c r="R134" s="163">
        <f t="shared" si="28"/>
        <v>0</v>
      </c>
      <c r="S134" s="211">
        <f>[1]OCT!AI134</f>
        <v>0</v>
      </c>
      <c r="T134" s="163">
        <f t="shared" si="29"/>
        <v>0</v>
      </c>
      <c r="U134" s="209"/>
      <c r="V134" t="s">
        <v>312</v>
      </c>
      <c r="X134" s="201">
        <f>'[1]AUG OLD'!AI134</f>
        <v>0</v>
      </c>
      <c r="Y134" s="171">
        <v>8820</v>
      </c>
      <c r="Z134" s="202">
        <f t="shared" si="17"/>
        <v>0</v>
      </c>
      <c r="AA134" t="s">
        <v>312</v>
      </c>
      <c r="AB134" s="203">
        <f>'[1]SEPT NEW '!AI134</f>
        <v>0</v>
      </c>
      <c r="AC134" s="171">
        <v>10590</v>
      </c>
      <c r="AD134" s="202">
        <f t="shared" si="16"/>
        <v>0</v>
      </c>
      <c r="AE134" t="s">
        <v>312</v>
      </c>
      <c r="AF134" s="203">
        <f>[1]OCT!AI134</f>
        <v>0</v>
      </c>
      <c r="AG134" s="171">
        <v>10590</v>
      </c>
      <c r="AH134" s="202">
        <f t="shared" si="30"/>
        <v>0</v>
      </c>
      <c r="AJ134" t="s">
        <v>312</v>
      </c>
      <c r="AK134" s="192">
        <f t="shared" si="31"/>
        <v>0</v>
      </c>
      <c r="AL134" s="181"/>
      <c r="AM134"/>
      <c r="AO134"/>
      <c r="AP134"/>
      <c r="AR134"/>
      <c r="AS134"/>
      <c r="AU134"/>
      <c r="AV134"/>
      <c r="AW134"/>
      <c r="AX134"/>
    </row>
    <row r="135" spans="1:50">
      <c r="B135" s="197">
        <f>'[1]AUG OLD'!B135</f>
        <v>0</v>
      </c>
      <c r="C135" s="171"/>
      <c r="D135" s="163">
        <f t="shared" si="26"/>
        <v>0</v>
      </c>
      <c r="E135" s="164">
        <f>'[1]AUG OLD'!AI135</f>
        <v>0</v>
      </c>
      <c r="F135" s="163">
        <f t="shared" si="27"/>
        <v>0</v>
      </c>
      <c r="G135" s="209"/>
      <c r="I135" s="197">
        <f>'[1]SEPT NEW '!B135</f>
        <v>0</v>
      </c>
      <c r="J135" s="171"/>
      <c r="K135" s="163">
        <f t="shared" si="24"/>
        <v>0</v>
      </c>
      <c r="L135" s="164">
        <f>'[1]SEPT NEW '!AI135</f>
        <v>0</v>
      </c>
      <c r="M135" s="163">
        <f t="shared" si="25"/>
        <v>0</v>
      </c>
      <c r="N135" s="209"/>
      <c r="P135" s="200">
        <f>[1]OCT!B135</f>
        <v>0</v>
      </c>
      <c r="Q135" s="171"/>
      <c r="R135" s="163">
        <f t="shared" si="28"/>
        <v>0</v>
      </c>
      <c r="S135" s="211">
        <f>[1]OCT!AI135</f>
        <v>0</v>
      </c>
      <c r="T135" s="163">
        <f t="shared" si="29"/>
        <v>0</v>
      </c>
      <c r="U135" s="209"/>
      <c r="X135" s="201">
        <f>'[1]AUG OLD'!AI135</f>
        <v>0</v>
      </c>
      <c r="Y135" s="171"/>
      <c r="Z135" s="202">
        <f t="shared" si="17"/>
        <v>0</v>
      </c>
      <c r="AB135" s="203">
        <f>'[1]SEPT NEW '!AI135</f>
        <v>0</v>
      </c>
      <c r="AC135" s="171"/>
      <c r="AD135" s="202">
        <f t="shared" ref="AD135:AD198" si="32">AC135*AB135</f>
        <v>0</v>
      </c>
      <c r="AF135" s="203">
        <f>[1]OCT!AI135</f>
        <v>0</v>
      </c>
      <c r="AG135" s="171"/>
      <c r="AH135" s="202">
        <f t="shared" si="30"/>
        <v>0</v>
      </c>
      <c r="AK135" s="192">
        <f t="shared" si="31"/>
        <v>0</v>
      </c>
      <c r="AL135" s="181"/>
      <c r="AM135"/>
      <c r="AO135"/>
      <c r="AP135"/>
      <c r="AR135"/>
      <c r="AS135"/>
      <c r="AU135"/>
      <c r="AV135"/>
      <c r="AW135"/>
      <c r="AX135"/>
    </row>
    <row r="136" spans="1:50" ht="15.75">
      <c r="A136" s="206" t="s">
        <v>313</v>
      </c>
      <c r="B136" s="197">
        <f>'[1]AUG OLD'!B136</f>
        <v>0</v>
      </c>
      <c r="C136" s="171"/>
      <c r="D136" s="163">
        <f t="shared" si="26"/>
        <v>0</v>
      </c>
      <c r="E136" s="164">
        <f>'[1]AUG OLD'!AI136</f>
        <v>0</v>
      </c>
      <c r="F136" s="163">
        <f t="shared" si="27"/>
        <v>0</v>
      </c>
      <c r="G136" s="209"/>
      <c r="H136" s="206" t="s">
        <v>313</v>
      </c>
      <c r="I136" s="197">
        <f>'[1]SEPT NEW '!B136</f>
        <v>0</v>
      </c>
      <c r="J136" s="171"/>
      <c r="K136" s="163">
        <f t="shared" si="24"/>
        <v>0</v>
      </c>
      <c r="L136" s="164">
        <f>'[1]SEPT NEW '!AI136</f>
        <v>0</v>
      </c>
      <c r="M136" s="163">
        <f t="shared" si="25"/>
        <v>0</v>
      </c>
      <c r="N136" s="209"/>
      <c r="O136" s="206" t="s">
        <v>313</v>
      </c>
      <c r="P136" s="200">
        <f>[1]OCT!B136</f>
        <v>0</v>
      </c>
      <c r="Q136" s="171"/>
      <c r="R136" s="163">
        <f t="shared" si="28"/>
        <v>0</v>
      </c>
      <c r="S136" s="211">
        <f>[1]OCT!AI136</f>
        <v>0</v>
      </c>
      <c r="T136" s="163">
        <f t="shared" si="29"/>
        <v>0</v>
      </c>
      <c r="U136" s="209"/>
      <c r="V136" s="206" t="s">
        <v>313</v>
      </c>
      <c r="W136" s="206"/>
      <c r="X136" s="201">
        <f>'[1]AUG OLD'!AI136</f>
        <v>0</v>
      </c>
      <c r="Y136" s="171"/>
      <c r="Z136" s="202">
        <f t="shared" si="17"/>
        <v>0</v>
      </c>
      <c r="AA136" s="206" t="s">
        <v>313</v>
      </c>
      <c r="AB136" s="203">
        <f>'[1]SEPT NEW '!AI136</f>
        <v>0</v>
      </c>
      <c r="AC136" s="171"/>
      <c r="AD136" s="202">
        <f t="shared" si="32"/>
        <v>0</v>
      </c>
      <c r="AE136" s="206" t="s">
        <v>313</v>
      </c>
      <c r="AF136" s="203">
        <f>[1]OCT!AI136</f>
        <v>0</v>
      </c>
      <c r="AG136" s="171"/>
      <c r="AH136" s="202">
        <f t="shared" si="30"/>
        <v>0</v>
      </c>
      <c r="AJ136" s="206" t="s">
        <v>313</v>
      </c>
      <c r="AK136" s="192">
        <f t="shared" si="31"/>
        <v>0</v>
      </c>
      <c r="AL136" s="181"/>
      <c r="AM136"/>
      <c r="AO136"/>
      <c r="AP136"/>
      <c r="AR136"/>
      <c r="AS136"/>
      <c r="AU136"/>
      <c r="AV136"/>
      <c r="AW136"/>
      <c r="AX136"/>
    </row>
    <row r="137" spans="1:50">
      <c r="A137" t="s">
        <v>314</v>
      </c>
      <c r="B137" s="197">
        <f>'[1]AUG OLD'!B137</f>
        <v>0</v>
      </c>
      <c r="C137" s="171">
        <v>5460</v>
      </c>
      <c r="D137" s="163">
        <f t="shared" si="26"/>
        <v>0</v>
      </c>
      <c r="E137" s="164">
        <f>'[1]AUG OLD'!AI137</f>
        <v>0</v>
      </c>
      <c r="F137" s="163">
        <f t="shared" si="27"/>
        <v>0</v>
      </c>
      <c r="G137" s="209"/>
      <c r="H137" t="s">
        <v>314</v>
      </c>
      <c r="I137" s="197">
        <f>'[1]SEPT NEW '!B137</f>
        <v>0</v>
      </c>
      <c r="J137" s="171">
        <v>5620</v>
      </c>
      <c r="K137" s="163">
        <f t="shared" si="24"/>
        <v>0</v>
      </c>
      <c r="L137" s="164">
        <f>'[1]SEPT NEW '!AI137</f>
        <v>0</v>
      </c>
      <c r="M137" s="163">
        <f t="shared" si="25"/>
        <v>0</v>
      </c>
      <c r="N137" s="209"/>
      <c r="O137" t="s">
        <v>314</v>
      </c>
      <c r="P137" s="200">
        <f>[1]OCT!B137</f>
        <v>2</v>
      </c>
      <c r="Q137" s="171">
        <v>5620</v>
      </c>
      <c r="R137" s="163">
        <f t="shared" si="28"/>
        <v>11240</v>
      </c>
      <c r="S137" s="211">
        <f>[1]OCT!AI137</f>
        <v>0</v>
      </c>
      <c r="T137" s="163">
        <f t="shared" si="29"/>
        <v>0</v>
      </c>
      <c r="U137" s="209"/>
      <c r="V137" t="s">
        <v>314</v>
      </c>
      <c r="X137" s="201">
        <f>'[1]AUG OLD'!AI137</f>
        <v>0</v>
      </c>
      <c r="Y137" s="171">
        <v>5460</v>
      </c>
      <c r="Z137" s="202">
        <f t="shared" si="17"/>
        <v>0</v>
      </c>
      <c r="AA137" t="s">
        <v>314</v>
      </c>
      <c r="AB137" s="203">
        <f>'[1]SEPT NEW '!AI137</f>
        <v>0</v>
      </c>
      <c r="AC137" s="171">
        <v>5620</v>
      </c>
      <c r="AD137" s="202">
        <f t="shared" si="32"/>
        <v>0</v>
      </c>
      <c r="AE137" t="s">
        <v>314</v>
      </c>
      <c r="AF137" s="203">
        <f>[1]OCT!AI137</f>
        <v>0</v>
      </c>
      <c r="AG137" s="171">
        <v>5620</v>
      </c>
      <c r="AH137" s="202">
        <f t="shared" si="30"/>
        <v>0</v>
      </c>
      <c r="AJ137" t="s">
        <v>314</v>
      </c>
      <c r="AK137" s="192">
        <f t="shared" si="31"/>
        <v>0</v>
      </c>
      <c r="AL137" s="181"/>
      <c r="AM137"/>
      <c r="AO137"/>
      <c r="AP137"/>
      <c r="AR137"/>
      <c r="AS137"/>
      <c r="AU137"/>
      <c r="AV137"/>
      <c r="AW137"/>
      <c r="AX137"/>
    </row>
    <row r="138" spans="1:50">
      <c r="A138" t="s">
        <v>315</v>
      </c>
      <c r="B138" s="197">
        <f>'[1]AUG OLD'!B138</f>
        <v>0</v>
      </c>
      <c r="C138" s="171">
        <v>4850</v>
      </c>
      <c r="D138" s="163">
        <f t="shared" si="26"/>
        <v>0</v>
      </c>
      <c r="E138" s="164">
        <f>'[1]AUG OLD'!AI138</f>
        <v>0</v>
      </c>
      <c r="F138" s="163">
        <f t="shared" si="27"/>
        <v>0</v>
      </c>
      <c r="G138" s="209"/>
      <c r="H138" t="s">
        <v>315</v>
      </c>
      <c r="I138" s="197">
        <f>'[1]SEPT NEW '!B138</f>
        <v>0</v>
      </c>
      <c r="J138" s="171">
        <v>5000</v>
      </c>
      <c r="K138" s="163">
        <f t="shared" si="24"/>
        <v>0</v>
      </c>
      <c r="L138" s="164">
        <f>'[1]SEPT NEW '!AI138</f>
        <v>0</v>
      </c>
      <c r="M138" s="163">
        <f t="shared" si="25"/>
        <v>0</v>
      </c>
      <c r="N138" s="209"/>
      <c r="O138" t="s">
        <v>315</v>
      </c>
      <c r="P138" s="200">
        <f>[1]OCT!B138</f>
        <v>0</v>
      </c>
      <c r="Q138" s="171">
        <v>5000</v>
      </c>
      <c r="R138" s="163">
        <f t="shared" si="28"/>
        <v>0</v>
      </c>
      <c r="S138" s="211">
        <f>[1]OCT!AI138</f>
        <v>0</v>
      </c>
      <c r="T138" s="163">
        <f t="shared" si="29"/>
        <v>0</v>
      </c>
      <c r="U138" s="209"/>
      <c r="V138" t="s">
        <v>315</v>
      </c>
      <c r="X138" s="201">
        <f>'[1]AUG OLD'!AI138</f>
        <v>0</v>
      </c>
      <c r="Y138" s="171">
        <v>4850</v>
      </c>
      <c r="Z138" s="202">
        <f t="shared" si="17"/>
        <v>0</v>
      </c>
      <c r="AA138" t="s">
        <v>315</v>
      </c>
      <c r="AB138" s="203">
        <f>'[1]SEPT NEW '!AI138</f>
        <v>0</v>
      </c>
      <c r="AC138" s="171">
        <v>5000</v>
      </c>
      <c r="AD138" s="202">
        <f t="shared" si="32"/>
        <v>0</v>
      </c>
      <c r="AE138" t="s">
        <v>315</v>
      </c>
      <c r="AF138" s="203">
        <f>[1]OCT!AI138</f>
        <v>0</v>
      </c>
      <c r="AG138" s="171">
        <v>5000</v>
      </c>
      <c r="AH138" s="202">
        <f t="shared" si="30"/>
        <v>0</v>
      </c>
      <c r="AJ138" t="s">
        <v>315</v>
      </c>
      <c r="AK138" s="192">
        <f t="shared" si="31"/>
        <v>0</v>
      </c>
      <c r="AL138" s="181"/>
      <c r="AM138"/>
      <c r="AO138"/>
      <c r="AP138"/>
      <c r="AR138"/>
      <c r="AS138"/>
      <c r="AU138"/>
      <c r="AV138"/>
      <c r="AW138"/>
      <c r="AX138"/>
    </row>
    <row r="139" spans="1:50">
      <c r="B139" s="197">
        <f>'[1]AUG OLD'!B139</f>
        <v>0</v>
      </c>
      <c r="C139" s="171"/>
      <c r="D139" s="163">
        <f t="shared" si="26"/>
        <v>0</v>
      </c>
      <c r="E139" s="164">
        <f>'[1]AUG OLD'!AI139</f>
        <v>0</v>
      </c>
      <c r="F139" s="163">
        <f t="shared" si="27"/>
        <v>0</v>
      </c>
      <c r="G139" s="209"/>
      <c r="I139" s="197">
        <f>'[1]SEPT NEW '!B139</f>
        <v>0</v>
      </c>
      <c r="J139" s="171"/>
      <c r="K139" s="163">
        <f t="shared" si="24"/>
        <v>0</v>
      </c>
      <c r="L139" s="164">
        <f>'[1]SEPT NEW '!AI139</f>
        <v>0</v>
      </c>
      <c r="M139" s="163">
        <f t="shared" si="25"/>
        <v>0</v>
      </c>
      <c r="N139" s="209"/>
      <c r="P139" s="200">
        <f>[1]OCT!B139</f>
        <v>0</v>
      </c>
      <c r="Q139" s="171"/>
      <c r="R139" s="163">
        <f t="shared" si="28"/>
        <v>0</v>
      </c>
      <c r="S139" s="211">
        <f>[1]OCT!AI139</f>
        <v>0</v>
      </c>
      <c r="T139" s="163">
        <f t="shared" si="29"/>
        <v>0</v>
      </c>
      <c r="U139" s="209"/>
      <c r="X139" s="201">
        <f>'[1]AUG OLD'!AI139</f>
        <v>0</v>
      </c>
      <c r="Y139" s="171"/>
      <c r="Z139" s="202">
        <f t="shared" si="17"/>
        <v>0</v>
      </c>
      <c r="AB139" s="203">
        <f>'[1]SEPT NEW '!AI139</f>
        <v>0</v>
      </c>
      <c r="AC139" s="171"/>
      <c r="AD139" s="202">
        <f t="shared" si="32"/>
        <v>0</v>
      </c>
      <c r="AF139" s="203">
        <f>[1]OCT!AI139</f>
        <v>0</v>
      </c>
      <c r="AG139" s="171"/>
      <c r="AH139" s="202">
        <f t="shared" si="30"/>
        <v>0</v>
      </c>
      <c r="AK139" s="192">
        <f t="shared" si="31"/>
        <v>0</v>
      </c>
      <c r="AL139" s="181"/>
      <c r="AM139"/>
      <c r="AO139"/>
      <c r="AP139"/>
      <c r="AR139"/>
      <c r="AS139"/>
      <c r="AU139"/>
      <c r="AV139"/>
      <c r="AW139"/>
      <c r="AX139"/>
    </row>
    <row r="140" spans="1:50" ht="15.75">
      <c r="A140" s="206" t="s">
        <v>316</v>
      </c>
      <c r="B140" s="197">
        <f>'[1]AUG OLD'!B140</f>
        <v>0</v>
      </c>
      <c r="C140" s="171"/>
      <c r="D140" s="163">
        <f t="shared" si="26"/>
        <v>0</v>
      </c>
      <c r="E140" s="164">
        <f>'[1]AUG OLD'!AI140</f>
        <v>0</v>
      </c>
      <c r="F140" s="163">
        <f t="shared" si="27"/>
        <v>0</v>
      </c>
      <c r="G140" s="209"/>
      <c r="H140" s="206" t="s">
        <v>316</v>
      </c>
      <c r="I140" s="197">
        <f>'[1]SEPT NEW '!B140</f>
        <v>0</v>
      </c>
      <c r="J140" s="171"/>
      <c r="K140" s="163">
        <f t="shared" si="24"/>
        <v>0</v>
      </c>
      <c r="L140" s="164">
        <f>'[1]SEPT NEW '!AI140</f>
        <v>0</v>
      </c>
      <c r="M140" s="163">
        <f t="shared" si="25"/>
        <v>0</v>
      </c>
      <c r="N140" s="209"/>
      <c r="O140" s="206" t="s">
        <v>316</v>
      </c>
      <c r="P140" s="200">
        <f>[1]OCT!B140</f>
        <v>0</v>
      </c>
      <c r="Q140" s="171"/>
      <c r="R140" s="163">
        <f t="shared" si="28"/>
        <v>0</v>
      </c>
      <c r="S140" s="211">
        <f>[1]OCT!AI140</f>
        <v>0</v>
      </c>
      <c r="T140" s="163">
        <f t="shared" si="29"/>
        <v>0</v>
      </c>
      <c r="U140" s="209"/>
      <c r="V140" s="206" t="s">
        <v>316</v>
      </c>
      <c r="W140" s="206"/>
      <c r="X140" s="201">
        <f>'[1]AUG OLD'!AI140</f>
        <v>0</v>
      </c>
      <c r="Y140" s="171"/>
      <c r="Z140" s="202">
        <f t="shared" si="17"/>
        <v>0</v>
      </c>
      <c r="AA140" s="206" t="s">
        <v>316</v>
      </c>
      <c r="AB140" s="203">
        <f>'[1]SEPT NEW '!AI140</f>
        <v>0</v>
      </c>
      <c r="AC140" s="171"/>
      <c r="AD140" s="202">
        <f t="shared" si="32"/>
        <v>0</v>
      </c>
      <c r="AE140" s="206" t="s">
        <v>316</v>
      </c>
      <c r="AF140" s="203">
        <f>[1]OCT!AI140</f>
        <v>0</v>
      </c>
      <c r="AG140" s="171"/>
      <c r="AH140" s="202">
        <f t="shared" si="30"/>
        <v>0</v>
      </c>
      <c r="AJ140" s="206" t="s">
        <v>316</v>
      </c>
      <c r="AK140" s="192">
        <f t="shared" si="31"/>
        <v>0</v>
      </c>
      <c r="AL140" s="181"/>
      <c r="AM140"/>
      <c r="AO140"/>
      <c r="AP140"/>
      <c r="AR140"/>
      <c r="AS140"/>
      <c r="AU140"/>
      <c r="AV140"/>
      <c r="AW140"/>
      <c r="AX140"/>
    </row>
    <row r="141" spans="1:50">
      <c r="A141" t="s">
        <v>317</v>
      </c>
      <c r="B141" s="197">
        <f>'[1]AUG OLD'!B141</f>
        <v>14</v>
      </c>
      <c r="C141" s="180">
        <v>6450</v>
      </c>
      <c r="D141" s="163">
        <f t="shared" si="26"/>
        <v>90300</v>
      </c>
      <c r="E141" s="164">
        <f>'[1]AUG OLD'!AI141</f>
        <v>8</v>
      </c>
      <c r="F141" s="163">
        <f t="shared" si="27"/>
        <v>51600</v>
      </c>
      <c r="G141" s="209"/>
      <c r="H141" t="s">
        <v>317</v>
      </c>
      <c r="I141" s="197">
        <f>'[1]SEPT NEW '!B141</f>
        <v>0</v>
      </c>
      <c r="J141" s="180">
        <v>6640</v>
      </c>
      <c r="K141" s="163">
        <f t="shared" si="24"/>
        <v>0</v>
      </c>
      <c r="L141" s="164">
        <f>'[1]SEPT NEW '!AI141</f>
        <v>0</v>
      </c>
      <c r="M141" s="163">
        <f t="shared" si="25"/>
        <v>0</v>
      </c>
      <c r="N141" s="209"/>
      <c r="O141" t="s">
        <v>317</v>
      </c>
      <c r="P141" s="200">
        <f>[1]OCT!B141</f>
        <v>0</v>
      </c>
      <c r="Q141" s="180">
        <v>6640</v>
      </c>
      <c r="R141" s="163">
        <f t="shared" si="28"/>
        <v>0</v>
      </c>
      <c r="S141" s="211">
        <f>[1]OCT!AI141</f>
        <v>0</v>
      </c>
      <c r="T141" s="163">
        <f t="shared" si="29"/>
        <v>0</v>
      </c>
      <c r="U141" s="209"/>
      <c r="V141" t="s">
        <v>317</v>
      </c>
      <c r="X141" s="201">
        <f>'[1]AUG OLD'!AI141</f>
        <v>8</v>
      </c>
      <c r="Y141" s="180">
        <v>6450</v>
      </c>
      <c r="Z141" s="202">
        <f t="shared" ref="Z141:Z204" si="33">Y141*X141</f>
        <v>51600</v>
      </c>
      <c r="AA141" t="s">
        <v>317</v>
      </c>
      <c r="AB141" s="203">
        <f>'[1]SEPT NEW '!AI141</f>
        <v>0</v>
      </c>
      <c r="AC141" s="180">
        <v>6640</v>
      </c>
      <c r="AD141" s="202">
        <f t="shared" si="32"/>
        <v>0</v>
      </c>
      <c r="AE141" t="s">
        <v>317</v>
      </c>
      <c r="AF141" s="203">
        <f>[1]OCT!AI141</f>
        <v>0</v>
      </c>
      <c r="AG141" s="180">
        <v>6640</v>
      </c>
      <c r="AH141" s="202">
        <f t="shared" si="30"/>
        <v>0</v>
      </c>
      <c r="AJ141" t="s">
        <v>317</v>
      </c>
      <c r="AK141" s="192">
        <f t="shared" si="31"/>
        <v>8</v>
      </c>
      <c r="AL141" s="181"/>
      <c r="AM141"/>
      <c r="AO141"/>
      <c r="AP141"/>
      <c r="AR141"/>
      <c r="AS141"/>
      <c r="AU141"/>
      <c r="AV141"/>
      <c r="AW141"/>
      <c r="AX141"/>
    </row>
    <row r="142" spans="1:50">
      <c r="A142" t="s">
        <v>318</v>
      </c>
      <c r="B142" s="197">
        <f>'[1]AUG OLD'!B142</f>
        <v>0</v>
      </c>
      <c r="C142" s="180">
        <v>6330</v>
      </c>
      <c r="D142" s="163">
        <f t="shared" si="26"/>
        <v>0</v>
      </c>
      <c r="E142" s="164">
        <f>'[1]AUG OLD'!AI142</f>
        <v>0</v>
      </c>
      <c r="F142" s="163">
        <f t="shared" si="27"/>
        <v>0</v>
      </c>
      <c r="G142" s="209"/>
      <c r="H142" t="s">
        <v>318</v>
      </c>
      <c r="I142" s="197">
        <f>'[1]SEPT NEW '!B142</f>
        <v>0</v>
      </c>
      <c r="J142" s="180">
        <v>6520</v>
      </c>
      <c r="K142" s="163">
        <f t="shared" si="24"/>
        <v>0</v>
      </c>
      <c r="L142" s="164">
        <f>'[1]SEPT NEW '!AI142</f>
        <v>0</v>
      </c>
      <c r="M142" s="163">
        <f t="shared" si="25"/>
        <v>0</v>
      </c>
      <c r="N142" s="209"/>
      <c r="O142" t="s">
        <v>318</v>
      </c>
      <c r="P142" s="200">
        <f>[1]OCT!B142</f>
        <v>0</v>
      </c>
      <c r="Q142" s="180">
        <v>6520</v>
      </c>
      <c r="R142" s="163">
        <f t="shared" si="28"/>
        <v>0</v>
      </c>
      <c r="S142" s="211">
        <f>[1]OCT!AI142</f>
        <v>0</v>
      </c>
      <c r="T142" s="163">
        <f t="shared" si="29"/>
        <v>0</v>
      </c>
      <c r="U142" s="209"/>
      <c r="V142" t="s">
        <v>318</v>
      </c>
      <c r="X142" s="201">
        <f>'[1]AUG OLD'!AI142</f>
        <v>0</v>
      </c>
      <c r="Y142" s="180">
        <v>6330</v>
      </c>
      <c r="Z142" s="202">
        <f t="shared" si="33"/>
        <v>0</v>
      </c>
      <c r="AA142" t="s">
        <v>318</v>
      </c>
      <c r="AB142" s="203">
        <f>'[1]SEPT NEW '!AI142</f>
        <v>0</v>
      </c>
      <c r="AC142" s="180">
        <v>6520</v>
      </c>
      <c r="AD142" s="202">
        <f t="shared" si="32"/>
        <v>0</v>
      </c>
      <c r="AE142" t="s">
        <v>318</v>
      </c>
      <c r="AF142" s="203">
        <f>[1]OCT!AI142</f>
        <v>0</v>
      </c>
      <c r="AG142" s="180">
        <v>6520</v>
      </c>
      <c r="AH142" s="202">
        <f t="shared" si="30"/>
        <v>0</v>
      </c>
      <c r="AJ142" t="s">
        <v>318</v>
      </c>
      <c r="AK142" s="192">
        <f t="shared" si="31"/>
        <v>0</v>
      </c>
      <c r="AL142" s="181"/>
      <c r="AM142"/>
      <c r="AO142"/>
      <c r="AP142"/>
      <c r="AR142"/>
      <c r="AS142"/>
      <c r="AU142"/>
      <c r="AV142"/>
      <c r="AW142"/>
      <c r="AX142"/>
    </row>
    <row r="143" spans="1:50">
      <c r="B143" s="197">
        <f>'[1]AUG OLD'!B143</f>
        <v>0</v>
      </c>
      <c r="C143" s="180"/>
      <c r="D143" s="163">
        <f t="shared" si="26"/>
        <v>0</v>
      </c>
      <c r="E143" s="164">
        <f>'[1]AUG OLD'!AI143</f>
        <v>0</v>
      </c>
      <c r="F143" s="163">
        <f t="shared" si="27"/>
        <v>0</v>
      </c>
      <c r="G143" s="209"/>
      <c r="I143" s="197">
        <f>'[1]SEPT NEW '!B143</f>
        <v>0</v>
      </c>
      <c r="J143" s="180"/>
      <c r="K143" s="163">
        <f t="shared" si="24"/>
        <v>0</v>
      </c>
      <c r="L143" s="164">
        <f>'[1]SEPT NEW '!AI143</f>
        <v>0</v>
      </c>
      <c r="M143" s="163">
        <f t="shared" si="25"/>
        <v>0</v>
      </c>
      <c r="N143" s="209"/>
      <c r="P143" s="200">
        <f>[1]OCT!B143</f>
        <v>0</v>
      </c>
      <c r="Q143" s="180"/>
      <c r="R143" s="163">
        <f t="shared" si="28"/>
        <v>0</v>
      </c>
      <c r="S143" s="211">
        <f>[1]OCT!AI143</f>
        <v>0</v>
      </c>
      <c r="T143" s="163">
        <f t="shared" si="29"/>
        <v>0</v>
      </c>
      <c r="U143" s="209"/>
      <c r="X143" s="201">
        <f>'[1]AUG OLD'!AI143</f>
        <v>0</v>
      </c>
      <c r="Y143" s="180"/>
      <c r="Z143" s="202">
        <f t="shared" si="33"/>
        <v>0</v>
      </c>
      <c r="AB143" s="203">
        <f>'[1]SEPT NEW '!AI143</f>
        <v>0</v>
      </c>
      <c r="AC143" s="180"/>
      <c r="AD143" s="202">
        <f t="shared" si="32"/>
        <v>0</v>
      </c>
      <c r="AF143" s="203">
        <f>[1]OCT!AI143</f>
        <v>0</v>
      </c>
      <c r="AG143" s="180"/>
      <c r="AH143" s="202">
        <f t="shared" si="30"/>
        <v>0</v>
      </c>
      <c r="AK143" s="192">
        <f t="shared" si="31"/>
        <v>0</v>
      </c>
      <c r="AL143" s="181"/>
      <c r="AM143"/>
      <c r="AO143"/>
      <c r="AP143"/>
      <c r="AR143"/>
      <c r="AS143"/>
      <c r="AU143"/>
      <c r="AV143"/>
      <c r="AW143"/>
      <c r="AX143"/>
    </row>
    <row r="144" spans="1:50" ht="15.75">
      <c r="A144" s="206" t="s">
        <v>319</v>
      </c>
      <c r="B144" s="197">
        <f>'[1]AUG OLD'!B144</f>
        <v>0</v>
      </c>
      <c r="C144" s="180"/>
      <c r="D144" s="163">
        <f t="shared" si="26"/>
        <v>0</v>
      </c>
      <c r="E144" s="164">
        <f>'[1]AUG OLD'!AI144</f>
        <v>0</v>
      </c>
      <c r="F144" s="163">
        <f t="shared" si="27"/>
        <v>0</v>
      </c>
      <c r="G144" s="209"/>
      <c r="H144" s="206" t="s">
        <v>319</v>
      </c>
      <c r="I144" s="197">
        <f>'[1]SEPT NEW '!B144</f>
        <v>0</v>
      </c>
      <c r="J144" s="180"/>
      <c r="K144" s="163">
        <f t="shared" si="24"/>
        <v>0</v>
      </c>
      <c r="L144" s="164">
        <f>'[1]SEPT NEW '!AI144</f>
        <v>0</v>
      </c>
      <c r="M144" s="163">
        <f t="shared" si="25"/>
        <v>0</v>
      </c>
      <c r="N144" s="209"/>
      <c r="O144" s="206" t="s">
        <v>319</v>
      </c>
      <c r="P144" s="200">
        <f>[1]OCT!B144</f>
        <v>0</v>
      </c>
      <c r="Q144" s="180"/>
      <c r="R144" s="163">
        <f t="shared" si="28"/>
        <v>0</v>
      </c>
      <c r="S144" s="211">
        <f>[1]OCT!AI144</f>
        <v>0</v>
      </c>
      <c r="T144" s="163">
        <f t="shared" si="29"/>
        <v>0</v>
      </c>
      <c r="U144" s="209"/>
      <c r="V144" s="206" t="s">
        <v>319</v>
      </c>
      <c r="W144" s="206"/>
      <c r="X144" s="201">
        <f>'[1]AUG OLD'!AI144</f>
        <v>0</v>
      </c>
      <c r="Y144" s="180"/>
      <c r="Z144" s="202">
        <f t="shared" si="33"/>
        <v>0</v>
      </c>
      <c r="AA144" s="206" t="s">
        <v>319</v>
      </c>
      <c r="AB144" s="203">
        <f>'[1]SEPT NEW '!AI144</f>
        <v>0</v>
      </c>
      <c r="AC144" s="180"/>
      <c r="AD144" s="202">
        <f t="shared" si="32"/>
        <v>0</v>
      </c>
      <c r="AE144" s="206" t="s">
        <v>319</v>
      </c>
      <c r="AF144" s="203">
        <f>[1]OCT!AI144</f>
        <v>0</v>
      </c>
      <c r="AG144" s="180"/>
      <c r="AH144" s="202">
        <f t="shared" si="30"/>
        <v>0</v>
      </c>
      <c r="AJ144" s="206" t="s">
        <v>319</v>
      </c>
      <c r="AK144" s="192">
        <f t="shared" si="31"/>
        <v>0</v>
      </c>
      <c r="AL144" s="181"/>
      <c r="AM144"/>
      <c r="AO144"/>
      <c r="AP144"/>
      <c r="AR144"/>
      <c r="AS144"/>
      <c r="AU144"/>
      <c r="AV144"/>
      <c r="AW144"/>
      <c r="AX144"/>
    </row>
    <row r="145" spans="1:50">
      <c r="A145" t="s">
        <v>320</v>
      </c>
      <c r="B145" s="197">
        <f>'[1]AUG OLD'!B145</f>
        <v>0</v>
      </c>
      <c r="C145" s="180">
        <v>14680</v>
      </c>
      <c r="D145" s="163">
        <f t="shared" si="26"/>
        <v>0</v>
      </c>
      <c r="E145" s="164">
        <f>'[1]AUG OLD'!AI145</f>
        <v>0</v>
      </c>
      <c r="F145" s="163">
        <f t="shared" si="27"/>
        <v>0</v>
      </c>
      <c r="G145" s="209"/>
      <c r="H145" t="s">
        <v>320</v>
      </c>
      <c r="I145" s="197">
        <f>'[1]SEPT NEW '!B145</f>
        <v>0</v>
      </c>
      <c r="J145" s="180"/>
      <c r="K145" s="163">
        <f t="shared" si="24"/>
        <v>0</v>
      </c>
      <c r="L145" s="164">
        <f>'[1]SEPT NEW '!AI145</f>
        <v>0</v>
      </c>
      <c r="M145" s="163">
        <f t="shared" si="25"/>
        <v>0</v>
      </c>
      <c r="N145" s="209"/>
      <c r="O145" t="s">
        <v>320</v>
      </c>
      <c r="P145" s="200">
        <f>[1]OCT!B145</f>
        <v>0</v>
      </c>
      <c r="Q145" s="180"/>
      <c r="R145" s="163">
        <f t="shared" si="28"/>
        <v>0</v>
      </c>
      <c r="S145" s="211">
        <f>[1]OCT!AI145</f>
        <v>0</v>
      </c>
      <c r="T145" s="163">
        <f t="shared" si="29"/>
        <v>0</v>
      </c>
      <c r="U145" s="209"/>
      <c r="V145" t="s">
        <v>320</v>
      </c>
      <c r="X145" s="201">
        <f>'[1]AUG OLD'!AI145</f>
        <v>0</v>
      </c>
      <c r="Y145" s="180">
        <v>14680</v>
      </c>
      <c r="Z145" s="202">
        <f t="shared" si="33"/>
        <v>0</v>
      </c>
      <c r="AA145" t="s">
        <v>320</v>
      </c>
      <c r="AB145" s="203">
        <f>'[1]SEPT NEW '!AI145</f>
        <v>0</v>
      </c>
      <c r="AC145" s="180"/>
      <c r="AD145" s="202">
        <f t="shared" si="32"/>
        <v>0</v>
      </c>
      <c r="AE145" t="s">
        <v>320</v>
      </c>
      <c r="AF145" s="203">
        <f>[1]OCT!AI145</f>
        <v>0</v>
      </c>
      <c r="AG145" s="180"/>
      <c r="AH145" s="202">
        <f t="shared" si="30"/>
        <v>0</v>
      </c>
      <c r="AJ145" t="s">
        <v>320</v>
      </c>
      <c r="AK145" s="192">
        <f t="shared" si="31"/>
        <v>0</v>
      </c>
      <c r="AL145" s="181"/>
      <c r="AM145"/>
      <c r="AO145"/>
      <c r="AP145"/>
      <c r="AR145"/>
      <c r="AS145"/>
      <c r="AU145"/>
      <c r="AV145"/>
      <c r="AW145"/>
      <c r="AX145"/>
    </row>
    <row r="146" spans="1:50">
      <c r="B146" s="197">
        <f>'[1]AUG OLD'!B146</f>
        <v>0</v>
      </c>
      <c r="C146" s="180"/>
      <c r="D146" s="163">
        <f t="shared" si="26"/>
        <v>0</v>
      </c>
      <c r="E146" s="164">
        <f>'[1]AUG OLD'!AI146</f>
        <v>0</v>
      </c>
      <c r="F146" s="163">
        <f t="shared" si="27"/>
        <v>0</v>
      </c>
      <c r="G146" s="209"/>
      <c r="I146" s="197">
        <f>'[1]SEPT NEW '!B146</f>
        <v>0</v>
      </c>
      <c r="J146" s="180"/>
      <c r="K146" s="163">
        <f t="shared" si="24"/>
        <v>0</v>
      </c>
      <c r="L146" s="164">
        <f>'[1]SEPT NEW '!AI146</f>
        <v>0</v>
      </c>
      <c r="M146" s="163">
        <f t="shared" si="25"/>
        <v>0</v>
      </c>
      <c r="N146" s="209"/>
      <c r="P146" s="200">
        <f>[1]OCT!B146</f>
        <v>0</v>
      </c>
      <c r="Q146" s="180"/>
      <c r="R146" s="163">
        <f t="shared" si="28"/>
        <v>0</v>
      </c>
      <c r="S146" s="211">
        <f>[1]OCT!AI146</f>
        <v>0</v>
      </c>
      <c r="T146" s="163">
        <f t="shared" si="29"/>
        <v>0</v>
      </c>
      <c r="U146" s="209"/>
      <c r="X146" s="201">
        <f>'[1]AUG OLD'!AI146</f>
        <v>0</v>
      </c>
      <c r="Y146" s="180"/>
      <c r="Z146" s="202">
        <f t="shared" si="33"/>
        <v>0</v>
      </c>
      <c r="AB146" s="203">
        <f>'[1]SEPT NEW '!AI146</f>
        <v>0</v>
      </c>
      <c r="AC146" s="180"/>
      <c r="AD146" s="202">
        <f t="shared" si="32"/>
        <v>0</v>
      </c>
      <c r="AF146" s="203">
        <f>[1]OCT!AI146</f>
        <v>0</v>
      </c>
      <c r="AG146" s="180"/>
      <c r="AH146" s="202">
        <f t="shared" si="30"/>
        <v>0</v>
      </c>
      <c r="AK146" s="192">
        <f t="shared" si="31"/>
        <v>0</v>
      </c>
      <c r="AL146" s="181"/>
      <c r="AM146"/>
      <c r="AO146"/>
      <c r="AP146"/>
      <c r="AR146"/>
      <c r="AS146"/>
      <c r="AU146"/>
      <c r="AV146"/>
      <c r="AW146"/>
      <c r="AX146"/>
    </row>
    <row r="147" spans="1:50" ht="15.75">
      <c r="A147" s="206" t="s">
        <v>321</v>
      </c>
      <c r="B147" s="197">
        <f>'[1]AUG OLD'!B147</f>
        <v>0</v>
      </c>
      <c r="C147" s="180"/>
      <c r="D147" s="163">
        <f t="shared" si="26"/>
        <v>0</v>
      </c>
      <c r="E147" s="164">
        <f>'[1]AUG OLD'!AI147</f>
        <v>0</v>
      </c>
      <c r="F147" s="163">
        <f t="shared" si="27"/>
        <v>0</v>
      </c>
      <c r="G147" s="209"/>
      <c r="H147" s="206" t="s">
        <v>321</v>
      </c>
      <c r="I147" s="197">
        <f>'[1]SEPT NEW '!B147</f>
        <v>0</v>
      </c>
      <c r="J147" s="180"/>
      <c r="K147" s="163">
        <f t="shared" si="24"/>
        <v>0</v>
      </c>
      <c r="L147" s="164">
        <f>'[1]SEPT NEW '!AI147</f>
        <v>0</v>
      </c>
      <c r="M147" s="163">
        <f t="shared" si="25"/>
        <v>0</v>
      </c>
      <c r="N147" s="209"/>
      <c r="O147" s="206" t="s">
        <v>321</v>
      </c>
      <c r="P147" s="200">
        <f>[1]OCT!B147</f>
        <v>0</v>
      </c>
      <c r="Q147" s="180"/>
      <c r="R147" s="163">
        <f t="shared" si="28"/>
        <v>0</v>
      </c>
      <c r="S147" s="211">
        <f>[1]OCT!AI147</f>
        <v>0</v>
      </c>
      <c r="T147" s="163">
        <f t="shared" si="29"/>
        <v>0</v>
      </c>
      <c r="U147" s="209"/>
      <c r="V147" s="206" t="s">
        <v>321</v>
      </c>
      <c r="W147" s="206"/>
      <c r="X147" s="201">
        <f>'[1]AUG OLD'!AI147</f>
        <v>0</v>
      </c>
      <c r="Y147" s="180"/>
      <c r="Z147" s="202">
        <f t="shared" si="33"/>
        <v>0</v>
      </c>
      <c r="AA147" s="206" t="s">
        <v>321</v>
      </c>
      <c r="AB147" s="203">
        <f>'[1]SEPT NEW '!AI147</f>
        <v>0</v>
      </c>
      <c r="AC147" s="180"/>
      <c r="AD147" s="202">
        <f t="shared" si="32"/>
        <v>0</v>
      </c>
      <c r="AE147" s="206" t="s">
        <v>321</v>
      </c>
      <c r="AF147" s="203">
        <f>[1]OCT!AI147</f>
        <v>0</v>
      </c>
      <c r="AG147" s="180"/>
      <c r="AH147" s="202">
        <f t="shared" si="30"/>
        <v>0</v>
      </c>
      <c r="AJ147" s="206" t="s">
        <v>321</v>
      </c>
      <c r="AK147" s="192">
        <f t="shared" si="31"/>
        <v>0</v>
      </c>
      <c r="AL147" s="181"/>
      <c r="AM147"/>
      <c r="AO147"/>
      <c r="AP147"/>
      <c r="AR147"/>
      <c r="AS147"/>
      <c r="AU147"/>
      <c r="AV147"/>
      <c r="AW147"/>
      <c r="AX147"/>
    </row>
    <row r="148" spans="1:50">
      <c r="A148" t="s">
        <v>322</v>
      </c>
      <c r="B148" s="197">
        <f>'[1]AUG OLD'!B148</f>
        <v>0</v>
      </c>
      <c r="C148" s="180">
        <v>6200</v>
      </c>
      <c r="D148" s="163">
        <f t="shared" si="26"/>
        <v>0</v>
      </c>
      <c r="E148" s="164">
        <f>'[1]AUG OLD'!AI148</f>
        <v>0</v>
      </c>
      <c r="F148" s="163">
        <f t="shared" si="27"/>
        <v>0</v>
      </c>
      <c r="G148" s="209"/>
      <c r="H148" t="s">
        <v>322</v>
      </c>
      <c r="I148" s="197">
        <f>'[1]SEPT NEW '!B148</f>
        <v>0</v>
      </c>
      <c r="J148" s="180">
        <v>6200</v>
      </c>
      <c r="K148" s="163">
        <f t="shared" si="24"/>
        <v>0</v>
      </c>
      <c r="L148" s="164">
        <f>'[1]SEPT NEW '!AI148</f>
        <v>0</v>
      </c>
      <c r="M148" s="163">
        <f t="shared" si="25"/>
        <v>0</v>
      </c>
      <c r="N148" s="209"/>
      <c r="O148" t="s">
        <v>322</v>
      </c>
      <c r="P148" s="200">
        <f>[1]OCT!B148</f>
        <v>0</v>
      </c>
      <c r="Q148" s="180">
        <v>6200</v>
      </c>
      <c r="R148" s="163">
        <f t="shared" si="28"/>
        <v>0</v>
      </c>
      <c r="S148" s="211">
        <f>[1]OCT!AI148</f>
        <v>0</v>
      </c>
      <c r="T148" s="163">
        <f t="shared" si="29"/>
        <v>0</v>
      </c>
      <c r="U148" s="209"/>
      <c r="V148" t="s">
        <v>322</v>
      </c>
      <c r="X148" s="201">
        <f>'[1]AUG OLD'!AI148</f>
        <v>0</v>
      </c>
      <c r="Y148" s="180">
        <v>6200</v>
      </c>
      <c r="Z148" s="202">
        <f t="shared" si="33"/>
        <v>0</v>
      </c>
      <c r="AA148" t="s">
        <v>322</v>
      </c>
      <c r="AB148" s="203">
        <f>'[1]SEPT NEW '!AI148</f>
        <v>0</v>
      </c>
      <c r="AC148" s="180">
        <v>6200</v>
      </c>
      <c r="AD148" s="202">
        <f t="shared" si="32"/>
        <v>0</v>
      </c>
      <c r="AE148" t="s">
        <v>322</v>
      </c>
      <c r="AF148" s="203">
        <f>[1]OCT!AI148</f>
        <v>0</v>
      </c>
      <c r="AG148" s="180">
        <v>6200</v>
      </c>
      <c r="AH148" s="202">
        <f t="shared" si="30"/>
        <v>0</v>
      </c>
      <c r="AJ148" t="s">
        <v>322</v>
      </c>
      <c r="AK148" s="192">
        <f t="shared" si="31"/>
        <v>0</v>
      </c>
      <c r="AL148" s="181"/>
      <c r="AM148"/>
      <c r="AO148"/>
      <c r="AP148"/>
      <c r="AR148"/>
      <c r="AS148"/>
      <c r="AU148"/>
      <c r="AV148"/>
      <c r="AW148"/>
      <c r="AX148"/>
    </row>
    <row r="149" spans="1:50">
      <c r="A149" t="s">
        <v>323</v>
      </c>
      <c r="B149" s="197">
        <f>'[1]AUG OLD'!B149</f>
        <v>0</v>
      </c>
      <c r="C149" s="180">
        <v>5300</v>
      </c>
      <c r="D149" s="163">
        <f t="shared" si="26"/>
        <v>0</v>
      </c>
      <c r="E149" s="164">
        <f>'[1]AUG OLD'!AI149</f>
        <v>0</v>
      </c>
      <c r="F149" s="163">
        <f t="shared" si="27"/>
        <v>0</v>
      </c>
      <c r="G149" s="209"/>
      <c r="H149" t="s">
        <v>323</v>
      </c>
      <c r="I149" s="197">
        <f>'[1]SEPT NEW '!B149</f>
        <v>0</v>
      </c>
      <c r="J149" s="180">
        <v>5300</v>
      </c>
      <c r="K149" s="163">
        <f t="shared" si="24"/>
        <v>0</v>
      </c>
      <c r="L149" s="164">
        <f>'[1]SEPT NEW '!AI149</f>
        <v>0</v>
      </c>
      <c r="M149" s="163">
        <f t="shared" si="25"/>
        <v>0</v>
      </c>
      <c r="N149" s="209"/>
      <c r="O149" t="s">
        <v>323</v>
      </c>
      <c r="P149" s="200">
        <f>[1]OCT!B149</f>
        <v>0</v>
      </c>
      <c r="Q149" s="180">
        <v>5300</v>
      </c>
      <c r="R149" s="163">
        <f t="shared" si="28"/>
        <v>0</v>
      </c>
      <c r="S149" s="211">
        <f>[1]OCT!AI149</f>
        <v>0</v>
      </c>
      <c r="T149" s="163">
        <f t="shared" si="29"/>
        <v>0</v>
      </c>
      <c r="U149" s="209"/>
      <c r="V149" t="s">
        <v>323</v>
      </c>
      <c r="X149" s="201">
        <f>'[1]AUG OLD'!AI149</f>
        <v>0</v>
      </c>
      <c r="Y149" s="180">
        <v>5300</v>
      </c>
      <c r="Z149" s="202">
        <f t="shared" si="33"/>
        <v>0</v>
      </c>
      <c r="AA149" t="s">
        <v>323</v>
      </c>
      <c r="AB149" s="203">
        <f>'[1]SEPT NEW '!AI149</f>
        <v>0</v>
      </c>
      <c r="AC149" s="180">
        <v>5300</v>
      </c>
      <c r="AD149" s="202">
        <f t="shared" si="32"/>
        <v>0</v>
      </c>
      <c r="AE149" t="s">
        <v>323</v>
      </c>
      <c r="AF149" s="203">
        <f>[1]OCT!AI149</f>
        <v>0</v>
      </c>
      <c r="AG149" s="180">
        <v>5300</v>
      </c>
      <c r="AH149" s="202">
        <f t="shared" si="30"/>
        <v>0</v>
      </c>
      <c r="AJ149" t="s">
        <v>323</v>
      </c>
      <c r="AK149" s="192">
        <f t="shared" si="31"/>
        <v>0</v>
      </c>
      <c r="AL149" s="181"/>
      <c r="AM149"/>
      <c r="AO149"/>
      <c r="AP149"/>
      <c r="AR149"/>
      <c r="AS149"/>
      <c r="AU149"/>
      <c r="AV149"/>
      <c r="AW149"/>
      <c r="AX149"/>
    </row>
    <row r="150" spans="1:50">
      <c r="A150" t="s">
        <v>324</v>
      </c>
      <c r="B150" s="197">
        <f>'[1]AUG OLD'!B150</f>
        <v>0</v>
      </c>
      <c r="C150" s="180">
        <v>5300</v>
      </c>
      <c r="D150" s="163">
        <f t="shared" si="26"/>
        <v>0</v>
      </c>
      <c r="E150" s="164">
        <f>'[1]AUG OLD'!AI150</f>
        <v>0</v>
      </c>
      <c r="F150" s="163">
        <f t="shared" si="27"/>
        <v>0</v>
      </c>
      <c r="G150" s="209"/>
      <c r="H150" t="s">
        <v>324</v>
      </c>
      <c r="I150" s="197">
        <f>'[1]SEPT NEW '!B150</f>
        <v>0</v>
      </c>
      <c r="J150" s="180">
        <v>5300</v>
      </c>
      <c r="K150" s="163">
        <f t="shared" si="24"/>
        <v>0</v>
      </c>
      <c r="L150" s="164">
        <f>'[1]SEPT NEW '!AI150</f>
        <v>0</v>
      </c>
      <c r="M150" s="163">
        <f t="shared" si="25"/>
        <v>0</v>
      </c>
      <c r="N150" s="209"/>
      <c r="O150" t="s">
        <v>324</v>
      </c>
      <c r="P150" s="200">
        <f>[1]OCT!B150</f>
        <v>4</v>
      </c>
      <c r="Q150" s="180">
        <v>5300</v>
      </c>
      <c r="R150" s="163">
        <f t="shared" si="28"/>
        <v>21200</v>
      </c>
      <c r="S150" s="211">
        <f>[1]OCT!AI150</f>
        <v>0</v>
      </c>
      <c r="T150" s="163">
        <f t="shared" si="29"/>
        <v>0</v>
      </c>
      <c r="U150" s="209"/>
      <c r="V150" t="s">
        <v>324</v>
      </c>
      <c r="X150" s="201">
        <f>'[1]AUG OLD'!AI150</f>
        <v>0</v>
      </c>
      <c r="Y150" s="180">
        <v>5300</v>
      </c>
      <c r="Z150" s="202">
        <f t="shared" si="33"/>
        <v>0</v>
      </c>
      <c r="AA150" t="s">
        <v>324</v>
      </c>
      <c r="AB150" s="203">
        <f>'[1]SEPT NEW '!AI150</f>
        <v>0</v>
      </c>
      <c r="AC150" s="180">
        <v>5300</v>
      </c>
      <c r="AD150" s="202">
        <f t="shared" si="32"/>
        <v>0</v>
      </c>
      <c r="AE150" t="s">
        <v>324</v>
      </c>
      <c r="AF150" s="203">
        <f>[1]OCT!AI150</f>
        <v>0</v>
      </c>
      <c r="AG150" s="180">
        <v>5300</v>
      </c>
      <c r="AH150" s="202">
        <f t="shared" si="30"/>
        <v>0</v>
      </c>
      <c r="AJ150" t="s">
        <v>324</v>
      </c>
      <c r="AK150" s="192">
        <f t="shared" si="31"/>
        <v>0</v>
      </c>
      <c r="AL150" s="181"/>
      <c r="AM150"/>
      <c r="AO150"/>
      <c r="AP150"/>
      <c r="AR150"/>
      <c r="AS150"/>
      <c r="AU150"/>
      <c r="AV150"/>
      <c r="AW150"/>
      <c r="AX150"/>
    </row>
    <row r="151" spans="1:50">
      <c r="A151" t="s">
        <v>325</v>
      </c>
      <c r="B151" s="197">
        <f>'[1]AUG OLD'!B151</f>
        <v>0</v>
      </c>
      <c r="C151" s="180">
        <v>8790</v>
      </c>
      <c r="D151" s="163">
        <f t="shared" si="26"/>
        <v>0</v>
      </c>
      <c r="E151" s="164">
        <f>'[1]AUG OLD'!AI151</f>
        <v>0</v>
      </c>
      <c r="F151" s="163">
        <f t="shared" si="27"/>
        <v>0</v>
      </c>
      <c r="G151" s="209"/>
      <c r="H151" t="s">
        <v>325</v>
      </c>
      <c r="I151" s="197">
        <f>'[1]SEPT NEW '!B151</f>
        <v>0</v>
      </c>
      <c r="J151" s="180">
        <v>8790</v>
      </c>
      <c r="K151" s="163">
        <f t="shared" si="24"/>
        <v>0</v>
      </c>
      <c r="L151" s="164">
        <f>'[1]SEPT NEW '!AI151</f>
        <v>0</v>
      </c>
      <c r="M151" s="163">
        <f t="shared" si="25"/>
        <v>0</v>
      </c>
      <c r="N151" s="209"/>
      <c r="O151" t="s">
        <v>325</v>
      </c>
      <c r="P151" s="200">
        <f>[1]OCT!B151</f>
        <v>0</v>
      </c>
      <c r="Q151" s="180">
        <v>8790</v>
      </c>
      <c r="R151" s="163">
        <f t="shared" si="28"/>
        <v>0</v>
      </c>
      <c r="S151" s="211">
        <f>[1]OCT!AI151</f>
        <v>0</v>
      </c>
      <c r="T151" s="163">
        <f t="shared" si="29"/>
        <v>0</v>
      </c>
      <c r="U151" s="209"/>
      <c r="V151" t="s">
        <v>325</v>
      </c>
      <c r="X151" s="201">
        <f>'[1]AUG OLD'!AI151</f>
        <v>0</v>
      </c>
      <c r="Y151" s="180">
        <v>8790</v>
      </c>
      <c r="Z151" s="202">
        <f t="shared" si="33"/>
        <v>0</v>
      </c>
      <c r="AA151" t="s">
        <v>325</v>
      </c>
      <c r="AB151" s="203">
        <f>'[1]SEPT NEW '!AI151</f>
        <v>0</v>
      </c>
      <c r="AC151" s="180">
        <v>8790</v>
      </c>
      <c r="AD151" s="202">
        <f t="shared" si="32"/>
        <v>0</v>
      </c>
      <c r="AE151" t="s">
        <v>325</v>
      </c>
      <c r="AF151" s="203">
        <f>[1]OCT!AI151</f>
        <v>0</v>
      </c>
      <c r="AG151" s="180">
        <v>8790</v>
      </c>
      <c r="AH151" s="202">
        <f t="shared" si="30"/>
        <v>0</v>
      </c>
      <c r="AJ151" t="s">
        <v>325</v>
      </c>
      <c r="AK151" s="192">
        <f t="shared" si="31"/>
        <v>0</v>
      </c>
      <c r="AL151" s="181"/>
      <c r="AM151"/>
      <c r="AO151"/>
      <c r="AP151"/>
      <c r="AR151"/>
      <c r="AS151"/>
      <c r="AU151"/>
      <c r="AV151"/>
      <c r="AW151"/>
      <c r="AX151"/>
    </row>
    <row r="152" spans="1:50">
      <c r="A152" t="s">
        <v>326</v>
      </c>
      <c r="B152" s="197">
        <f>'[1]AUG OLD'!B152</f>
        <v>0</v>
      </c>
      <c r="C152" s="180">
        <v>8520</v>
      </c>
      <c r="D152" s="163">
        <f t="shared" si="26"/>
        <v>0</v>
      </c>
      <c r="E152" s="164">
        <f>'[1]AUG OLD'!AI152</f>
        <v>0</v>
      </c>
      <c r="F152" s="163">
        <f t="shared" si="27"/>
        <v>0</v>
      </c>
      <c r="G152" s="209"/>
      <c r="H152" t="s">
        <v>326</v>
      </c>
      <c r="I152" s="197">
        <f>'[1]SEPT NEW '!B152</f>
        <v>0</v>
      </c>
      <c r="J152" s="180">
        <v>8520</v>
      </c>
      <c r="K152" s="163">
        <f t="shared" si="24"/>
        <v>0</v>
      </c>
      <c r="L152" s="164">
        <f>'[1]SEPT NEW '!AI152</f>
        <v>0</v>
      </c>
      <c r="M152" s="163">
        <f t="shared" si="25"/>
        <v>0</v>
      </c>
      <c r="N152" s="209"/>
      <c r="O152" t="s">
        <v>326</v>
      </c>
      <c r="P152" s="200">
        <f>[1]OCT!B152</f>
        <v>0</v>
      </c>
      <c r="Q152" s="180">
        <v>8520</v>
      </c>
      <c r="R152" s="163">
        <f t="shared" si="28"/>
        <v>0</v>
      </c>
      <c r="S152" s="211">
        <f>[1]OCT!AI152</f>
        <v>0</v>
      </c>
      <c r="T152" s="163">
        <f t="shared" si="29"/>
        <v>0</v>
      </c>
      <c r="U152" s="209"/>
      <c r="V152" t="s">
        <v>326</v>
      </c>
      <c r="X152" s="201">
        <f>'[1]AUG OLD'!AI152</f>
        <v>0</v>
      </c>
      <c r="Y152" s="180">
        <v>8520</v>
      </c>
      <c r="Z152" s="202">
        <f t="shared" si="33"/>
        <v>0</v>
      </c>
      <c r="AA152" t="s">
        <v>326</v>
      </c>
      <c r="AB152" s="203">
        <f>'[1]SEPT NEW '!AI152</f>
        <v>0</v>
      </c>
      <c r="AC152" s="180">
        <v>8520</v>
      </c>
      <c r="AD152" s="202">
        <f t="shared" si="32"/>
        <v>0</v>
      </c>
      <c r="AE152" t="s">
        <v>326</v>
      </c>
      <c r="AF152" s="203">
        <f>[1]OCT!AI152</f>
        <v>0</v>
      </c>
      <c r="AG152" s="180">
        <v>8520</v>
      </c>
      <c r="AH152" s="202">
        <f t="shared" si="30"/>
        <v>0</v>
      </c>
      <c r="AJ152" t="s">
        <v>326</v>
      </c>
      <c r="AK152" s="192">
        <f t="shared" si="31"/>
        <v>0</v>
      </c>
      <c r="AL152" s="181"/>
      <c r="AM152"/>
      <c r="AO152"/>
      <c r="AP152"/>
      <c r="AR152"/>
      <c r="AS152"/>
      <c r="AU152"/>
      <c r="AV152"/>
      <c r="AW152"/>
      <c r="AX152"/>
    </row>
    <row r="153" spans="1:50">
      <c r="A153" t="s">
        <v>327</v>
      </c>
      <c r="B153" s="197">
        <f>'[1]AUG OLD'!B153</f>
        <v>0</v>
      </c>
      <c r="C153" s="180">
        <v>8000</v>
      </c>
      <c r="D153" s="163">
        <f t="shared" si="26"/>
        <v>0</v>
      </c>
      <c r="E153" s="164">
        <f>'[1]AUG OLD'!AI153</f>
        <v>0</v>
      </c>
      <c r="F153" s="163">
        <f t="shared" si="27"/>
        <v>0</v>
      </c>
      <c r="G153" s="209"/>
      <c r="H153" t="s">
        <v>327</v>
      </c>
      <c r="I153" s="197">
        <f>'[1]SEPT NEW '!B153</f>
        <v>0</v>
      </c>
      <c r="J153" s="180">
        <v>8000</v>
      </c>
      <c r="K153" s="163">
        <f t="shared" si="24"/>
        <v>0</v>
      </c>
      <c r="L153" s="164">
        <f>'[1]SEPT NEW '!AI153</f>
        <v>0</v>
      </c>
      <c r="M153" s="163">
        <f t="shared" si="25"/>
        <v>0</v>
      </c>
      <c r="N153" s="209"/>
      <c r="O153" t="s">
        <v>327</v>
      </c>
      <c r="P153" s="200">
        <f>[1]OCT!B153</f>
        <v>4</v>
      </c>
      <c r="Q153" s="180">
        <v>8000</v>
      </c>
      <c r="R153" s="163">
        <f t="shared" si="28"/>
        <v>32000</v>
      </c>
      <c r="S153" s="211">
        <f>[1]OCT!AI153</f>
        <v>0</v>
      </c>
      <c r="T153" s="163">
        <f t="shared" si="29"/>
        <v>0</v>
      </c>
      <c r="U153" s="209"/>
      <c r="V153" t="s">
        <v>327</v>
      </c>
      <c r="X153" s="201">
        <f>'[1]AUG OLD'!AI153</f>
        <v>0</v>
      </c>
      <c r="Y153" s="180">
        <v>8000</v>
      </c>
      <c r="Z153" s="202">
        <f t="shared" si="33"/>
        <v>0</v>
      </c>
      <c r="AA153" t="s">
        <v>327</v>
      </c>
      <c r="AB153" s="203">
        <f>'[1]SEPT NEW '!AI153</f>
        <v>0</v>
      </c>
      <c r="AC153" s="180">
        <v>8000</v>
      </c>
      <c r="AD153" s="202">
        <f t="shared" si="32"/>
        <v>0</v>
      </c>
      <c r="AE153" t="s">
        <v>327</v>
      </c>
      <c r="AF153" s="203">
        <f>[1]OCT!AI153</f>
        <v>0</v>
      </c>
      <c r="AG153" s="180">
        <v>8000</v>
      </c>
      <c r="AH153" s="202">
        <f t="shared" si="30"/>
        <v>0</v>
      </c>
      <c r="AJ153" t="s">
        <v>327</v>
      </c>
      <c r="AK153" s="192">
        <f t="shared" si="31"/>
        <v>0</v>
      </c>
      <c r="AL153" s="181"/>
      <c r="AM153"/>
      <c r="AO153"/>
      <c r="AP153"/>
      <c r="AR153"/>
      <c r="AS153"/>
      <c r="AU153"/>
      <c r="AV153"/>
      <c r="AW153"/>
      <c r="AX153"/>
    </row>
    <row r="154" spans="1:50">
      <c r="A154" t="s">
        <v>328</v>
      </c>
      <c r="B154" s="197">
        <f>'[1]AUG OLD'!B154</f>
        <v>0</v>
      </c>
      <c r="C154" s="180">
        <v>5510</v>
      </c>
      <c r="D154" s="163">
        <f t="shared" si="26"/>
        <v>0</v>
      </c>
      <c r="E154" s="164">
        <f>'[1]AUG OLD'!AI154</f>
        <v>0</v>
      </c>
      <c r="F154" s="163">
        <f t="shared" si="27"/>
        <v>0</v>
      </c>
      <c r="G154" s="209"/>
      <c r="H154" t="s">
        <v>328</v>
      </c>
      <c r="I154" s="197">
        <f>'[1]SEPT NEW '!B154</f>
        <v>0</v>
      </c>
      <c r="J154" s="180">
        <v>5680</v>
      </c>
      <c r="K154" s="163">
        <f t="shared" si="24"/>
        <v>0</v>
      </c>
      <c r="L154" s="164">
        <f>'[1]SEPT NEW '!AI154</f>
        <v>0</v>
      </c>
      <c r="M154" s="163">
        <f t="shared" si="25"/>
        <v>0</v>
      </c>
      <c r="N154" s="209"/>
      <c r="O154" t="s">
        <v>328</v>
      </c>
      <c r="P154" s="200">
        <f>[1]OCT!B154</f>
        <v>0</v>
      </c>
      <c r="Q154" s="180">
        <v>5680</v>
      </c>
      <c r="R154" s="163">
        <f t="shared" si="28"/>
        <v>0</v>
      </c>
      <c r="S154" s="211">
        <f>[1]OCT!AI154</f>
        <v>0</v>
      </c>
      <c r="T154" s="163">
        <f t="shared" si="29"/>
        <v>0</v>
      </c>
      <c r="U154" s="209"/>
      <c r="V154" t="s">
        <v>328</v>
      </c>
      <c r="X154" s="201">
        <f>'[1]AUG OLD'!AI154</f>
        <v>0</v>
      </c>
      <c r="Y154" s="180">
        <v>5510</v>
      </c>
      <c r="Z154" s="202">
        <f t="shared" si="33"/>
        <v>0</v>
      </c>
      <c r="AA154" t="s">
        <v>328</v>
      </c>
      <c r="AB154" s="203">
        <f>'[1]SEPT NEW '!AI154</f>
        <v>0</v>
      </c>
      <c r="AC154" s="180">
        <v>5680</v>
      </c>
      <c r="AD154" s="202">
        <f t="shared" si="32"/>
        <v>0</v>
      </c>
      <c r="AE154" t="s">
        <v>328</v>
      </c>
      <c r="AF154" s="203">
        <f>[1]OCT!AI154</f>
        <v>0</v>
      </c>
      <c r="AG154" s="180">
        <v>5680</v>
      </c>
      <c r="AH154" s="202">
        <f t="shared" si="30"/>
        <v>0</v>
      </c>
      <c r="AJ154" t="s">
        <v>328</v>
      </c>
      <c r="AK154" s="192">
        <f t="shared" si="31"/>
        <v>0</v>
      </c>
      <c r="AL154" s="181"/>
      <c r="AM154"/>
      <c r="AO154"/>
      <c r="AP154"/>
      <c r="AR154"/>
      <c r="AS154"/>
      <c r="AU154"/>
      <c r="AV154"/>
      <c r="AW154"/>
      <c r="AX154"/>
    </row>
    <row r="155" spans="1:50">
      <c r="A155" t="s">
        <v>329</v>
      </c>
      <c r="B155" s="197">
        <f>'[1]AUG OLD'!B155</f>
        <v>0</v>
      </c>
      <c r="C155" s="180">
        <v>8220</v>
      </c>
      <c r="D155" s="163">
        <f t="shared" si="26"/>
        <v>0</v>
      </c>
      <c r="E155" s="164">
        <f>'[1]AUG OLD'!AI155</f>
        <v>0</v>
      </c>
      <c r="F155" s="163">
        <f t="shared" si="27"/>
        <v>0</v>
      </c>
      <c r="G155" s="209"/>
      <c r="H155" t="s">
        <v>329</v>
      </c>
      <c r="I155" s="197">
        <f>'[1]SEPT NEW '!B155</f>
        <v>0</v>
      </c>
      <c r="J155" s="180">
        <v>8220</v>
      </c>
      <c r="K155" s="163">
        <f t="shared" si="24"/>
        <v>0</v>
      </c>
      <c r="L155" s="164">
        <f>'[1]SEPT NEW '!AI155</f>
        <v>0</v>
      </c>
      <c r="M155" s="163">
        <f t="shared" si="25"/>
        <v>0</v>
      </c>
      <c r="N155" s="209"/>
      <c r="O155" t="s">
        <v>329</v>
      </c>
      <c r="P155" s="200">
        <f>[1]OCT!B155</f>
        <v>0</v>
      </c>
      <c r="Q155" s="180">
        <v>8220</v>
      </c>
      <c r="R155" s="163">
        <f t="shared" si="28"/>
        <v>0</v>
      </c>
      <c r="S155" s="211">
        <f>[1]OCT!AI155</f>
        <v>0</v>
      </c>
      <c r="T155" s="163">
        <f t="shared" si="29"/>
        <v>0</v>
      </c>
      <c r="U155" s="209"/>
      <c r="V155" t="s">
        <v>329</v>
      </c>
      <c r="X155" s="201">
        <f>'[1]AUG OLD'!AI155</f>
        <v>0</v>
      </c>
      <c r="Y155" s="180">
        <v>8220</v>
      </c>
      <c r="Z155" s="202">
        <f t="shared" si="33"/>
        <v>0</v>
      </c>
      <c r="AA155" t="s">
        <v>329</v>
      </c>
      <c r="AB155" s="203">
        <f>'[1]SEPT NEW '!AI155</f>
        <v>0</v>
      </c>
      <c r="AC155" s="180">
        <v>8220</v>
      </c>
      <c r="AD155" s="202">
        <f t="shared" si="32"/>
        <v>0</v>
      </c>
      <c r="AE155" t="s">
        <v>329</v>
      </c>
      <c r="AF155" s="203">
        <f>[1]OCT!AI155</f>
        <v>0</v>
      </c>
      <c r="AG155" s="180">
        <v>8220</v>
      </c>
      <c r="AH155" s="202">
        <f t="shared" si="30"/>
        <v>0</v>
      </c>
      <c r="AJ155" t="s">
        <v>329</v>
      </c>
      <c r="AK155" s="192">
        <f t="shared" si="31"/>
        <v>0</v>
      </c>
      <c r="AL155" s="181"/>
      <c r="AM155"/>
      <c r="AO155"/>
      <c r="AP155"/>
      <c r="AR155"/>
      <c r="AS155"/>
      <c r="AU155"/>
      <c r="AV155"/>
      <c r="AW155"/>
      <c r="AX155"/>
    </row>
    <row r="156" spans="1:50">
      <c r="A156" t="s">
        <v>330</v>
      </c>
      <c r="B156" s="197">
        <f>'[1]AUG OLD'!B156</f>
        <v>0</v>
      </c>
      <c r="C156" s="180">
        <v>9800</v>
      </c>
      <c r="D156" s="163">
        <f t="shared" si="26"/>
        <v>0</v>
      </c>
      <c r="E156" s="164">
        <f>'[1]AUG OLD'!AI156</f>
        <v>0</v>
      </c>
      <c r="F156" s="163">
        <f t="shared" si="27"/>
        <v>0</v>
      </c>
      <c r="G156" s="209"/>
      <c r="H156" t="s">
        <v>330</v>
      </c>
      <c r="I156" s="197">
        <f>'[1]SEPT NEW '!B156</f>
        <v>0</v>
      </c>
      <c r="J156" s="180">
        <v>9800</v>
      </c>
      <c r="K156" s="163">
        <f t="shared" si="24"/>
        <v>0</v>
      </c>
      <c r="L156" s="164">
        <f>'[1]SEPT NEW '!AI156</f>
        <v>0</v>
      </c>
      <c r="M156" s="163">
        <f t="shared" si="25"/>
        <v>0</v>
      </c>
      <c r="N156" s="209"/>
      <c r="O156" t="s">
        <v>330</v>
      </c>
      <c r="P156" s="200">
        <f>[1]OCT!B156</f>
        <v>4</v>
      </c>
      <c r="Q156" s="180">
        <v>9800</v>
      </c>
      <c r="R156" s="163">
        <f t="shared" si="28"/>
        <v>39200</v>
      </c>
      <c r="S156" s="211">
        <f>[1]OCT!AI156</f>
        <v>0</v>
      </c>
      <c r="T156" s="163">
        <f t="shared" si="29"/>
        <v>0</v>
      </c>
      <c r="U156" s="209"/>
      <c r="V156" t="s">
        <v>330</v>
      </c>
      <c r="X156" s="201">
        <f>'[1]AUG OLD'!AI156</f>
        <v>0</v>
      </c>
      <c r="Y156" s="180">
        <v>9800</v>
      </c>
      <c r="Z156" s="202">
        <f t="shared" si="33"/>
        <v>0</v>
      </c>
      <c r="AA156" t="s">
        <v>330</v>
      </c>
      <c r="AB156" s="203">
        <f>'[1]SEPT NEW '!AI156</f>
        <v>0</v>
      </c>
      <c r="AC156" s="180">
        <v>9800</v>
      </c>
      <c r="AD156" s="202">
        <f t="shared" si="32"/>
        <v>0</v>
      </c>
      <c r="AE156" t="s">
        <v>330</v>
      </c>
      <c r="AF156" s="203">
        <f>[1]OCT!AI156</f>
        <v>0</v>
      </c>
      <c r="AG156" s="180">
        <v>9800</v>
      </c>
      <c r="AH156" s="202">
        <f t="shared" si="30"/>
        <v>0</v>
      </c>
      <c r="AJ156" t="s">
        <v>330</v>
      </c>
      <c r="AK156" s="192">
        <f t="shared" si="31"/>
        <v>0</v>
      </c>
      <c r="AL156" s="181"/>
      <c r="AM156"/>
      <c r="AO156"/>
      <c r="AP156"/>
      <c r="AR156"/>
      <c r="AS156"/>
      <c r="AU156"/>
      <c r="AV156"/>
      <c r="AW156"/>
      <c r="AX156"/>
    </row>
    <row r="157" spans="1:50">
      <c r="A157" t="s">
        <v>331</v>
      </c>
      <c r="B157" s="197">
        <f>'[1]AUG OLD'!B157</f>
        <v>2</v>
      </c>
      <c r="C157" s="180">
        <v>10140</v>
      </c>
      <c r="D157" s="163">
        <f t="shared" si="26"/>
        <v>20280</v>
      </c>
      <c r="E157" s="164">
        <f>'[1]AUG OLD'!AI157</f>
        <v>2</v>
      </c>
      <c r="F157" s="163">
        <f t="shared" si="27"/>
        <v>20280</v>
      </c>
      <c r="G157" s="209"/>
      <c r="H157" t="s">
        <v>331</v>
      </c>
      <c r="I157" s="197">
        <f>'[1]SEPT NEW '!B157</f>
        <v>0</v>
      </c>
      <c r="J157" s="180">
        <v>10140</v>
      </c>
      <c r="K157" s="163">
        <f t="shared" si="24"/>
        <v>0</v>
      </c>
      <c r="L157" s="164">
        <f>'[1]SEPT NEW '!AI157</f>
        <v>0</v>
      </c>
      <c r="M157" s="163">
        <f t="shared" si="25"/>
        <v>0</v>
      </c>
      <c r="N157" s="209"/>
      <c r="O157" t="s">
        <v>331</v>
      </c>
      <c r="P157" s="200">
        <f>[1]OCT!B157</f>
        <v>0</v>
      </c>
      <c r="Q157" s="180">
        <v>10140</v>
      </c>
      <c r="R157" s="163">
        <f t="shared" si="28"/>
        <v>0</v>
      </c>
      <c r="S157" s="211">
        <f>[1]OCT!AI157</f>
        <v>0</v>
      </c>
      <c r="T157" s="163">
        <f t="shared" si="29"/>
        <v>0</v>
      </c>
      <c r="U157" s="209"/>
      <c r="V157" t="s">
        <v>331</v>
      </c>
      <c r="X157" s="201">
        <f>'[1]AUG OLD'!AI157</f>
        <v>2</v>
      </c>
      <c r="Y157" s="180">
        <v>10140</v>
      </c>
      <c r="Z157" s="202">
        <f t="shared" si="33"/>
        <v>20280</v>
      </c>
      <c r="AA157" t="s">
        <v>331</v>
      </c>
      <c r="AB157" s="203">
        <f>'[1]SEPT NEW '!AI157</f>
        <v>0</v>
      </c>
      <c r="AC157" s="180">
        <v>10140</v>
      </c>
      <c r="AD157" s="202">
        <f t="shared" si="32"/>
        <v>0</v>
      </c>
      <c r="AE157" t="s">
        <v>331</v>
      </c>
      <c r="AF157" s="203">
        <f>[1]OCT!AI157</f>
        <v>0</v>
      </c>
      <c r="AG157" s="180">
        <v>10140</v>
      </c>
      <c r="AH157" s="202">
        <f t="shared" si="30"/>
        <v>0</v>
      </c>
      <c r="AJ157" t="s">
        <v>331</v>
      </c>
      <c r="AK157" s="212">
        <f t="shared" si="31"/>
        <v>2</v>
      </c>
      <c r="AL157" s="181"/>
      <c r="AM157"/>
      <c r="AO157"/>
      <c r="AP157"/>
      <c r="AR157"/>
      <c r="AS157"/>
      <c r="AU157"/>
      <c r="AV157"/>
      <c r="AW157"/>
      <c r="AX157"/>
    </row>
    <row r="158" spans="1:50">
      <c r="A158" t="s">
        <v>332</v>
      </c>
      <c r="B158" s="197">
        <f>'[1]AUG OLD'!B158</f>
        <v>0</v>
      </c>
      <c r="C158" s="180">
        <v>5410</v>
      </c>
      <c r="D158" s="163">
        <f t="shared" si="26"/>
        <v>0</v>
      </c>
      <c r="E158" s="164">
        <f>'[1]AUG OLD'!AI158</f>
        <v>0</v>
      </c>
      <c r="F158" s="163">
        <f t="shared" si="27"/>
        <v>0</v>
      </c>
      <c r="G158" s="209"/>
      <c r="H158" t="s">
        <v>332</v>
      </c>
      <c r="I158" s="197">
        <f>'[1]SEPT NEW '!B158</f>
        <v>0</v>
      </c>
      <c r="J158" s="180">
        <v>5410</v>
      </c>
      <c r="K158" s="163">
        <f t="shared" si="24"/>
        <v>0</v>
      </c>
      <c r="L158" s="164">
        <f>'[1]SEPT NEW '!AI158</f>
        <v>0</v>
      </c>
      <c r="M158" s="163">
        <f t="shared" si="25"/>
        <v>0</v>
      </c>
      <c r="N158" s="209"/>
      <c r="O158" t="s">
        <v>332</v>
      </c>
      <c r="P158" s="200">
        <f>[1]OCT!B158</f>
        <v>0</v>
      </c>
      <c r="Q158" s="180">
        <v>5410</v>
      </c>
      <c r="R158" s="163">
        <f t="shared" si="28"/>
        <v>0</v>
      </c>
      <c r="S158" s="211">
        <f>[1]OCT!AI158</f>
        <v>0</v>
      </c>
      <c r="T158" s="163">
        <f t="shared" si="29"/>
        <v>0</v>
      </c>
      <c r="U158" s="209"/>
      <c r="V158" t="s">
        <v>332</v>
      </c>
      <c r="X158" s="201">
        <f>'[1]AUG OLD'!AI158</f>
        <v>0</v>
      </c>
      <c r="Y158" s="180">
        <v>5410</v>
      </c>
      <c r="Z158" s="202">
        <f t="shared" si="33"/>
        <v>0</v>
      </c>
      <c r="AA158" t="s">
        <v>332</v>
      </c>
      <c r="AB158" s="203">
        <f>'[1]SEPT NEW '!AI158</f>
        <v>0</v>
      </c>
      <c r="AC158" s="180">
        <v>5410</v>
      </c>
      <c r="AD158" s="202">
        <f t="shared" si="32"/>
        <v>0</v>
      </c>
      <c r="AE158" t="s">
        <v>332</v>
      </c>
      <c r="AF158" s="203">
        <f>[1]OCT!AI158</f>
        <v>0</v>
      </c>
      <c r="AG158" s="180">
        <v>5410</v>
      </c>
      <c r="AH158" s="202">
        <f t="shared" si="30"/>
        <v>0</v>
      </c>
      <c r="AJ158" t="s">
        <v>332</v>
      </c>
      <c r="AK158" s="192">
        <f t="shared" si="31"/>
        <v>0</v>
      </c>
      <c r="AL158" s="181"/>
      <c r="AM158"/>
      <c r="AO158"/>
      <c r="AP158"/>
      <c r="AR158"/>
      <c r="AS158"/>
      <c r="AU158"/>
      <c r="AV158"/>
      <c r="AW158"/>
      <c r="AX158"/>
    </row>
    <row r="159" spans="1:50">
      <c r="B159" s="197">
        <f>'[1]AUG OLD'!B159</f>
        <v>0</v>
      </c>
      <c r="C159" s="180"/>
      <c r="D159" s="163"/>
      <c r="E159" s="164">
        <f>'[1]AUG OLD'!AI159</f>
        <v>0</v>
      </c>
      <c r="F159" s="163"/>
      <c r="G159" s="209"/>
      <c r="I159" s="197">
        <f>'[1]SEPT NEW '!B159</f>
        <v>0</v>
      </c>
      <c r="J159" s="180"/>
      <c r="K159" s="163"/>
      <c r="L159" s="164">
        <f>'[1]SEPT NEW '!AI159</f>
        <v>0</v>
      </c>
      <c r="M159" s="163"/>
      <c r="N159" s="209"/>
      <c r="P159" s="200">
        <f>[1]OCT!B159</f>
        <v>0</v>
      </c>
      <c r="Q159" s="180"/>
      <c r="R159" s="163">
        <f t="shared" si="28"/>
        <v>0</v>
      </c>
      <c r="S159" s="211">
        <f>[1]OCT!AI159</f>
        <v>0</v>
      </c>
      <c r="T159" s="163">
        <f t="shared" si="29"/>
        <v>0</v>
      </c>
      <c r="U159" s="209"/>
      <c r="X159" s="201">
        <f>'[1]AUG OLD'!AI159</f>
        <v>0</v>
      </c>
      <c r="Y159" s="180"/>
      <c r="Z159" s="202">
        <f t="shared" si="33"/>
        <v>0</v>
      </c>
      <c r="AB159" s="203">
        <f>'[1]SEPT NEW '!AI159</f>
        <v>0</v>
      </c>
      <c r="AC159" s="180"/>
      <c r="AD159" s="202">
        <f t="shared" si="32"/>
        <v>0</v>
      </c>
      <c r="AF159" s="203">
        <f>[1]OCT!AI159</f>
        <v>0</v>
      </c>
      <c r="AG159" s="180"/>
      <c r="AH159" s="202">
        <f t="shared" si="30"/>
        <v>0</v>
      </c>
      <c r="AK159" s="192">
        <f t="shared" si="31"/>
        <v>0</v>
      </c>
      <c r="AL159" s="181"/>
      <c r="AM159"/>
      <c r="AO159"/>
      <c r="AP159"/>
      <c r="AR159"/>
      <c r="AS159"/>
      <c r="AU159"/>
      <c r="AV159"/>
      <c r="AW159"/>
      <c r="AX159"/>
    </row>
    <row r="160" spans="1:50" ht="15.75">
      <c r="A160" s="206" t="s">
        <v>333</v>
      </c>
      <c r="B160" s="197">
        <f>'[1]AUG OLD'!B160</f>
        <v>0</v>
      </c>
      <c r="C160" s="180"/>
      <c r="D160" s="163">
        <f t="shared" ref="D160:D175" si="34">C160*B160</f>
        <v>0</v>
      </c>
      <c r="E160" s="164">
        <f>'[1]AUG OLD'!AI160</f>
        <v>0</v>
      </c>
      <c r="F160" s="163">
        <f t="shared" ref="F160:F175" si="35">E160*C160</f>
        <v>0</v>
      </c>
      <c r="G160" s="209"/>
      <c r="H160" s="206" t="s">
        <v>333</v>
      </c>
      <c r="I160" s="197">
        <f>'[1]SEPT NEW '!B160</f>
        <v>0</v>
      </c>
      <c r="J160" s="180"/>
      <c r="K160" s="163">
        <f t="shared" ref="K160:K175" si="36">J160*I160</f>
        <v>0</v>
      </c>
      <c r="L160" s="164">
        <f>'[1]SEPT NEW '!AI160</f>
        <v>0</v>
      </c>
      <c r="M160" s="163">
        <f t="shared" ref="M160:M175" si="37">L160*J160</f>
        <v>0</v>
      </c>
      <c r="N160" s="209"/>
      <c r="O160" s="206" t="s">
        <v>333</v>
      </c>
      <c r="P160" s="200">
        <f>[1]OCT!B160</f>
        <v>0</v>
      </c>
      <c r="Q160" s="180"/>
      <c r="R160" s="163">
        <f t="shared" si="28"/>
        <v>0</v>
      </c>
      <c r="S160" s="211">
        <f>[1]OCT!AI160</f>
        <v>0</v>
      </c>
      <c r="T160" s="163">
        <f t="shared" si="29"/>
        <v>0</v>
      </c>
      <c r="U160" s="209"/>
      <c r="V160" s="206" t="s">
        <v>333</v>
      </c>
      <c r="W160" s="206"/>
      <c r="X160" s="201">
        <f>'[1]AUG OLD'!AI160</f>
        <v>0</v>
      </c>
      <c r="Y160" s="180"/>
      <c r="Z160" s="202">
        <f t="shared" si="33"/>
        <v>0</v>
      </c>
      <c r="AA160" s="206" t="s">
        <v>333</v>
      </c>
      <c r="AB160" s="203">
        <f>'[1]SEPT NEW '!AI160</f>
        <v>0</v>
      </c>
      <c r="AC160" s="180"/>
      <c r="AD160" s="202">
        <f t="shared" si="32"/>
        <v>0</v>
      </c>
      <c r="AE160" s="206" t="s">
        <v>333</v>
      </c>
      <c r="AF160" s="203">
        <f>[1]OCT!AI160</f>
        <v>0</v>
      </c>
      <c r="AG160" s="180"/>
      <c r="AH160" s="202">
        <f t="shared" si="30"/>
        <v>0</v>
      </c>
      <c r="AJ160" s="206" t="s">
        <v>333</v>
      </c>
      <c r="AK160" s="192">
        <f t="shared" si="31"/>
        <v>0</v>
      </c>
      <c r="AL160" s="181"/>
      <c r="AM160"/>
      <c r="AO160"/>
      <c r="AP160"/>
      <c r="AR160"/>
      <c r="AS160"/>
      <c r="AU160"/>
      <c r="AV160"/>
      <c r="AW160"/>
      <c r="AX160"/>
    </row>
    <row r="161" spans="1:50">
      <c r="A161" t="s">
        <v>334</v>
      </c>
      <c r="B161" s="197">
        <f>'[1]AUG OLD'!B161</f>
        <v>0</v>
      </c>
      <c r="C161" s="171">
        <v>8050</v>
      </c>
      <c r="D161" s="163">
        <f t="shared" si="34"/>
        <v>0</v>
      </c>
      <c r="E161" s="164">
        <f>'[1]AUG OLD'!AI161</f>
        <v>0</v>
      </c>
      <c r="F161" s="163">
        <f t="shared" si="35"/>
        <v>0</v>
      </c>
      <c r="G161" s="209"/>
      <c r="H161" t="s">
        <v>334</v>
      </c>
      <c r="I161" s="197">
        <f>'[1]SEPT NEW '!B161</f>
        <v>0</v>
      </c>
      <c r="J161" s="171">
        <v>8290</v>
      </c>
      <c r="K161" s="163">
        <f t="shared" si="36"/>
        <v>0</v>
      </c>
      <c r="L161" s="164">
        <f>'[1]SEPT NEW '!AI161</f>
        <v>0</v>
      </c>
      <c r="M161" s="163">
        <f t="shared" si="37"/>
        <v>0</v>
      </c>
      <c r="N161" s="209"/>
      <c r="O161" t="s">
        <v>334</v>
      </c>
      <c r="P161" s="200">
        <f>[1]OCT!B161</f>
        <v>0</v>
      </c>
      <c r="Q161" s="171">
        <v>8290</v>
      </c>
      <c r="R161" s="163">
        <f t="shared" si="28"/>
        <v>0</v>
      </c>
      <c r="S161" s="211">
        <f>[1]OCT!AI161</f>
        <v>0</v>
      </c>
      <c r="T161" s="163">
        <f t="shared" si="29"/>
        <v>0</v>
      </c>
      <c r="U161" s="209"/>
      <c r="V161" t="s">
        <v>334</v>
      </c>
      <c r="X161" s="201">
        <f>'[1]AUG OLD'!AI161</f>
        <v>0</v>
      </c>
      <c r="Y161" s="171">
        <v>8050</v>
      </c>
      <c r="Z161" s="202">
        <f t="shared" si="33"/>
        <v>0</v>
      </c>
      <c r="AA161" t="s">
        <v>334</v>
      </c>
      <c r="AB161" s="203">
        <f>'[1]SEPT NEW '!AI161</f>
        <v>0</v>
      </c>
      <c r="AC161" s="171">
        <v>8290</v>
      </c>
      <c r="AD161" s="202">
        <f t="shared" si="32"/>
        <v>0</v>
      </c>
      <c r="AE161" t="s">
        <v>334</v>
      </c>
      <c r="AF161" s="203">
        <f>[1]OCT!AI161</f>
        <v>0</v>
      </c>
      <c r="AG161" s="171">
        <v>8290</v>
      </c>
      <c r="AH161" s="202">
        <f t="shared" si="30"/>
        <v>0</v>
      </c>
      <c r="AJ161" t="s">
        <v>334</v>
      </c>
      <c r="AK161" s="192">
        <f t="shared" si="31"/>
        <v>0</v>
      </c>
      <c r="AL161" s="181"/>
      <c r="AM161"/>
      <c r="AO161"/>
      <c r="AP161"/>
      <c r="AR161"/>
      <c r="AS161"/>
      <c r="AU161"/>
      <c r="AV161"/>
      <c r="AW161"/>
      <c r="AX161"/>
    </row>
    <row r="162" spans="1:50">
      <c r="A162" t="s">
        <v>335</v>
      </c>
      <c r="B162" s="197">
        <f>'[1]AUG OLD'!B162</f>
        <v>0</v>
      </c>
      <c r="C162" s="171">
        <v>4410</v>
      </c>
      <c r="D162" s="163">
        <f t="shared" si="34"/>
        <v>0</v>
      </c>
      <c r="E162" s="164">
        <f>'[1]AUG OLD'!AI162</f>
        <v>0</v>
      </c>
      <c r="F162" s="163">
        <f t="shared" si="35"/>
        <v>0</v>
      </c>
      <c r="G162" s="209"/>
      <c r="H162" t="s">
        <v>335</v>
      </c>
      <c r="I162" s="197">
        <f>'[1]SEPT NEW '!B162</f>
        <v>0</v>
      </c>
      <c r="J162" s="171">
        <v>4540</v>
      </c>
      <c r="K162" s="163">
        <f t="shared" si="36"/>
        <v>0</v>
      </c>
      <c r="L162" s="164">
        <f>'[1]SEPT NEW '!AI162</f>
        <v>0</v>
      </c>
      <c r="M162" s="163">
        <f t="shared" si="37"/>
        <v>0</v>
      </c>
      <c r="N162" s="209"/>
      <c r="O162" t="s">
        <v>335</v>
      </c>
      <c r="P162" s="200">
        <f>[1]OCT!B162</f>
        <v>0</v>
      </c>
      <c r="Q162" s="171">
        <v>4540</v>
      </c>
      <c r="R162" s="163">
        <f t="shared" si="28"/>
        <v>0</v>
      </c>
      <c r="S162" s="211">
        <f>[1]OCT!AI162</f>
        <v>0</v>
      </c>
      <c r="T162" s="163">
        <f t="shared" si="29"/>
        <v>0</v>
      </c>
      <c r="U162" s="209"/>
      <c r="V162" t="s">
        <v>335</v>
      </c>
      <c r="X162" s="201">
        <f>'[1]AUG OLD'!AI162</f>
        <v>0</v>
      </c>
      <c r="Y162" s="171">
        <v>4410</v>
      </c>
      <c r="Z162" s="202">
        <f t="shared" si="33"/>
        <v>0</v>
      </c>
      <c r="AA162" t="s">
        <v>335</v>
      </c>
      <c r="AB162" s="203">
        <f>'[1]SEPT NEW '!AI162</f>
        <v>0</v>
      </c>
      <c r="AC162" s="171">
        <v>4540</v>
      </c>
      <c r="AD162" s="202">
        <f t="shared" si="32"/>
        <v>0</v>
      </c>
      <c r="AE162" t="s">
        <v>335</v>
      </c>
      <c r="AF162" s="203">
        <f>[1]OCT!AI162</f>
        <v>0</v>
      </c>
      <c r="AG162" s="171">
        <v>4540</v>
      </c>
      <c r="AH162" s="202">
        <f t="shared" si="30"/>
        <v>0</v>
      </c>
      <c r="AJ162" t="s">
        <v>335</v>
      </c>
      <c r="AK162" s="192">
        <f t="shared" si="31"/>
        <v>0</v>
      </c>
      <c r="AL162" s="181"/>
      <c r="AM162"/>
      <c r="AO162"/>
      <c r="AP162"/>
      <c r="AR162"/>
      <c r="AS162"/>
      <c r="AU162"/>
      <c r="AV162"/>
      <c r="AW162"/>
      <c r="AX162"/>
    </row>
    <row r="163" spans="1:50">
      <c r="A163" t="s">
        <v>336</v>
      </c>
      <c r="B163" s="197">
        <f>'[1]AUG OLD'!B163</f>
        <v>0</v>
      </c>
      <c r="C163" s="171">
        <v>4040</v>
      </c>
      <c r="D163" s="163">
        <f t="shared" si="34"/>
        <v>0</v>
      </c>
      <c r="E163" s="164">
        <f>'[1]AUG OLD'!AI163</f>
        <v>0</v>
      </c>
      <c r="F163" s="163">
        <f t="shared" si="35"/>
        <v>0</v>
      </c>
      <c r="G163" s="209"/>
      <c r="H163" t="s">
        <v>336</v>
      </c>
      <c r="I163" s="197">
        <f>'[1]SEPT NEW '!B163</f>
        <v>0</v>
      </c>
      <c r="J163" s="171">
        <v>4160</v>
      </c>
      <c r="K163" s="163">
        <f t="shared" si="36"/>
        <v>0</v>
      </c>
      <c r="L163" s="164">
        <f>'[1]SEPT NEW '!AI163</f>
        <v>0</v>
      </c>
      <c r="M163" s="163">
        <f t="shared" si="37"/>
        <v>0</v>
      </c>
      <c r="N163" s="209"/>
      <c r="O163" t="s">
        <v>336</v>
      </c>
      <c r="P163" s="200">
        <f>[1]OCT!B163</f>
        <v>0</v>
      </c>
      <c r="Q163" s="171">
        <v>4160</v>
      </c>
      <c r="R163" s="163">
        <f t="shared" si="28"/>
        <v>0</v>
      </c>
      <c r="S163" s="211">
        <f>[1]OCT!AI163</f>
        <v>0</v>
      </c>
      <c r="T163" s="163">
        <f t="shared" si="29"/>
        <v>0</v>
      </c>
      <c r="U163" s="209"/>
      <c r="V163" t="s">
        <v>336</v>
      </c>
      <c r="X163" s="201">
        <f>'[1]AUG OLD'!AI163</f>
        <v>0</v>
      </c>
      <c r="Y163" s="171">
        <v>4040</v>
      </c>
      <c r="Z163" s="202">
        <f t="shared" si="33"/>
        <v>0</v>
      </c>
      <c r="AA163" t="s">
        <v>336</v>
      </c>
      <c r="AB163" s="203">
        <f>'[1]SEPT NEW '!AI163</f>
        <v>0</v>
      </c>
      <c r="AC163" s="171">
        <v>4160</v>
      </c>
      <c r="AD163" s="202">
        <f t="shared" si="32"/>
        <v>0</v>
      </c>
      <c r="AE163" t="s">
        <v>336</v>
      </c>
      <c r="AF163" s="203">
        <f>[1]OCT!AI163</f>
        <v>0</v>
      </c>
      <c r="AG163" s="171">
        <v>4160</v>
      </c>
      <c r="AH163" s="202">
        <f t="shared" si="30"/>
        <v>0</v>
      </c>
      <c r="AJ163" t="s">
        <v>336</v>
      </c>
      <c r="AK163" s="192">
        <f t="shared" si="31"/>
        <v>0</v>
      </c>
      <c r="AL163" s="181"/>
      <c r="AM163"/>
      <c r="AO163"/>
      <c r="AP163"/>
      <c r="AR163"/>
      <c r="AS163"/>
      <c r="AU163"/>
      <c r="AV163"/>
      <c r="AW163"/>
      <c r="AX163"/>
    </row>
    <row r="164" spans="1:50">
      <c r="A164" t="s">
        <v>337</v>
      </c>
      <c r="B164" s="197">
        <f>'[1]AUG OLD'!B164</f>
        <v>0</v>
      </c>
      <c r="C164" s="171">
        <v>4110</v>
      </c>
      <c r="D164" s="163">
        <f t="shared" si="34"/>
        <v>0</v>
      </c>
      <c r="E164" s="164">
        <f>'[1]AUG OLD'!AI164</f>
        <v>0</v>
      </c>
      <c r="F164" s="163">
        <f t="shared" si="35"/>
        <v>0</v>
      </c>
      <c r="G164" s="209"/>
      <c r="H164" t="s">
        <v>337</v>
      </c>
      <c r="I164" s="197">
        <f>'[1]SEPT NEW '!B164</f>
        <v>4</v>
      </c>
      <c r="J164" s="171">
        <v>4230</v>
      </c>
      <c r="K164" s="163">
        <f t="shared" si="36"/>
        <v>16920</v>
      </c>
      <c r="L164" s="164">
        <f>'[1]SEPT NEW '!AI164</f>
        <v>4</v>
      </c>
      <c r="M164" s="163">
        <f t="shared" si="37"/>
        <v>16920</v>
      </c>
      <c r="N164" s="209"/>
      <c r="O164" t="s">
        <v>337</v>
      </c>
      <c r="P164" s="200">
        <f>[1]OCT!B164</f>
        <v>0</v>
      </c>
      <c r="Q164" s="171">
        <v>4230</v>
      </c>
      <c r="R164" s="163">
        <f t="shared" si="28"/>
        <v>0</v>
      </c>
      <c r="S164" s="211">
        <f>[1]OCT!AI164</f>
        <v>-4</v>
      </c>
      <c r="T164" s="163">
        <f t="shared" si="29"/>
        <v>-16920</v>
      </c>
      <c r="U164" s="209"/>
      <c r="V164" t="s">
        <v>337</v>
      </c>
      <c r="X164" s="201">
        <f>'[1]AUG OLD'!AI164</f>
        <v>0</v>
      </c>
      <c r="Y164" s="171">
        <v>4110</v>
      </c>
      <c r="Z164" s="202">
        <f t="shared" si="33"/>
        <v>0</v>
      </c>
      <c r="AA164" t="s">
        <v>337</v>
      </c>
      <c r="AB164" s="203">
        <f>'[1]SEPT NEW '!AI164</f>
        <v>4</v>
      </c>
      <c r="AC164" s="171">
        <v>4230</v>
      </c>
      <c r="AD164" s="202">
        <f t="shared" si="32"/>
        <v>16920</v>
      </c>
      <c r="AE164" t="s">
        <v>337</v>
      </c>
      <c r="AF164" s="203">
        <f>[1]OCT!AI164</f>
        <v>-4</v>
      </c>
      <c r="AG164" s="171">
        <v>4230</v>
      </c>
      <c r="AH164" s="202">
        <f t="shared" si="30"/>
        <v>-16920</v>
      </c>
      <c r="AJ164" t="s">
        <v>337</v>
      </c>
      <c r="AK164" s="192">
        <f t="shared" si="31"/>
        <v>0</v>
      </c>
      <c r="AL164" s="181"/>
      <c r="AM164"/>
      <c r="AO164"/>
      <c r="AP164"/>
      <c r="AR164"/>
      <c r="AS164"/>
      <c r="AU164"/>
      <c r="AV164"/>
      <c r="AW164"/>
      <c r="AX164"/>
    </row>
    <row r="165" spans="1:50">
      <c r="A165" t="s">
        <v>338</v>
      </c>
      <c r="B165" s="197">
        <f>'[1]AUG OLD'!B165</f>
        <v>2</v>
      </c>
      <c r="C165" s="171">
        <v>6080</v>
      </c>
      <c r="D165" s="163">
        <f t="shared" si="34"/>
        <v>12160</v>
      </c>
      <c r="E165" s="164">
        <f>'[1]AUG OLD'!AI165</f>
        <v>0</v>
      </c>
      <c r="F165" s="163">
        <f t="shared" si="35"/>
        <v>0</v>
      </c>
      <c r="G165" s="209"/>
      <c r="H165" t="s">
        <v>338</v>
      </c>
      <c r="I165" s="197">
        <f>'[1]SEPT NEW '!B165</f>
        <v>0</v>
      </c>
      <c r="J165" s="171">
        <v>6260</v>
      </c>
      <c r="K165" s="163">
        <f t="shared" si="36"/>
        <v>0</v>
      </c>
      <c r="L165" s="164">
        <f>'[1]SEPT NEW '!AI165</f>
        <v>0</v>
      </c>
      <c r="M165" s="163">
        <f t="shared" si="37"/>
        <v>0</v>
      </c>
      <c r="N165" s="209"/>
      <c r="O165" t="s">
        <v>338</v>
      </c>
      <c r="P165" s="200">
        <f>[1]OCT!B165</f>
        <v>4</v>
      </c>
      <c r="Q165" s="171">
        <v>6260</v>
      </c>
      <c r="R165" s="163">
        <f t="shared" si="28"/>
        <v>25040</v>
      </c>
      <c r="S165" s="211">
        <f>[1]OCT!AI165</f>
        <v>0</v>
      </c>
      <c r="T165" s="163">
        <f t="shared" si="29"/>
        <v>0</v>
      </c>
      <c r="U165" s="209"/>
      <c r="V165" t="s">
        <v>338</v>
      </c>
      <c r="X165" s="201">
        <f>'[1]AUG OLD'!AI165</f>
        <v>0</v>
      </c>
      <c r="Y165" s="171">
        <v>6080</v>
      </c>
      <c r="Z165" s="202">
        <f t="shared" si="33"/>
        <v>0</v>
      </c>
      <c r="AA165" t="s">
        <v>338</v>
      </c>
      <c r="AB165" s="203">
        <f>'[1]SEPT NEW '!AI165</f>
        <v>0</v>
      </c>
      <c r="AC165" s="171">
        <v>6260</v>
      </c>
      <c r="AD165" s="202">
        <f t="shared" si="32"/>
        <v>0</v>
      </c>
      <c r="AE165" t="s">
        <v>338</v>
      </c>
      <c r="AF165" s="203">
        <f>[1]OCT!AI165</f>
        <v>0</v>
      </c>
      <c r="AG165" s="171">
        <v>6260</v>
      </c>
      <c r="AH165" s="202">
        <f t="shared" si="30"/>
        <v>0</v>
      </c>
      <c r="AJ165" t="s">
        <v>338</v>
      </c>
      <c r="AK165" s="192">
        <f t="shared" si="31"/>
        <v>0</v>
      </c>
      <c r="AL165" s="181"/>
      <c r="AM165"/>
      <c r="AO165"/>
      <c r="AP165"/>
      <c r="AR165"/>
      <c r="AS165"/>
      <c r="AU165"/>
      <c r="AV165"/>
      <c r="AW165"/>
      <c r="AX165"/>
    </row>
    <row r="166" spans="1:50">
      <c r="A166" t="s">
        <v>339</v>
      </c>
      <c r="B166" s="197">
        <f>'[1]AUG OLD'!B166</f>
        <v>0</v>
      </c>
      <c r="C166" s="171">
        <v>4620</v>
      </c>
      <c r="D166" s="163">
        <f t="shared" si="34"/>
        <v>0</v>
      </c>
      <c r="E166" s="164">
        <f>'[1]AUG OLD'!AI166</f>
        <v>0</v>
      </c>
      <c r="F166" s="163">
        <f t="shared" si="35"/>
        <v>0</v>
      </c>
      <c r="G166" s="209"/>
      <c r="H166" t="s">
        <v>339</v>
      </c>
      <c r="I166" s="197">
        <f>'[1]SEPT NEW '!B166</f>
        <v>0</v>
      </c>
      <c r="J166" s="171">
        <v>4760</v>
      </c>
      <c r="K166" s="163">
        <f t="shared" si="36"/>
        <v>0</v>
      </c>
      <c r="L166" s="164">
        <f>'[1]SEPT NEW '!AI166</f>
        <v>0</v>
      </c>
      <c r="M166" s="163">
        <f t="shared" si="37"/>
        <v>0</v>
      </c>
      <c r="N166" s="209"/>
      <c r="O166" t="s">
        <v>339</v>
      </c>
      <c r="P166" s="200">
        <f>[1]OCT!B166</f>
        <v>0</v>
      </c>
      <c r="Q166" s="171">
        <v>4760</v>
      </c>
      <c r="R166" s="163">
        <f t="shared" si="28"/>
        <v>0</v>
      </c>
      <c r="S166" s="211">
        <f>[1]OCT!AI166</f>
        <v>0</v>
      </c>
      <c r="T166" s="163">
        <f t="shared" si="29"/>
        <v>0</v>
      </c>
      <c r="U166" s="209"/>
      <c r="V166" t="s">
        <v>339</v>
      </c>
      <c r="X166" s="201">
        <f>'[1]AUG OLD'!AI166</f>
        <v>0</v>
      </c>
      <c r="Y166" s="171">
        <v>4620</v>
      </c>
      <c r="Z166" s="202">
        <f t="shared" si="33"/>
        <v>0</v>
      </c>
      <c r="AA166" t="s">
        <v>339</v>
      </c>
      <c r="AB166" s="203">
        <f>'[1]SEPT NEW '!AI166</f>
        <v>0</v>
      </c>
      <c r="AC166" s="171">
        <v>4760</v>
      </c>
      <c r="AD166" s="202">
        <f t="shared" si="32"/>
        <v>0</v>
      </c>
      <c r="AE166" t="s">
        <v>339</v>
      </c>
      <c r="AF166" s="203">
        <f>[1]OCT!AI166</f>
        <v>0</v>
      </c>
      <c r="AG166" s="171">
        <v>4760</v>
      </c>
      <c r="AH166" s="202">
        <f t="shared" si="30"/>
        <v>0</v>
      </c>
      <c r="AJ166" t="s">
        <v>339</v>
      </c>
      <c r="AK166" s="192">
        <f t="shared" si="31"/>
        <v>0</v>
      </c>
      <c r="AL166" s="181"/>
      <c r="AM166"/>
      <c r="AO166"/>
      <c r="AP166"/>
      <c r="AR166"/>
      <c r="AS166"/>
      <c r="AU166"/>
      <c r="AV166"/>
      <c r="AW166"/>
      <c r="AX166"/>
    </row>
    <row r="167" spans="1:50">
      <c r="A167" t="s">
        <v>340</v>
      </c>
      <c r="B167" s="197">
        <f>'[1]AUG OLD'!B167</f>
        <v>0</v>
      </c>
      <c r="C167" s="171">
        <v>5690</v>
      </c>
      <c r="D167" s="163">
        <f t="shared" si="34"/>
        <v>0</v>
      </c>
      <c r="E167" s="164">
        <f>'[1]AUG OLD'!AI167</f>
        <v>0</v>
      </c>
      <c r="F167" s="163">
        <f t="shared" si="35"/>
        <v>0</v>
      </c>
      <c r="G167" s="209"/>
      <c r="H167" t="s">
        <v>340</v>
      </c>
      <c r="I167" s="197">
        <f>'[1]SEPT NEW '!B167</f>
        <v>0</v>
      </c>
      <c r="J167" s="171">
        <v>5860</v>
      </c>
      <c r="K167" s="163">
        <f t="shared" si="36"/>
        <v>0</v>
      </c>
      <c r="L167" s="164">
        <f>'[1]SEPT NEW '!AI167</f>
        <v>0</v>
      </c>
      <c r="M167" s="163">
        <f t="shared" si="37"/>
        <v>0</v>
      </c>
      <c r="N167" s="209"/>
      <c r="O167" t="s">
        <v>340</v>
      </c>
      <c r="P167" s="200">
        <f>[1]OCT!B167</f>
        <v>15</v>
      </c>
      <c r="Q167" s="171">
        <v>5860</v>
      </c>
      <c r="R167" s="163">
        <f t="shared" si="28"/>
        <v>87900</v>
      </c>
      <c r="S167" s="211">
        <f>[1]OCT!AI167</f>
        <v>0</v>
      </c>
      <c r="T167" s="163">
        <f t="shared" si="29"/>
        <v>0</v>
      </c>
      <c r="U167" s="209"/>
      <c r="V167" t="s">
        <v>340</v>
      </c>
      <c r="X167" s="201">
        <f>'[1]AUG OLD'!AI167</f>
        <v>0</v>
      </c>
      <c r="Y167" s="171">
        <v>5690</v>
      </c>
      <c r="Z167" s="202">
        <f t="shared" si="33"/>
        <v>0</v>
      </c>
      <c r="AA167" t="s">
        <v>340</v>
      </c>
      <c r="AB167" s="203">
        <f>'[1]SEPT NEW '!AI167</f>
        <v>0</v>
      </c>
      <c r="AC167" s="171">
        <v>5860</v>
      </c>
      <c r="AD167" s="202">
        <f t="shared" si="32"/>
        <v>0</v>
      </c>
      <c r="AE167" t="s">
        <v>340</v>
      </c>
      <c r="AF167" s="203">
        <f>[1]OCT!AI167</f>
        <v>0</v>
      </c>
      <c r="AG167" s="171">
        <v>5860</v>
      </c>
      <c r="AH167" s="202">
        <f t="shared" si="30"/>
        <v>0</v>
      </c>
      <c r="AJ167" t="s">
        <v>340</v>
      </c>
      <c r="AK167" s="192">
        <f t="shared" si="31"/>
        <v>0</v>
      </c>
      <c r="AL167" s="181"/>
      <c r="AM167"/>
      <c r="AO167"/>
      <c r="AP167"/>
      <c r="AR167"/>
      <c r="AS167"/>
      <c r="AU167"/>
      <c r="AV167"/>
      <c r="AW167"/>
      <c r="AX167"/>
    </row>
    <row r="168" spans="1:50">
      <c r="A168" t="s">
        <v>341</v>
      </c>
      <c r="B168" s="197">
        <f>'[1]AUG OLD'!B168</f>
        <v>0</v>
      </c>
      <c r="C168" s="171">
        <v>9290</v>
      </c>
      <c r="D168" s="163">
        <f t="shared" si="34"/>
        <v>0</v>
      </c>
      <c r="E168" s="164">
        <f>'[1]AUG OLD'!AI168</f>
        <v>0</v>
      </c>
      <c r="F168" s="163">
        <f t="shared" si="35"/>
        <v>0</v>
      </c>
      <c r="G168" s="209"/>
      <c r="H168" t="s">
        <v>341</v>
      </c>
      <c r="I168" s="197">
        <f>'[1]SEPT NEW '!B168</f>
        <v>0</v>
      </c>
      <c r="J168" s="171">
        <v>9570</v>
      </c>
      <c r="K168" s="163">
        <f t="shared" si="36"/>
        <v>0</v>
      </c>
      <c r="L168" s="164">
        <f>'[1]SEPT NEW '!AI168</f>
        <v>0</v>
      </c>
      <c r="M168" s="163">
        <f t="shared" si="37"/>
        <v>0</v>
      </c>
      <c r="N168" s="209"/>
      <c r="O168" t="s">
        <v>341</v>
      </c>
      <c r="P168" s="200">
        <f>[1]OCT!B168</f>
        <v>0</v>
      </c>
      <c r="Q168" s="171">
        <v>9570</v>
      </c>
      <c r="R168" s="163">
        <f t="shared" si="28"/>
        <v>0</v>
      </c>
      <c r="S168" s="211">
        <f>[1]OCT!AI168</f>
        <v>0</v>
      </c>
      <c r="T168" s="163">
        <f t="shared" si="29"/>
        <v>0</v>
      </c>
      <c r="U168" s="209"/>
      <c r="V168" t="s">
        <v>341</v>
      </c>
      <c r="X168" s="201">
        <f>'[1]AUG OLD'!AI168</f>
        <v>0</v>
      </c>
      <c r="Y168" s="171">
        <v>9290</v>
      </c>
      <c r="Z168" s="202">
        <f t="shared" si="33"/>
        <v>0</v>
      </c>
      <c r="AA168" t="s">
        <v>341</v>
      </c>
      <c r="AB168" s="203">
        <f>'[1]SEPT NEW '!AI168</f>
        <v>0</v>
      </c>
      <c r="AC168" s="171">
        <v>9570</v>
      </c>
      <c r="AD168" s="202">
        <f t="shared" si="32"/>
        <v>0</v>
      </c>
      <c r="AE168" t="s">
        <v>341</v>
      </c>
      <c r="AF168" s="203">
        <f>[1]OCT!AI168</f>
        <v>0</v>
      </c>
      <c r="AG168" s="171">
        <v>9570</v>
      </c>
      <c r="AH168" s="202">
        <f t="shared" si="30"/>
        <v>0</v>
      </c>
      <c r="AJ168" t="s">
        <v>341</v>
      </c>
      <c r="AK168" s="192">
        <f t="shared" si="31"/>
        <v>0</v>
      </c>
      <c r="AL168" s="181"/>
      <c r="AM168"/>
      <c r="AO168"/>
      <c r="AP168"/>
      <c r="AR168"/>
      <c r="AS168"/>
      <c r="AU168"/>
      <c r="AV168"/>
      <c r="AW168"/>
      <c r="AX168"/>
    </row>
    <row r="169" spans="1:50">
      <c r="A169" t="s">
        <v>324</v>
      </c>
      <c r="B169" s="197">
        <f>'[1]AUG OLD'!B169</f>
        <v>0</v>
      </c>
      <c r="C169" s="171">
        <v>5970</v>
      </c>
      <c r="D169" s="163">
        <f t="shared" si="34"/>
        <v>0</v>
      </c>
      <c r="E169" s="164">
        <f>'[1]AUG OLD'!AI169</f>
        <v>0</v>
      </c>
      <c r="F169" s="163">
        <f t="shared" si="35"/>
        <v>0</v>
      </c>
      <c r="G169" s="209"/>
      <c r="H169" t="s">
        <v>324</v>
      </c>
      <c r="I169" s="197">
        <f>'[1]SEPT NEW '!B169</f>
        <v>0</v>
      </c>
      <c r="J169" s="171">
        <v>6150</v>
      </c>
      <c r="K169" s="163">
        <f t="shared" si="36"/>
        <v>0</v>
      </c>
      <c r="L169" s="164">
        <f>'[1]SEPT NEW '!AI169</f>
        <v>0</v>
      </c>
      <c r="M169" s="163">
        <f t="shared" si="37"/>
        <v>0</v>
      </c>
      <c r="N169" s="209"/>
      <c r="O169" t="s">
        <v>324</v>
      </c>
      <c r="P169" s="200">
        <f>[1]OCT!B169</f>
        <v>0</v>
      </c>
      <c r="Q169" s="171">
        <v>6150</v>
      </c>
      <c r="R169" s="163">
        <f t="shared" si="28"/>
        <v>0</v>
      </c>
      <c r="S169" s="211">
        <f>[1]OCT!AI169</f>
        <v>0</v>
      </c>
      <c r="T169" s="163">
        <f t="shared" si="29"/>
        <v>0</v>
      </c>
      <c r="U169" s="209"/>
      <c r="V169" t="s">
        <v>324</v>
      </c>
      <c r="X169" s="201">
        <f>'[1]AUG OLD'!AI169</f>
        <v>0</v>
      </c>
      <c r="Y169" s="171">
        <v>5970</v>
      </c>
      <c r="Z169" s="202">
        <f t="shared" si="33"/>
        <v>0</v>
      </c>
      <c r="AA169" t="s">
        <v>324</v>
      </c>
      <c r="AB169" s="203">
        <f>'[1]SEPT NEW '!AI169</f>
        <v>0</v>
      </c>
      <c r="AC169" s="171">
        <v>6150</v>
      </c>
      <c r="AD169" s="202">
        <f t="shared" si="32"/>
        <v>0</v>
      </c>
      <c r="AE169" t="s">
        <v>324</v>
      </c>
      <c r="AF169" s="203">
        <f>[1]OCT!AI169</f>
        <v>0</v>
      </c>
      <c r="AG169" s="171">
        <v>6150</v>
      </c>
      <c r="AH169" s="202">
        <f t="shared" si="30"/>
        <v>0</v>
      </c>
      <c r="AJ169" t="s">
        <v>324</v>
      </c>
      <c r="AK169" s="192">
        <f t="shared" si="31"/>
        <v>0</v>
      </c>
      <c r="AL169" s="181"/>
      <c r="AM169"/>
      <c r="AO169"/>
      <c r="AP169"/>
      <c r="AR169"/>
      <c r="AS169"/>
      <c r="AU169"/>
      <c r="AV169"/>
      <c r="AW169"/>
      <c r="AX169"/>
    </row>
    <row r="170" spans="1:50">
      <c r="A170" t="s">
        <v>342</v>
      </c>
      <c r="B170" s="197">
        <f>'[1]AUG OLD'!B170</f>
        <v>0</v>
      </c>
      <c r="C170" s="171">
        <v>6040</v>
      </c>
      <c r="D170" s="163">
        <f t="shared" si="34"/>
        <v>0</v>
      </c>
      <c r="E170" s="164">
        <f>'[1]AUG OLD'!AI170</f>
        <v>0</v>
      </c>
      <c r="F170" s="163">
        <f t="shared" si="35"/>
        <v>0</v>
      </c>
      <c r="G170" s="209"/>
      <c r="H170" t="s">
        <v>342</v>
      </c>
      <c r="I170" s="197">
        <f>'[1]SEPT NEW '!B170</f>
        <v>0</v>
      </c>
      <c r="J170" s="171">
        <v>6220</v>
      </c>
      <c r="K170" s="163">
        <f t="shared" si="36"/>
        <v>0</v>
      </c>
      <c r="L170" s="164">
        <f>'[1]SEPT NEW '!AI170</f>
        <v>0</v>
      </c>
      <c r="M170" s="163">
        <f t="shared" si="37"/>
        <v>0</v>
      </c>
      <c r="N170" s="209"/>
      <c r="O170" t="s">
        <v>342</v>
      </c>
      <c r="P170" s="200">
        <f>[1]OCT!B170</f>
        <v>0</v>
      </c>
      <c r="Q170" s="171">
        <v>6220</v>
      </c>
      <c r="R170" s="163">
        <f t="shared" si="28"/>
        <v>0</v>
      </c>
      <c r="S170" s="211">
        <f>[1]OCT!AI170</f>
        <v>0</v>
      </c>
      <c r="T170" s="163">
        <f t="shared" si="29"/>
        <v>0</v>
      </c>
      <c r="U170" s="209"/>
      <c r="V170" t="s">
        <v>342</v>
      </c>
      <c r="X170" s="201">
        <f>'[1]AUG OLD'!AI170</f>
        <v>0</v>
      </c>
      <c r="Y170" s="171">
        <v>6040</v>
      </c>
      <c r="Z170" s="202">
        <f t="shared" si="33"/>
        <v>0</v>
      </c>
      <c r="AA170" t="s">
        <v>342</v>
      </c>
      <c r="AB170" s="203">
        <f>'[1]SEPT NEW '!AI170</f>
        <v>0</v>
      </c>
      <c r="AC170" s="171">
        <v>6220</v>
      </c>
      <c r="AD170" s="202">
        <f t="shared" si="32"/>
        <v>0</v>
      </c>
      <c r="AE170" t="s">
        <v>342</v>
      </c>
      <c r="AF170" s="203">
        <f>[1]OCT!AI170</f>
        <v>0</v>
      </c>
      <c r="AG170" s="171">
        <v>6220</v>
      </c>
      <c r="AH170" s="202">
        <f t="shared" si="30"/>
        <v>0</v>
      </c>
      <c r="AJ170" t="s">
        <v>342</v>
      </c>
      <c r="AK170" s="192">
        <f t="shared" si="31"/>
        <v>0</v>
      </c>
      <c r="AL170" s="181"/>
      <c r="AM170"/>
      <c r="AO170"/>
      <c r="AP170"/>
      <c r="AR170"/>
      <c r="AS170"/>
      <c r="AU170"/>
      <c r="AV170"/>
      <c r="AW170"/>
      <c r="AX170"/>
    </row>
    <row r="171" spans="1:50">
      <c r="A171" t="s">
        <v>343</v>
      </c>
      <c r="B171" s="197">
        <f>'[1]AUG OLD'!B171</f>
        <v>2</v>
      </c>
      <c r="C171" s="171">
        <v>5500</v>
      </c>
      <c r="D171" s="163">
        <f t="shared" si="34"/>
        <v>11000</v>
      </c>
      <c r="E171" s="164">
        <f>'[1]AUG OLD'!AI171</f>
        <v>2</v>
      </c>
      <c r="F171" s="163">
        <f t="shared" si="35"/>
        <v>11000</v>
      </c>
      <c r="G171" s="209"/>
      <c r="H171" t="s">
        <v>343</v>
      </c>
      <c r="I171" s="197">
        <f>'[1]SEPT NEW '!B171</f>
        <v>0</v>
      </c>
      <c r="J171" s="171">
        <v>5670</v>
      </c>
      <c r="K171" s="163">
        <f t="shared" si="36"/>
        <v>0</v>
      </c>
      <c r="L171" s="164">
        <f>'[1]SEPT NEW '!AI171</f>
        <v>0</v>
      </c>
      <c r="M171" s="163">
        <f t="shared" si="37"/>
        <v>0</v>
      </c>
      <c r="N171" s="209"/>
      <c r="O171" t="s">
        <v>343</v>
      </c>
      <c r="P171" s="200">
        <f>[1]OCT!B171</f>
        <v>0</v>
      </c>
      <c r="Q171" s="171">
        <v>5670</v>
      </c>
      <c r="R171" s="163">
        <f t="shared" si="28"/>
        <v>0</v>
      </c>
      <c r="S171" s="211">
        <f>[1]OCT!AI171</f>
        <v>0</v>
      </c>
      <c r="T171" s="163">
        <f t="shared" si="29"/>
        <v>0</v>
      </c>
      <c r="U171" s="209"/>
      <c r="V171" t="s">
        <v>343</v>
      </c>
      <c r="X171" s="201">
        <f>'[1]AUG OLD'!AI171</f>
        <v>2</v>
      </c>
      <c r="Y171" s="171">
        <v>5500</v>
      </c>
      <c r="Z171" s="202">
        <f t="shared" si="33"/>
        <v>11000</v>
      </c>
      <c r="AA171" t="s">
        <v>343</v>
      </c>
      <c r="AB171" s="203">
        <f>'[1]SEPT NEW '!AI171</f>
        <v>0</v>
      </c>
      <c r="AC171" s="171">
        <v>5670</v>
      </c>
      <c r="AD171" s="202">
        <f t="shared" si="32"/>
        <v>0</v>
      </c>
      <c r="AE171" t="s">
        <v>343</v>
      </c>
      <c r="AF171" s="203">
        <f>[1]OCT!AI171</f>
        <v>0</v>
      </c>
      <c r="AG171" s="171">
        <v>5670</v>
      </c>
      <c r="AH171" s="202">
        <f t="shared" si="30"/>
        <v>0</v>
      </c>
      <c r="AJ171" t="s">
        <v>343</v>
      </c>
      <c r="AK171" s="212">
        <f t="shared" si="31"/>
        <v>2</v>
      </c>
      <c r="AL171" s="181"/>
      <c r="AM171"/>
      <c r="AO171"/>
      <c r="AP171"/>
      <c r="AR171"/>
      <c r="AS171"/>
      <c r="AU171"/>
      <c r="AV171"/>
      <c r="AW171"/>
      <c r="AX171"/>
    </row>
    <row r="172" spans="1:50">
      <c r="A172" t="s">
        <v>344</v>
      </c>
      <c r="B172" s="197">
        <f>'[1]AUG OLD'!B172</f>
        <v>0</v>
      </c>
      <c r="C172" s="171">
        <v>4110</v>
      </c>
      <c r="D172" s="163">
        <f t="shared" si="34"/>
        <v>0</v>
      </c>
      <c r="E172" s="164">
        <f>'[1]AUG OLD'!AI172</f>
        <v>0</v>
      </c>
      <c r="F172" s="163">
        <f t="shared" si="35"/>
        <v>0</v>
      </c>
      <c r="G172" s="209"/>
      <c r="H172" t="s">
        <v>344</v>
      </c>
      <c r="I172" s="197">
        <f>'[1]SEPT NEW '!B172</f>
        <v>0</v>
      </c>
      <c r="J172" s="171">
        <v>4230</v>
      </c>
      <c r="K172" s="163">
        <f t="shared" si="36"/>
        <v>0</v>
      </c>
      <c r="L172" s="164">
        <f>'[1]SEPT NEW '!AI172</f>
        <v>0</v>
      </c>
      <c r="M172" s="163">
        <f t="shared" si="37"/>
        <v>0</v>
      </c>
      <c r="N172" s="209"/>
      <c r="O172" t="s">
        <v>344</v>
      </c>
      <c r="P172" s="200">
        <f>[1]OCT!B172</f>
        <v>0</v>
      </c>
      <c r="Q172" s="171">
        <v>4230</v>
      </c>
      <c r="R172" s="163">
        <f t="shared" si="28"/>
        <v>0</v>
      </c>
      <c r="S172" s="211">
        <f>[1]OCT!AI172</f>
        <v>0</v>
      </c>
      <c r="T172" s="163">
        <f t="shared" si="29"/>
        <v>0</v>
      </c>
      <c r="U172" s="209"/>
      <c r="V172" t="s">
        <v>344</v>
      </c>
      <c r="X172" s="201">
        <f>'[1]AUG OLD'!AI172</f>
        <v>0</v>
      </c>
      <c r="Y172" s="171">
        <v>4110</v>
      </c>
      <c r="Z172" s="202">
        <f t="shared" si="33"/>
        <v>0</v>
      </c>
      <c r="AA172" t="s">
        <v>344</v>
      </c>
      <c r="AB172" s="203">
        <f>'[1]SEPT NEW '!AI172</f>
        <v>0</v>
      </c>
      <c r="AC172" s="171">
        <v>4230</v>
      </c>
      <c r="AD172" s="202">
        <f t="shared" si="32"/>
        <v>0</v>
      </c>
      <c r="AE172" t="s">
        <v>344</v>
      </c>
      <c r="AF172" s="203">
        <f>[1]OCT!AI172</f>
        <v>0</v>
      </c>
      <c r="AG172" s="171">
        <v>4230</v>
      </c>
      <c r="AH172" s="202">
        <f t="shared" si="30"/>
        <v>0</v>
      </c>
      <c r="AJ172" t="s">
        <v>344</v>
      </c>
      <c r="AK172" s="192">
        <f t="shared" si="31"/>
        <v>0</v>
      </c>
      <c r="AL172" s="181"/>
      <c r="AM172"/>
      <c r="AO172"/>
      <c r="AP172"/>
      <c r="AR172"/>
      <c r="AS172"/>
      <c r="AU172"/>
      <c r="AV172"/>
      <c r="AW172"/>
      <c r="AX172"/>
    </row>
    <row r="173" spans="1:50">
      <c r="A173" t="s">
        <v>345</v>
      </c>
      <c r="B173" s="197">
        <f>'[1]AUG OLD'!B173</f>
        <v>0</v>
      </c>
      <c r="C173" s="171">
        <v>3820</v>
      </c>
      <c r="D173" s="163">
        <f t="shared" si="34"/>
        <v>0</v>
      </c>
      <c r="E173" s="164">
        <f>'[1]AUG OLD'!AI173</f>
        <v>0</v>
      </c>
      <c r="F173" s="163">
        <f t="shared" si="35"/>
        <v>0</v>
      </c>
      <c r="G173" s="209"/>
      <c r="H173" t="s">
        <v>345</v>
      </c>
      <c r="I173" s="197">
        <f>'[1]SEPT NEW '!B173</f>
        <v>0</v>
      </c>
      <c r="J173" s="171">
        <v>3930</v>
      </c>
      <c r="K173" s="163">
        <f t="shared" si="36"/>
        <v>0</v>
      </c>
      <c r="L173" s="164">
        <f>'[1]SEPT NEW '!AI173</f>
        <v>0</v>
      </c>
      <c r="M173" s="163">
        <f t="shared" si="37"/>
        <v>0</v>
      </c>
      <c r="N173" s="209"/>
      <c r="O173" t="s">
        <v>345</v>
      </c>
      <c r="P173" s="200">
        <f>[1]OCT!B173</f>
        <v>0</v>
      </c>
      <c r="Q173" s="171">
        <v>3930</v>
      </c>
      <c r="R173" s="163">
        <f t="shared" si="28"/>
        <v>0</v>
      </c>
      <c r="S173" s="211">
        <f>[1]OCT!AI173</f>
        <v>0</v>
      </c>
      <c r="T173" s="163">
        <f t="shared" si="29"/>
        <v>0</v>
      </c>
      <c r="U173" s="209"/>
      <c r="V173" t="s">
        <v>345</v>
      </c>
      <c r="X173" s="201">
        <f>'[1]AUG OLD'!AI173</f>
        <v>0</v>
      </c>
      <c r="Y173" s="171">
        <v>3820</v>
      </c>
      <c r="Z173" s="202">
        <f t="shared" si="33"/>
        <v>0</v>
      </c>
      <c r="AA173" t="s">
        <v>345</v>
      </c>
      <c r="AB173" s="203">
        <f>'[1]SEPT NEW '!AI173</f>
        <v>0</v>
      </c>
      <c r="AC173" s="171">
        <v>3930</v>
      </c>
      <c r="AD173" s="202">
        <f t="shared" si="32"/>
        <v>0</v>
      </c>
      <c r="AE173" t="s">
        <v>345</v>
      </c>
      <c r="AF173" s="203">
        <f>[1]OCT!AI173</f>
        <v>0</v>
      </c>
      <c r="AG173" s="171">
        <v>3930</v>
      </c>
      <c r="AH173" s="202">
        <f t="shared" si="30"/>
        <v>0</v>
      </c>
      <c r="AJ173" t="s">
        <v>345</v>
      </c>
      <c r="AK173" s="192">
        <f t="shared" si="31"/>
        <v>0</v>
      </c>
      <c r="AL173" s="181"/>
      <c r="AM173"/>
      <c r="AO173"/>
      <c r="AP173"/>
      <c r="AR173"/>
      <c r="AS173"/>
      <c r="AU173"/>
      <c r="AV173"/>
      <c r="AW173"/>
      <c r="AX173"/>
    </row>
    <row r="174" spans="1:50">
      <c r="A174" t="s">
        <v>346</v>
      </c>
      <c r="B174" s="197">
        <f>'[1]AUG OLD'!B174</f>
        <v>0</v>
      </c>
      <c r="C174" s="171">
        <v>5120</v>
      </c>
      <c r="D174" s="163">
        <f t="shared" si="34"/>
        <v>0</v>
      </c>
      <c r="E174" s="164">
        <f>'[1]AUG OLD'!AI174</f>
        <v>0</v>
      </c>
      <c r="F174" s="163">
        <f t="shared" si="35"/>
        <v>0</v>
      </c>
      <c r="G174" s="209"/>
      <c r="H174" t="s">
        <v>346</v>
      </c>
      <c r="I174" s="197">
        <f>'[1]SEPT NEW '!B174</f>
        <v>0</v>
      </c>
      <c r="J174" s="171">
        <v>5270</v>
      </c>
      <c r="K174" s="163">
        <f t="shared" si="36"/>
        <v>0</v>
      </c>
      <c r="L174" s="164">
        <f>'[1]SEPT NEW '!AI174</f>
        <v>0</v>
      </c>
      <c r="M174" s="163">
        <f t="shared" si="37"/>
        <v>0</v>
      </c>
      <c r="N174" s="209"/>
      <c r="O174" t="s">
        <v>346</v>
      </c>
      <c r="P174" s="200">
        <f>[1]OCT!B174</f>
        <v>0</v>
      </c>
      <c r="Q174" s="171">
        <v>5270</v>
      </c>
      <c r="R174" s="163">
        <f t="shared" si="28"/>
        <v>0</v>
      </c>
      <c r="S174" s="211">
        <f>[1]OCT!AI174</f>
        <v>0</v>
      </c>
      <c r="T174" s="163">
        <f t="shared" si="29"/>
        <v>0</v>
      </c>
      <c r="U174" s="209"/>
      <c r="V174" t="s">
        <v>346</v>
      </c>
      <c r="X174" s="201">
        <f>'[1]AUG OLD'!AI174</f>
        <v>0</v>
      </c>
      <c r="Y174" s="171">
        <v>5120</v>
      </c>
      <c r="Z174" s="202">
        <f t="shared" si="33"/>
        <v>0</v>
      </c>
      <c r="AA174" t="s">
        <v>346</v>
      </c>
      <c r="AB174" s="203">
        <f>'[1]SEPT NEW '!AI174</f>
        <v>0</v>
      </c>
      <c r="AC174" s="171">
        <v>5270</v>
      </c>
      <c r="AD174" s="202">
        <f t="shared" si="32"/>
        <v>0</v>
      </c>
      <c r="AE174" t="s">
        <v>346</v>
      </c>
      <c r="AF174" s="203">
        <f>[1]OCT!AI174</f>
        <v>0</v>
      </c>
      <c r="AG174" s="171">
        <v>5270</v>
      </c>
      <c r="AH174" s="202">
        <f t="shared" si="30"/>
        <v>0</v>
      </c>
      <c r="AJ174" t="s">
        <v>346</v>
      </c>
      <c r="AK174" s="192">
        <f t="shared" si="31"/>
        <v>0</v>
      </c>
      <c r="AL174" s="181"/>
      <c r="AM174"/>
      <c r="AO174"/>
      <c r="AP174"/>
      <c r="AR174"/>
      <c r="AS174"/>
      <c r="AU174"/>
      <c r="AV174"/>
      <c r="AW174"/>
      <c r="AX174"/>
    </row>
    <row r="175" spans="1:50">
      <c r="A175" t="s">
        <v>347</v>
      </c>
      <c r="B175" s="197">
        <f>'[1]AUG OLD'!B175</f>
        <v>0</v>
      </c>
      <c r="C175" s="171">
        <v>3560</v>
      </c>
      <c r="D175" s="163">
        <f t="shared" si="34"/>
        <v>0</v>
      </c>
      <c r="E175" s="164">
        <f>'[1]AUG OLD'!AI175</f>
        <v>0</v>
      </c>
      <c r="F175" s="163">
        <f t="shared" si="35"/>
        <v>0</v>
      </c>
      <c r="G175" s="209"/>
      <c r="H175" t="s">
        <v>347</v>
      </c>
      <c r="I175" s="197">
        <f>'[1]SEPT NEW '!B175</f>
        <v>0</v>
      </c>
      <c r="J175" s="171">
        <v>3670</v>
      </c>
      <c r="K175" s="163">
        <f t="shared" si="36"/>
        <v>0</v>
      </c>
      <c r="L175" s="164">
        <f>'[1]SEPT NEW '!AI175</f>
        <v>0</v>
      </c>
      <c r="M175" s="163">
        <f t="shared" si="37"/>
        <v>0</v>
      </c>
      <c r="N175" s="209"/>
      <c r="O175" t="s">
        <v>347</v>
      </c>
      <c r="P175" s="200">
        <f>[1]OCT!B175</f>
        <v>0</v>
      </c>
      <c r="Q175" s="171">
        <v>3670</v>
      </c>
      <c r="R175" s="163">
        <f t="shared" si="28"/>
        <v>0</v>
      </c>
      <c r="S175" s="211">
        <f>[1]OCT!AI175</f>
        <v>0</v>
      </c>
      <c r="T175" s="163">
        <f t="shared" si="29"/>
        <v>0</v>
      </c>
      <c r="U175" s="209"/>
      <c r="V175" t="s">
        <v>347</v>
      </c>
      <c r="X175" s="201">
        <f>'[1]AUG OLD'!AI175</f>
        <v>0</v>
      </c>
      <c r="Y175" s="171">
        <v>3560</v>
      </c>
      <c r="Z175" s="202">
        <f t="shared" si="33"/>
        <v>0</v>
      </c>
      <c r="AA175" t="s">
        <v>347</v>
      </c>
      <c r="AB175" s="203">
        <f>'[1]SEPT NEW '!AI175</f>
        <v>0</v>
      </c>
      <c r="AC175" s="171">
        <v>3670</v>
      </c>
      <c r="AD175" s="202">
        <f t="shared" si="32"/>
        <v>0</v>
      </c>
      <c r="AE175" t="s">
        <v>347</v>
      </c>
      <c r="AF175" s="203">
        <f>[1]OCT!AI175</f>
        <v>0</v>
      </c>
      <c r="AG175" s="171">
        <v>3670</v>
      </c>
      <c r="AH175" s="202">
        <f t="shared" si="30"/>
        <v>0</v>
      </c>
      <c r="AJ175" t="s">
        <v>347</v>
      </c>
      <c r="AK175" s="192">
        <f t="shared" si="31"/>
        <v>0</v>
      </c>
      <c r="AL175" s="181"/>
      <c r="AM175"/>
      <c r="AO175"/>
      <c r="AP175"/>
      <c r="AR175"/>
      <c r="AS175"/>
      <c r="AU175"/>
      <c r="AV175"/>
      <c r="AW175"/>
      <c r="AX175"/>
    </row>
    <row r="176" spans="1:50">
      <c r="B176" s="197">
        <f>'[1]AUG OLD'!B176</f>
        <v>0</v>
      </c>
      <c r="C176" s="171"/>
      <c r="D176" s="163"/>
      <c r="E176" s="164">
        <f>'[1]AUG OLD'!AI176</f>
        <v>0</v>
      </c>
      <c r="F176" s="163"/>
      <c r="G176" s="209"/>
      <c r="I176" s="197">
        <f>'[1]SEPT NEW '!B176</f>
        <v>0</v>
      </c>
      <c r="J176" s="171"/>
      <c r="K176" s="163"/>
      <c r="L176" s="164">
        <f>'[1]SEPT NEW '!AI176</f>
        <v>0</v>
      </c>
      <c r="M176" s="163"/>
      <c r="N176" s="209"/>
      <c r="P176" s="200">
        <f>[1]OCT!B176</f>
        <v>0</v>
      </c>
      <c r="Q176" s="171"/>
      <c r="R176" s="163">
        <f t="shared" si="28"/>
        <v>0</v>
      </c>
      <c r="S176" s="211">
        <f>[1]OCT!AI176</f>
        <v>0</v>
      </c>
      <c r="T176" s="163">
        <f t="shared" si="29"/>
        <v>0</v>
      </c>
      <c r="U176" s="209"/>
      <c r="X176" s="201">
        <f>'[1]AUG OLD'!AI176</f>
        <v>0</v>
      </c>
      <c r="Y176" s="171"/>
      <c r="Z176" s="202">
        <f t="shared" si="33"/>
        <v>0</v>
      </c>
      <c r="AB176" s="203">
        <f>'[1]SEPT NEW '!AI176</f>
        <v>0</v>
      </c>
      <c r="AC176" s="171"/>
      <c r="AD176" s="202">
        <f t="shared" si="32"/>
        <v>0</v>
      </c>
      <c r="AF176" s="203">
        <f>[1]OCT!AI176</f>
        <v>0</v>
      </c>
      <c r="AG176" s="171"/>
      <c r="AH176" s="202">
        <f t="shared" si="30"/>
        <v>0</v>
      </c>
      <c r="AK176" s="192">
        <f t="shared" si="31"/>
        <v>0</v>
      </c>
      <c r="AL176" s="181"/>
      <c r="AM176"/>
      <c r="AO176"/>
      <c r="AP176"/>
      <c r="AR176"/>
      <c r="AS176"/>
      <c r="AU176"/>
      <c r="AV176"/>
      <c r="AW176"/>
      <c r="AX176"/>
    </row>
    <row r="177" spans="1:50" ht="15.75">
      <c r="A177" s="206" t="s">
        <v>348</v>
      </c>
      <c r="B177" s="197">
        <f>'[1]AUG OLD'!B177</f>
        <v>0</v>
      </c>
      <c r="C177" s="171"/>
      <c r="D177" s="163">
        <f t="shared" ref="D177:D215" si="38">C177*B177</f>
        <v>0</v>
      </c>
      <c r="E177" s="164">
        <f>'[1]AUG OLD'!AI177</f>
        <v>0</v>
      </c>
      <c r="F177" s="163">
        <f t="shared" ref="F177:F215" si="39">E177*C177</f>
        <v>0</v>
      </c>
      <c r="G177" s="209"/>
      <c r="H177" s="206" t="s">
        <v>349</v>
      </c>
      <c r="I177" s="197">
        <f>'[1]SEPT NEW '!B177</f>
        <v>0</v>
      </c>
      <c r="J177" s="171"/>
      <c r="K177" s="163">
        <f t="shared" ref="K177:K213" si="40">J177*I177</f>
        <v>0</v>
      </c>
      <c r="L177" s="164">
        <f>'[1]SEPT NEW '!AI177</f>
        <v>0</v>
      </c>
      <c r="M177" s="163">
        <f t="shared" ref="M177:M240" si="41">L177*J177</f>
        <v>0</v>
      </c>
      <c r="N177" s="209"/>
      <c r="O177" s="206" t="s">
        <v>349</v>
      </c>
      <c r="P177" s="200">
        <f>[1]OCT!B177</f>
        <v>0</v>
      </c>
      <c r="Q177" s="171"/>
      <c r="R177" s="163">
        <f t="shared" si="28"/>
        <v>0</v>
      </c>
      <c r="S177" s="211">
        <f>[1]OCT!AI177</f>
        <v>0</v>
      </c>
      <c r="T177" s="163">
        <f t="shared" si="29"/>
        <v>0</v>
      </c>
      <c r="U177" s="209"/>
      <c r="V177" s="206" t="s">
        <v>350</v>
      </c>
      <c r="W177" s="206"/>
      <c r="X177" s="201">
        <f>'[1]AUG OLD'!AI177</f>
        <v>0</v>
      </c>
      <c r="Y177" s="171"/>
      <c r="Z177" s="202">
        <f t="shared" si="33"/>
        <v>0</v>
      </c>
      <c r="AA177" s="206" t="s">
        <v>350</v>
      </c>
      <c r="AB177" s="203">
        <f>'[1]SEPT NEW '!AI177</f>
        <v>0</v>
      </c>
      <c r="AC177" s="171"/>
      <c r="AD177" s="202">
        <f t="shared" si="32"/>
        <v>0</v>
      </c>
      <c r="AE177" s="206" t="s">
        <v>350</v>
      </c>
      <c r="AF177" s="203">
        <f>[1]OCT!AI177</f>
        <v>0</v>
      </c>
      <c r="AG177" s="171"/>
      <c r="AH177" s="202">
        <f t="shared" si="30"/>
        <v>0</v>
      </c>
      <c r="AJ177" s="206" t="s">
        <v>350</v>
      </c>
      <c r="AK177" s="192">
        <f t="shared" si="31"/>
        <v>0</v>
      </c>
      <c r="AL177" s="181"/>
      <c r="AM177"/>
      <c r="AO177"/>
      <c r="AP177"/>
      <c r="AR177"/>
      <c r="AS177"/>
      <c r="AU177"/>
      <c r="AV177"/>
      <c r="AW177"/>
      <c r="AX177"/>
    </row>
    <row r="178" spans="1:50">
      <c r="A178" t="s">
        <v>325</v>
      </c>
      <c r="B178" s="197">
        <f>'[1]AUG OLD'!B178</f>
        <v>0</v>
      </c>
      <c r="C178" s="171">
        <v>15570</v>
      </c>
      <c r="D178" s="163">
        <f t="shared" si="38"/>
        <v>0</v>
      </c>
      <c r="E178" s="164">
        <f>'[1]AUG OLD'!AI178</f>
        <v>0</v>
      </c>
      <c r="F178" s="163">
        <f t="shared" si="39"/>
        <v>0</v>
      </c>
      <c r="G178" s="209"/>
      <c r="H178" t="s">
        <v>325</v>
      </c>
      <c r="I178" s="197">
        <f>'[1]SEPT NEW '!B178</f>
        <v>0</v>
      </c>
      <c r="J178" s="171">
        <v>16040</v>
      </c>
      <c r="K178" s="163">
        <f t="shared" si="40"/>
        <v>0</v>
      </c>
      <c r="L178" s="164">
        <f>'[1]SEPT NEW '!AI178</f>
        <v>0</v>
      </c>
      <c r="M178" s="163">
        <f t="shared" si="41"/>
        <v>0</v>
      </c>
      <c r="N178" s="209"/>
      <c r="O178" t="s">
        <v>325</v>
      </c>
      <c r="P178" s="200">
        <f>[1]OCT!B178</f>
        <v>0</v>
      </c>
      <c r="Q178" s="171">
        <v>16040</v>
      </c>
      <c r="R178" s="163">
        <f t="shared" si="28"/>
        <v>0</v>
      </c>
      <c r="S178" s="211">
        <f>[1]OCT!AI178</f>
        <v>0</v>
      </c>
      <c r="T178" s="163">
        <f t="shared" si="29"/>
        <v>0</v>
      </c>
      <c r="U178" s="209"/>
      <c r="V178" t="s">
        <v>325</v>
      </c>
      <c r="X178" s="201">
        <f>'[1]AUG OLD'!AI178</f>
        <v>0</v>
      </c>
      <c r="Y178" s="171">
        <v>15570</v>
      </c>
      <c r="Z178" s="202">
        <f t="shared" si="33"/>
        <v>0</v>
      </c>
      <c r="AA178" t="s">
        <v>325</v>
      </c>
      <c r="AB178" s="203">
        <f>'[1]SEPT NEW '!AI178</f>
        <v>0</v>
      </c>
      <c r="AC178" s="171">
        <v>16040</v>
      </c>
      <c r="AD178" s="202">
        <f t="shared" si="32"/>
        <v>0</v>
      </c>
      <c r="AE178" t="s">
        <v>325</v>
      </c>
      <c r="AF178" s="203">
        <f>[1]OCT!AI178</f>
        <v>0</v>
      </c>
      <c r="AG178" s="171">
        <v>16040</v>
      </c>
      <c r="AH178" s="202">
        <f t="shared" si="30"/>
        <v>0</v>
      </c>
      <c r="AJ178" t="s">
        <v>325</v>
      </c>
      <c r="AK178" s="192">
        <f t="shared" si="31"/>
        <v>0</v>
      </c>
      <c r="AL178" s="181"/>
      <c r="AM178"/>
      <c r="AO178"/>
      <c r="AP178"/>
      <c r="AR178"/>
      <c r="AS178"/>
      <c r="AU178"/>
      <c r="AV178"/>
      <c r="AW178"/>
      <c r="AX178"/>
    </row>
    <row r="179" spans="1:50">
      <c r="A179" t="s">
        <v>351</v>
      </c>
      <c r="B179" s="197">
        <f>'[1]AUG OLD'!B179</f>
        <v>0</v>
      </c>
      <c r="C179" s="171">
        <v>10660</v>
      </c>
      <c r="D179" s="163">
        <f t="shared" si="38"/>
        <v>0</v>
      </c>
      <c r="E179" s="164">
        <f>'[1]AUG OLD'!AI179</f>
        <v>0</v>
      </c>
      <c r="F179" s="163">
        <f t="shared" si="39"/>
        <v>0</v>
      </c>
      <c r="G179" s="209"/>
      <c r="H179" t="s">
        <v>351</v>
      </c>
      <c r="I179" s="197">
        <f>'[1]SEPT NEW '!B179</f>
        <v>0</v>
      </c>
      <c r="J179" s="171">
        <v>6200</v>
      </c>
      <c r="K179" s="163">
        <f t="shared" si="40"/>
        <v>0</v>
      </c>
      <c r="L179" s="164">
        <f>'[1]SEPT NEW '!AI179</f>
        <v>0</v>
      </c>
      <c r="M179" s="163">
        <f t="shared" si="41"/>
        <v>0</v>
      </c>
      <c r="N179" s="209"/>
      <c r="O179" t="s">
        <v>351</v>
      </c>
      <c r="P179" s="200">
        <f>[1]OCT!B179</f>
        <v>0</v>
      </c>
      <c r="Q179" s="171">
        <v>6200</v>
      </c>
      <c r="R179" s="163">
        <f t="shared" si="28"/>
        <v>0</v>
      </c>
      <c r="S179" s="211">
        <f>[1]OCT!AI179</f>
        <v>0</v>
      </c>
      <c r="T179" s="163">
        <f t="shared" si="29"/>
        <v>0</v>
      </c>
      <c r="U179" s="209"/>
      <c r="V179" t="s">
        <v>351</v>
      </c>
      <c r="X179" s="201">
        <f>'[1]AUG OLD'!AI179</f>
        <v>0</v>
      </c>
      <c r="Y179" s="171">
        <v>10660</v>
      </c>
      <c r="Z179" s="202">
        <f t="shared" si="33"/>
        <v>0</v>
      </c>
      <c r="AA179" t="s">
        <v>351</v>
      </c>
      <c r="AB179" s="203">
        <f>'[1]SEPT NEW '!AI179</f>
        <v>0</v>
      </c>
      <c r="AC179" s="171">
        <v>6200</v>
      </c>
      <c r="AD179" s="202">
        <f t="shared" si="32"/>
        <v>0</v>
      </c>
      <c r="AE179" t="s">
        <v>351</v>
      </c>
      <c r="AF179" s="203">
        <f>[1]OCT!AI179</f>
        <v>0</v>
      </c>
      <c r="AG179" s="171">
        <v>6200</v>
      </c>
      <c r="AH179" s="202">
        <f t="shared" si="30"/>
        <v>0</v>
      </c>
      <c r="AJ179" t="s">
        <v>351</v>
      </c>
      <c r="AK179" s="192">
        <f t="shared" si="31"/>
        <v>0</v>
      </c>
      <c r="AL179" s="181"/>
      <c r="AM179"/>
      <c r="AO179"/>
      <c r="AP179"/>
      <c r="AR179"/>
      <c r="AS179"/>
      <c r="AU179"/>
      <c r="AV179"/>
      <c r="AW179"/>
      <c r="AX179"/>
    </row>
    <row r="180" spans="1:50">
      <c r="A180" t="s">
        <v>352</v>
      </c>
      <c r="B180" s="197">
        <f>'[1]AUG OLD'!B180</f>
        <v>0</v>
      </c>
      <c r="C180" s="171">
        <v>17830</v>
      </c>
      <c r="D180" s="163">
        <f t="shared" si="38"/>
        <v>0</v>
      </c>
      <c r="E180" s="164">
        <f>'[1]AUG OLD'!AI180</f>
        <v>0</v>
      </c>
      <c r="F180" s="163">
        <f t="shared" si="39"/>
        <v>0</v>
      </c>
      <c r="G180" s="209"/>
      <c r="H180" t="s">
        <v>352</v>
      </c>
      <c r="I180" s="197">
        <f>'[1]SEPT NEW '!B180</f>
        <v>0</v>
      </c>
      <c r="J180" s="171">
        <v>18360</v>
      </c>
      <c r="K180" s="163">
        <f t="shared" si="40"/>
        <v>0</v>
      </c>
      <c r="L180" s="164">
        <f>'[1]SEPT NEW '!AI180</f>
        <v>0</v>
      </c>
      <c r="M180" s="163">
        <f t="shared" si="41"/>
        <v>0</v>
      </c>
      <c r="N180" s="209"/>
      <c r="O180" t="s">
        <v>352</v>
      </c>
      <c r="P180" s="200">
        <f>[1]OCT!B180</f>
        <v>0</v>
      </c>
      <c r="Q180" s="171">
        <v>18360</v>
      </c>
      <c r="R180" s="163">
        <f t="shared" si="28"/>
        <v>0</v>
      </c>
      <c r="S180" s="211">
        <f>[1]OCT!AI180</f>
        <v>0</v>
      </c>
      <c r="T180" s="163">
        <f t="shared" si="29"/>
        <v>0</v>
      </c>
      <c r="U180" s="209"/>
      <c r="V180" t="s">
        <v>352</v>
      </c>
      <c r="X180" s="201">
        <f>'[1]AUG OLD'!AI180</f>
        <v>0</v>
      </c>
      <c r="Y180" s="171">
        <v>17830</v>
      </c>
      <c r="Z180" s="202">
        <f t="shared" si="33"/>
        <v>0</v>
      </c>
      <c r="AA180" t="s">
        <v>352</v>
      </c>
      <c r="AB180" s="203">
        <f>'[1]SEPT NEW '!AI180</f>
        <v>0</v>
      </c>
      <c r="AC180" s="171">
        <v>18360</v>
      </c>
      <c r="AD180" s="202">
        <f t="shared" si="32"/>
        <v>0</v>
      </c>
      <c r="AE180" t="s">
        <v>352</v>
      </c>
      <c r="AF180" s="203">
        <f>[1]OCT!AI180</f>
        <v>0</v>
      </c>
      <c r="AG180" s="171">
        <v>18360</v>
      </c>
      <c r="AH180" s="202">
        <f t="shared" si="30"/>
        <v>0</v>
      </c>
      <c r="AJ180" t="s">
        <v>352</v>
      </c>
      <c r="AK180" s="192">
        <f t="shared" si="31"/>
        <v>0</v>
      </c>
      <c r="AL180" s="181"/>
      <c r="AM180"/>
      <c r="AO180"/>
      <c r="AP180"/>
      <c r="AR180"/>
      <c r="AS180"/>
      <c r="AU180"/>
      <c r="AV180"/>
      <c r="AW180"/>
      <c r="AX180"/>
    </row>
    <row r="181" spans="1:50">
      <c r="A181" t="s">
        <v>353</v>
      </c>
      <c r="B181" s="197">
        <f>'[1]AUG OLD'!B181</f>
        <v>0</v>
      </c>
      <c r="C181" s="171">
        <v>17370</v>
      </c>
      <c r="D181" s="163">
        <f t="shared" si="38"/>
        <v>0</v>
      </c>
      <c r="E181" s="164">
        <f>'[1]AUG OLD'!AI181</f>
        <v>0</v>
      </c>
      <c r="F181" s="163">
        <f t="shared" si="39"/>
        <v>0</v>
      </c>
      <c r="G181" s="209"/>
      <c r="H181" t="s">
        <v>353</v>
      </c>
      <c r="I181" s="197">
        <f>'[1]SEPT NEW '!B181</f>
        <v>0</v>
      </c>
      <c r="J181" s="171">
        <v>17890</v>
      </c>
      <c r="K181" s="163">
        <f t="shared" si="40"/>
        <v>0</v>
      </c>
      <c r="L181" s="164">
        <f>'[1]SEPT NEW '!AI181</f>
        <v>0</v>
      </c>
      <c r="M181" s="163">
        <f t="shared" si="41"/>
        <v>0</v>
      </c>
      <c r="N181" s="209"/>
      <c r="O181" t="s">
        <v>353</v>
      </c>
      <c r="P181" s="200">
        <f>[1]OCT!B181</f>
        <v>0</v>
      </c>
      <c r="Q181" s="171">
        <v>17890</v>
      </c>
      <c r="R181" s="163">
        <f t="shared" si="28"/>
        <v>0</v>
      </c>
      <c r="S181" s="211">
        <f>[1]OCT!AI181</f>
        <v>0</v>
      </c>
      <c r="T181" s="163">
        <f t="shared" si="29"/>
        <v>0</v>
      </c>
      <c r="U181" s="209"/>
      <c r="V181" t="s">
        <v>353</v>
      </c>
      <c r="X181" s="201">
        <f>'[1]AUG OLD'!AI181</f>
        <v>0</v>
      </c>
      <c r="Y181" s="171">
        <v>17370</v>
      </c>
      <c r="Z181" s="202">
        <f t="shared" si="33"/>
        <v>0</v>
      </c>
      <c r="AA181" t="s">
        <v>353</v>
      </c>
      <c r="AB181" s="203">
        <f>'[1]SEPT NEW '!AI181</f>
        <v>0</v>
      </c>
      <c r="AC181" s="171">
        <v>17890</v>
      </c>
      <c r="AD181" s="202">
        <f t="shared" si="32"/>
        <v>0</v>
      </c>
      <c r="AE181" t="s">
        <v>353</v>
      </c>
      <c r="AF181" s="203">
        <f>[1]OCT!AI181</f>
        <v>0</v>
      </c>
      <c r="AG181" s="171">
        <v>17890</v>
      </c>
      <c r="AH181" s="202">
        <f t="shared" si="30"/>
        <v>0</v>
      </c>
      <c r="AJ181" t="s">
        <v>353</v>
      </c>
      <c r="AK181" s="192">
        <f t="shared" si="31"/>
        <v>0</v>
      </c>
      <c r="AL181" s="181"/>
      <c r="AM181"/>
      <c r="AO181"/>
      <c r="AP181"/>
      <c r="AR181"/>
      <c r="AS181"/>
      <c r="AU181"/>
      <c r="AV181"/>
      <c r="AW181"/>
      <c r="AX181"/>
    </row>
    <row r="182" spans="1:50">
      <c r="A182" t="s">
        <v>330</v>
      </c>
      <c r="B182" s="197">
        <f>'[1]AUG OLD'!B182</f>
        <v>0</v>
      </c>
      <c r="C182" s="171">
        <v>16770</v>
      </c>
      <c r="D182" s="163">
        <f t="shared" si="38"/>
        <v>0</v>
      </c>
      <c r="E182" s="164">
        <f>'[1]AUG OLD'!AI182</f>
        <v>0</v>
      </c>
      <c r="F182" s="163">
        <f t="shared" si="39"/>
        <v>0</v>
      </c>
      <c r="G182" s="209"/>
      <c r="H182" t="s">
        <v>330</v>
      </c>
      <c r="I182" s="197">
        <f>'[1]SEPT NEW '!B182</f>
        <v>0</v>
      </c>
      <c r="J182" s="171">
        <v>17270</v>
      </c>
      <c r="K182" s="163">
        <f t="shared" si="40"/>
        <v>0</v>
      </c>
      <c r="L182" s="164">
        <f>'[1]SEPT NEW '!AI182</f>
        <v>0</v>
      </c>
      <c r="M182" s="163">
        <f t="shared" si="41"/>
        <v>0</v>
      </c>
      <c r="N182" s="209"/>
      <c r="O182" t="s">
        <v>330</v>
      </c>
      <c r="P182" s="200">
        <f>[1]OCT!B182</f>
        <v>0</v>
      </c>
      <c r="Q182" s="171">
        <v>17270</v>
      </c>
      <c r="R182" s="163">
        <f t="shared" si="28"/>
        <v>0</v>
      </c>
      <c r="S182" s="211">
        <f>[1]OCT!AI182</f>
        <v>0</v>
      </c>
      <c r="T182" s="163">
        <f t="shared" si="29"/>
        <v>0</v>
      </c>
      <c r="U182" s="209"/>
      <c r="V182" t="s">
        <v>330</v>
      </c>
      <c r="X182" s="201">
        <f>'[1]AUG OLD'!AI182</f>
        <v>0</v>
      </c>
      <c r="Y182" s="171">
        <v>16770</v>
      </c>
      <c r="Z182" s="202">
        <f t="shared" si="33"/>
        <v>0</v>
      </c>
      <c r="AA182" t="s">
        <v>330</v>
      </c>
      <c r="AB182" s="203">
        <f>'[1]SEPT NEW '!AI182</f>
        <v>0</v>
      </c>
      <c r="AC182" s="171">
        <v>17270</v>
      </c>
      <c r="AD182" s="202">
        <f t="shared" si="32"/>
        <v>0</v>
      </c>
      <c r="AE182" t="s">
        <v>330</v>
      </c>
      <c r="AF182" s="203">
        <f>[1]OCT!AI182</f>
        <v>0</v>
      </c>
      <c r="AG182" s="171">
        <v>17270</v>
      </c>
      <c r="AH182" s="202">
        <f t="shared" si="30"/>
        <v>0</v>
      </c>
      <c r="AJ182" t="s">
        <v>330</v>
      </c>
      <c r="AK182" s="192">
        <f t="shared" si="31"/>
        <v>0</v>
      </c>
      <c r="AL182" s="181"/>
      <c r="AM182"/>
      <c r="AO182"/>
      <c r="AP182"/>
      <c r="AR182"/>
      <c r="AS182"/>
      <c r="AU182"/>
      <c r="AV182"/>
      <c r="AW182"/>
      <c r="AX182"/>
    </row>
    <row r="183" spans="1:50">
      <c r="A183" t="s">
        <v>354</v>
      </c>
      <c r="B183" s="197">
        <f>'[1]AUG OLD'!B183</f>
        <v>0</v>
      </c>
      <c r="C183" s="171">
        <v>8790</v>
      </c>
      <c r="D183" s="163">
        <f t="shared" si="38"/>
        <v>0</v>
      </c>
      <c r="E183" s="164">
        <f>'[1]AUG OLD'!AI183</f>
        <v>0</v>
      </c>
      <c r="F183" s="163">
        <f t="shared" si="39"/>
        <v>0</v>
      </c>
      <c r="G183" s="209"/>
      <c r="H183" t="s">
        <v>355</v>
      </c>
      <c r="I183" s="197">
        <f>'[1]SEPT NEW '!B183</f>
        <v>0</v>
      </c>
      <c r="J183" s="171">
        <v>11690</v>
      </c>
      <c r="K183" s="163">
        <f t="shared" si="40"/>
        <v>0</v>
      </c>
      <c r="L183" s="164">
        <f>'[1]SEPT NEW '!AI183</f>
        <v>0</v>
      </c>
      <c r="M183" s="163">
        <f t="shared" si="41"/>
        <v>0</v>
      </c>
      <c r="N183" s="209"/>
      <c r="O183" t="s">
        <v>355</v>
      </c>
      <c r="P183" s="200">
        <f>[1]OCT!B183</f>
        <v>0</v>
      </c>
      <c r="Q183" s="171">
        <v>11690</v>
      </c>
      <c r="R183" s="163">
        <f t="shared" si="28"/>
        <v>0</v>
      </c>
      <c r="S183" s="211">
        <f>[1]OCT!AI183</f>
        <v>0</v>
      </c>
      <c r="T183" s="163">
        <f t="shared" si="29"/>
        <v>0</v>
      </c>
      <c r="U183" s="209"/>
      <c r="V183" t="s">
        <v>354</v>
      </c>
      <c r="X183" s="201">
        <f>'[1]AUG OLD'!AI183</f>
        <v>0</v>
      </c>
      <c r="Y183" s="171">
        <v>8790</v>
      </c>
      <c r="Z183" s="202">
        <f t="shared" si="33"/>
        <v>0</v>
      </c>
      <c r="AA183" t="s">
        <v>354</v>
      </c>
      <c r="AB183" s="203">
        <f>'[1]SEPT NEW '!AI183</f>
        <v>0</v>
      </c>
      <c r="AC183" s="171">
        <v>11690</v>
      </c>
      <c r="AD183" s="202">
        <f t="shared" si="32"/>
        <v>0</v>
      </c>
      <c r="AE183" t="s">
        <v>354</v>
      </c>
      <c r="AF183" s="203">
        <f>[1]OCT!AI183</f>
        <v>0</v>
      </c>
      <c r="AG183" s="171">
        <v>11690</v>
      </c>
      <c r="AH183" s="202">
        <f t="shared" si="30"/>
        <v>0</v>
      </c>
      <c r="AJ183" t="s">
        <v>354</v>
      </c>
      <c r="AK183" s="192">
        <f t="shared" si="31"/>
        <v>0</v>
      </c>
      <c r="AL183" s="181"/>
      <c r="AM183"/>
      <c r="AO183"/>
      <c r="AP183"/>
      <c r="AR183"/>
      <c r="AS183"/>
      <c r="AU183"/>
      <c r="AV183"/>
      <c r="AW183"/>
      <c r="AX183"/>
    </row>
    <row r="184" spans="1:50">
      <c r="A184" t="s">
        <v>356</v>
      </c>
      <c r="B184" s="197">
        <f>'[1]AUG OLD'!B184</f>
        <v>0</v>
      </c>
      <c r="C184" s="171">
        <v>9440</v>
      </c>
      <c r="D184" s="163">
        <f t="shared" si="38"/>
        <v>0</v>
      </c>
      <c r="E184" s="164">
        <f>'[1]AUG OLD'!AI184</f>
        <v>0</v>
      </c>
      <c r="F184" s="163">
        <f t="shared" si="39"/>
        <v>0</v>
      </c>
      <c r="G184" s="209"/>
      <c r="H184" t="s">
        <v>356</v>
      </c>
      <c r="I184" s="197">
        <f>'[1]SEPT NEW '!B184</f>
        <v>0</v>
      </c>
      <c r="J184" s="171">
        <v>9720</v>
      </c>
      <c r="K184" s="163">
        <f t="shared" si="40"/>
        <v>0</v>
      </c>
      <c r="L184" s="164">
        <f>'[1]SEPT NEW '!AI184</f>
        <v>0</v>
      </c>
      <c r="M184" s="163">
        <f t="shared" si="41"/>
        <v>0</v>
      </c>
      <c r="N184" s="209"/>
      <c r="O184" t="s">
        <v>356</v>
      </c>
      <c r="P184" s="200">
        <f>[1]OCT!B184</f>
        <v>0</v>
      </c>
      <c r="Q184" s="171">
        <v>9720</v>
      </c>
      <c r="R184" s="163">
        <f t="shared" si="28"/>
        <v>0</v>
      </c>
      <c r="S184" s="211">
        <f>[1]OCT!AI184</f>
        <v>0</v>
      </c>
      <c r="T184" s="163">
        <f t="shared" si="29"/>
        <v>0</v>
      </c>
      <c r="U184" s="209"/>
      <c r="V184" t="s">
        <v>356</v>
      </c>
      <c r="X184" s="201">
        <f>'[1]AUG OLD'!AI184</f>
        <v>0</v>
      </c>
      <c r="Y184" s="171">
        <v>9440</v>
      </c>
      <c r="Z184" s="202">
        <f t="shared" si="33"/>
        <v>0</v>
      </c>
      <c r="AA184" t="s">
        <v>356</v>
      </c>
      <c r="AB184" s="203">
        <f>'[1]SEPT NEW '!AI184</f>
        <v>0</v>
      </c>
      <c r="AC184" s="171">
        <v>9720</v>
      </c>
      <c r="AD184" s="202">
        <f t="shared" si="32"/>
        <v>0</v>
      </c>
      <c r="AE184" t="s">
        <v>356</v>
      </c>
      <c r="AF184" s="203">
        <f>[1]OCT!AI184</f>
        <v>0</v>
      </c>
      <c r="AG184" s="171">
        <v>9720</v>
      </c>
      <c r="AH184" s="202">
        <f t="shared" si="30"/>
        <v>0</v>
      </c>
      <c r="AJ184" t="s">
        <v>356</v>
      </c>
      <c r="AK184" s="192">
        <f t="shared" si="31"/>
        <v>0</v>
      </c>
      <c r="AL184" s="181"/>
      <c r="AM184"/>
      <c r="AO184"/>
      <c r="AP184"/>
      <c r="AR184"/>
      <c r="AS184"/>
      <c r="AU184"/>
      <c r="AV184"/>
      <c r="AW184"/>
      <c r="AX184"/>
    </row>
    <row r="185" spans="1:50">
      <c r="A185" t="s">
        <v>357</v>
      </c>
      <c r="B185" s="197">
        <f>'[1]AUG OLD'!B185</f>
        <v>0</v>
      </c>
      <c r="C185" s="171"/>
      <c r="D185" s="163">
        <f t="shared" si="38"/>
        <v>0</v>
      </c>
      <c r="E185" s="164">
        <f>'[1]AUG OLD'!AI185</f>
        <v>0</v>
      </c>
      <c r="F185" s="163">
        <f t="shared" si="39"/>
        <v>0</v>
      </c>
      <c r="G185" s="209"/>
      <c r="H185" t="s">
        <v>358</v>
      </c>
      <c r="I185" s="197">
        <f>'[1]SEPT NEW '!B185</f>
        <v>0</v>
      </c>
      <c r="J185" s="171">
        <v>9050</v>
      </c>
      <c r="K185" s="163">
        <f t="shared" si="40"/>
        <v>0</v>
      </c>
      <c r="L185" s="164">
        <f>'[1]SEPT NEW '!AI185</f>
        <v>0</v>
      </c>
      <c r="M185" s="163">
        <f t="shared" si="41"/>
        <v>0</v>
      </c>
      <c r="N185" s="209"/>
      <c r="O185" t="s">
        <v>358</v>
      </c>
      <c r="P185" s="200">
        <f>[1]OCT!B185</f>
        <v>0</v>
      </c>
      <c r="Q185" s="171">
        <v>9050</v>
      </c>
      <c r="R185" s="163">
        <f t="shared" si="28"/>
        <v>0</v>
      </c>
      <c r="S185" s="211">
        <f>[1]OCT!AI185</f>
        <v>0</v>
      </c>
      <c r="T185" s="163">
        <f t="shared" si="29"/>
        <v>0</v>
      </c>
      <c r="U185" s="209"/>
      <c r="V185" t="s">
        <v>357</v>
      </c>
      <c r="X185" s="201">
        <f>'[1]AUG OLD'!AI185</f>
        <v>0</v>
      </c>
      <c r="Y185" s="171"/>
      <c r="Z185" s="202">
        <f t="shared" si="33"/>
        <v>0</v>
      </c>
      <c r="AA185" t="s">
        <v>357</v>
      </c>
      <c r="AB185" s="203">
        <f>'[1]SEPT NEW '!AI185</f>
        <v>0</v>
      </c>
      <c r="AC185" s="171">
        <v>9050</v>
      </c>
      <c r="AD185" s="202">
        <f t="shared" si="32"/>
        <v>0</v>
      </c>
      <c r="AE185" t="s">
        <v>357</v>
      </c>
      <c r="AF185" s="203">
        <f>[1]OCT!AI185</f>
        <v>0</v>
      </c>
      <c r="AG185" s="171">
        <v>9050</v>
      </c>
      <c r="AH185" s="202">
        <f t="shared" si="30"/>
        <v>0</v>
      </c>
      <c r="AJ185" t="s">
        <v>357</v>
      </c>
      <c r="AK185" s="192">
        <f t="shared" si="31"/>
        <v>0</v>
      </c>
      <c r="AL185" s="181"/>
      <c r="AM185"/>
      <c r="AO185"/>
      <c r="AP185"/>
      <c r="AR185"/>
      <c r="AS185"/>
      <c r="AU185"/>
      <c r="AV185"/>
      <c r="AW185"/>
      <c r="AX185"/>
    </row>
    <row r="186" spans="1:50">
      <c r="A186" t="s">
        <v>359</v>
      </c>
      <c r="B186" s="197">
        <f>'[1]AUG OLD'!B186</f>
        <v>0</v>
      </c>
      <c r="C186" s="171">
        <v>14850</v>
      </c>
      <c r="D186" s="163">
        <f t="shared" si="38"/>
        <v>0</v>
      </c>
      <c r="E186" s="164">
        <f>'[1]AUG OLD'!AI186</f>
        <v>0</v>
      </c>
      <c r="F186" s="163">
        <f t="shared" si="39"/>
        <v>0</v>
      </c>
      <c r="G186" s="209"/>
      <c r="H186" t="s">
        <v>359</v>
      </c>
      <c r="I186" s="197">
        <f>'[1]SEPT NEW '!B186</f>
        <v>0</v>
      </c>
      <c r="J186" s="171">
        <v>15300</v>
      </c>
      <c r="K186" s="163">
        <f t="shared" si="40"/>
        <v>0</v>
      </c>
      <c r="L186" s="164">
        <f>'[1]SEPT NEW '!AI186</f>
        <v>0</v>
      </c>
      <c r="M186" s="163">
        <f t="shared" si="41"/>
        <v>0</v>
      </c>
      <c r="N186" s="209"/>
      <c r="O186" t="s">
        <v>359</v>
      </c>
      <c r="P186" s="200">
        <f>[1]OCT!B186</f>
        <v>0</v>
      </c>
      <c r="Q186" s="171">
        <v>15300</v>
      </c>
      <c r="R186" s="163">
        <f t="shared" si="28"/>
        <v>0</v>
      </c>
      <c r="S186" s="211">
        <f>[1]OCT!AI186</f>
        <v>0</v>
      </c>
      <c r="T186" s="163">
        <f t="shared" si="29"/>
        <v>0</v>
      </c>
      <c r="U186" s="209"/>
      <c r="V186" t="s">
        <v>359</v>
      </c>
      <c r="X186" s="201">
        <f>'[1]AUG OLD'!AI186</f>
        <v>0</v>
      </c>
      <c r="Y186" s="171">
        <v>14850</v>
      </c>
      <c r="Z186" s="202">
        <f t="shared" si="33"/>
        <v>0</v>
      </c>
      <c r="AA186" t="s">
        <v>359</v>
      </c>
      <c r="AB186" s="203">
        <f>'[1]SEPT NEW '!AI186</f>
        <v>0</v>
      </c>
      <c r="AC186" s="171">
        <v>15300</v>
      </c>
      <c r="AD186" s="202">
        <f t="shared" si="32"/>
        <v>0</v>
      </c>
      <c r="AE186" t="s">
        <v>359</v>
      </c>
      <c r="AF186" s="203">
        <f>[1]OCT!AI186</f>
        <v>0</v>
      </c>
      <c r="AG186" s="171">
        <v>15300</v>
      </c>
      <c r="AH186" s="202">
        <f t="shared" si="30"/>
        <v>0</v>
      </c>
      <c r="AJ186" t="s">
        <v>359</v>
      </c>
      <c r="AK186" s="192">
        <f t="shared" si="31"/>
        <v>0</v>
      </c>
      <c r="AL186" s="181"/>
      <c r="AM186"/>
      <c r="AO186"/>
      <c r="AP186"/>
      <c r="AR186"/>
      <c r="AS186"/>
      <c r="AU186"/>
      <c r="AV186"/>
      <c r="AW186"/>
      <c r="AX186"/>
    </row>
    <row r="187" spans="1:50">
      <c r="A187" t="s">
        <v>326</v>
      </c>
      <c r="B187" s="197">
        <f>'[1]AUG OLD'!B187</f>
        <v>0</v>
      </c>
      <c r="C187" s="171">
        <v>14390</v>
      </c>
      <c r="D187" s="163">
        <f t="shared" si="38"/>
        <v>0</v>
      </c>
      <c r="E187" s="164">
        <f>'[1]AUG OLD'!AI187</f>
        <v>0</v>
      </c>
      <c r="F187" s="163">
        <f t="shared" si="39"/>
        <v>0</v>
      </c>
      <c r="G187" s="209"/>
      <c r="H187" t="s">
        <v>326</v>
      </c>
      <c r="I187" s="197">
        <f>'[1]SEPT NEW '!B187</f>
        <v>0</v>
      </c>
      <c r="J187" s="171">
        <v>14820</v>
      </c>
      <c r="K187" s="163">
        <f t="shared" si="40"/>
        <v>0</v>
      </c>
      <c r="L187" s="164">
        <f>'[1]SEPT NEW '!AI187</f>
        <v>0</v>
      </c>
      <c r="M187" s="163">
        <f t="shared" si="41"/>
        <v>0</v>
      </c>
      <c r="N187" s="209"/>
      <c r="O187" t="s">
        <v>326</v>
      </c>
      <c r="P187" s="200">
        <f>[1]OCT!B187</f>
        <v>0</v>
      </c>
      <c r="Q187" s="171">
        <v>14820</v>
      </c>
      <c r="R187" s="163">
        <f t="shared" si="28"/>
        <v>0</v>
      </c>
      <c r="S187" s="211">
        <f>[1]OCT!AI187</f>
        <v>0</v>
      </c>
      <c r="T187" s="163">
        <f t="shared" si="29"/>
        <v>0</v>
      </c>
      <c r="U187" s="209"/>
      <c r="V187" t="s">
        <v>326</v>
      </c>
      <c r="X187" s="201">
        <f>'[1]AUG OLD'!AI187</f>
        <v>0</v>
      </c>
      <c r="Y187" s="171">
        <v>14390</v>
      </c>
      <c r="Z187" s="202">
        <f t="shared" si="33"/>
        <v>0</v>
      </c>
      <c r="AA187" t="s">
        <v>326</v>
      </c>
      <c r="AB187" s="203">
        <f>'[1]SEPT NEW '!AI187</f>
        <v>0</v>
      </c>
      <c r="AC187" s="171">
        <v>14820</v>
      </c>
      <c r="AD187" s="202">
        <f t="shared" si="32"/>
        <v>0</v>
      </c>
      <c r="AE187" t="s">
        <v>326</v>
      </c>
      <c r="AF187" s="203">
        <f>[1]OCT!AI187</f>
        <v>0</v>
      </c>
      <c r="AG187" s="171">
        <v>14820</v>
      </c>
      <c r="AH187" s="202">
        <f t="shared" si="30"/>
        <v>0</v>
      </c>
      <c r="AJ187" t="s">
        <v>326</v>
      </c>
      <c r="AK187" s="192">
        <f t="shared" si="31"/>
        <v>0</v>
      </c>
      <c r="AL187" s="181"/>
      <c r="AM187"/>
      <c r="AO187"/>
      <c r="AP187"/>
      <c r="AR187"/>
      <c r="AS187"/>
      <c r="AU187"/>
      <c r="AV187"/>
      <c r="AW187"/>
      <c r="AX187"/>
    </row>
    <row r="188" spans="1:50">
      <c r="A188" t="s">
        <v>329</v>
      </c>
      <c r="B188" s="197">
        <f>'[1]AUG OLD'!B188</f>
        <v>0</v>
      </c>
      <c r="C188" s="171">
        <v>14830</v>
      </c>
      <c r="D188" s="163">
        <f t="shared" si="38"/>
        <v>0</v>
      </c>
      <c r="E188" s="164">
        <f>'[1]AUG OLD'!AI188</f>
        <v>0</v>
      </c>
      <c r="F188" s="163">
        <f t="shared" si="39"/>
        <v>0</v>
      </c>
      <c r="G188" s="209"/>
      <c r="H188" t="s">
        <v>329</v>
      </c>
      <c r="I188" s="197">
        <f>'[1]SEPT NEW '!B188</f>
        <v>0</v>
      </c>
      <c r="J188" s="171">
        <v>15270</v>
      </c>
      <c r="K188" s="163">
        <f t="shared" si="40"/>
        <v>0</v>
      </c>
      <c r="L188" s="164">
        <f>'[1]SEPT NEW '!AI188</f>
        <v>0</v>
      </c>
      <c r="M188" s="163">
        <f t="shared" si="41"/>
        <v>0</v>
      </c>
      <c r="N188" s="209"/>
      <c r="O188" t="s">
        <v>329</v>
      </c>
      <c r="P188" s="200">
        <f>[1]OCT!B188</f>
        <v>0</v>
      </c>
      <c r="Q188" s="171">
        <v>15270</v>
      </c>
      <c r="R188" s="163">
        <f t="shared" si="28"/>
        <v>0</v>
      </c>
      <c r="S188" s="211">
        <f>[1]OCT!AI188</f>
        <v>0</v>
      </c>
      <c r="T188" s="163">
        <f t="shared" si="29"/>
        <v>0</v>
      </c>
      <c r="U188" s="209"/>
      <c r="V188" t="s">
        <v>329</v>
      </c>
      <c r="X188" s="201">
        <f>'[1]AUG OLD'!AI188</f>
        <v>0</v>
      </c>
      <c r="Y188" s="171">
        <v>14830</v>
      </c>
      <c r="Z188" s="202">
        <f t="shared" si="33"/>
        <v>0</v>
      </c>
      <c r="AA188" t="s">
        <v>329</v>
      </c>
      <c r="AB188" s="203">
        <f>'[1]SEPT NEW '!AI188</f>
        <v>0</v>
      </c>
      <c r="AC188" s="171">
        <v>15270</v>
      </c>
      <c r="AD188" s="202">
        <f t="shared" si="32"/>
        <v>0</v>
      </c>
      <c r="AE188" t="s">
        <v>329</v>
      </c>
      <c r="AF188" s="203">
        <f>[1]OCT!AI188</f>
        <v>0</v>
      </c>
      <c r="AG188" s="171">
        <v>15270</v>
      </c>
      <c r="AH188" s="202">
        <f t="shared" si="30"/>
        <v>0</v>
      </c>
      <c r="AJ188" t="s">
        <v>329</v>
      </c>
      <c r="AK188" s="192">
        <f t="shared" si="31"/>
        <v>0</v>
      </c>
      <c r="AL188" s="181"/>
      <c r="AM188"/>
      <c r="AO188"/>
      <c r="AP188"/>
      <c r="AR188"/>
      <c r="AS188"/>
      <c r="AU188"/>
      <c r="AV188"/>
      <c r="AW188"/>
      <c r="AX188"/>
    </row>
    <row r="189" spans="1:50">
      <c r="A189" t="s">
        <v>328</v>
      </c>
      <c r="B189" s="197">
        <f>'[1]AUG OLD'!B189</f>
        <v>0</v>
      </c>
      <c r="C189" s="171">
        <v>10350</v>
      </c>
      <c r="D189" s="163">
        <f t="shared" si="38"/>
        <v>0</v>
      </c>
      <c r="E189" s="164">
        <f>'[1]AUG OLD'!AI189</f>
        <v>0</v>
      </c>
      <c r="F189" s="163">
        <f t="shared" si="39"/>
        <v>0</v>
      </c>
      <c r="G189" s="209"/>
      <c r="H189" t="s">
        <v>328</v>
      </c>
      <c r="I189" s="197">
        <f>'[1]SEPT NEW '!B189</f>
        <v>0</v>
      </c>
      <c r="J189" s="171">
        <v>10660</v>
      </c>
      <c r="K189" s="163">
        <f t="shared" si="40"/>
        <v>0</v>
      </c>
      <c r="L189" s="164">
        <f>'[1]SEPT NEW '!AI189</f>
        <v>0</v>
      </c>
      <c r="M189" s="163">
        <f t="shared" si="41"/>
        <v>0</v>
      </c>
      <c r="N189" s="209"/>
      <c r="O189" t="s">
        <v>328</v>
      </c>
      <c r="P189" s="200">
        <f>[1]OCT!B189</f>
        <v>0</v>
      </c>
      <c r="Q189" s="171">
        <v>10660</v>
      </c>
      <c r="R189" s="163">
        <f t="shared" si="28"/>
        <v>0</v>
      </c>
      <c r="S189" s="211">
        <f>[1]OCT!AI189</f>
        <v>0</v>
      </c>
      <c r="T189" s="163">
        <f t="shared" si="29"/>
        <v>0</v>
      </c>
      <c r="U189" s="209"/>
      <c r="V189" t="s">
        <v>328</v>
      </c>
      <c r="X189" s="201">
        <f>'[1]AUG OLD'!AI189</f>
        <v>0</v>
      </c>
      <c r="Y189" s="171">
        <v>10350</v>
      </c>
      <c r="Z189" s="202">
        <f t="shared" si="33"/>
        <v>0</v>
      </c>
      <c r="AA189" t="s">
        <v>328</v>
      </c>
      <c r="AB189" s="203">
        <f>'[1]SEPT NEW '!AI189</f>
        <v>0</v>
      </c>
      <c r="AC189" s="171">
        <v>10660</v>
      </c>
      <c r="AD189" s="202">
        <f t="shared" si="32"/>
        <v>0</v>
      </c>
      <c r="AE189" t="s">
        <v>328</v>
      </c>
      <c r="AF189" s="203">
        <f>[1]OCT!AI189</f>
        <v>0</v>
      </c>
      <c r="AG189" s="171">
        <v>10660</v>
      </c>
      <c r="AH189" s="202">
        <f t="shared" si="30"/>
        <v>0</v>
      </c>
      <c r="AJ189" t="s">
        <v>328</v>
      </c>
      <c r="AK189" s="192">
        <f t="shared" si="31"/>
        <v>0</v>
      </c>
      <c r="AL189" s="181"/>
      <c r="AM189"/>
      <c r="AO189"/>
      <c r="AP189"/>
      <c r="AR189"/>
      <c r="AS189"/>
      <c r="AU189"/>
      <c r="AV189"/>
      <c r="AW189"/>
      <c r="AX189"/>
    </row>
    <row r="190" spans="1:50">
      <c r="A190" t="s">
        <v>323</v>
      </c>
      <c r="B190" s="197">
        <f>'[1]AUG OLD'!B190</f>
        <v>0</v>
      </c>
      <c r="C190" s="171">
        <v>10960</v>
      </c>
      <c r="D190" s="163">
        <f t="shared" si="38"/>
        <v>0</v>
      </c>
      <c r="E190" s="164">
        <f>'[1]AUG OLD'!AI190</f>
        <v>0</v>
      </c>
      <c r="F190" s="163">
        <f t="shared" si="39"/>
        <v>0</v>
      </c>
      <c r="G190" s="209"/>
      <c r="H190" t="s">
        <v>323</v>
      </c>
      <c r="I190" s="197">
        <f>'[1]SEPT NEW '!B190</f>
        <v>0</v>
      </c>
      <c r="J190" s="171">
        <v>11290</v>
      </c>
      <c r="K190" s="163">
        <f t="shared" si="40"/>
        <v>0</v>
      </c>
      <c r="L190" s="164">
        <f>'[1]SEPT NEW '!AI190</f>
        <v>0</v>
      </c>
      <c r="M190" s="163">
        <f t="shared" si="41"/>
        <v>0</v>
      </c>
      <c r="N190" s="209"/>
      <c r="O190" t="s">
        <v>323</v>
      </c>
      <c r="P190" s="200">
        <f>[1]OCT!B190</f>
        <v>0</v>
      </c>
      <c r="Q190" s="171">
        <v>11290</v>
      </c>
      <c r="R190" s="163">
        <f t="shared" si="28"/>
        <v>0</v>
      </c>
      <c r="S190" s="211">
        <f>[1]OCT!AI190</f>
        <v>0</v>
      </c>
      <c r="T190" s="163">
        <f t="shared" si="29"/>
        <v>0</v>
      </c>
      <c r="U190" s="209"/>
      <c r="V190" t="s">
        <v>323</v>
      </c>
      <c r="X190" s="201">
        <f>'[1]AUG OLD'!AI190</f>
        <v>0</v>
      </c>
      <c r="Y190" s="171">
        <v>10960</v>
      </c>
      <c r="Z190" s="202">
        <f t="shared" si="33"/>
        <v>0</v>
      </c>
      <c r="AA190" t="s">
        <v>323</v>
      </c>
      <c r="AB190" s="203">
        <f>'[1]SEPT NEW '!AI190</f>
        <v>0</v>
      </c>
      <c r="AC190" s="171">
        <v>11290</v>
      </c>
      <c r="AD190" s="202">
        <f t="shared" si="32"/>
        <v>0</v>
      </c>
      <c r="AE190" t="s">
        <v>323</v>
      </c>
      <c r="AF190" s="203">
        <f>[1]OCT!AI190</f>
        <v>0</v>
      </c>
      <c r="AG190" s="171">
        <v>11290</v>
      </c>
      <c r="AH190" s="202">
        <f t="shared" si="30"/>
        <v>0</v>
      </c>
      <c r="AJ190" t="s">
        <v>323</v>
      </c>
      <c r="AK190" s="192">
        <f t="shared" si="31"/>
        <v>0</v>
      </c>
      <c r="AL190" s="181"/>
      <c r="AM190"/>
      <c r="AO190"/>
      <c r="AP190"/>
      <c r="AR190"/>
      <c r="AS190"/>
      <c r="AU190"/>
      <c r="AV190"/>
      <c r="AW190"/>
      <c r="AX190"/>
    </row>
    <row r="191" spans="1:50">
      <c r="B191" s="197">
        <f>'[1]AUG OLD'!B191</f>
        <v>0</v>
      </c>
      <c r="C191" s="171"/>
      <c r="D191" s="163">
        <f t="shared" si="38"/>
        <v>0</v>
      </c>
      <c r="E191" s="164">
        <f>'[1]AUG OLD'!AI191</f>
        <v>0</v>
      </c>
      <c r="F191" s="163">
        <f t="shared" si="39"/>
        <v>0</v>
      </c>
      <c r="G191" s="209"/>
      <c r="I191" s="197">
        <f>'[1]SEPT NEW '!B191</f>
        <v>0</v>
      </c>
      <c r="J191" s="171"/>
      <c r="K191" s="163">
        <f t="shared" si="40"/>
        <v>0</v>
      </c>
      <c r="L191" s="164">
        <f>'[1]SEPT NEW '!AI191</f>
        <v>0</v>
      </c>
      <c r="M191" s="163">
        <f t="shared" si="41"/>
        <v>0</v>
      </c>
      <c r="N191" s="209"/>
      <c r="P191" s="200">
        <f>[1]OCT!B191</f>
        <v>0</v>
      </c>
      <c r="Q191" s="171"/>
      <c r="R191" s="163">
        <f t="shared" si="28"/>
        <v>0</v>
      </c>
      <c r="S191" s="211">
        <f>[1]OCT!AI191</f>
        <v>0</v>
      </c>
      <c r="T191" s="163">
        <f t="shared" si="29"/>
        <v>0</v>
      </c>
      <c r="U191" s="209"/>
      <c r="X191" s="201">
        <f>'[1]AUG OLD'!AI191</f>
        <v>0</v>
      </c>
      <c r="Y191" s="171"/>
      <c r="Z191" s="202">
        <f t="shared" si="33"/>
        <v>0</v>
      </c>
      <c r="AB191" s="203">
        <f>'[1]SEPT NEW '!AI191</f>
        <v>0</v>
      </c>
      <c r="AC191" s="171"/>
      <c r="AD191" s="202">
        <f t="shared" si="32"/>
        <v>0</v>
      </c>
      <c r="AF191" s="203">
        <f>[1]OCT!AI191</f>
        <v>0</v>
      </c>
      <c r="AG191" s="171"/>
      <c r="AH191" s="202">
        <f t="shared" si="30"/>
        <v>0</v>
      </c>
      <c r="AK191" s="192">
        <f t="shared" si="31"/>
        <v>0</v>
      </c>
      <c r="AL191" s="181"/>
      <c r="AM191"/>
      <c r="AO191"/>
      <c r="AP191"/>
      <c r="AR191"/>
      <c r="AS191"/>
      <c r="AU191"/>
      <c r="AV191"/>
      <c r="AW191"/>
      <c r="AX191"/>
    </row>
    <row r="192" spans="1:50" ht="15.75">
      <c r="A192" s="206" t="s">
        <v>360</v>
      </c>
      <c r="B192" s="197">
        <f>'[1]AUG OLD'!B192</f>
        <v>0</v>
      </c>
      <c r="C192" s="171"/>
      <c r="D192" s="163">
        <f t="shared" si="38"/>
        <v>0</v>
      </c>
      <c r="E192" s="164">
        <f>'[1]AUG OLD'!AI192</f>
        <v>0</v>
      </c>
      <c r="F192" s="163">
        <f t="shared" si="39"/>
        <v>0</v>
      </c>
      <c r="G192" s="209"/>
      <c r="H192" s="206" t="s">
        <v>360</v>
      </c>
      <c r="I192" s="197">
        <f>'[1]SEPT NEW '!B192</f>
        <v>0</v>
      </c>
      <c r="J192" s="171"/>
      <c r="K192" s="163">
        <f t="shared" si="40"/>
        <v>0</v>
      </c>
      <c r="L192" s="164">
        <f>'[1]SEPT NEW '!AI192</f>
        <v>0</v>
      </c>
      <c r="M192" s="163">
        <f t="shared" si="41"/>
        <v>0</v>
      </c>
      <c r="N192" s="209"/>
      <c r="O192" s="206" t="s">
        <v>360</v>
      </c>
      <c r="P192" s="200">
        <f>[1]OCT!B192</f>
        <v>0</v>
      </c>
      <c r="Q192" s="171"/>
      <c r="R192" s="163">
        <f t="shared" si="28"/>
        <v>0</v>
      </c>
      <c r="S192" s="211">
        <f>[1]OCT!AI192</f>
        <v>0</v>
      </c>
      <c r="T192" s="163">
        <f t="shared" si="29"/>
        <v>0</v>
      </c>
      <c r="U192" s="209"/>
      <c r="V192" s="206" t="s">
        <v>360</v>
      </c>
      <c r="W192" s="206"/>
      <c r="X192" s="201">
        <f>'[1]AUG OLD'!AI192</f>
        <v>0</v>
      </c>
      <c r="Y192" s="171"/>
      <c r="Z192" s="202">
        <f t="shared" si="33"/>
        <v>0</v>
      </c>
      <c r="AA192" s="206" t="s">
        <v>360</v>
      </c>
      <c r="AB192" s="203">
        <f>'[1]SEPT NEW '!AI192</f>
        <v>0</v>
      </c>
      <c r="AC192" s="171"/>
      <c r="AD192" s="202">
        <f t="shared" si="32"/>
        <v>0</v>
      </c>
      <c r="AE192" s="206" t="s">
        <v>360</v>
      </c>
      <c r="AF192" s="203">
        <f>[1]OCT!AI192</f>
        <v>0</v>
      </c>
      <c r="AG192" s="171"/>
      <c r="AH192" s="202">
        <f t="shared" si="30"/>
        <v>0</v>
      </c>
      <c r="AJ192" s="206" t="s">
        <v>360</v>
      </c>
      <c r="AK192" s="192">
        <f t="shared" si="31"/>
        <v>0</v>
      </c>
      <c r="AL192" s="181"/>
      <c r="AM192"/>
      <c r="AO192"/>
      <c r="AP192"/>
      <c r="AR192"/>
      <c r="AS192"/>
      <c r="AU192"/>
      <c r="AV192"/>
      <c r="AW192"/>
      <c r="AX192"/>
    </row>
    <row r="193" spans="1:50">
      <c r="A193" t="s">
        <v>361</v>
      </c>
      <c r="B193" s="197">
        <f>'[1]AUG OLD'!B193</f>
        <v>0</v>
      </c>
      <c r="C193" s="171">
        <v>3260</v>
      </c>
      <c r="D193" s="163">
        <f t="shared" si="38"/>
        <v>0</v>
      </c>
      <c r="E193" s="164">
        <f>'[1]AUG OLD'!AI193</f>
        <v>0</v>
      </c>
      <c r="F193" s="163">
        <f t="shared" si="39"/>
        <v>0</v>
      </c>
      <c r="G193" s="209"/>
      <c r="H193" t="s">
        <v>361</v>
      </c>
      <c r="I193" s="197">
        <f>'[1]SEPT NEW '!B193</f>
        <v>0</v>
      </c>
      <c r="J193" s="171">
        <v>3360</v>
      </c>
      <c r="K193" s="163">
        <f t="shared" si="40"/>
        <v>0</v>
      </c>
      <c r="L193" s="164">
        <f>'[1]SEPT NEW '!AI193</f>
        <v>0</v>
      </c>
      <c r="M193" s="163">
        <f t="shared" si="41"/>
        <v>0</v>
      </c>
      <c r="N193" s="209"/>
      <c r="O193" t="s">
        <v>361</v>
      </c>
      <c r="P193" s="200">
        <f>[1]OCT!B193</f>
        <v>0</v>
      </c>
      <c r="Q193" s="171">
        <v>3360</v>
      </c>
      <c r="R193" s="163">
        <f t="shared" si="28"/>
        <v>0</v>
      </c>
      <c r="S193" s="211">
        <f>[1]OCT!AI193</f>
        <v>0</v>
      </c>
      <c r="T193" s="163">
        <f t="shared" si="29"/>
        <v>0</v>
      </c>
      <c r="U193" s="209"/>
      <c r="V193" t="s">
        <v>361</v>
      </c>
      <c r="X193" s="201">
        <f>'[1]AUG OLD'!AI193</f>
        <v>0</v>
      </c>
      <c r="Y193" s="171">
        <v>3260</v>
      </c>
      <c r="Z193" s="202">
        <f t="shared" si="33"/>
        <v>0</v>
      </c>
      <c r="AA193" t="s">
        <v>361</v>
      </c>
      <c r="AB193" s="203">
        <f>'[1]SEPT NEW '!AI193</f>
        <v>0</v>
      </c>
      <c r="AC193" s="171">
        <v>3360</v>
      </c>
      <c r="AD193" s="202">
        <f t="shared" si="32"/>
        <v>0</v>
      </c>
      <c r="AE193" t="s">
        <v>361</v>
      </c>
      <c r="AF193" s="203">
        <f>[1]OCT!AI193</f>
        <v>0</v>
      </c>
      <c r="AG193" s="171">
        <v>3360</v>
      </c>
      <c r="AH193" s="202">
        <f t="shared" si="30"/>
        <v>0</v>
      </c>
      <c r="AJ193" t="s">
        <v>361</v>
      </c>
      <c r="AK193" s="192">
        <f t="shared" si="31"/>
        <v>0</v>
      </c>
      <c r="AL193" s="181"/>
      <c r="AM193"/>
      <c r="AO193"/>
      <c r="AP193"/>
      <c r="AR193"/>
      <c r="AS193"/>
      <c r="AU193"/>
      <c r="AV193"/>
      <c r="AW193"/>
      <c r="AX193"/>
    </row>
    <row r="194" spans="1:50">
      <c r="A194" t="s">
        <v>362</v>
      </c>
      <c r="B194" s="197">
        <f>'[1]AUG OLD'!B194</f>
        <v>0</v>
      </c>
      <c r="C194" s="171">
        <v>4740</v>
      </c>
      <c r="D194" s="163">
        <f t="shared" si="38"/>
        <v>0</v>
      </c>
      <c r="E194" s="164">
        <f>'[1]AUG OLD'!AI194</f>
        <v>0</v>
      </c>
      <c r="F194" s="163">
        <f t="shared" si="39"/>
        <v>0</v>
      </c>
      <c r="G194" s="209"/>
      <c r="H194" t="s">
        <v>362</v>
      </c>
      <c r="I194" s="197">
        <f>'[1]SEPT NEW '!B194</f>
        <v>0</v>
      </c>
      <c r="J194" s="171">
        <v>4880</v>
      </c>
      <c r="K194" s="163">
        <f t="shared" si="40"/>
        <v>0</v>
      </c>
      <c r="L194" s="164">
        <f>'[1]SEPT NEW '!AI194</f>
        <v>0</v>
      </c>
      <c r="M194" s="163">
        <f t="shared" si="41"/>
        <v>0</v>
      </c>
      <c r="N194" s="209"/>
      <c r="O194" t="s">
        <v>362</v>
      </c>
      <c r="P194" s="200">
        <f>[1]OCT!B194</f>
        <v>12</v>
      </c>
      <c r="Q194" s="171">
        <v>4880</v>
      </c>
      <c r="R194" s="163">
        <f t="shared" si="28"/>
        <v>58560</v>
      </c>
      <c r="S194" s="211">
        <f>[1]OCT!AI194</f>
        <v>0</v>
      </c>
      <c r="T194" s="163">
        <f t="shared" si="29"/>
        <v>0</v>
      </c>
      <c r="U194" s="209"/>
      <c r="V194" t="s">
        <v>362</v>
      </c>
      <c r="X194" s="201">
        <f>'[1]AUG OLD'!AI194</f>
        <v>0</v>
      </c>
      <c r="Y194" s="171">
        <v>4740</v>
      </c>
      <c r="Z194" s="202">
        <f t="shared" si="33"/>
        <v>0</v>
      </c>
      <c r="AA194" t="s">
        <v>362</v>
      </c>
      <c r="AB194" s="203">
        <f>'[1]SEPT NEW '!AI194</f>
        <v>0</v>
      </c>
      <c r="AC194" s="171">
        <v>4880</v>
      </c>
      <c r="AD194" s="202">
        <f t="shared" si="32"/>
        <v>0</v>
      </c>
      <c r="AE194" t="s">
        <v>362</v>
      </c>
      <c r="AF194" s="203">
        <f>[1]OCT!AI194</f>
        <v>0</v>
      </c>
      <c r="AG194" s="171">
        <v>4880</v>
      </c>
      <c r="AH194" s="202">
        <f t="shared" si="30"/>
        <v>0</v>
      </c>
      <c r="AJ194" t="s">
        <v>362</v>
      </c>
      <c r="AK194" s="192">
        <f t="shared" si="31"/>
        <v>0</v>
      </c>
      <c r="AL194" s="181"/>
      <c r="AM194"/>
      <c r="AO194"/>
      <c r="AP194"/>
      <c r="AR194"/>
      <c r="AS194"/>
      <c r="AU194"/>
      <c r="AV194"/>
      <c r="AW194"/>
      <c r="AX194"/>
    </row>
    <row r="195" spans="1:50">
      <c r="B195" s="197">
        <f>'[1]AUG OLD'!B195</f>
        <v>0</v>
      </c>
      <c r="C195" s="171"/>
      <c r="D195" s="163">
        <f t="shared" si="38"/>
        <v>0</v>
      </c>
      <c r="E195" s="164">
        <f>'[1]AUG OLD'!AI195</f>
        <v>0</v>
      </c>
      <c r="F195" s="163">
        <f t="shared" si="39"/>
        <v>0</v>
      </c>
      <c r="G195" s="209"/>
      <c r="I195" s="197">
        <f>'[1]SEPT NEW '!B195</f>
        <v>0</v>
      </c>
      <c r="J195" s="171"/>
      <c r="K195" s="163">
        <f t="shared" si="40"/>
        <v>0</v>
      </c>
      <c r="L195" s="164">
        <f>'[1]SEPT NEW '!AI195</f>
        <v>0</v>
      </c>
      <c r="M195" s="163">
        <f t="shared" si="41"/>
        <v>0</v>
      </c>
      <c r="N195" s="209"/>
      <c r="P195" s="200">
        <f>[1]OCT!B195</f>
        <v>0</v>
      </c>
      <c r="Q195" s="171"/>
      <c r="R195" s="163">
        <f t="shared" si="28"/>
        <v>0</v>
      </c>
      <c r="S195" s="211">
        <f>[1]OCT!AI195</f>
        <v>0</v>
      </c>
      <c r="T195" s="163">
        <f t="shared" si="29"/>
        <v>0</v>
      </c>
      <c r="U195" s="209"/>
      <c r="X195" s="201">
        <f>'[1]AUG OLD'!AI195</f>
        <v>0</v>
      </c>
      <c r="Y195" s="171"/>
      <c r="Z195" s="202">
        <f t="shared" si="33"/>
        <v>0</v>
      </c>
      <c r="AB195" s="203">
        <f>'[1]SEPT NEW '!AI195</f>
        <v>0</v>
      </c>
      <c r="AC195" s="171"/>
      <c r="AD195" s="202">
        <f t="shared" si="32"/>
        <v>0</v>
      </c>
      <c r="AF195" s="203">
        <f>[1]OCT!AI195</f>
        <v>0</v>
      </c>
      <c r="AG195" s="171"/>
      <c r="AH195" s="202">
        <f t="shared" si="30"/>
        <v>0</v>
      </c>
      <c r="AK195" s="192">
        <f t="shared" si="31"/>
        <v>0</v>
      </c>
      <c r="AL195" s="181"/>
      <c r="AM195"/>
      <c r="AO195"/>
      <c r="AP195"/>
      <c r="AR195"/>
      <c r="AS195"/>
      <c r="AU195"/>
      <c r="AV195"/>
      <c r="AW195"/>
      <c r="AX195"/>
    </row>
    <row r="196" spans="1:50">
      <c r="A196" s="214" t="s">
        <v>363</v>
      </c>
      <c r="B196" s="197">
        <f>'[1]AUG OLD'!B196</f>
        <v>0</v>
      </c>
      <c r="C196" s="171"/>
      <c r="D196" s="163">
        <f t="shared" si="38"/>
        <v>0</v>
      </c>
      <c r="E196" s="164">
        <f>'[1]AUG OLD'!AI196</f>
        <v>0</v>
      </c>
      <c r="F196" s="163">
        <f t="shared" si="39"/>
        <v>0</v>
      </c>
      <c r="G196" s="209"/>
      <c r="H196" s="214" t="s">
        <v>363</v>
      </c>
      <c r="I196" s="197">
        <f>'[1]SEPT NEW '!B196</f>
        <v>0</v>
      </c>
      <c r="J196" s="171"/>
      <c r="K196" s="163">
        <f t="shared" si="40"/>
        <v>0</v>
      </c>
      <c r="L196" s="164">
        <f>'[1]SEPT NEW '!AI196</f>
        <v>0</v>
      </c>
      <c r="M196" s="163">
        <f t="shared" si="41"/>
        <v>0</v>
      </c>
      <c r="N196" s="209"/>
      <c r="O196" s="214" t="s">
        <v>363</v>
      </c>
      <c r="P196" s="200">
        <f>[1]OCT!B196</f>
        <v>0</v>
      </c>
      <c r="Q196" s="171"/>
      <c r="R196" s="163">
        <f t="shared" si="28"/>
        <v>0</v>
      </c>
      <c r="S196" s="211">
        <f>[1]OCT!AI196</f>
        <v>0</v>
      </c>
      <c r="T196" s="163">
        <f t="shared" si="29"/>
        <v>0</v>
      </c>
      <c r="U196" s="209"/>
      <c r="V196" s="214" t="s">
        <v>363</v>
      </c>
      <c r="W196" s="214"/>
      <c r="X196" s="201">
        <f>'[1]AUG OLD'!AI196</f>
        <v>0</v>
      </c>
      <c r="Y196" s="171"/>
      <c r="Z196" s="202">
        <f t="shared" si="33"/>
        <v>0</v>
      </c>
      <c r="AA196" s="214" t="s">
        <v>363</v>
      </c>
      <c r="AB196" s="203">
        <f>'[1]SEPT NEW '!AI196</f>
        <v>0</v>
      </c>
      <c r="AC196" s="171"/>
      <c r="AD196" s="202">
        <f t="shared" si="32"/>
        <v>0</v>
      </c>
      <c r="AE196" s="214" t="s">
        <v>363</v>
      </c>
      <c r="AF196" s="203">
        <f>[1]OCT!AI196</f>
        <v>0</v>
      </c>
      <c r="AG196" s="171"/>
      <c r="AH196" s="202">
        <f t="shared" si="30"/>
        <v>0</v>
      </c>
      <c r="AJ196" s="214" t="s">
        <v>363</v>
      </c>
      <c r="AK196" s="192">
        <f t="shared" si="31"/>
        <v>0</v>
      </c>
      <c r="AL196" s="181"/>
      <c r="AM196"/>
      <c r="AO196"/>
      <c r="AP196"/>
      <c r="AR196"/>
      <c r="AS196"/>
      <c r="AU196"/>
      <c r="AV196"/>
      <c r="AW196"/>
      <c r="AX196"/>
    </row>
    <row r="197" spans="1:50">
      <c r="A197" s="215" t="s">
        <v>364</v>
      </c>
      <c r="B197" s="197">
        <f>'[1]AUG OLD'!B197</f>
        <v>15</v>
      </c>
      <c r="C197" s="171">
        <v>5630</v>
      </c>
      <c r="D197" s="163">
        <f t="shared" si="38"/>
        <v>84450</v>
      </c>
      <c r="E197" s="164">
        <f>'[1]AUG OLD'!AI197</f>
        <v>15</v>
      </c>
      <c r="F197" s="163">
        <f t="shared" si="39"/>
        <v>84450</v>
      </c>
      <c r="G197" s="209"/>
      <c r="H197" s="215" t="s">
        <v>364</v>
      </c>
      <c r="I197" s="197">
        <f>'[1]SEPT NEW '!B197</f>
        <v>0</v>
      </c>
      <c r="J197" s="171">
        <v>5800</v>
      </c>
      <c r="K197" s="163">
        <f t="shared" si="40"/>
        <v>0</v>
      </c>
      <c r="L197" s="164">
        <f>'[1]SEPT NEW '!AI197</f>
        <v>0</v>
      </c>
      <c r="M197" s="163">
        <f t="shared" si="41"/>
        <v>0</v>
      </c>
      <c r="N197" s="209"/>
      <c r="O197" s="215" t="s">
        <v>364</v>
      </c>
      <c r="P197" s="200">
        <f>[1]OCT!B197</f>
        <v>0</v>
      </c>
      <c r="Q197" s="171">
        <v>5800</v>
      </c>
      <c r="R197" s="163">
        <f t="shared" ref="R197:R239" si="42">Q197*P197</f>
        <v>0</v>
      </c>
      <c r="S197" s="211">
        <f>[1]OCT!AI197</f>
        <v>0</v>
      </c>
      <c r="T197" s="163">
        <f t="shared" ref="T197:T260" si="43">S197*Q197</f>
        <v>0</v>
      </c>
      <c r="U197" s="209"/>
      <c r="V197" s="215" t="s">
        <v>364</v>
      </c>
      <c r="W197" s="215"/>
      <c r="X197" s="201">
        <f>'[1]AUG OLD'!AI197</f>
        <v>15</v>
      </c>
      <c r="Y197" s="171">
        <v>5630</v>
      </c>
      <c r="Z197" s="202">
        <f t="shared" si="33"/>
        <v>84450</v>
      </c>
      <c r="AA197" s="215" t="s">
        <v>364</v>
      </c>
      <c r="AB197" s="203">
        <f>'[1]SEPT NEW '!AI197</f>
        <v>0</v>
      </c>
      <c r="AC197" s="171">
        <v>5800</v>
      </c>
      <c r="AD197" s="202">
        <f t="shared" si="32"/>
        <v>0</v>
      </c>
      <c r="AE197" s="215" t="s">
        <v>364</v>
      </c>
      <c r="AF197" s="203">
        <f>[1]OCT!AI197</f>
        <v>0</v>
      </c>
      <c r="AG197" s="171">
        <v>5800</v>
      </c>
      <c r="AH197" s="202">
        <f t="shared" ref="AH197:AH260" si="44">AG197*AF197</f>
        <v>0</v>
      </c>
      <c r="AJ197" s="215" t="s">
        <v>364</v>
      </c>
      <c r="AK197" s="212">
        <f t="shared" ref="AK197:AK260" si="45">AF197+AB197+X197</f>
        <v>15</v>
      </c>
      <c r="AL197" s="181"/>
      <c r="AM197"/>
      <c r="AO197"/>
      <c r="AP197"/>
      <c r="AR197"/>
      <c r="AS197"/>
      <c r="AU197"/>
      <c r="AV197"/>
      <c r="AW197"/>
      <c r="AX197"/>
    </row>
    <row r="198" spans="1:50">
      <c r="A198" s="215"/>
      <c r="B198" s="197">
        <f>'[1]AUG OLD'!B198</f>
        <v>0</v>
      </c>
      <c r="C198" s="171"/>
      <c r="D198" s="163">
        <f t="shared" si="38"/>
        <v>0</v>
      </c>
      <c r="E198" s="164">
        <f>'[1]AUG OLD'!AI198</f>
        <v>0</v>
      </c>
      <c r="F198" s="163">
        <f t="shared" si="39"/>
        <v>0</v>
      </c>
      <c r="G198" s="209"/>
      <c r="H198" s="215"/>
      <c r="I198" s="197">
        <f>'[1]SEPT NEW '!B198</f>
        <v>0</v>
      </c>
      <c r="J198" s="171"/>
      <c r="K198" s="163">
        <f t="shared" si="40"/>
        <v>0</v>
      </c>
      <c r="L198" s="164">
        <f>'[1]SEPT NEW '!AI198</f>
        <v>0</v>
      </c>
      <c r="M198" s="163">
        <f t="shared" si="41"/>
        <v>0</v>
      </c>
      <c r="N198" s="209"/>
      <c r="O198" s="215"/>
      <c r="P198" s="200">
        <f>[1]OCT!B198</f>
        <v>0</v>
      </c>
      <c r="Q198" s="171"/>
      <c r="R198" s="163">
        <f t="shared" si="42"/>
        <v>0</v>
      </c>
      <c r="S198" s="211">
        <f>[1]OCT!AI198</f>
        <v>0</v>
      </c>
      <c r="T198" s="163">
        <f t="shared" si="43"/>
        <v>0</v>
      </c>
      <c r="U198" s="209"/>
      <c r="V198" s="215"/>
      <c r="W198" s="215"/>
      <c r="X198" s="201">
        <f>'[1]AUG OLD'!AI198</f>
        <v>0</v>
      </c>
      <c r="Y198" s="171"/>
      <c r="Z198" s="202">
        <f t="shared" si="33"/>
        <v>0</v>
      </c>
      <c r="AA198" s="215"/>
      <c r="AB198" s="203">
        <f>'[1]SEPT NEW '!AI198</f>
        <v>0</v>
      </c>
      <c r="AC198" s="171"/>
      <c r="AD198" s="202">
        <f t="shared" si="32"/>
        <v>0</v>
      </c>
      <c r="AE198" s="215"/>
      <c r="AF198" s="203">
        <f>[1]OCT!AI198</f>
        <v>0</v>
      </c>
      <c r="AG198" s="171"/>
      <c r="AH198" s="202">
        <f t="shared" si="44"/>
        <v>0</v>
      </c>
      <c r="AJ198" s="215"/>
      <c r="AK198" s="192">
        <f t="shared" si="45"/>
        <v>0</v>
      </c>
      <c r="AL198" s="181"/>
      <c r="AM198"/>
      <c r="AO198"/>
      <c r="AP198"/>
      <c r="AR198"/>
      <c r="AS198"/>
      <c r="AU198"/>
      <c r="AV198"/>
      <c r="AW198"/>
      <c r="AX198"/>
    </row>
    <row r="199" spans="1:50" ht="15.75">
      <c r="A199" s="206" t="s">
        <v>365</v>
      </c>
      <c r="B199" s="197">
        <f>'[1]AUG OLD'!B199</f>
        <v>0</v>
      </c>
      <c r="C199" s="171"/>
      <c r="D199" s="163">
        <f t="shared" si="38"/>
        <v>0</v>
      </c>
      <c r="E199" s="164">
        <f>'[1]AUG OLD'!AI199</f>
        <v>0</v>
      </c>
      <c r="F199" s="163">
        <f t="shared" si="39"/>
        <v>0</v>
      </c>
      <c r="G199" s="209"/>
      <c r="H199" s="206" t="s">
        <v>365</v>
      </c>
      <c r="I199" s="197">
        <f>'[1]SEPT NEW '!B199</f>
        <v>0</v>
      </c>
      <c r="J199" s="171"/>
      <c r="K199" s="163">
        <f t="shared" si="40"/>
        <v>0</v>
      </c>
      <c r="L199" s="164">
        <f>'[1]SEPT NEW '!AI199</f>
        <v>0</v>
      </c>
      <c r="M199" s="163">
        <f t="shared" si="41"/>
        <v>0</v>
      </c>
      <c r="N199" s="209"/>
      <c r="O199" s="206" t="s">
        <v>365</v>
      </c>
      <c r="P199" s="200">
        <f>[1]OCT!B199</f>
        <v>0</v>
      </c>
      <c r="Q199" s="171"/>
      <c r="R199" s="163">
        <f t="shared" si="42"/>
        <v>0</v>
      </c>
      <c r="S199" s="211">
        <f>[1]OCT!AI199</f>
        <v>0</v>
      </c>
      <c r="T199" s="163">
        <f t="shared" si="43"/>
        <v>0</v>
      </c>
      <c r="U199" s="209"/>
      <c r="V199" s="206" t="s">
        <v>365</v>
      </c>
      <c r="W199" s="206"/>
      <c r="X199" s="201">
        <f>'[1]AUG OLD'!AI199</f>
        <v>0</v>
      </c>
      <c r="Y199" s="171"/>
      <c r="Z199" s="202">
        <f t="shared" si="33"/>
        <v>0</v>
      </c>
      <c r="AA199" s="206" t="s">
        <v>365</v>
      </c>
      <c r="AB199" s="203">
        <f>'[1]SEPT NEW '!AI199</f>
        <v>0</v>
      </c>
      <c r="AC199" s="171"/>
      <c r="AD199" s="202">
        <f t="shared" ref="AD199:AD263" si="46">AC199*AB199</f>
        <v>0</v>
      </c>
      <c r="AE199" s="206" t="s">
        <v>365</v>
      </c>
      <c r="AF199" s="203">
        <f>[1]OCT!AI199</f>
        <v>0</v>
      </c>
      <c r="AG199" s="171"/>
      <c r="AH199" s="202">
        <f t="shared" si="44"/>
        <v>0</v>
      </c>
      <c r="AJ199" s="206" t="s">
        <v>365</v>
      </c>
      <c r="AK199" s="192">
        <f t="shared" si="45"/>
        <v>0</v>
      </c>
      <c r="AL199" s="181"/>
      <c r="AM199"/>
      <c r="AO199"/>
      <c r="AP199"/>
      <c r="AR199"/>
      <c r="AS199"/>
      <c r="AU199"/>
      <c r="AV199"/>
      <c r="AW199"/>
      <c r="AX199"/>
    </row>
    <row r="200" spans="1:50">
      <c r="A200" s="215" t="s">
        <v>366</v>
      </c>
      <c r="B200" s="197">
        <f>'[1]AUG OLD'!B200</f>
        <v>0</v>
      </c>
      <c r="C200" s="171">
        <v>14610</v>
      </c>
      <c r="D200" s="163">
        <f t="shared" si="38"/>
        <v>0</v>
      </c>
      <c r="E200" s="164">
        <f>'[1]AUG OLD'!AI200</f>
        <v>0</v>
      </c>
      <c r="F200" s="163">
        <f t="shared" si="39"/>
        <v>0</v>
      </c>
      <c r="G200" s="209"/>
      <c r="H200" s="215" t="s">
        <v>366</v>
      </c>
      <c r="I200" s="197">
        <f>'[1]SEPT NEW '!B200</f>
        <v>0</v>
      </c>
      <c r="J200" s="171">
        <v>14610</v>
      </c>
      <c r="K200" s="163">
        <f t="shared" si="40"/>
        <v>0</v>
      </c>
      <c r="L200" s="164">
        <f>'[1]SEPT NEW '!AI200</f>
        <v>0</v>
      </c>
      <c r="M200" s="163">
        <f t="shared" si="41"/>
        <v>0</v>
      </c>
      <c r="N200" s="209"/>
      <c r="O200" s="215" t="s">
        <v>366</v>
      </c>
      <c r="P200" s="200">
        <f>[1]OCT!B200</f>
        <v>0</v>
      </c>
      <c r="Q200" s="171">
        <v>14610</v>
      </c>
      <c r="R200" s="163">
        <f t="shared" si="42"/>
        <v>0</v>
      </c>
      <c r="S200" s="211">
        <f>[1]OCT!AI200</f>
        <v>0</v>
      </c>
      <c r="T200" s="163">
        <f t="shared" si="43"/>
        <v>0</v>
      </c>
      <c r="U200" s="209"/>
      <c r="V200" s="215" t="s">
        <v>366</v>
      </c>
      <c r="W200" s="215"/>
      <c r="X200" s="201">
        <f>'[1]AUG OLD'!AI200</f>
        <v>0</v>
      </c>
      <c r="Y200" s="171">
        <v>14610</v>
      </c>
      <c r="Z200" s="202">
        <f t="shared" si="33"/>
        <v>0</v>
      </c>
      <c r="AA200" s="215" t="s">
        <v>366</v>
      </c>
      <c r="AB200" s="203">
        <f>'[1]SEPT NEW '!AI200</f>
        <v>0</v>
      </c>
      <c r="AC200" s="171">
        <v>14610</v>
      </c>
      <c r="AD200" s="202">
        <f t="shared" si="46"/>
        <v>0</v>
      </c>
      <c r="AE200" s="215" t="s">
        <v>366</v>
      </c>
      <c r="AF200" s="203">
        <f>[1]OCT!AI200</f>
        <v>0</v>
      </c>
      <c r="AG200" s="171">
        <v>14610</v>
      </c>
      <c r="AH200" s="202">
        <f t="shared" si="44"/>
        <v>0</v>
      </c>
      <c r="AJ200" s="215" t="s">
        <v>366</v>
      </c>
      <c r="AK200" s="192">
        <f t="shared" si="45"/>
        <v>0</v>
      </c>
      <c r="AL200" s="181"/>
      <c r="AM200"/>
      <c r="AO200"/>
      <c r="AP200"/>
      <c r="AR200"/>
      <c r="AS200"/>
      <c r="AU200"/>
      <c r="AV200"/>
      <c r="AW200"/>
      <c r="AX200"/>
    </row>
    <row r="201" spans="1:50">
      <c r="A201" s="215" t="s">
        <v>367</v>
      </c>
      <c r="B201" s="197">
        <f>'[1]AUG OLD'!B201</f>
        <v>0</v>
      </c>
      <c r="C201" s="171">
        <v>15690</v>
      </c>
      <c r="D201" s="163">
        <f t="shared" si="38"/>
        <v>0</v>
      </c>
      <c r="E201" s="164">
        <f>'[1]AUG OLD'!AI201</f>
        <v>0</v>
      </c>
      <c r="F201" s="163">
        <f t="shared" si="39"/>
        <v>0</v>
      </c>
      <c r="G201" s="209"/>
      <c r="H201" s="215" t="s">
        <v>367</v>
      </c>
      <c r="I201" s="197">
        <f>'[1]SEPT NEW '!B201</f>
        <v>0</v>
      </c>
      <c r="J201" s="171">
        <v>15690</v>
      </c>
      <c r="K201" s="163">
        <f t="shared" si="40"/>
        <v>0</v>
      </c>
      <c r="L201" s="164">
        <f>'[1]SEPT NEW '!AI201</f>
        <v>0</v>
      </c>
      <c r="M201" s="163">
        <f t="shared" si="41"/>
        <v>0</v>
      </c>
      <c r="N201" s="209"/>
      <c r="O201" s="215" t="s">
        <v>367</v>
      </c>
      <c r="P201" s="200">
        <f>[1]OCT!B201</f>
        <v>0</v>
      </c>
      <c r="Q201" s="171">
        <v>15690</v>
      </c>
      <c r="R201" s="163">
        <f t="shared" si="42"/>
        <v>0</v>
      </c>
      <c r="S201" s="211">
        <f>[1]OCT!AI201</f>
        <v>0</v>
      </c>
      <c r="T201" s="163">
        <f t="shared" si="43"/>
        <v>0</v>
      </c>
      <c r="U201" s="209"/>
      <c r="V201" s="215" t="s">
        <v>367</v>
      </c>
      <c r="W201" s="215"/>
      <c r="X201" s="201">
        <f>'[1]AUG OLD'!AI201</f>
        <v>0</v>
      </c>
      <c r="Y201" s="171">
        <v>15690</v>
      </c>
      <c r="Z201" s="202">
        <f t="shared" si="33"/>
        <v>0</v>
      </c>
      <c r="AA201" s="215" t="s">
        <v>367</v>
      </c>
      <c r="AB201" s="203">
        <f>'[1]SEPT NEW '!AI201</f>
        <v>0</v>
      </c>
      <c r="AC201" s="171">
        <v>15690</v>
      </c>
      <c r="AD201" s="202">
        <f t="shared" si="46"/>
        <v>0</v>
      </c>
      <c r="AE201" s="215" t="s">
        <v>367</v>
      </c>
      <c r="AF201" s="203">
        <f>[1]OCT!AI201</f>
        <v>0</v>
      </c>
      <c r="AG201" s="171">
        <v>15690</v>
      </c>
      <c r="AH201" s="202">
        <f t="shared" si="44"/>
        <v>0</v>
      </c>
      <c r="AJ201" s="215" t="s">
        <v>367</v>
      </c>
      <c r="AK201" s="192">
        <f t="shared" si="45"/>
        <v>0</v>
      </c>
      <c r="AL201" s="181"/>
      <c r="AM201"/>
      <c r="AO201"/>
      <c r="AP201"/>
      <c r="AR201"/>
      <c r="AS201"/>
      <c r="AU201"/>
      <c r="AV201"/>
      <c r="AW201"/>
      <c r="AX201"/>
    </row>
    <row r="202" spans="1:50">
      <c r="A202" s="215" t="s">
        <v>368</v>
      </c>
      <c r="B202" s="197">
        <f>'[1]AUG OLD'!B202</f>
        <v>0</v>
      </c>
      <c r="C202" s="171">
        <v>18220</v>
      </c>
      <c r="D202" s="163">
        <f t="shared" si="38"/>
        <v>0</v>
      </c>
      <c r="E202" s="164">
        <f>'[1]AUG OLD'!AI202</f>
        <v>0</v>
      </c>
      <c r="F202" s="163">
        <f t="shared" si="39"/>
        <v>0</v>
      </c>
      <c r="G202" s="209"/>
      <c r="H202" s="215" t="s">
        <v>368</v>
      </c>
      <c r="I202" s="197">
        <f>'[1]SEPT NEW '!B202</f>
        <v>0</v>
      </c>
      <c r="J202" s="171">
        <v>18220</v>
      </c>
      <c r="K202" s="163">
        <f t="shared" si="40"/>
        <v>0</v>
      </c>
      <c r="L202" s="164">
        <f>'[1]SEPT NEW '!AI202</f>
        <v>0</v>
      </c>
      <c r="M202" s="163">
        <f t="shared" si="41"/>
        <v>0</v>
      </c>
      <c r="N202" s="209"/>
      <c r="O202" s="215" t="s">
        <v>368</v>
      </c>
      <c r="P202" s="200">
        <f>[1]OCT!B202</f>
        <v>0</v>
      </c>
      <c r="Q202" s="171">
        <v>18220</v>
      </c>
      <c r="R202" s="163">
        <f t="shared" si="42"/>
        <v>0</v>
      </c>
      <c r="S202" s="211">
        <f>[1]OCT!AI202</f>
        <v>0</v>
      </c>
      <c r="T202" s="163">
        <f t="shared" si="43"/>
        <v>0</v>
      </c>
      <c r="U202" s="209"/>
      <c r="V202" s="215" t="s">
        <v>368</v>
      </c>
      <c r="W202" s="215"/>
      <c r="X202" s="201">
        <f>'[1]AUG OLD'!AI202</f>
        <v>0</v>
      </c>
      <c r="Y202" s="171">
        <v>18220</v>
      </c>
      <c r="Z202" s="202">
        <f t="shared" si="33"/>
        <v>0</v>
      </c>
      <c r="AA202" s="215" t="s">
        <v>368</v>
      </c>
      <c r="AB202" s="203">
        <f>'[1]SEPT NEW '!AI202</f>
        <v>0</v>
      </c>
      <c r="AC202" s="171">
        <v>18220</v>
      </c>
      <c r="AD202" s="202">
        <f t="shared" si="46"/>
        <v>0</v>
      </c>
      <c r="AE202" s="215" t="s">
        <v>368</v>
      </c>
      <c r="AF202" s="203">
        <f>[1]OCT!AI202</f>
        <v>0</v>
      </c>
      <c r="AG202" s="171">
        <v>18220</v>
      </c>
      <c r="AH202" s="202">
        <f t="shared" si="44"/>
        <v>0</v>
      </c>
      <c r="AJ202" s="215" t="s">
        <v>368</v>
      </c>
      <c r="AK202" s="192">
        <f t="shared" si="45"/>
        <v>0</v>
      </c>
      <c r="AL202" s="181"/>
      <c r="AM202"/>
      <c r="AO202"/>
      <c r="AP202"/>
      <c r="AR202"/>
      <c r="AS202"/>
      <c r="AU202"/>
      <c r="AV202"/>
      <c r="AW202"/>
      <c r="AX202"/>
    </row>
    <row r="203" spans="1:50">
      <c r="A203" s="215" t="s">
        <v>369</v>
      </c>
      <c r="B203" s="197">
        <f>'[1]AUG OLD'!B203</f>
        <v>0</v>
      </c>
      <c r="C203" s="171">
        <v>15530</v>
      </c>
      <c r="D203" s="163">
        <f t="shared" si="38"/>
        <v>0</v>
      </c>
      <c r="E203" s="164">
        <f>'[1]AUG OLD'!AI203</f>
        <v>0</v>
      </c>
      <c r="F203" s="163">
        <f t="shared" si="39"/>
        <v>0</v>
      </c>
      <c r="G203" s="209"/>
      <c r="H203" s="215" t="s">
        <v>369</v>
      </c>
      <c r="I203" s="197">
        <f>'[1]SEPT NEW '!B203</f>
        <v>0</v>
      </c>
      <c r="J203" s="171">
        <v>15530</v>
      </c>
      <c r="K203" s="163">
        <f t="shared" si="40"/>
        <v>0</v>
      </c>
      <c r="L203" s="164">
        <f>'[1]SEPT NEW '!AI203</f>
        <v>0</v>
      </c>
      <c r="M203" s="163">
        <f t="shared" si="41"/>
        <v>0</v>
      </c>
      <c r="N203" s="209"/>
      <c r="O203" s="215" t="s">
        <v>369</v>
      </c>
      <c r="P203" s="200">
        <f>[1]OCT!B203</f>
        <v>0</v>
      </c>
      <c r="Q203" s="171">
        <v>15530</v>
      </c>
      <c r="R203" s="163">
        <f t="shared" si="42"/>
        <v>0</v>
      </c>
      <c r="S203" s="211">
        <f>[1]OCT!AI203</f>
        <v>0</v>
      </c>
      <c r="T203" s="163">
        <f t="shared" si="43"/>
        <v>0</v>
      </c>
      <c r="U203" s="209"/>
      <c r="V203" s="215" t="s">
        <v>369</v>
      </c>
      <c r="W203" s="215"/>
      <c r="X203" s="201">
        <f>'[1]AUG OLD'!AI203</f>
        <v>0</v>
      </c>
      <c r="Y203" s="171">
        <v>15530</v>
      </c>
      <c r="Z203" s="202">
        <f t="shared" si="33"/>
        <v>0</v>
      </c>
      <c r="AA203" s="215" t="s">
        <v>369</v>
      </c>
      <c r="AB203" s="203">
        <f>'[1]SEPT NEW '!AI203</f>
        <v>0</v>
      </c>
      <c r="AC203" s="171">
        <v>15530</v>
      </c>
      <c r="AD203" s="202">
        <f t="shared" si="46"/>
        <v>0</v>
      </c>
      <c r="AE203" s="215" t="s">
        <v>369</v>
      </c>
      <c r="AF203" s="203">
        <f>[1]OCT!AI203</f>
        <v>0</v>
      </c>
      <c r="AG203" s="171">
        <v>15530</v>
      </c>
      <c r="AH203" s="202">
        <f t="shared" si="44"/>
        <v>0</v>
      </c>
      <c r="AJ203" s="215" t="s">
        <v>369</v>
      </c>
      <c r="AK203" s="192">
        <f t="shared" si="45"/>
        <v>0</v>
      </c>
      <c r="AL203" s="181"/>
      <c r="AM203"/>
      <c r="AO203"/>
      <c r="AP203"/>
      <c r="AR203"/>
      <c r="AS203"/>
      <c r="AU203"/>
      <c r="AV203"/>
      <c r="AW203"/>
      <c r="AX203"/>
    </row>
    <row r="204" spans="1:50">
      <c r="A204" s="215" t="s">
        <v>370</v>
      </c>
      <c r="B204" s="197">
        <f>'[1]AUG OLD'!B204</f>
        <v>0</v>
      </c>
      <c r="C204" s="171">
        <v>14060</v>
      </c>
      <c r="D204" s="163">
        <f t="shared" si="38"/>
        <v>0</v>
      </c>
      <c r="E204" s="164">
        <f>'[1]AUG OLD'!AI204</f>
        <v>0</v>
      </c>
      <c r="F204" s="163">
        <f t="shared" si="39"/>
        <v>0</v>
      </c>
      <c r="G204" s="209"/>
      <c r="H204" s="215" t="s">
        <v>370</v>
      </c>
      <c r="I204" s="197">
        <f>'[1]SEPT NEW '!B204</f>
        <v>0</v>
      </c>
      <c r="J204" s="171">
        <v>14060</v>
      </c>
      <c r="K204" s="163">
        <f t="shared" si="40"/>
        <v>0</v>
      </c>
      <c r="L204" s="164">
        <f>'[1]SEPT NEW '!AI204</f>
        <v>0</v>
      </c>
      <c r="M204" s="163">
        <f t="shared" si="41"/>
        <v>0</v>
      </c>
      <c r="N204" s="209"/>
      <c r="O204" s="215" t="s">
        <v>370</v>
      </c>
      <c r="P204" s="200">
        <f>[1]OCT!B204</f>
        <v>0</v>
      </c>
      <c r="Q204" s="171">
        <v>14060</v>
      </c>
      <c r="R204" s="163">
        <f t="shared" si="42"/>
        <v>0</v>
      </c>
      <c r="S204" s="211">
        <f>[1]OCT!AI204</f>
        <v>0</v>
      </c>
      <c r="T204" s="163">
        <f t="shared" si="43"/>
        <v>0</v>
      </c>
      <c r="U204" s="209"/>
      <c r="V204" s="215" t="s">
        <v>370</v>
      </c>
      <c r="W204" s="215"/>
      <c r="X204" s="201">
        <f>'[1]AUG OLD'!AI204</f>
        <v>0</v>
      </c>
      <c r="Y204" s="171">
        <v>14060</v>
      </c>
      <c r="Z204" s="202">
        <f t="shared" si="33"/>
        <v>0</v>
      </c>
      <c r="AA204" s="215" t="s">
        <v>370</v>
      </c>
      <c r="AB204" s="203">
        <f>'[1]SEPT NEW '!AI204</f>
        <v>0</v>
      </c>
      <c r="AC204" s="171">
        <v>14060</v>
      </c>
      <c r="AD204" s="202">
        <f t="shared" si="46"/>
        <v>0</v>
      </c>
      <c r="AE204" s="215" t="s">
        <v>370</v>
      </c>
      <c r="AF204" s="203">
        <f>[1]OCT!AI204</f>
        <v>0</v>
      </c>
      <c r="AG204" s="171">
        <v>14060</v>
      </c>
      <c r="AH204" s="202">
        <f t="shared" si="44"/>
        <v>0</v>
      </c>
      <c r="AJ204" s="215" t="s">
        <v>370</v>
      </c>
      <c r="AK204" s="192">
        <f t="shared" si="45"/>
        <v>0</v>
      </c>
      <c r="AL204" s="181"/>
      <c r="AM204"/>
      <c r="AO204"/>
      <c r="AP204"/>
      <c r="AR204"/>
      <c r="AS204"/>
      <c r="AU204"/>
      <c r="AV204"/>
      <c r="AW204"/>
      <c r="AX204"/>
    </row>
    <row r="205" spans="1:50">
      <c r="A205" s="215" t="s">
        <v>371</v>
      </c>
      <c r="B205" s="197">
        <f>'[1]AUG OLD'!B205</f>
        <v>0</v>
      </c>
      <c r="C205" s="171">
        <v>14490</v>
      </c>
      <c r="D205" s="163">
        <f t="shared" si="38"/>
        <v>0</v>
      </c>
      <c r="E205" s="164">
        <f>'[1]AUG OLD'!AI205</f>
        <v>0</v>
      </c>
      <c r="F205" s="163">
        <f t="shared" si="39"/>
        <v>0</v>
      </c>
      <c r="G205" s="209"/>
      <c r="H205" s="215" t="s">
        <v>371</v>
      </c>
      <c r="I205" s="197">
        <f>'[1]SEPT NEW '!B205</f>
        <v>0</v>
      </c>
      <c r="J205" s="171">
        <v>14490</v>
      </c>
      <c r="K205" s="163">
        <f t="shared" si="40"/>
        <v>0</v>
      </c>
      <c r="L205" s="164">
        <f>'[1]SEPT NEW '!AI205</f>
        <v>0</v>
      </c>
      <c r="M205" s="163">
        <f t="shared" si="41"/>
        <v>0</v>
      </c>
      <c r="N205" s="209"/>
      <c r="O205" s="215" t="s">
        <v>371</v>
      </c>
      <c r="P205" s="200">
        <f>[1]OCT!B205</f>
        <v>0</v>
      </c>
      <c r="Q205" s="171">
        <v>14490</v>
      </c>
      <c r="R205" s="163">
        <f t="shared" si="42"/>
        <v>0</v>
      </c>
      <c r="S205" s="211">
        <f>[1]OCT!AI205</f>
        <v>0</v>
      </c>
      <c r="T205" s="163">
        <f t="shared" si="43"/>
        <v>0</v>
      </c>
      <c r="U205" s="209"/>
      <c r="V205" s="215" t="s">
        <v>371</v>
      </c>
      <c r="W205" s="215"/>
      <c r="X205" s="201">
        <f>'[1]AUG OLD'!AI205</f>
        <v>0</v>
      </c>
      <c r="Y205" s="171">
        <v>14490</v>
      </c>
      <c r="Z205" s="202">
        <f t="shared" ref="Z205:Z238" si="47">Y205*X205</f>
        <v>0</v>
      </c>
      <c r="AA205" s="215" t="s">
        <v>371</v>
      </c>
      <c r="AB205" s="203">
        <f>'[1]SEPT NEW '!AI205</f>
        <v>0</v>
      </c>
      <c r="AC205" s="171">
        <v>14490</v>
      </c>
      <c r="AD205" s="202">
        <f t="shared" si="46"/>
        <v>0</v>
      </c>
      <c r="AE205" s="215" t="s">
        <v>371</v>
      </c>
      <c r="AF205" s="203">
        <f>[1]OCT!AI205</f>
        <v>0</v>
      </c>
      <c r="AG205" s="171">
        <v>14490</v>
      </c>
      <c r="AH205" s="202">
        <f t="shared" si="44"/>
        <v>0</v>
      </c>
      <c r="AJ205" s="215" t="s">
        <v>371</v>
      </c>
      <c r="AK205" s="192">
        <f t="shared" si="45"/>
        <v>0</v>
      </c>
      <c r="AL205" s="181"/>
      <c r="AM205"/>
      <c r="AO205"/>
      <c r="AP205"/>
      <c r="AR205"/>
      <c r="AS205"/>
      <c r="AU205"/>
      <c r="AV205"/>
      <c r="AW205"/>
      <c r="AX205"/>
    </row>
    <row r="206" spans="1:50">
      <c r="A206" s="215" t="s">
        <v>372</v>
      </c>
      <c r="B206" s="197">
        <f>'[1]AUG OLD'!B206</f>
        <v>0</v>
      </c>
      <c r="C206" s="171">
        <v>17150</v>
      </c>
      <c r="D206" s="163">
        <f t="shared" si="38"/>
        <v>0</v>
      </c>
      <c r="E206" s="164">
        <f>'[1]AUG OLD'!AI206</f>
        <v>0</v>
      </c>
      <c r="F206" s="163">
        <f t="shared" si="39"/>
        <v>0</v>
      </c>
      <c r="G206" s="209"/>
      <c r="H206" s="215" t="s">
        <v>372</v>
      </c>
      <c r="I206" s="197">
        <f>'[1]SEPT NEW '!B206</f>
        <v>0</v>
      </c>
      <c r="J206" s="171">
        <v>17150</v>
      </c>
      <c r="K206" s="163">
        <f>J206*I206</f>
        <v>0</v>
      </c>
      <c r="L206" s="164">
        <f>'[1]SEPT NEW '!AI206</f>
        <v>0</v>
      </c>
      <c r="M206" s="163">
        <f>L206*J206</f>
        <v>0</v>
      </c>
      <c r="N206" s="209"/>
      <c r="O206" s="215" t="s">
        <v>372</v>
      </c>
      <c r="P206" s="200">
        <f>[1]OCT!B206</f>
        <v>0</v>
      </c>
      <c r="Q206" s="171">
        <v>17150</v>
      </c>
      <c r="R206" s="163">
        <f t="shared" si="42"/>
        <v>0</v>
      </c>
      <c r="S206" s="211">
        <f>[1]OCT!AI206</f>
        <v>0</v>
      </c>
      <c r="T206" s="163">
        <f t="shared" si="43"/>
        <v>0</v>
      </c>
      <c r="U206" s="209"/>
      <c r="V206" s="215" t="s">
        <v>372</v>
      </c>
      <c r="W206" s="215"/>
      <c r="X206" s="201">
        <f>'[1]AUG OLD'!AI206</f>
        <v>0</v>
      </c>
      <c r="Y206" s="171"/>
      <c r="Z206" s="202">
        <f t="shared" si="47"/>
        <v>0</v>
      </c>
      <c r="AA206" s="215" t="s">
        <v>372</v>
      </c>
      <c r="AB206" s="203">
        <f>'[1]SEPT NEW '!AI206</f>
        <v>0</v>
      </c>
      <c r="AC206" s="171">
        <v>17150</v>
      </c>
      <c r="AD206" s="202">
        <f t="shared" si="46"/>
        <v>0</v>
      </c>
      <c r="AE206" s="215" t="s">
        <v>372</v>
      </c>
      <c r="AF206" s="203">
        <f>[1]OCT!AI206</f>
        <v>0</v>
      </c>
      <c r="AG206" s="171">
        <v>17150</v>
      </c>
      <c r="AH206" s="202">
        <f t="shared" si="44"/>
        <v>0</v>
      </c>
      <c r="AJ206" s="215" t="s">
        <v>372</v>
      </c>
      <c r="AK206" s="192">
        <f t="shared" si="45"/>
        <v>0</v>
      </c>
      <c r="AL206" s="181"/>
      <c r="AM206"/>
      <c r="AO206"/>
      <c r="AP206"/>
      <c r="AR206"/>
      <c r="AS206"/>
      <c r="AU206"/>
      <c r="AV206"/>
      <c r="AW206"/>
      <c r="AX206"/>
    </row>
    <row r="207" spans="1:50">
      <c r="A207" s="215"/>
      <c r="B207" s="197">
        <f>'[1]AUG OLD'!B207</f>
        <v>0</v>
      </c>
      <c r="C207" s="171"/>
      <c r="D207" s="163">
        <f t="shared" si="38"/>
        <v>0</v>
      </c>
      <c r="E207" s="164">
        <f>'[1]AUG OLD'!AI207</f>
        <v>0</v>
      </c>
      <c r="F207" s="163">
        <f t="shared" si="39"/>
        <v>0</v>
      </c>
      <c r="G207" s="209"/>
      <c r="H207" s="215"/>
      <c r="I207" s="197">
        <f>'[1]SEPT NEW '!B207</f>
        <v>0</v>
      </c>
      <c r="J207" s="171"/>
      <c r="K207" s="163">
        <f t="shared" si="40"/>
        <v>0</v>
      </c>
      <c r="L207" s="164">
        <f>'[1]SEPT NEW '!AI207</f>
        <v>0</v>
      </c>
      <c r="M207" s="163">
        <f t="shared" si="41"/>
        <v>0</v>
      </c>
      <c r="N207" s="209"/>
      <c r="O207" s="215"/>
      <c r="P207" s="200">
        <f>[1]OCT!B207</f>
        <v>0</v>
      </c>
      <c r="Q207" s="171"/>
      <c r="R207" s="163">
        <f t="shared" si="42"/>
        <v>0</v>
      </c>
      <c r="S207" s="211">
        <f>[1]OCT!AI207</f>
        <v>0</v>
      </c>
      <c r="T207" s="163">
        <f t="shared" si="43"/>
        <v>0</v>
      </c>
      <c r="U207" s="209"/>
      <c r="V207" s="215"/>
      <c r="W207" s="215"/>
      <c r="X207" s="201">
        <f>'[1]AUG OLD'!AI207</f>
        <v>0</v>
      </c>
      <c r="Y207" s="171"/>
      <c r="Z207" s="202">
        <f t="shared" si="47"/>
        <v>0</v>
      </c>
      <c r="AA207" s="215"/>
      <c r="AB207" s="203">
        <f>'[1]SEPT NEW '!AI207</f>
        <v>0</v>
      </c>
      <c r="AC207" s="171"/>
      <c r="AD207" s="202">
        <f t="shared" si="46"/>
        <v>0</v>
      </c>
      <c r="AE207" s="215"/>
      <c r="AF207" s="203">
        <f>[1]OCT!AI207</f>
        <v>0</v>
      </c>
      <c r="AG207" s="171"/>
      <c r="AH207" s="202">
        <f t="shared" si="44"/>
        <v>0</v>
      </c>
      <c r="AJ207" s="215"/>
      <c r="AK207" s="192">
        <f t="shared" si="45"/>
        <v>0</v>
      </c>
      <c r="AL207" s="181"/>
      <c r="AM207"/>
      <c r="AO207"/>
      <c r="AP207"/>
      <c r="AR207"/>
      <c r="AS207"/>
      <c r="AU207"/>
      <c r="AV207"/>
      <c r="AW207"/>
      <c r="AX207"/>
    </row>
    <row r="208" spans="1:50">
      <c r="A208" s="214" t="s">
        <v>373</v>
      </c>
      <c r="B208" s="197">
        <f>'[1]AUG OLD'!B208</f>
        <v>0</v>
      </c>
      <c r="C208" s="171"/>
      <c r="D208" s="163">
        <f t="shared" si="38"/>
        <v>0</v>
      </c>
      <c r="E208" s="164">
        <f>'[1]AUG OLD'!AI208</f>
        <v>0</v>
      </c>
      <c r="F208" s="163">
        <f t="shared" si="39"/>
        <v>0</v>
      </c>
      <c r="G208" s="209"/>
      <c r="H208" s="214" t="s">
        <v>373</v>
      </c>
      <c r="I208" s="197">
        <f>'[1]SEPT NEW '!B208</f>
        <v>0</v>
      </c>
      <c r="J208" s="171"/>
      <c r="K208" s="163">
        <f t="shared" si="40"/>
        <v>0</v>
      </c>
      <c r="L208" s="164">
        <f>'[1]SEPT NEW '!AI208</f>
        <v>0</v>
      </c>
      <c r="M208" s="163">
        <f t="shared" si="41"/>
        <v>0</v>
      </c>
      <c r="N208" s="209"/>
      <c r="O208" s="214" t="s">
        <v>373</v>
      </c>
      <c r="P208" s="200">
        <f>[1]OCT!B208</f>
        <v>0</v>
      </c>
      <c r="Q208" s="171"/>
      <c r="R208" s="163">
        <f t="shared" si="42"/>
        <v>0</v>
      </c>
      <c r="S208" s="211">
        <f>[1]OCT!AI208</f>
        <v>0</v>
      </c>
      <c r="T208" s="163">
        <f t="shared" si="43"/>
        <v>0</v>
      </c>
      <c r="U208" s="209"/>
      <c r="V208" s="214" t="s">
        <v>373</v>
      </c>
      <c r="W208" s="214"/>
      <c r="X208" s="201">
        <f>'[1]AUG OLD'!AI208</f>
        <v>0</v>
      </c>
      <c r="Y208" s="171"/>
      <c r="Z208" s="202">
        <f t="shared" si="47"/>
        <v>0</v>
      </c>
      <c r="AA208" s="214" t="s">
        <v>373</v>
      </c>
      <c r="AB208" s="203">
        <f>'[1]SEPT NEW '!AI208</f>
        <v>0</v>
      </c>
      <c r="AC208" s="171"/>
      <c r="AD208" s="202">
        <f t="shared" si="46"/>
        <v>0</v>
      </c>
      <c r="AE208" s="214" t="s">
        <v>373</v>
      </c>
      <c r="AF208" s="203">
        <f>[1]OCT!AI208</f>
        <v>0</v>
      </c>
      <c r="AG208" s="171"/>
      <c r="AH208" s="202">
        <f t="shared" si="44"/>
        <v>0</v>
      </c>
      <c r="AJ208" s="214" t="s">
        <v>373</v>
      </c>
      <c r="AK208" s="192">
        <f t="shared" si="45"/>
        <v>0</v>
      </c>
      <c r="AL208" s="181"/>
      <c r="AM208"/>
      <c r="AO208"/>
      <c r="AP208"/>
      <c r="AR208"/>
      <c r="AS208"/>
      <c r="AU208"/>
      <c r="AV208"/>
      <c r="AW208"/>
      <c r="AX208"/>
    </row>
    <row r="209" spans="1:50">
      <c r="A209" s="215" t="s">
        <v>353</v>
      </c>
      <c r="B209" s="197">
        <f>'[1]AUG OLD'!B209</f>
        <v>0</v>
      </c>
      <c r="C209" s="171">
        <v>15900</v>
      </c>
      <c r="D209" s="163">
        <f t="shared" si="38"/>
        <v>0</v>
      </c>
      <c r="E209" s="164">
        <f>'[1]AUG OLD'!AI209</f>
        <v>0</v>
      </c>
      <c r="F209" s="163">
        <f t="shared" si="39"/>
        <v>0</v>
      </c>
      <c r="G209" s="209"/>
      <c r="H209" s="215" t="s">
        <v>353</v>
      </c>
      <c r="I209" s="197">
        <f>'[1]SEPT NEW '!B209</f>
        <v>0</v>
      </c>
      <c r="J209" s="171"/>
      <c r="K209" s="163">
        <f t="shared" si="40"/>
        <v>0</v>
      </c>
      <c r="L209" s="164">
        <f>'[1]SEPT NEW '!AI209</f>
        <v>0</v>
      </c>
      <c r="M209" s="163">
        <f t="shared" si="41"/>
        <v>0</v>
      </c>
      <c r="N209" s="209"/>
      <c r="O209" s="215" t="s">
        <v>353</v>
      </c>
      <c r="P209" s="200">
        <f>[1]OCT!B209</f>
        <v>0</v>
      </c>
      <c r="Q209" s="171"/>
      <c r="R209" s="163">
        <f t="shared" si="42"/>
        <v>0</v>
      </c>
      <c r="S209" s="211">
        <f>[1]OCT!AI209</f>
        <v>0</v>
      </c>
      <c r="T209" s="163">
        <f t="shared" si="43"/>
        <v>0</v>
      </c>
      <c r="U209" s="209"/>
      <c r="V209" s="215" t="s">
        <v>353</v>
      </c>
      <c r="W209" s="215"/>
      <c r="X209" s="201">
        <f>'[1]AUG OLD'!AI209</f>
        <v>0</v>
      </c>
      <c r="Y209" s="171">
        <v>15900</v>
      </c>
      <c r="Z209" s="202">
        <f t="shared" si="47"/>
        <v>0</v>
      </c>
      <c r="AA209" s="215" t="s">
        <v>353</v>
      </c>
      <c r="AB209" s="203">
        <f>'[1]SEPT NEW '!AI209</f>
        <v>0</v>
      </c>
      <c r="AC209" s="171"/>
      <c r="AD209" s="202">
        <f t="shared" si="46"/>
        <v>0</v>
      </c>
      <c r="AE209" s="215" t="s">
        <v>353</v>
      </c>
      <c r="AF209" s="203">
        <f>[1]OCT!AI209</f>
        <v>0</v>
      </c>
      <c r="AG209" s="171"/>
      <c r="AH209" s="202">
        <f t="shared" si="44"/>
        <v>0</v>
      </c>
      <c r="AJ209" s="215" t="s">
        <v>353</v>
      </c>
      <c r="AK209" s="192">
        <f t="shared" si="45"/>
        <v>0</v>
      </c>
      <c r="AL209" s="181"/>
      <c r="AM209"/>
      <c r="AO209"/>
      <c r="AP209"/>
      <c r="AR209"/>
      <c r="AS209"/>
      <c r="AU209"/>
      <c r="AV209"/>
      <c r="AW209"/>
      <c r="AX209"/>
    </row>
    <row r="210" spans="1:50">
      <c r="A210" s="215" t="s">
        <v>374</v>
      </c>
      <c r="B210" s="197">
        <f>'[1]AUG OLD'!B210</f>
        <v>0</v>
      </c>
      <c r="C210" s="171">
        <v>17680</v>
      </c>
      <c r="D210" s="163">
        <f t="shared" si="38"/>
        <v>0</v>
      </c>
      <c r="E210" s="164">
        <f>'[1]AUG OLD'!AI210</f>
        <v>0</v>
      </c>
      <c r="F210" s="163">
        <f t="shared" si="39"/>
        <v>0</v>
      </c>
      <c r="G210" s="209"/>
      <c r="H210" s="215" t="s">
        <v>374</v>
      </c>
      <c r="I210" s="197">
        <f>'[1]SEPT NEW '!B210</f>
        <v>0</v>
      </c>
      <c r="J210" s="171">
        <v>18210</v>
      </c>
      <c r="K210" s="163">
        <f t="shared" si="40"/>
        <v>0</v>
      </c>
      <c r="L210" s="164">
        <f>'[1]SEPT NEW '!AI210</f>
        <v>0</v>
      </c>
      <c r="M210" s="163">
        <f t="shared" si="41"/>
        <v>0</v>
      </c>
      <c r="N210" s="209"/>
      <c r="O210" s="215" t="s">
        <v>374</v>
      </c>
      <c r="P210" s="200">
        <f>[1]OCT!B210</f>
        <v>0</v>
      </c>
      <c r="Q210" s="171">
        <v>18210</v>
      </c>
      <c r="R210" s="163">
        <f t="shared" si="42"/>
        <v>0</v>
      </c>
      <c r="S210" s="211">
        <f>[1]OCT!AI210</f>
        <v>0</v>
      </c>
      <c r="T210" s="163">
        <f t="shared" si="43"/>
        <v>0</v>
      </c>
      <c r="U210" s="209"/>
      <c r="V210" s="215" t="s">
        <v>374</v>
      </c>
      <c r="W210" s="215"/>
      <c r="X210" s="201">
        <f>'[1]AUG OLD'!AI210</f>
        <v>0</v>
      </c>
      <c r="Y210" s="171">
        <v>17680</v>
      </c>
      <c r="Z210" s="202">
        <f t="shared" si="47"/>
        <v>0</v>
      </c>
      <c r="AA210" s="215" t="s">
        <v>374</v>
      </c>
      <c r="AB210" s="203">
        <f>'[1]SEPT NEW '!AI210</f>
        <v>0</v>
      </c>
      <c r="AC210" s="171">
        <v>18210</v>
      </c>
      <c r="AD210" s="202">
        <f t="shared" si="46"/>
        <v>0</v>
      </c>
      <c r="AE210" s="215" t="s">
        <v>374</v>
      </c>
      <c r="AF210" s="203">
        <f>[1]OCT!AI210</f>
        <v>0</v>
      </c>
      <c r="AG210" s="171">
        <v>18210</v>
      </c>
      <c r="AH210" s="202">
        <f t="shared" si="44"/>
        <v>0</v>
      </c>
      <c r="AJ210" s="215" t="s">
        <v>374</v>
      </c>
      <c r="AK210" s="192">
        <f t="shared" si="45"/>
        <v>0</v>
      </c>
      <c r="AL210" s="181"/>
      <c r="AM210"/>
      <c r="AO210"/>
      <c r="AP210"/>
      <c r="AR210"/>
      <c r="AS210"/>
      <c r="AU210"/>
      <c r="AV210"/>
      <c r="AW210"/>
      <c r="AX210"/>
    </row>
    <row r="211" spans="1:50">
      <c r="A211" s="215" t="s">
        <v>375</v>
      </c>
      <c r="B211" s="197">
        <f>'[1]AUG OLD'!B211</f>
        <v>0</v>
      </c>
      <c r="C211" s="171">
        <v>18700</v>
      </c>
      <c r="D211" s="163">
        <f t="shared" si="38"/>
        <v>0</v>
      </c>
      <c r="E211" s="164">
        <f>'[1]AUG OLD'!AI211</f>
        <v>0</v>
      </c>
      <c r="F211" s="163">
        <f t="shared" si="39"/>
        <v>0</v>
      </c>
      <c r="G211" s="209"/>
      <c r="H211" s="215" t="s">
        <v>375</v>
      </c>
      <c r="I211" s="197">
        <f>'[1]SEPT NEW '!B211</f>
        <v>0</v>
      </c>
      <c r="J211" s="171">
        <v>19260</v>
      </c>
      <c r="K211" s="163">
        <f t="shared" si="40"/>
        <v>0</v>
      </c>
      <c r="L211" s="164">
        <f>'[1]SEPT NEW '!AI211</f>
        <v>0</v>
      </c>
      <c r="M211" s="163">
        <f t="shared" si="41"/>
        <v>0</v>
      </c>
      <c r="N211" s="209"/>
      <c r="O211" s="215" t="s">
        <v>375</v>
      </c>
      <c r="P211" s="200">
        <f>[1]OCT!B211</f>
        <v>0</v>
      </c>
      <c r="Q211" s="171">
        <v>19260</v>
      </c>
      <c r="R211" s="163">
        <f t="shared" si="42"/>
        <v>0</v>
      </c>
      <c r="S211" s="211">
        <f>[1]OCT!AI211</f>
        <v>0</v>
      </c>
      <c r="T211" s="163">
        <f t="shared" si="43"/>
        <v>0</v>
      </c>
      <c r="U211" s="209"/>
      <c r="V211" s="215" t="s">
        <v>375</v>
      </c>
      <c r="W211" s="215"/>
      <c r="X211" s="201">
        <f>'[1]AUG OLD'!AI211</f>
        <v>0</v>
      </c>
      <c r="Y211" s="171">
        <v>18700</v>
      </c>
      <c r="Z211" s="202">
        <f t="shared" si="47"/>
        <v>0</v>
      </c>
      <c r="AA211" s="215" t="s">
        <v>375</v>
      </c>
      <c r="AB211" s="203">
        <f>'[1]SEPT NEW '!AI211</f>
        <v>0</v>
      </c>
      <c r="AC211" s="171">
        <v>19260</v>
      </c>
      <c r="AD211" s="202">
        <f t="shared" si="46"/>
        <v>0</v>
      </c>
      <c r="AE211" s="215" t="s">
        <v>375</v>
      </c>
      <c r="AF211" s="203">
        <f>[1]OCT!AI211</f>
        <v>0</v>
      </c>
      <c r="AG211" s="171">
        <v>19260</v>
      </c>
      <c r="AH211" s="202">
        <f t="shared" si="44"/>
        <v>0</v>
      </c>
      <c r="AJ211" s="215" t="s">
        <v>375</v>
      </c>
      <c r="AK211" s="192">
        <f t="shared" si="45"/>
        <v>0</v>
      </c>
      <c r="AL211" s="181"/>
      <c r="AM211"/>
      <c r="AO211"/>
      <c r="AP211"/>
      <c r="AR211"/>
      <c r="AS211"/>
      <c r="AU211"/>
      <c r="AV211"/>
      <c r="AW211"/>
      <c r="AX211"/>
    </row>
    <row r="212" spans="1:50">
      <c r="A212" s="215" t="s">
        <v>376</v>
      </c>
      <c r="B212" s="197">
        <f>'[1]AUG OLD'!B212</f>
        <v>0</v>
      </c>
      <c r="C212" s="171">
        <v>14710</v>
      </c>
      <c r="D212" s="163">
        <f t="shared" si="38"/>
        <v>0</v>
      </c>
      <c r="E212" s="164">
        <f>'[1]AUG OLD'!AI212</f>
        <v>0</v>
      </c>
      <c r="F212" s="163">
        <f t="shared" si="39"/>
        <v>0</v>
      </c>
      <c r="G212" s="209"/>
      <c r="H212" s="215" t="s">
        <v>376</v>
      </c>
      <c r="I212" s="197">
        <f>'[1]SEPT NEW '!B212</f>
        <v>0</v>
      </c>
      <c r="J212" s="171">
        <v>15890</v>
      </c>
      <c r="K212" s="163">
        <f t="shared" si="40"/>
        <v>0</v>
      </c>
      <c r="L212" s="164">
        <f>'[1]SEPT NEW '!AI212</f>
        <v>0</v>
      </c>
      <c r="M212" s="163">
        <f t="shared" si="41"/>
        <v>0</v>
      </c>
      <c r="N212" s="209"/>
      <c r="O212" s="215" t="s">
        <v>376</v>
      </c>
      <c r="P212" s="200">
        <f>[1]OCT!B212</f>
        <v>0</v>
      </c>
      <c r="Q212" s="171">
        <v>15890</v>
      </c>
      <c r="R212" s="163">
        <f t="shared" si="42"/>
        <v>0</v>
      </c>
      <c r="S212" s="211">
        <f>[1]OCT!AI212</f>
        <v>0</v>
      </c>
      <c r="T212" s="163">
        <f t="shared" si="43"/>
        <v>0</v>
      </c>
      <c r="U212" s="209"/>
      <c r="V212" s="215" t="s">
        <v>376</v>
      </c>
      <c r="W212" s="215"/>
      <c r="X212" s="201">
        <f>'[1]AUG OLD'!AI212</f>
        <v>0</v>
      </c>
      <c r="Y212" s="171">
        <v>14710</v>
      </c>
      <c r="Z212" s="202">
        <f t="shared" si="47"/>
        <v>0</v>
      </c>
      <c r="AA212" s="215" t="s">
        <v>376</v>
      </c>
      <c r="AB212" s="203">
        <f>'[1]SEPT NEW '!AI212</f>
        <v>0</v>
      </c>
      <c r="AC212" s="171">
        <v>15890</v>
      </c>
      <c r="AD212" s="202">
        <f t="shared" si="46"/>
        <v>0</v>
      </c>
      <c r="AE212" s="215" t="s">
        <v>376</v>
      </c>
      <c r="AF212" s="203">
        <f>[1]OCT!AI212</f>
        <v>0</v>
      </c>
      <c r="AG212" s="171">
        <v>15890</v>
      </c>
      <c r="AH212" s="202">
        <f t="shared" si="44"/>
        <v>0</v>
      </c>
      <c r="AJ212" s="215" t="s">
        <v>376</v>
      </c>
      <c r="AK212" s="192">
        <f t="shared" si="45"/>
        <v>0</v>
      </c>
      <c r="AL212" s="181"/>
      <c r="AM212"/>
      <c r="AO212"/>
      <c r="AP212"/>
      <c r="AR212"/>
      <c r="AS212"/>
      <c r="AU212"/>
      <c r="AV212"/>
      <c r="AW212"/>
      <c r="AX212"/>
    </row>
    <row r="213" spans="1:50">
      <c r="A213" s="215" t="s">
        <v>377</v>
      </c>
      <c r="B213" s="197">
        <f>'[1]AUG OLD'!B213</f>
        <v>0</v>
      </c>
      <c r="C213" s="171">
        <v>15090</v>
      </c>
      <c r="D213" s="163">
        <f t="shared" si="38"/>
        <v>0</v>
      </c>
      <c r="E213" s="164">
        <f>'[1]AUG OLD'!AI213</f>
        <v>0</v>
      </c>
      <c r="F213" s="163">
        <f t="shared" si="39"/>
        <v>0</v>
      </c>
      <c r="G213" s="209"/>
      <c r="H213" t="s">
        <v>378</v>
      </c>
      <c r="I213" s="197">
        <f>'[1]SEPT NEW '!B213</f>
        <v>0</v>
      </c>
      <c r="J213" s="171"/>
      <c r="K213" s="163">
        <f t="shared" si="40"/>
        <v>0</v>
      </c>
      <c r="L213" s="164">
        <f>'[1]SEPT NEW '!AI213</f>
        <v>0</v>
      </c>
      <c r="M213" s="163">
        <f t="shared" si="41"/>
        <v>0</v>
      </c>
      <c r="N213" s="209"/>
      <c r="O213" t="s">
        <v>378</v>
      </c>
      <c r="P213" s="200">
        <f>[1]OCT!B213</f>
        <v>0</v>
      </c>
      <c r="Q213" s="171"/>
      <c r="R213" s="163">
        <f t="shared" si="42"/>
        <v>0</v>
      </c>
      <c r="S213" s="211">
        <f>[1]OCT!AI213</f>
        <v>0</v>
      </c>
      <c r="T213" s="163">
        <f t="shared" si="43"/>
        <v>0</v>
      </c>
      <c r="U213" s="209"/>
      <c r="V213" s="215" t="s">
        <v>377</v>
      </c>
      <c r="W213" s="215"/>
      <c r="X213" s="201">
        <f>'[1]AUG OLD'!AI213</f>
        <v>0</v>
      </c>
      <c r="Y213" s="171">
        <v>15090</v>
      </c>
      <c r="Z213" s="202">
        <f t="shared" si="47"/>
        <v>0</v>
      </c>
      <c r="AA213" s="215" t="s">
        <v>377</v>
      </c>
      <c r="AB213" s="203">
        <f>'[1]SEPT NEW '!AI213</f>
        <v>0</v>
      </c>
      <c r="AC213" s="171"/>
      <c r="AD213" s="202">
        <f t="shared" si="46"/>
        <v>0</v>
      </c>
      <c r="AE213" s="215" t="s">
        <v>377</v>
      </c>
      <c r="AF213" s="203">
        <f>[1]OCT!AI213</f>
        <v>0</v>
      </c>
      <c r="AG213" s="171"/>
      <c r="AH213" s="202">
        <f t="shared" si="44"/>
        <v>0</v>
      </c>
      <c r="AJ213" s="215" t="s">
        <v>377</v>
      </c>
      <c r="AK213" s="192">
        <f t="shared" si="45"/>
        <v>0</v>
      </c>
      <c r="AL213" s="181"/>
      <c r="AM213"/>
      <c r="AO213"/>
      <c r="AP213"/>
      <c r="AR213"/>
      <c r="AS213"/>
      <c r="AU213"/>
      <c r="AV213"/>
      <c r="AW213"/>
      <c r="AX213"/>
    </row>
    <row r="214" spans="1:50">
      <c r="A214" s="215" t="s">
        <v>379</v>
      </c>
      <c r="B214" s="197">
        <f>'[1]AUG OLD'!B214</f>
        <v>0</v>
      </c>
      <c r="C214" s="171"/>
      <c r="D214" s="163">
        <f t="shared" si="38"/>
        <v>0</v>
      </c>
      <c r="E214" s="164">
        <f>'[1]AUG OLD'!AI214</f>
        <v>0</v>
      </c>
      <c r="F214" s="163">
        <f t="shared" si="39"/>
        <v>0</v>
      </c>
      <c r="G214" s="209"/>
      <c r="H214" s="215" t="s">
        <v>379</v>
      </c>
      <c r="I214" s="197">
        <f>'[1]SEPT NEW '!B214</f>
        <v>0</v>
      </c>
      <c r="J214" s="171"/>
      <c r="K214" s="163">
        <f>J214*I214</f>
        <v>0</v>
      </c>
      <c r="L214" s="164">
        <f>'[1]SEPT NEW '!AI214</f>
        <v>0</v>
      </c>
      <c r="M214" s="163">
        <f>L214*J214</f>
        <v>0</v>
      </c>
      <c r="N214" s="209"/>
      <c r="O214" s="215" t="s">
        <v>379</v>
      </c>
      <c r="P214" s="200">
        <f>[1]OCT!B214</f>
        <v>0</v>
      </c>
      <c r="Q214" s="171"/>
      <c r="R214" s="163">
        <f t="shared" si="42"/>
        <v>0</v>
      </c>
      <c r="S214" s="211">
        <f>[1]OCT!AI214</f>
        <v>0</v>
      </c>
      <c r="T214" s="163">
        <f t="shared" si="43"/>
        <v>0</v>
      </c>
      <c r="U214" s="209"/>
      <c r="V214" s="215" t="s">
        <v>379</v>
      </c>
      <c r="W214" s="215"/>
      <c r="X214" s="201">
        <f>'[1]AUG OLD'!AI214</f>
        <v>0</v>
      </c>
      <c r="Y214" s="171"/>
      <c r="Z214" s="202">
        <f t="shared" si="47"/>
        <v>0</v>
      </c>
      <c r="AA214" s="215" t="s">
        <v>379</v>
      </c>
      <c r="AB214" s="203">
        <f>'[1]SEPT NEW '!AI214</f>
        <v>0</v>
      </c>
      <c r="AC214" s="171"/>
      <c r="AD214" s="202">
        <f t="shared" si="46"/>
        <v>0</v>
      </c>
      <c r="AE214" s="215" t="s">
        <v>379</v>
      </c>
      <c r="AF214" s="203">
        <f>[1]OCT!AI214</f>
        <v>0</v>
      </c>
      <c r="AG214" s="171"/>
      <c r="AH214" s="202">
        <f t="shared" si="44"/>
        <v>0</v>
      </c>
      <c r="AJ214" s="215" t="s">
        <v>379</v>
      </c>
      <c r="AK214" s="192">
        <f t="shared" si="45"/>
        <v>0</v>
      </c>
      <c r="AL214" s="181"/>
      <c r="AM214"/>
      <c r="AO214"/>
      <c r="AP214"/>
      <c r="AR214"/>
      <c r="AS214"/>
      <c r="AU214"/>
      <c r="AV214"/>
      <c r="AW214"/>
      <c r="AX214"/>
    </row>
    <row r="215" spans="1:50">
      <c r="A215" s="215" t="s">
        <v>380</v>
      </c>
      <c r="B215" s="197">
        <f>'[1]AUG OLD'!B215</f>
        <v>0</v>
      </c>
      <c r="C215" s="171">
        <v>18220</v>
      </c>
      <c r="D215" s="163">
        <f t="shared" si="38"/>
        <v>0</v>
      </c>
      <c r="E215" s="164">
        <f>'[1]AUG OLD'!AI215</f>
        <v>0</v>
      </c>
      <c r="F215" s="163">
        <f t="shared" si="39"/>
        <v>0</v>
      </c>
      <c r="G215" s="209"/>
      <c r="H215" s="215" t="s">
        <v>380</v>
      </c>
      <c r="I215" s="197">
        <f>'[1]SEPT NEW '!B215</f>
        <v>0</v>
      </c>
      <c r="J215" s="171">
        <v>18770</v>
      </c>
      <c r="K215" s="163">
        <f>J215*I215</f>
        <v>0</v>
      </c>
      <c r="L215" s="164">
        <f>'[1]SEPT NEW '!AI215</f>
        <v>0</v>
      </c>
      <c r="M215" s="163">
        <f>L215*J215</f>
        <v>0</v>
      </c>
      <c r="N215" s="209"/>
      <c r="O215" s="215" t="s">
        <v>380</v>
      </c>
      <c r="P215" s="200">
        <f>[1]OCT!B215</f>
        <v>0</v>
      </c>
      <c r="Q215" s="171">
        <v>18770</v>
      </c>
      <c r="R215" s="163">
        <f t="shared" si="42"/>
        <v>0</v>
      </c>
      <c r="S215" s="211">
        <f>[1]OCT!AI215</f>
        <v>0</v>
      </c>
      <c r="T215" s="163">
        <f t="shared" si="43"/>
        <v>0</v>
      </c>
      <c r="U215" s="209"/>
      <c r="V215" s="215" t="s">
        <v>380</v>
      </c>
      <c r="W215" s="215"/>
      <c r="X215" s="201">
        <f>'[1]AUG OLD'!AI215</f>
        <v>0</v>
      </c>
      <c r="Y215" s="171"/>
      <c r="Z215" s="202">
        <f t="shared" si="47"/>
        <v>0</v>
      </c>
      <c r="AA215" s="215" t="s">
        <v>380</v>
      </c>
      <c r="AB215" s="203">
        <f>'[1]SEPT NEW '!AI215</f>
        <v>0</v>
      </c>
      <c r="AC215" s="171">
        <v>18770</v>
      </c>
      <c r="AD215" s="202">
        <f t="shared" si="46"/>
        <v>0</v>
      </c>
      <c r="AE215" s="215" t="s">
        <v>380</v>
      </c>
      <c r="AF215" s="203">
        <f>[1]OCT!AI215</f>
        <v>0</v>
      </c>
      <c r="AG215" s="171">
        <v>18770</v>
      </c>
      <c r="AH215" s="202">
        <f t="shared" si="44"/>
        <v>0</v>
      </c>
      <c r="AJ215" s="215" t="s">
        <v>380</v>
      </c>
      <c r="AK215" s="192">
        <f t="shared" si="45"/>
        <v>0</v>
      </c>
      <c r="AL215" s="181"/>
      <c r="AM215"/>
      <c r="AO215"/>
      <c r="AP215"/>
      <c r="AR215"/>
      <c r="AS215"/>
      <c r="AU215"/>
      <c r="AV215"/>
      <c r="AW215"/>
      <c r="AX215"/>
    </row>
    <row r="216" spans="1:50">
      <c r="A216" s="215"/>
      <c r="B216" s="197">
        <f>'[1]AUG OLD'!B216</f>
        <v>0</v>
      </c>
      <c r="C216" s="171"/>
      <c r="D216" s="163"/>
      <c r="E216" s="164">
        <f>'[1]AUG OLD'!AI216</f>
        <v>0</v>
      </c>
      <c r="F216" s="163"/>
      <c r="G216" s="209"/>
      <c r="H216" s="215"/>
      <c r="I216" s="197">
        <f>'[1]SEPT NEW '!B216</f>
        <v>0</v>
      </c>
      <c r="J216" s="171"/>
      <c r="K216" s="163"/>
      <c r="L216" s="164">
        <f>'[1]SEPT NEW '!AI216</f>
        <v>0</v>
      </c>
      <c r="M216" s="163"/>
      <c r="N216" s="209"/>
      <c r="O216" s="215"/>
      <c r="P216" s="200">
        <f>[1]OCT!B216</f>
        <v>0</v>
      </c>
      <c r="Q216" s="171"/>
      <c r="R216" s="163">
        <f t="shared" si="42"/>
        <v>0</v>
      </c>
      <c r="S216" s="211">
        <f>[1]OCT!AI216</f>
        <v>0</v>
      </c>
      <c r="T216" s="163">
        <f t="shared" si="43"/>
        <v>0</v>
      </c>
      <c r="U216" s="209"/>
      <c r="V216" s="215"/>
      <c r="W216" s="215"/>
      <c r="X216" s="201">
        <f>'[1]AUG OLD'!AI216</f>
        <v>0</v>
      </c>
      <c r="Y216" s="171"/>
      <c r="Z216" s="202"/>
      <c r="AA216" s="215"/>
      <c r="AB216" s="203">
        <f>'[1]SEPT NEW '!AI216</f>
        <v>0</v>
      </c>
      <c r="AC216" s="171"/>
      <c r="AD216" s="202">
        <f t="shared" si="46"/>
        <v>0</v>
      </c>
      <c r="AE216" s="215"/>
      <c r="AF216" s="203">
        <f>[1]OCT!AI216</f>
        <v>0</v>
      </c>
      <c r="AG216" s="171"/>
      <c r="AH216" s="202">
        <f t="shared" si="44"/>
        <v>0</v>
      </c>
      <c r="AJ216" s="215"/>
      <c r="AK216" s="192">
        <f t="shared" si="45"/>
        <v>0</v>
      </c>
      <c r="AL216" s="181"/>
      <c r="AM216"/>
      <c r="AO216"/>
      <c r="AP216"/>
      <c r="AR216"/>
      <c r="AS216"/>
      <c r="AU216"/>
      <c r="AV216"/>
      <c r="AW216"/>
      <c r="AX216"/>
    </row>
    <row r="217" spans="1:50">
      <c r="A217" s="214" t="s">
        <v>381</v>
      </c>
      <c r="B217" s="197">
        <f>'[1]AUG OLD'!B217</f>
        <v>0</v>
      </c>
      <c r="C217" s="171"/>
      <c r="D217" s="163">
        <f t="shared" ref="D217:D233" si="48">C217*B217</f>
        <v>0</v>
      </c>
      <c r="E217" s="164">
        <f>'[1]AUG OLD'!AI217</f>
        <v>0</v>
      </c>
      <c r="F217" s="163">
        <f t="shared" ref="F217:F233" si="49">E217*C217</f>
        <v>0</v>
      </c>
      <c r="G217" s="209"/>
      <c r="H217" s="214" t="s">
        <v>381</v>
      </c>
      <c r="I217" s="197">
        <f>'[1]SEPT NEW '!B217</f>
        <v>0</v>
      </c>
      <c r="J217" s="171"/>
      <c r="K217" s="163">
        <f t="shared" ref="K217:K240" si="50">J217*I217</f>
        <v>0</v>
      </c>
      <c r="L217" s="164">
        <f>'[1]SEPT NEW '!AI217</f>
        <v>0</v>
      </c>
      <c r="M217" s="163">
        <f t="shared" si="41"/>
        <v>0</v>
      </c>
      <c r="N217" s="209"/>
      <c r="O217" s="214" t="s">
        <v>381</v>
      </c>
      <c r="P217" s="200">
        <f>[1]OCT!B217</f>
        <v>0</v>
      </c>
      <c r="Q217" s="171"/>
      <c r="R217" s="163">
        <f t="shared" si="42"/>
        <v>0</v>
      </c>
      <c r="S217" s="211">
        <f>[1]OCT!AI217</f>
        <v>0</v>
      </c>
      <c r="T217" s="163">
        <f t="shared" si="43"/>
        <v>0</v>
      </c>
      <c r="U217" s="209"/>
      <c r="V217" s="214" t="s">
        <v>381</v>
      </c>
      <c r="W217" s="214"/>
      <c r="X217" s="201">
        <f>'[1]AUG OLD'!AI217</f>
        <v>0</v>
      </c>
      <c r="Y217" s="171"/>
      <c r="Z217" s="202">
        <f t="shared" si="47"/>
        <v>0</v>
      </c>
      <c r="AA217" s="214" t="s">
        <v>381</v>
      </c>
      <c r="AB217" s="203">
        <f>'[1]SEPT NEW '!AI217</f>
        <v>0</v>
      </c>
      <c r="AC217" s="171"/>
      <c r="AD217" s="202">
        <f t="shared" si="46"/>
        <v>0</v>
      </c>
      <c r="AE217" s="214" t="s">
        <v>381</v>
      </c>
      <c r="AF217" s="203">
        <f>[1]OCT!AI217</f>
        <v>0</v>
      </c>
      <c r="AG217" s="171"/>
      <c r="AH217" s="202">
        <f t="shared" si="44"/>
        <v>0</v>
      </c>
      <c r="AJ217" s="214" t="s">
        <v>381</v>
      </c>
      <c r="AK217" s="192">
        <f t="shared" si="45"/>
        <v>0</v>
      </c>
      <c r="AL217" s="181"/>
      <c r="AM217"/>
      <c r="AO217"/>
      <c r="AP217"/>
      <c r="AR217"/>
      <c r="AS217"/>
      <c r="AU217"/>
      <c r="AV217"/>
      <c r="AW217"/>
      <c r="AX217"/>
    </row>
    <row r="218" spans="1:50">
      <c r="A218" t="s">
        <v>382</v>
      </c>
      <c r="B218" s="197">
        <f>'[1]AUG OLD'!B218</f>
        <v>0</v>
      </c>
      <c r="C218" s="171">
        <v>13760</v>
      </c>
      <c r="D218" s="163">
        <f t="shared" si="48"/>
        <v>0</v>
      </c>
      <c r="E218" s="164">
        <f>'[1]AUG OLD'!AI218</f>
        <v>0</v>
      </c>
      <c r="F218" s="163">
        <f t="shared" si="49"/>
        <v>0</v>
      </c>
      <c r="G218" s="209"/>
      <c r="H218" t="s">
        <v>382</v>
      </c>
      <c r="I218" s="197">
        <f>'[1]SEPT NEW '!B218</f>
        <v>0</v>
      </c>
      <c r="J218" s="171">
        <v>14170</v>
      </c>
      <c r="K218" s="163">
        <f t="shared" si="50"/>
        <v>0</v>
      </c>
      <c r="L218" s="164">
        <f>'[1]SEPT NEW '!AI218</f>
        <v>0</v>
      </c>
      <c r="M218" s="163">
        <f t="shared" si="41"/>
        <v>0</v>
      </c>
      <c r="N218" s="209"/>
      <c r="O218" t="s">
        <v>382</v>
      </c>
      <c r="P218" s="200">
        <f>[1]OCT!B218</f>
        <v>0</v>
      </c>
      <c r="Q218" s="171">
        <v>14170</v>
      </c>
      <c r="R218" s="163">
        <f t="shared" si="42"/>
        <v>0</v>
      </c>
      <c r="S218" s="211">
        <f>[1]OCT!AI218</f>
        <v>0</v>
      </c>
      <c r="T218" s="163">
        <f t="shared" si="43"/>
        <v>0</v>
      </c>
      <c r="U218" s="209"/>
      <c r="V218" t="s">
        <v>382</v>
      </c>
      <c r="X218" s="201">
        <f>'[1]AUG OLD'!AI218</f>
        <v>0</v>
      </c>
      <c r="Y218" s="171">
        <v>13760</v>
      </c>
      <c r="Z218" s="202">
        <f t="shared" si="47"/>
        <v>0</v>
      </c>
      <c r="AA218" t="s">
        <v>382</v>
      </c>
      <c r="AB218" s="203">
        <f>'[1]SEPT NEW '!AI218</f>
        <v>0</v>
      </c>
      <c r="AC218" s="171">
        <v>14170</v>
      </c>
      <c r="AD218" s="202">
        <f t="shared" si="46"/>
        <v>0</v>
      </c>
      <c r="AE218" t="s">
        <v>382</v>
      </c>
      <c r="AF218" s="203">
        <f>[1]OCT!AI218</f>
        <v>0</v>
      </c>
      <c r="AG218" s="171">
        <v>14170</v>
      </c>
      <c r="AH218" s="202">
        <f t="shared" si="44"/>
        <v>0</v>
      </c>
      <c r="AJ218" t="s">
        <v>382</v>
      </c>
      <c r="AK218" s="192">
        <f t="shared" si="45"/>
        <v>0</v>
      </c>
      <c r="AL218" s="181"/>
      <c r="AM218"/>
      <c r="AO218"/>
      <c r="AP218"/>
      <c r="AR218"/>
      <c r="AS218"/>
      <c r="AU218"/>
      <c r="AV218"/>
      <c r="AW218"/>
      <c r="AX218"/>
    </row>
    <row r="219" spans="1:50">
      <c r="A219" t="s">
        <v>383</v>
      </c>
      <c r="B219" s="197">
        <f>'[1]AUG OLD'!B219</f>
        <v>0</v>
      </c>
      <c r="C219" s="171"/>
      <c r="D219" s="163">
        <f t="shared" si="48"/>
        <v>0</v>
      </c>
      <c r="E219" s="164">
        <f>'[1]AUG OLD'!AI219</f>
        <v>0</v>
      </c>
      <c r="F219" s="163">
        <f t="shared" si="49"/>
        <v>0</v>
      </c>
      <c r="G219" s="209"/>
      <c r="H219" t="s">
        <v>383</v>
      </c>
      <c r="I219" s="197">
        <f>'[1]SEPT NEW '!B219</f>
        <v>0</v>
      </c>
      <c r="J219" s="171">
        <v>14170</v>
      </c>
      <c r="K219" s="163">
        <f t="shared" si="50"/>
        <v>0</v>
      </c>
      <c r="L219" s="164">
        <f>'[1]SEPT NEW '!AI219</f>
        <v>0</v>
      </c>
      <c r="M219" s="163">
        <f t="shared" si="41"/>
        <v>0</v>
      </c>
      <c r="N219" s="209"/>
      <c r="O219" t="s">
        <v>383</v>
      </c>
      <c r="P219" s="200">
        <f>[1]OCT!B219</f>
        <v>0</v>
      </c>
      <c r="Q219" s="171">
        <v>14170</v>
      </c>
      <c r="R219" s="163">
        <f t="shared" si="42"/>
        <v>0</v>
      </c>
      <c r="S219" s="211">
        <f>[1]OCT!AI219</f>
        <v>0</v>
      </c>
      <c r="T219" s="163">
        <f t="shared" si="43"/>
        <v>0</v>
      </c>
      <c r="U219" s="209"/>
      <c r="V219" t="s">
        <v>383</v>
      </c>
      <c r="X219" s="201">
        <f>'[1]AUG OLD'!AI219</f>
        <v>0</v>
      </c>
      <c r="Y219" s="171"/>
      <c r="Z219" s="202">
        <f t="shared" si="47"/>
        <v>0</v>
      </c>
      <c r="AA219" t="s">
        <v>383</v>
      </c>
      <c r="AB219" s="203">
        <f>'[1]SEPT NEW '!AI219</f>
        <v>0</v>
      </c>
      <c r="AC219" s="171">
        <v>14170</v>
      </c>
      <c r="AD219" s="202">
        <f t="shared" si="46"/>
        <v>0</v>
      </c>
      <c r="AE219" t="s">
        <v>383</v>
      </c>
      <c r="AF219" s="203">
        <f>[1]OCT!AI219</f>
        <v>0</v>
      </c>
      <c r="AG219" s="171">
        <v>14170</v>
      </c>
      <c r="AH219" s="202">
        <f t="shared" si="44"/>
        <v>0</v>
      </c>
      <c r="AJ219" t="s">
        <v>383</v>
      </c>
      <c r="AK219" s="192">
        <f t="shared" si="45"/>
        <v>0</v>
      </c>
      <c r="AL219" s="181"/>
      <c r="AM219"/>
      <c r="AO219"/>
      <c r="AP219"/>
      <c r="AR219"/>
      <c r="AS219"/>
      <c r="AU219"/>
      <c r="AV219"/>
      <c r="AW219"/>
      <c r="AX219"/>
    </row>
    <row r="220" spans="1:50">
      <c r="A220" t="s">
        <v>384</v>
      </c>
      <c r="B220" s="197">
        <f>'[1]AUG OLD'!B220</f>
        <v>0</v>
      </c>
      <c r="C220" s="171">
        <v>11690</v>
      </c>
      <c r="D220" s="163">
        <f t="shared" si="48"/>
        <v>0</v>
      </c>
      <c r="E220" s="164">
        <f>'[1]AUG OLD'!AI220</f>
        <v>0</v>
      </c>
      <c r="F220" s="163">
        <f t="shared" si="49"/>
        <v>0</v>
      </c>
      <c r="G220" s="209"/>
      <c r="H220" t="s">
        <v>384</v>
      </c>
      <c r="I220" s="197">
        <f>'[1]SEPT NEW '!B220</f>
        <v>0</v>
      </c>
      <c r="J220" s="171">
        <v>12040</v>
      </c>
      <c r="K220" s="163">
        <f t="shared" si="50"/>
        <v>0</v>
      </c>
      <c r="L220" s="164">
        <f>'[1]SEPT NEW '!AI220</f>
        <v>0</v>
      </c>
      <c r="M220" s="163">
        <f t="shared" si="41"/>
        <v>0</v>
      </c>
      <c r="N220" s="209"/>
      <c r="O220" t="s">
        <v>384</v>
      </c>
      <c r="P220" s="200">
        <f>[1]OCT!B220</f>
        <v>0</v>
      </c>
      <c r="Q220" s="171">
        <v>12040</v>
      </c>
      <c r="R220" s="163">
        <f t="shared" si="42"/>
        <v>0</v>
      </c>
      <c r="S220" s="211">
        <f>[1]OCT!AI220</f>
        <v>0</v>
      </c>
      <c r="T220" s="163">
        <f t="shared" si="43"/>
        <v>0</v>
      </c>
      <c r="U220" s="209"/>
      <c r="V220" t="s">
        <v>384</v>
      </c>
      <c r="X220" s="201">
        <f>'[1]AUG OLD'!AI220</f>
        <v>0</v>
      </c>
      <c r="Y220" s="171">
        <v>11690</v>
      </c>
      <c r="Z220" s="202">
        <f t="shared" si="47"/>
        <v>0</v>
      </c>
      <c r="AA220" t="s">
        <v>384</v>
      </c>
      <c r="AB220" s="203">
        <f>'[1]SEPT NEW '!AI220</f>
        <v>0</v>
      </c>
      <c r="AC220" s="171">
        <v>12040</v>
      </c>
      <c r="AD220" s="202">
        <f t="shared" si="46"/>
        <v>0</v>
      </c>
      <c r="AE220" t="s">
        <v>384</v>
      </c>
      <c r="AF220" s="203">
        <f>[1]OCT!AI220</f>
        <v>0</v>
      </c>
      <c r="AG220" s="171">
        <v>12040</v>
      </c>
      <c r="AH220" s="202">
        <f t="shared" si="44"/>
        <v>0</v>
      </c>
      <c r="AJ220" t="s">
        <v>384</v>
      </c>
      <c r="AK220" s="192">
        <f t="shared" si="45"/>
        <v>0</v>
      </c>
      <c r="AL220" s="181"/>
      <c r="AM220"/>
      <c r="AO220"/>
      <c r="AP220"/>
      <c r="AR220"/>
      <c r="AS220"/>
      <c r="AU220"/>
      <c r="AV220"/>
      <c r="AW220"/>
      <c r="AX220"/>
    </row>
    <row r="221" spans="1:50">
      <c r="A221" t="s">
        <v>385</v>
      </c>
      <c r="B221" s="197">
        <f>'[1]AUG OLD'!B221</f>
        <v>0</v>
      </c>
      <c r="C221" s="171">
        <v>8820</v>
      </c>
      <c r="D221" s="163">
        <f t="shared" si="48"/>
        <v>0</v>
      </c>
      <c r="E221" s="164">
        <f>'[1]AUG OLD'!AI221</f>
        <v>0</v>
      </c>
      <c r="F221" s="163">
        <f t="shared" si="49"/>
        <v>0</v>
      </c>
      <c r="G221" s="209"/>
      <c r="H221" t="s">
        <v>385</v>
      </c>
      <c r="I221" s="197">
        <f>'[1]SEPT NEW '!B221</f>
        <v>0</v>
      </c>
      <c r="J221" s="171">
        <v>9090</v>
      </c>
      <c r="K221" s="163">
        <f t="shared" si="50"/>
        <v>0</v>
      </c>
      <c r="L221" s="164">
        <f>'[1]SEPT NEW '!AI221</f>
        <v>0</v>
      </c>
      <c r="M221" s="163">
        <f t="shared" si="41"/>
        <v>0</v>
      </c>
      <c r="N221" s="209"/>
      <c r="O221" t="s">
        <v>385</v>
      </c>
      <c r="P221" s="200">
        <f>[1]OCT!B221</f>
        <v>0</v>
      </c>
      <c r="Q221" s="171">
        <v>9090</v>
      </c>
      <c r="R221" s="163">
        <f t="shared" si="42"/>
        <v>0</v>
      </c>
      <c r="S221" s="211">
        <f>[1]OCT!AI221</f>
        <v>0</v>
      </c>
      <c r="T221" s="163">
        <f t="shared" si="43"/>
        <v>0</v>
      </c>
      <c r="U221" s="209"/>
      <c r="V221" t="s">
        <v>385</v>
      </c>
      <c r="X221" s="201">
        <f>'[1]AUG OLD'!AI221</f>
        <v>0</v>
      </c>
      <c r="Y221" s="171">
        <v>8820</v>
      </c>
      <c r="Z221" s="202">
        <f t="shared" si="47"/>
        <v>0</v>
      </c>
      <c r="AA221" t="s">
        <v>385</v>
      </c>
      <c r="AB221" s="203">
        <f>'[1]SEPT NEW '!AI221</f>
        <v>0</v>
      </c>
      <c r="AC221" s="171">
        <v>9090</v>
      </c>
      <c r="AD221" s="202">
        <f t="shared" si="46"/>
        <v>0</v>
      </c>
      <c r="AE221" t="s">
        <v>385</v>
      </c>
      <c r="AF221" s="203">
        <f>[1]OCT!AI221</f>
        <v>0</v>
      </c>
      <c r="AG221" s="171">
        <v>9090</v>
      </c>
      <c r="AH221" s="202">
        <f t="shared" si="44"/>
        <v>0</v>
      </c>
      <c r="AJ221" t="s">
        <v>385</v>
      </c>
      <c r="AK221" s="192">
        <f t="shared" si="45"/>
        <v>0</v>
      </c>
      <c r="AL221" s="181"/>
      <c r="AM221"/>
      <c r="AO221"/>
      <c r="AP221"/>
      <c r="AR221"/>
      <c r="AS221"/>
      <c r="AU221"/>
      <c r="AV221"/>
      <c r="AW221"/>
      <c r="AX221"/>
    </row>
    <row r="222" spans="1:50">
      <c r="B222" s="197">
        <f>'[1]AUG OLD'!B222</f>
        <v>0</v>
      </c>
      <c r="C222" s="171"/>
      <c r="D222" s="163">
        <f t="shared" si="48"/>
        <v>0</v>
      </c>
      <c r="E222" s="164">
        <f>'[1]AUG OLD'!AI222</f>
        <v>0</v>
      </c>
      <c r="F222" s="163">
        <f t="shared" si="49"/>
        <v>0</v>
      </c>
      <c r="G222" s="209"/>
      <c r="I222" s="197">
        <f>'[1]SEPT NEW '!B222</f>
        <v>0</v>
      </c>
      <c r="J222" s="171"/>
      <c r="K222" s="163">
        <f t="shared" si="50"/>
        <v>0</v>
      </c>
      <c r="L222" s="164">
        <f>'[1]SEPT NEW '!AI222</f>
        <v>0</v>
      </c>
      <c r="M222" s="163">
        <f t="shared" si="41"/>
        <v>0</v>
      </c>
      <c r="N222" s="209"/>
      <c r="P222" s="200">
        <f>[1]OCT!B222</f>
        <v>0</v>
      </c>
      <c r="Q222" s="171"/>
      <c r="R222" s="163">
        <f t="shared" si="42"/>
        <v>0</v>
      </c>
      <c r="S222" s="211">
        <f>[1]OCT!AI222</f>
        <v>0</v>
      </c>
      <c r="T222" s="163">
        <f t="shared" si="43"/>
        <v>0</v>
      </c>
      <c r="U222" s="209"/>
      <c r="X222" s="201">
        <f>'[1]AUG OLD'!AI222</f>
        <v>0</v>
      </c>
      <c r="Y222" s="171"/>
      <c r="Z222" s="202">
        <f t="shared" si="47"/>
        <v>0</v>
      </c>
      <c r="AB222" s="203">
        <f>'[1]SEPT NEW '!AI222</f>
        <v>0</v>
      </c>
      <c r="AC222" s="171"/>
      <c r="AD222" s="202">
        <f t="shared" si="46"/>
        <v>0</v>
      </c>
      <c r="AF222" s="203">
        <f>[1]OCT!AI222</f>
        <v>0</v>
      </c>
      <c r="AG222" s="171"/>
      <c r="AH222" s="202">
        <f t="shared" si="44"/>
        <v>0</v>
      </c>
      <c r="AK222" s="192">
        <f t="shared" si="45"/>
        <v>0</v>
      </c>
      <c r="AL222" s="181"/>
      <c r="AM222"/>
      <c r="AO222"/>
      <c r="AP222"/>
      <c r="AR222"/>
      <c r="AS222"/>
      <c r="AU222"/>
      <c r="AV222"/>
      <c r="AW222"/>
      <c r="AX222"/>
    </row>
    <row r="223" spans="1:50">
      <c r="A223" s="214" t="s">
        <v>386</v>
      </c>
      <c r="B223" s="197">
        <f>'[1]AUG OLD'!B223</f>
        <v>0</v>
      </c>
      <c r="C223" s="171"/>
      <c r="D223" s="163">
        <f t="shared" si="48"/>
        <v>0</v>
      </c>
      <c r="E223" s="164">
        <f>'[1]AUG OLD'!AI223</f>
        <v>0</v>
      </c>
      <c r="F223" s="163">
        <f t="shared" si="49"/>
        <v>0</v>
      </c>
      <c r="G223" s="209"/>
      <c r="H223" s="214" t="s">
        <v>386</v>
      </c>
      <c r="I223" s="197">
        <f>'[1]SEPT NEW '!B223</f>
        <v>0</v>
      </c>
      <c r="J223" s="171"/>
      <c r="K223" s="163">
        <f t="shared" si="50"/>
        <v>0</v>
      </c>
      <c r="L223" s="164">
        <f>'[1]SEPT NEW '!AI223</f>
        <v>0</v>
      </c>
      <c r="M223" s="163">
        <f t="shared" si="41"/>
        <v>0</v>
      </c>
      <c r="N223" s="209"/>
      <c r="O223" s="214" t="s">
        <v>386</v>
      </c>
      <c r="P223" s="200">
        <f>[1]OCT!B223</f>
        <v>0</v>
      </c>
      <c r="Q223" s="171"/>
      <c r="R223" s="163">
        <f t="shared" si="42"/>
        <v>0</v>
      </c>
      <c r="S223" s="211">
        <f>[1]OCT!AI223</f>
        <v>0</v>
      </c>
      <c r="T223" s="163">
        <f t="shared" si="43"/>
        <v>0</v>
      </c>
      <c r="U223" s="209"/>
      <c r="V223" s="214" t="s">
        <v>386</v>
      </c>
      <c r="W223" s="214"/>
      <c r="X223" s="201">
        <f>'[1]AUG OLD'!AI223</f>
        <v>0</v>
      </c>
      <c r="Y223" s="171"/>
      <c r="Z223" s="202">
        <f t="shared" si="47"/>
        <v>0</v>
      </c>
      <c r="AA223" s="214" t="s">
        <v>386</v>
      </c>
      <c r="AB223" s="203">
        <f>'[1]SEPT NEW '!AI223</f>
        <v>0</v>
      </c>
      <c r="AC223" s="171"/>
      <c r="AD223" s="202">
        <f t="shared" si="46"/>
        <v>0</v>
      </c>
      <c r="AE223" s="214" t="s">
        <v>386</v>
      </c>
      <c r="AF223" s="203">
        <f>[1]OCT!AI223</f>
        <v>0</v>
      </c>
      <c r="AG223" s="171"/>
      <c r="AH223" s="202">
        <f t="shared" si="44"/>
        <v>0</v>
      </c>
      <c r="AJ223" s="214" t="s">
        <v>386</v>
      </c>
      <c r="AK223" s="192">
        <f t="shared" si="45"/>
        <v>0</v>
      </c>
      <c r="AL223" s="181"/>
      <c r="AM223"/>
      <c r="AO223"/>
      <c r="AP223"/>
      <c r="AR223"/>
      <c r="AS223"/>
      <c r="AU223"/>
      <c r="AV223"/>
      <c r="AW223"/>
      <c r="AX223"/>
    </row>
    <row r="224" spans="1:50">
      <c r="A224" t="s">
        <v>387</v>
      </c>
      <c r="B224" s="197">
        <f>'[1]AUG OLD'!B224</f>
        <v>0</v>
      </c>
      <c r="C224" s="171">
        <v>3170</v>
      </c>
      <c r="D224" s="163">
        <f t="shared" si="48"/>
        <v>0</v>
      </c>
      <c r="E224" s="164">
        <f>'[1]AUG OLD'!AI224</f>
        <v>0</v>
      </c>
      <c r="F224" s="163">
        <f t="shared" si="49"/>
        <v>0</v>
      </c>
      <c r="G224" s="209"/>
      <c r="H224" t="s">
        <v>387</v>
      </c>
      <c r="I224" s="197">
        <f>'[1]SEPT NEW '!B224</f>
        <v>0</v>
      </c>
      <c r="J224" s="171">
        <v>3270</v>
      </c>
      <c r="K224" s="163">
        <f t="shared" si="50"/>
        <v>0</v>
      </c>
      <c r="L224" s="164">
        <f>'[1]SEPT NEW '!AI224</f>
        <v>0</v>
      </c>
      <c r="M224" s="163">
        <f t="shared" si="41"/>
        <v>0</v>
      </c>
      <c r="N224" s="209"/>
      <c r="O224" t="s">
        <v>387</v>
      </c>
      <c r="P224" s="200">
        <f>[1]OCT!B224</f>
        <v>0</v>
      </c>
      <c r="Q224" s="171">
        <v>3270</v>
      </c>
      <c r="R224" s="163">
        <f t="shared" si="42"/>
        <v>0</v>
      </c>
      <c r="S224" s="211">
        <f>[1]OCT!AI224</f>
        <v>0</v>
      </c>
      <c r="T224" s="163">
        <f t="shared" si="43"/>
        <v>0</v>
      </c>
      <c r="U224" s="209"/>
      <c r="V224" t="s">
        <v>387</v>
      </c>
      <c r="X224" s="201">
        <f>'[1]AUG OLD'!AI224</f>
        <v>0</v>
      </c>
      <c r="Y224" s="171">
        <v>3170</v>
      </c>
      <c r="Z224" s="202">
        <f t="shared" si="47"/>
        <v>0</v>
      </c>
      <c r="AA224" t="s">
        <v>387</v>
      </c>
      <c r="AB224" s="203">
        <f>'[1]SEPT NEW '!AI224</f>
        <v>0</v>
      </c>
      <c r="AC224" s="171">
        <v>3270</v>
      </c>
      <c r="AD224" s="202">
        <f t="shared" si="46"/>
        <v>0</v>
      </c>
      <c r="AE224" t="s">
        <v>387</v>
      </c>
      <c r="AF224" s="203">
        <f>[1]OCT!AI224</f>
        <v>0</v>
      </c>
      <c r="AG224" s="171">
        <v>3270</v>
      </c>
      <c r="AH224" s="202">
        <f t="shared" si="44"/>
        <v>0</v>
      </c>
      <c r="AJ224" t="s">
        <v>387</v>
      </c>
      <c r="AK224" s="192">
        <f t="shared" si="45"/>
        <v>0</v>
      </c>
      <c r="AL224" s="181"/>
      <c r="AM224"/>
      <c r="AO224"/>
      <c r="AP224"/>
      <c r="AR224"/>
      <c r="AS224"/>
      <c r="AU224"/>
      <c r="AV224"/>
      <c r="AW224"/>
      <c r="AX224"/>
    </row>
    <row r="225" spans="1:50">
      <c r="B225" s="197">
        <f>'[1]AUG OLD'!B225</f>
        <v>0</v>
      </c>
      <c r="C225" s="171"/>
      <c r="D225" s="163">
        <f t="shared" si="48"/>
        <v>0</v>
      </c>
      <c r="E225" s="164">
        <f>'[1]AUG OLD'!AI225</f>
        <v>0</v>
      </c>
      <c r="F225" s="163">
        <f t="shared" si="49"/>
        <v>0</v>
      </c>
      <c r="G225" s="209"/>
      <c r="I225" s="197">
        <f>'[1]SEPT NEW '!B225</f>
        <v>0</v>
      </c>
      <c r="J225" s="171"/>
      <c r="K225" s="163">
        <f t="shared" si="50"/>
        <v>0</v>
      </c>
      <c r="L225" s="164">
        <f>'[1]SEPT NEW '!AI225</f>
        <v>0</v>
      </c>
      <c r="M225" s="163">
        <f t="shared" si="41"/>
        <v>0</v>
      </c>
      <c r="N225" s="209"/>
      <c r="P225" s="200">
        <f>[1]OCT!B225</f>
        <v>0</v>
      </c>
      <c r="Q225" s="171"/>
      <c r="R225" s="163">
        <f t="shared" si="42"/>
        <v>0</v>
      </c>
      <c r="S225" s="211">
        <f>[1]OCT!AI225</f>
        <v>0</v>
      </c>
      <c r="T225" s="163">
        <f t="shared" si="43"/>
        <v>0</v>
      </c>
      <c r="U225" s="209"/>
      <c r="X225" s="201">
        <f>'[1]AUG OLD'!AI225</f>
        <v>0</v>
      </c>
      <c r="Y225" s="171"/>
      <c r="Z225" s="202">
        <f t="shared" si="47"/>
        <v>0</v>
      </c>
      <c r="AB225" s="203">
        <f>'[1]SEPT NEW '!AI225</f>
        <v>0</v>
      </c>
      <c r="AC225" s="171"/>
      <c r="AD225" s="202">
        <f t="shared" si="46"/>
        <v>0</v>
      </c>
      <c r="AF225" s="203">
        <f>[1]OCT!AI225</f>
        <v>0</v>
      </c>
      <c r="AG225" s="171"/>
      <c r="AH225" s="202">
        <f t="shared" si="44"/>
        <v>0</v>
      </c>
      <c r="AK225" s="192">
        <f t="shared" si="45"/>
        <v>0</v>
      </c>
      <c r="AL225" s="181"/>
      <c r="AM225"/>
      <c r="AO225"/>
      <c r="AP225"/>
      <c r="AR225"/>
      <c r="AS225"/>
      <c r="AU225"/>
      <c r="AV225"/>
      <c r="AW225"/>
      <c r="AX225"/>
    </row>
    <row r="226" spans="1:50">
      <c r="A226" s="214" t="s">
        <v>388</v>
      </c>
      <c r="B226" s="197">
        <f>'[1]AUG OLD'!B226</f>
        <v>0</v>
      </c>
      <c r="C226" s="171"/>
      <c r="D226" s="163">
        <f t="shared" si="48"/>
        <v>0</v>
      </c>
      <c r="E226" s="164">
        <f>'[1]AUG OLD'!AI226</f>
        <v>0</v>
      </c>
      <c r="F226" s="163">
        <f t="shared" si="49"/>
        <v>0</v>
      </c>
      <c r="G226" s="209"/>
      <c r="H226" s="214" t="s">
        <v>388</v>
      </c>
      <c r="I226" s="197">
        <f>'[1]SEPT NEW '!B226</f>
        <v>0</v>
      </c>
      <c r="J226" s="171"/>
      <c r="K226" s="163">
        <f t="shared" si="50"/>
        <v>0</v>
      </c>
      <c r="L226" s="164">
        <f>'[1]SEPT NEW '!AI226</f>
        <v>0</v>
      </c>
      <c r="M226" s="163">
        <f t="shared" si="41"/>
        <v>0</v>
      </c>
      <c r="N226" s="209"/>
      <c r="O226" s="214" t="s">
        <v>388</v>
      </c>
      <c r="P226" s="200">
        <f>[1]OCT!B226</f>
        <v>0</v>
      </c>
      <c r="Q226" s="171"/>
      <c r="R226" s="163">
        <f t="shared" si="42"/>
        <v>0</v>
      </c>
      <c r="S226" s="211">
        <f>[1]OCT!AI226</f>
        <v>0</v>
      </c>
      <c r="T226" s="163">
        <f t="shared" si="43"/>
        <v>0</v>
      </c>
      <c r="U226" s="209"/>
      <c r="V226" s="214" t="s">
        <v>388</v>
      </c>
      <c r="W226" s="214"/>
      <c r="X226" s="201">
        <f>'[1]AUG OLD'!AI226</f>
        <v>0</v>
      </c>
      <c r="Y226" s="171"/>
      <c r="Z226" s="202">
        <f t="shared" si="47"/>
        <v>0</v>
      </c>
      <c r="AA226" s="214" t="s">
        <v>388</v>
      </c>
      <c r="AB226" s="203">
        <f>'[1]SEPT NEW '!AI226</f>
        <v>0</v>
      </c>
      <c r="AC226" s="171"/>
      <c r="AD226" s="202">
        <f t="shared" si="46"/>
        <v>0</v>
      </c>
      <c r="AE226" s="214" t="s">
        <v>388</v>
      </c>
      <c r="AF226" s="203">
        <f>[1]OCT!AI226</f>
        <v>0</v>
      </c>
      <c r="AG226" s="171"/>
      <c r="AH226" s="202">
        <f t="shared" si="44"/>
        <v>0</v>
      </c>
      <c r="AJ226" s="214" t="s">
        <v>388</v>
      </c>
      <c r="AK226" s="192">
        <f t="shared" si="45"/>
        <v>0</v>
      </c>
      <c r="AL226" s="181"/>
      <c r="AM226"/>
      <c r="AO226"/>
      <c r="AP226"/>
      <c r="AR226"/>
      <c r="AS226"/>
      <c r="AU226"/>
      <c r="AV226"/>
      <c r="AW226"/>
      <c r="AX226"/>
    </row>
    <row r="227" spans="1:50">
      <c r="A227" t="s">
        <v>389</v>
      </c>
      <c r="B227" s="197">
        <f>'[1]AUG OLD'!B227</f>
        <v>0</v>
      </c>
      <c r="C227" s="171">
        <v>8120</v>
      </c>
      <c r="D227" s="163">
        <f t="shared" si="48"/>
        <v>0</v>
      </c>
      <c r="E227" s="164">
        <f>'[1]AUG OLD'!AI227</f>
        <v>0</v>
      </c>
      <c r="F227" s="163">
        <f t="shared" si="49"/>
        <v>0</v>
      </c>
      <c r="G227" s="209"/>
      <c r="H227" t="s">
        <v>389</v>
      </c>
      <c r="I227" s="197">
        <f>'[1]SEPT NEW '!B227</f>
        <v>0</v>
      </c>
      <c r="J227" s="171">
        <v>8360</v>
      </c>
      <c r="K227" s="163">
        <f t="shared" si="50"/>
        <v>0</v>
      </c>
      <c r="L227" s="164">
        <f>'[1]SEPT NEW '!AI227</f>
        <v>0</v>
      </c>
      <c r="M227" s="163">
        <f t="shared" si="41"/>
        <v>0</v>
      </c>
      <c r="N227" s="209"/>
      <c r="O227" t="s">
        <v>389</v>
      </c>
      <c r="P227" s="200">
        <f>[1]OCT!B227</f>
        <v>0</v>
      </c>
      <c r="Q227" s="171">
        <v>8360</v>
      </c>
      <c r="R227" s="163">
        <f t="shared" si="42"/>
        <v>0</v>
      </c>
      <c r="S227" s="211">
        <f>[1]OCT!AI227</f>
        <v>0</v>
      </c>
      <c r="T227" s="163">
        <f t="shared" si="43"/>
        <v>0</v>
      </c>
      <c r="U227" s="209"/>
      <c r="V227" t="s">
        <v>389</v>
      </c>
      <c r="X227" s="201">
        <f>'[1]AUG OLD'!AI227</f>
        <v>0</v>
      </c>
      <c r="Y227" s="171">
        <v>8120</v>
      </c>
      <c r="Z227" s="202">
        <f t="shared" si="47"/>
        <v>0</v>
      </c>
      <c r="AA227" t="s">
        <v>389</v>
      </c>
      <c r="AB227" s="203">
        <f>'[1]SEPT NEW '!AI227</f>
        <v>0</v>
      </c>
      <c r="AC227" s="171">
        <v>8360</v>
      </c>
      <c r="AD227" s="202">
        <f t="shared" si="46"/>
        <v>0</v>
      </c>
      <c r="AE227" t="s">
        <v>389</v>
      </c>
      <c r="AF227" s="203">
        <f>[1]OCT!AI227</f>
        <v>0</v>
      </c>
      <c r="AG227" s="171">
        <v>8360</v>
      </c>
      <c r="AH227" s="202">
        <f t="shared" si="44"/>
        <v>0</v>
      </c>
      <c r="AJ227" t="s">
        <v>389</v>
      </c>
      <c r="AK227" s="192">
        <f t="shared" si="45"/>
        <v>0</v>
      </c>
      <c r="AL227" s="181"/>
      <c r="AM227"/>
      <c r="AO227"/>
      <c r="AP227"/>
      <c r="AR227"/>
      <c r="AS227"/>
      <c r="AU227"/>
      <c r="AV227"/>
      <c r="AW227"/>
      <c r="AX227"/>
    </row>
    <row r="228" spans="1:50">
      <c r="B228" s="197">
        <f>'[1]AUG OLD'!B228</f>
        <v>0</v>
      </c>
      <c r="C228" s="171"/>
      <c r="D228" s="163">
        <f t="shared" si="48"/>
        <v>0</v>
      </c>
      <c r="E228" s="164">
        <f>'[1]AUG OLD'!AI228</f>
        <v>0</v>
      </c>
      <c r="F228" s="163">
        <f t="shared" si="49"/>
        <v>0</v>
      </c>
      <c r="G228" s="209"/>
      <c r="I228" s="197">
        <f>'[1]SEPT NEW '!B228</f>
        <v>0</v>
      </c>
      <c r="J228" s="171"/>
      <c r="K228" s="163">
        <f t="shared" si="50"/>
        <v>0</v>
      </c>
      <c r="L228" s="164">
        <f>'[1]SEPT NEW '!AI228</f>
        <v>0</v>
      </c>
      <c r="M228" s="163">
        <f t="shared" si="41"/>
        <v>0</v>
      </c>
      <c r="N228" s="209"/>
      <c r="P228" s="200">
        <f>[1]OCT!B228</f>
        <v>0</v>
      </c>
      <c r="Q228" s="171"/>
      <c r="R228" s="163">
        <f t="shared" si="42"/>
        <v>0</v>
      </c>
      <c r="S228" s="211">
        <f>[1]OCT!AI228</f>
        <v>0</v>
      </c>
      <c r="T228" s="163">
        <f t="shared" si="43"/>
        <v>0</v>
      </c>
      <c r="U228" s="209"/>
      <c r="X228" s="201">
        <f>'[1]AUG OLD'!AI228</f>
        <v>0</v>
      </c>
      <c r="Y228" s="171"/>
      <c r="Z228" s="202">
        <f t="shared" si="47"/>
        <v>0</v>
      </c>
      <c r="AB228" s="203">
        <f>'[1]SEPT NEW '!AI228</f>
        <v>0</v>
      </c>
      <c r="AC228" s="171"/>
      <c r="AD228" s="202">
        <f t="shared" si="46"/>
        <v>0</v>
      </c>
      <c r="AF228" s="203">
        <f>[1]OCT!AI228</f>
        <v>0</v>
      </c>
      <c r="AG228" s="171"/>
      <c r="AH228" s="202">
        <f t="shared" si="44"/>
        <v>0</v>
      </c>
      <c r="AK228" s="192">
        <f t="shared" si="45"/>
        <v>0</v>
      </c>
      <c r="AL228" s="181"/>
      <c r="AM228"/>
      <c r="AO228"/>
      <c r="AP228"/>
      <c r="AR228"/>
      <c r="AS228"/>
      <c r="AU228"/>
      <c r="AV228"/>
      <c r="AW228"/>
      <c r="AX228"/>
    </row>
    <row r="229" spans="1:50">
      <c r="A229" s="214" t="s">
        <v>390</v>
      </c>
      <c r="B229" s="197">
        <f>'[1]AUG OLD'!B229</f>
        <v>0</v>
      </c>
      <c r="C229" s="171"/>
      <c r="D229" s="163">
        <f t="shared" si="48"/>
        <v>0</v>
      </c>
      <c r="E229" s="164">
        <f>'[1]AUG OLD'!AI229</f>
        <v>0</v>
      </c>
      <c r="F229" s="163">
        <f t="shared" si="49"/>
        <v>0</v>
      </c>
      <c r="G229" s="209"/>
      <c r="H229" s="214" t="s">
        <v>390</v>
      </c>
      <c r="I229" s="197">
        <f>'[1]SEPT NEW '!B229</f>
        <v>0</v>
      </c>
      <c r="J229" s="171"/>
      <c r="K229" s="163">
        <f t="shared" si="50"/>
        <v>0</v>
      </c>
      <c r="L229" s="164">
        <f>'[1]SEPT NEW '!AI229</f>
        <v>0</v>
      </c>
      <c r="M229" s="163">
        <f t="shared" si="41"/>
        <v>0</v>
      </c>
      <c r="N229" s="209"/>
      <c r="O229" s="214" t="s">
        <v>390</v>
      </c>
      <c r="P229" s="200">
        <f>[1]OCT!B229</f>
        <v>0</v>
      </c>
      <c r="Q229" s="171"/>
      <c r="R229" s="163">
        <f t="shared" si="42"/>
        <v>0</v>
      </c>
      <c r="S229" s="211">
        <f>[1]OCT!AI229</f>
        <v>0</v>
      </c>
      <c r="T229" s="163">
        <f t="shared" si="43"/>
        <v>0</v>
      </c>
      <c r="U229" s="209"/>
      <c r="V229" s="214" t="s">
        <v>390</v>
      </c>
      <c r="W229" s="214"/>
      <c r="X229" s="201">
        <f>'[1]AUG OLD'!AI229</f>
        <v>0</v>
      </c>
      <c r="Y229" s="171"/>
      <c r="Z229" s="202">
        <f t="shared" si="47"/>
        <v>0</v>
      </c>
      <c r="AA229" s="214" t="s">
        <v>390</v>
      </c>
      <c r="AB229" s="203">
        <f>'[1]SEPT NEW '!AI229</f>
        <v>0</v>
      </c>
      <c r="AC229" s="171"/>
      <c r="AD229" s="202">
        <f t="shared" si="46"/>
        <v>0</v>
      </c>
      <c r="AE229" s="214" t="s">
        <v>390</v>
      </c>
      <c r="AF229" s="203">
        <f>[1]OCT!AI229</f>
        <v>0</v>
      </c>
      <c r="AG229" s="171"/>
      <c r="AH229" s="202">
        <f t="shared" si="44"/>
        <v>0</v>
      </c>
      <c r="AJ229" s="214" t="s">
        <v>390</v>
      </c>
      <c r="AK229" s="192">
        <f t="shared" si="45"/>
        <v>0</v>
      </c>
      <c r="AL229" s="181"/>
      <c r="AM229"/>
      <c r="AO229"/>
      <c r="AP229"/>
      <c r="AR229"/>
      <c r="AS229"/>
      <c r="AU229"/>
      <c r="AV229"/>
      <c r="AW229"/>
      <c r="AX229"/>
    </row>
    <row r="230" spans="1:50">
      <c r="A230" t="s">
        <v>340</v>
      </c>
      <c r="B230" s="197">
        <f>'[1]AUG OLD'!B230</f>
        <v>0</v>
      </c>
      <c r="C230" s="171">
        <v>7320</v>
      </c>
      <c r="D230" s="163">
        <f t="shared" si="48"/>
        <v>0</v>
      </c>
      <c r="E230" s="164">
        <f>'[1]AUG OLD'!AI230</f>
        <v>0</v>
      </c>
      <c r="F230" s="163">
        <f t="shared" si="49"/>
        <v>0</v>
      </c>
      <c r="G230" s="209"/>
      <c r="H230" t="s">
        <v>340</v>
      </c>
      <c r="I230" s="197">
        <f>'[1]SEPT NEW '!B230</f>
        <v>0</v>
      </c>
      <c r="J230" s="171">
        <v>7540</v>
      </c>
      <c r="K230" s="163">
        <f t="shared" si="50"/>
        <v>0</v>
      </c>
      <c r="L230" s="164">
        <f>'[1]SEPT NEW '!AI230</f>
        <v>0</v>
      </c>
      <c r="M230" s="163">
        <f t="shared" si="41"/>
        <v>0</v>
      </c>
      <c r="N230" s="209"/>
      <c r="O230" t="s">
        <v>340</v>
      </c>
      <c r="P230" s="200">
        <f>[1]OCT!B230</f>
        <v>0</v>
      </c>
      <c r="Q230" s="171">
        <v>7540</v>
      </c>
      <c r="R230" s="163">
        <f t="shared" si="42"/>
        <v>0</v>
      </c>
      <c r="S230" s="211">
        <f>[1]OCT!AI230</f>
        <v>0</v>
      </c>
      <c r="T230" s="163">
        <f t="shared" si="43"/>
        <v>0</v>
      </c>
      <c r="U230" s="209"/>
      <c r="V230" t="s">
        <v>340</v>
      </c>
      <c r="X230" s="201">
        <f>'[1]AUG OLD'!AI230</f>
        <v>0</v>
      </c>
      <c r="Y230" s="171">
        <v>7320</v>
      </c>
      <c r="Z230" s="202">
        <f t="shared" si="47"/>
        <v>0</v>
      </c>
      <c r="AA230" t="s">
        <v>340</v>
      </c>
      <c r="AB230" s="203">
        <f>'[1]SEPT NEW '!AI230</f>
        <v>0</v>
      </c>
      <c r="AC230" s="171">
        <v>7540</v>
      </c>
      <c r="AD230" s="202">
        <f t="shared" si="46"/>
        <v>0</v>
      </c>
      <c r="AE230" t="s">
        <v>340</v>
      </c>
      <c r="AF230" s="203">
        <f>[1]OCT!AI230</f>
        <v>0</v>
      </c>
      <c r="AG230" s="171">
        <v>7540</v>
      </c>
      <c r="AH230" s="202">
        <f t="shared" si="44"/>
        <v>0</v>
      </c>
      <c r="AJ230" t="s">
        <v>340</v>
      </c>
      <c r="AK230" s="192">
        <f t="shared" si="45"/>
        <v>0</v>
      </c>
      <c r="AL230" s="181"/>
      <c r="AM230"/>
      <c r="AO230"/>
      <c r="AP230"/>
      <c r="AR230"/>
      <c r="AS230"/>
      <c r="AU230"/>
      <c r="AV230"/>
      <c r="AW230"/>
      <c r="AX230"/>
    </row>
    <row r="231" spans="1:50">
      <c r="B231" s="197">
        <f>'[1]AUG OLD'!B231</f>
        <v>0</v>
      </c>
      <c r="C231" s="171"/>
      <c r="D231" s="163">
        <f t="shared" si="48"/>
        <v>0</v>
      </c>
      <c r="E231" s="164">
        <f>'[1]AUG OLD'!AI231</f>
        <v>0</v>
      </c>
      <c r="F231" s="163">
        <f t="shared" si="49"/>
        <v>0</v>
      </c>
      <c r="G231" s="209"/>
      <c r="I231" s="197">
        <f>'[1]SEPT NEW '!B231</f>
        <v>0</v>
      </c>
      <c r="J231" s="171"/>
      <c r="K231" s="163">
        <f t="shared" si="50"/>
        <v>0</v>
      </c>
      <c r="L231" s="164">
        <f>'[1]SEPT NEW '!AI231</f>
        <v>0</v>
      </c>
      <c r="M231" s="163">
        <f t="shared" si="41"/>
        <v>0</v>
      </c>
      <c r="N231" s="209"/>
      <c r="P231" s="200">
        <f>[1]OCT!B231</f>
        <v>0</v>
      </c>
      <c r="Q231" s="171"/>
      <c r="R231" s="163">
        <f t="shared" si="42"/>
        <v>0</v>
      </c>
      <c r="S231" s="211">
        <f>[1]OCT!AI231</f>
        <v>0</v>
      </c>
      <c r="T231" s="163">
        <f t="shared" si="43"/>
        <v>0</v>
      </c>
      <c r="U231" s="209"/>
      <c r="X231" s="201">
        <f>'[1]AUG OLD'!AI231</f>
        <v>0</v>
      </c>
      <c r="Y231" s="171"/>
      <c r="Z231" s="202">
        <f t="shared" si="47"/>
        <v>0</v>
      </c>
      <c r="AB231" s="203">
        <f>'[1]SEPT NEW '!AI231</f>
        <v>0</v>
      </c>
      <c r="AC231" s="171"/>
      <c r="AD231" s="202">
        <f t="shared" si="46"/>
        <v>0</v>
      </c>
      <c r="AF231" s="203">
        <f>[1]OCT!AI231</f>
        <v>0</v>
      </c>
      <c r="AG231" s="171"/>
      <c r="AH231" s="202">
        <f t="shared" si="44"/>
        <v>0</v>
      </c>
      <c r="AK231" s="192">
        <f t="shared" si="45"/>
        <v>0</v>
      </c>
      <c r="AL231" s="181"/>
      <c r="AM231"/>
      <c r="AO231"/>
      <c r="AP231"/>
      <c r="AR231"/>
      <c r="AS231"/>
      <c r="AU231"/>
      <c r="AV231"/>
      <c r="AW231"/>
      <c r="AX231"/>
    </row>
    <row r="232" spans="1:50">
      <c r="A232" s="213" t="s">
        <v>391</v>
      </c>
      <c r="B232" s="197">
        <f>'[1]AUG OLD'!B232</f>
        <v>0</v>
      </c>
      <c r="C232" s="171"/>
      <c r="D232" s="163">
        <f t="shared" si="48"/>
        <v>0</v>
      </c>
      <c r="E232" s="164">
        <f>'[1]AUG OLD'!AI232</f>
        <v>0</v>
      </c>
      <c r="F232" s="163">
        <f t="shared" si="49"/>
        <v>0</v>
      </c>
      <c r="G232" s="209"/>
      <c r="H232" s="213" t="s">
        <v>391</v>
      </c>
      <c r="I232" s="197">
        <f>'[1]SEPT NEW '!B232</f>
        <v>0</v>
      </c>
      <c r="J232" s="171"/>
      <c r="K232" s="163">
        <f t="shared" si="50"/>
        <v>0</v>
      </c>
      <c r="L232" s="164">
        <f>'[1]SEPT NEW '!AI232</f>
        <v>0</v>
      </c>
      <c r="M232" s="163">
        <f t="shared" si="41"/>
        <v>0</v>
      </c>
      <c r="N232" s="209"/>
      <c r="O232" s="213" t="s">
        <v>391</v>
      </c>
      <c r="P232" s="200">
        <f>[1]OCT!B232</f>
        <v>0</v>
      </c>
      <c r="Q232" s="171"/>
      <c r="R232" s="163">
        <f t="shared" si="42"/>
        <v>0</v>
      </c>
      <c r="S232" s="211">
        <f>[1]OCT!AI232</f>
        <v>0</v>
      </c>
      <c r="T232" s="163">
        <f t="shared" si="43"/>
        <v>0</v>
      </c>
      <c r="U232" s="209"/>
      <c r="V232" s="213" t="s">
        <v>391</v>
      </c>
      <c r="W232" s="213"/>
      <c r="X232" s="201">
        <f>'[1]AUG OLD'!AI232</f>
        <v>0</v>
      </c>
      <c r="Y232" s="171"/>
      <c r="Z232" s="202">
        <f t="shared" si="47"/>
        <v>0</v>
      </c>
      <c r="AA232" s="213" t="s">
        <v>391</v>
      </c>
      <c r="AB232" s="203">
        <f>'[1]SEPT NEW '!AI232</f>
        <v>0</v>
      </c>
      <c r="AC232" s="171"/>
      <c r="AD232" s="202">
        <f t="shared" si="46"/>
        <v>0</v>
      </c>
      <c r="AE232" s="213" t="s">
        <v>391</v>
      </c>
      <c r="AF232" s="203">
        <f>[1]OCT!AI232</f>
        <v>0</v>
      </c>
      <c r="AG232" s="171"/>
      <c r="AH232" s="202">
        <f t="shared" si="44"/>
        <v>0</v>
      </c>
      <c r="AJ232" s="213" t="s">
        <v>391</v>
      </c>
      <c r="AK232" s="192">
        <f t="shared" si="45"/>
        <v>0</v>
      </c>
      <c r="AL232" s="181"/>
      <c r="AM232"/>
      <c r="AO232"/>
      <c r="AP232"/>
      <c r="AR232"/>
      <c r="AS232"/>
      <c r="AU232"/>
      <c r="AV232"/>
      <c r="AW232"/>
      <c r="AX232"/>
    </row>
    <row r="233" spans="1:50">
      <c r="A233" t="s">
        <v>392</v>
      </c>
      <c r="B233" s="197">
        <f>'[1]AUG OLD'!B233</f>
        <v>0</v>
      </c>
      <c r="C233" s="171">
        <v>13140</v>
      </c>
      <c r="D233" s="163">
        <f t="shared" si="48"/>
        <v>0</v>
      </c>
      <c r="E233" s="164">
        <f>'[1]AUG OLD'!AI233</f>
        <v>0</v>
      </c>
      <c r="F233" s="163">
        <f t="shared" si="49"/>
        <v>0</v>
      </c>
      <c r="G233" s="209"/>
      <c r="H233" t="s">
        <v>392</v>
      </c>
      <c r="I233" s="197">
        <f>'[1]SEPT NEW '!B233</f>
        <v>0</v>
      </c>
      <c r="J233" s="171">
        <v>13530</v>
      </c>
      <c r="K233" s="163">
        <f t="shared" si="50"/>
        <v>0</v>
      </c>
      <c r="L233" s="164">
        <f>'[1]SEPT NEW '!AI233</f>
        <v>0</v>
      </c>
      <c r="M233" s="163">
        <f t="shared" si="41"/>
        <v>0</v>
      </c>
      <c r="N233" s="209"/>
      <c r="O233" t="s">
        <v>392</v>
      </c>
      <c r="P233" s="200">
        <f>[1]OCT!B233</f>
        <v>0</v>
      </c>
      <c r="Q233" s="171">
        <v>13530</v>
      </c>
      <c r="R233" s="163">
        <f t="shared" si="42"/>
        <v>0</v>
      </c>
      <c r="S233" s="211">
        <f>[1]OCT!AI233</f>
        <v>0</v>
      </c>
      <c r="T233" s="163">
        <f t="shared" si="43"/>
        <v>0</v>
      </c>
      <c r="U233" s="209"/>
      <c r="V233" t="s">
        <v>392</v>
      </c>
      <c r="X233" s="201">
        <f>'[1]AUG OLD'!AI233</f>
        <v>0</v>
      </c>
      <c r="Y233" s="171">
        <v>13140</v>
      </c>
      <c r="Z233" s="202">
        <f t="shared" si="47"/>
        <v>0</v>
      </c>
      <c r="AA233" t="s">
        <v>392</v>
      </c>
      <c r="AB233" s="203">
        <f>'[1]SEPT NEW '!AI233</f>
        <v>0</v>
      </c>
      <c r="AC233" s="171">
        <v>13530</v>
      </c>
      <c r="AD233" s="202">
        <f t="shared" si="46"/>
        <v>0</v>
      </c>
      <c r="AE233" t="s">
        <v>392</v>
      </c>
      <c r="AF233" s="203">
        <f>[1]OCT!AI233</f>
        <v>0</v>
      </c>
      <c r="AG233" s="171">
        <v>13530</v>
      </c>
      <c r="AH233" s="202">
        <f t="shared" si="44"/>
        <v>0</v>
      </c>
      <c r="AJ233" t="s">
        <v>392</v>
      </c>
      <c r="AK233" s="192">
        <f t="shared" si="45"/>
        <v>0</v>
      </c>
      <c r="AL233" s="181"/>
      <c r="AM233"/>
      <c r="AO233"/>
      <c r="AP233"/>
      <c r="AR233"/>
      <c r="AS233"/>
      <c r="AU233"/>
      <c r="AV233"/>
      <c r="AW233"/>
      <c r="AX233"/>
    </row>
    <row r="234" spans="1:50">
      <c r="B234" s="197">
        <f>'[1]AUG OLD'!B234</f>
        <v>0</v>
      </c>
      <c r="C234" s="171"/>
      <c r="D234" s="163"/>
      <c r="E234" s="164">
        <f>'[1]AUG OLD'!AI234</f>
        <v>0</v>
      </c>
      <c r="F234" s="163"/>
      <c r="G234" s="209"/>
      <c r="I234" s="197">
        <f>'[1]SEPT NEW '!B234</f>
        <v>0</v>
      </c>
      <c r="J234" s="171"/>
      <c r="K234" s="163"/>
      <c r="L234" s="164">
        <f>'[1]SEPT NEW '!AI234</f>
        <v>0</v>
      </c>
      <c r="M234" s="163"/>
      <c r="N234" s="209"/>
      <c r="P234" s="200">
        <f>[1]OCT!B234</f>
        <v>0</v>
      </c>
      <c r="Q234" s="171"/>
      <c r="R234" s="163">
        <f t="shared" si="42"/>
        <v>0</v>
      </c>
      <c r="S234" s="211">
        <f>[1]OCT!AI234</f>
        <v>0</v>
      </c>
      <c r="T234" s="163">
        <f t="shared" si="43"/>
        <v>0</v>
      </c>
      <c r="U234" s="209"/>
      <c r="X234" s="201">
        <f>'[1]AUG OLD'!AI234</f>
        <v>0</v>
      </c>
      <c r="Y234" s="171"/>
      <c r="Z234" s="202"/>
      <c r="AB234" s="203">
        <f>'[1]SEPT NEW '!AI234</f>
        <v>0</v>
      </c>
      <c r="AC234" s="171"/>
      <c r="AD234" s="202">
        <f t="shared" si="46"/>
        <v>0</v>
      </c>
      <c r="AF234" s="203">
        <f>[1]OCT!AI234</f>
        <v>0</v>
      </c>
      <c r="AG234" s="171"/>
      <c r="AH234" s="202">
        <f t="shared" si="44"/>
        <v>0</v>
      </c>
      <c r="AK234" s="192">
        <f t="shared" si="45"/>
        <v>0</v>
      </c>
      <c r="AL234" s="181"/>
      <c r="AM234"/>
      <c r="AO234"/>
      <c r="AP234"/>
      <c r="AR234"/>
      <c r="AS234"/>
      <c r="AU234"/>
      <c r="AV234"/>
      <c r="AW234"/>
      <c r="AX234"/>
    </row>
    <row r="235" spans="1:50">
      <c r="A235" s="213" t="s">
        <v>393</v>
      </c>
      <c r="B235" s="197">
        <f>'[1]AUG OLD'!B235</f>
        <v>0</v>
      </c>
      <c r="C235" s="171"/>
      <c r="D235" s="163"/>
      <c r="E235" s="164">
        <f>'[1]AUG OLD'!AI235</f>
        <v>0</v>
      </c>
      <c r="F235" s="163"/>
      <c r="G235" s="209"/>
      <c r="H235" s="213" t="s">
        <v>393</v>
      </c>
      <c r="I235" s="197">
        <f>'[1]SEPT NEW '!B235</f>
        <v>0</v>
      </c>
      <c r="J235" s="171"/>
      <c r="K235" s="163"/>
      <c r="L235" s="164">
        <f>'[1]SEPT NEW '!AI235</f>
        <v>0</v>
      </c>
      <c r="M235" s="163"/>
      <c r="N235" s="209"/>
      <c r="O235" s="213" t="s">
        <v>393</v>
      </c>
      <c r="P235" s="200">
        <f>[1]OCT!B235</f>
        <v>0</v>
      </c>
      <c r="Q235" s="171"/>
      <c r="R235" s="163">
        <f t="shared" si="42"/>
        <v>0</v>
      </c>
      <c r="S235" s="211">
        <f>[1]OCT!AI235</f>
        <v>0</v>
      </c>
      <c r="T235" s="163">
        <f t="shared" si="43"/>
        <v>0</v>
      </c>
      <c r="U235" s="209"/>
      <c r="V235" s="213" t="s">
        <v>393</v>
      </c>
      <c r="W235" s="213"/>
      <c r="X235" s="201">
        <f>'[1]AUG OLD'!AI235</f>
        <v>0</v>
      </c>
      <c r="Y235" s="171"/>
      <c r="Z235" s="202"/>
      <c r="AA235" s="213" t="s">
        <v>393</v>
      </c>
      <c r="AB235" s="203">
        <f>'[1]SEPT NEW '!AI235</f>
        <v>0</v>
      </c>
      <c r="AC235" s="171"/>
      <c r="AD235" s="202">
        <f t="shared" si="46"/>
        <v>0</v>
      </c>
      <c r="AE235" s="213" t="s">
        <v>393</v>
      </c>
      <c r="AF235" s="203">
        <f>[1]OCT!AI235</f>
        <v>0</v>
      </c>
      <c r="AG235" s="171"/>
      <c r="AH235" s="202">
        <f t="shared" si="44"/>
        <v>0</v>
      </c>
      <c r="AJ235" s="213" t="s">
        <v>393</v>
      </c>
      <c r="AK235" s="192">
        <f t="shared" si="45"/>
        <v>0</v>
      </c>
      <c r="AL235" s="181"/>
      <c r="AM235"/>
      <c r="AO235"/>
      <c r="AP235"/>
      <c r="AR235"/>
      <c r="AS235"/>
      <c r="AU235"/>
      <c r="AV235"/>
      <c r="AW235"/>
      <c r="AX235"/>
    </row>
    <row r="236" spans="1:50">
      <c r="A236" t="s">
        <v>394</v>
      </c>
      <c r="B236" s="197">
        <f>'[1]AUG OLD'!B236</f>
        <v>0</v>
      </c>
      <c r="C236" s="171"/>
      <c r="D236" s="163"/>
      <c r="E236" s="164">
        <f>'[1]AUG OLD'!AI236</f>
        <v>0</v>
      </c>
      <c r="F236" s="163"/>
      <c r="G236" s="209"/>
      <c r="H236" t="s">
        <v>394</v>
      </c>
      <c r="I236" s="197">
        <f>'[1]SEPT NEW '!B236</f>
        <v>0</v>
      </c>
      <c r="J236" s="171">
        <v>12740</v>
      </c>
      <c r="K236" s="163"/>
      <c r="L236" s="164">
        <f>'[1]SEPT NEW '!AI236</f>
        <v>0</v>
      </c>
      <c r="M236" s="163"/>
      <c r="N236" s="209"/>
      <c r="O236" t="s">
        <v>394</v>
      </c>
      <c r="P236" s="200">
        <f>[1]OCT!B236</f>
        <v>0</v>
      </c>
      <c r="Q236" s="171">
        <v>12740</v>
      </c>
      <c r="R236" s="163">
        <f t="shared" si="42"/>
        <v>0</v>
      </c>
      <c r="S236" s="211">
        <f>[1]OCT!AI236</f>
        <v>0</v>
      </c>
      <c r="T236" s="163">
        <f t="shared" si="43"/>
        <v>0</v>
      </c>
      <c r="U236" s="209"/>
      <c r="V236" t="s">
        <v>394</v>
      </c>
      <c r="X236" s="201">
        <f>'[1]AUG OLD'!AI236</f>
        <v>0</v>
      </c>
      <c r="Y236" s="171"/>
      <c r="Z236" s="202"/>
      <c r="AA236" t="s">
        <v>394</v>
      </c>
      <c r="AB236" s="203">
        <f>'[1]SEPT NEW '!AI236</f>
        <v>0</v>
      </c>
      <c r="AC236" s="171">
        <v>12740</v>
      </c>
      <c r="AD236" s="202">
        <f t="shared" si="46"/>
        <v>0</v>
      </c>
      <c r="AE236" t="s">
        <v>394</v>
      </c>
      <c r="AF236" s="203">
        <f>[1]OCT!AI236</f>
        <v>0</v>
      </c>
      <c r="AG236" s="171">
        <v>12740</v>
      </c>
      <c r="AH236" s="202">
        <f t="shared" si="44"/>
        <v>0</v>
      </c>
      <c r="AJ236" t="s">
        <v>394</v>
      </c>
      <c r="AK236" s="192">
        <f t="shared" si="45"/>
        <v>0</v>
      </c>
      <c r="AL236" s="181"/>
      <c r="AM236"/>
      <c r="AO236"/>
      <c r="AP236"/>
      <c r="AR236"/>
      <c r="AS236"/>
      <c r="AU236"/>
      <c r="AV236"/>
      <c r="AW236"/>
      <c r="AX236"/>
    </row>
    <row r="237" spans="1:50">
      <c r="B237" s="197">
        <f>'[1]AUG OLD'!B237</f>
        <v>0</v>
      </c>
      <c r="C237" s="171"/>
      <c r="D237" s="163">
        <f>C237*B237</f>
        <v>0</v>
      </c>
      <c r="E237" s="164">
        <f>'[1]AUG OLD'!AI237</f>
        <v>0</v>
      </c>
      <c r="F237" s="163">
        <f>E237*C237</f>
        <v>0</v>
      </c>
      <c r="G237" s="209"/>
      <c r="I237" s="197">
        <f>'[1]SEPT NEW '!B237</f>
        <v>0</v>
      </c>
      <c r="J237" s="171"/>
      <c r="K237" s="163">
        <f t="shared" si="50"/>
        <v>0</v>
      </c>
      <c r="L237" s="164">
        <f>'[1]SEPT NEW '!AI237</f>
        <v>0</v>
      </c>
      <c r="M237" s="163">
        <f t="shared" si="41"/>
        <v>0</v>
      </c>
      <c r="N237" s="209"/>
      <c r="P237" s="200">
        <f>[1]OCT!B237</f>
        <v>0</v>
      </c>
      <c r="Q237" s="171"/>
      <c r="R237" s="163">
        <f t="shared" si="42"/>
        <v>0</v>
      </c>
      <c r="S237" s="211">
        <f>[1]OCT!AI237</f>
        <v>0</v>
      </c>
      <c r="T237" s="163">
        <f t="shared" si="43"/>
        <v>0</v>
      </c>
      <c r="U237" s="209"/>
      <c r="X237" s="201">
        <f>'[1]AUG OLD'!AI237</f>
        <v>0</v>
      </c>
      <c r="Y237" s="171"/>
      <c r="Z237" s="202">
        <f t="shared" si="47"/>
        <v>0</v>
      </c>
      <c r="AB237" s="203">
        <f>'[1]SEPT NEW '!AI237</f>
        <v>0</v>
      </c>
      <c r="AC237" s="171"/>
      <c r="AD237" s="202">
        <f t="shared" si="46"/>
        <v>0</v>
      </c>
      <c r="AF237" s="203">
        <f>[1]OCT!AI237</f>
        <v>0</v>
      </c>
      <c r="AG237" s="171"/>
      <c r="AH237" s="202">
        <f t="shared" si="44"/>
        <v>0</v>
      </c>
      <c r="AK237" s="192">
        <f t="shared" si="45"/>
        <v>0</v>
      </c>
      <c r="AL237" s="181"/>
      <c r="AM237"/>
      <c r="AO237"/>
      <c r="AP237"/>
      <c r="AR237"/>
      <c r="AS237"/>
      <c r="AU237"/>
      <c r="AV237"/>
      <c r="AW237"/>
      <c r="AX237"/>
    </row>
    <row r="238" spans="1:50">
      <c r="A238" s="213" t="s">
        <v>395</v>
      </c>
      <c r="B238" s="197">
        <f>'[1]AUG OLD'!B238</f>
        <v>0</v>
      </c>
      <c r="C238" s="171"/>
      <c r="D238" s="163">
        <f>C238*B238</f>
        <v>0</v>
      </c>
      <c r="E238" s="164">
        <f>'[1]AUG OLD'!AI238</f>
        <v>0</v>
      </c>
      <c r="F238" s="163">
        <f>E238*C238</f>
        <v>0</v>
      </c>
      <c r="G238" s="209"/>
      <c r="H238" s="213" t="s">
        <v>395</v>
      </c>
      <c r="I238" s="197">
        <f>'[1]SEPT NEW '!B238</f>
        <v>0</v>
      </c>
      <c r="J238" s="171"/>
      <c r="K238" s="163">
        <f t="shared" si="50"/>
        <v>0</v>
      </c>
      <c r="L238" s="164">
        <f>'[1]SEPT NEW '!AI238</f>
        <v>0</v>
      </c>
      <c r="M238" s="163">
        <f t="shared" si="41"/>
        <v>0</v>
      </c>
      <c r="N238" s="209"/>
      <c r="O238" s="213" t="s">
        <v>395</v>
      </c>
      <c r="P238" s="200">
        <f>[1]OCT!B238</f>
        <v>0</v>
      </c>
      <c r="Q238" s="171"/>
      <c r="R238" s="163">
        <f t="shared" si="42"/>
        <v>0</v>
      </c>
      <c r="S238" s="211">
        <f>[1]OCT!AI238</f>
        <v>0</v>
      </c>
      <c r="T238" s="163">
        <f t="shared" si="43"/>
        <v>0</v>
      </c>
      <c r="U238" s="209"/>
      <c r="V238" s="213" t="s">
        <v>395</v>
      </c>
      <c r="W238" s="213"/>
      <c r="X238" s="201">
        <f>'[1]AUG OLD'!AI238</f>
        <v>0</v>
      </c>
      <c r="Y238" s="171"/>
      <c r="Z238" s="202">
        <f t="shared" si="47"/>
        <v>0</v>
      </c>
      <c r="AA238" s="213" t="s">
        <v>395</v>
      </c>
      <c r="AB238" s="203">
        <f>'[1]SEPT NEW '!AI238</f>
        <v>0</v>
      </c>
      <c r="AC238" s="171"/>
      <c r="AD238" s="202">
        <f t="shared" si="46"/>
        <v>0</v>
      </c>
      <c r="AE238" s="213" t="s">
        <v>395</v>
      </c>
      <c r="AF238" s="203">
        <f>[1]OCT!AI238</f>
        <v>0</v>
      </c>
      <c r="AG238" s="171"/>
      <c r="AH238" s="202">
        <f t="shared" si="44"/>
        <v>0</v>
      </c>
      <c r="AJ238" s="213" t="s">
        <v>395</v>
      </c>
      <c r="AK238" s="192">
        <f t="shared" si="45"/>
        <v>0</v>
      </c>
      <c r="AL238" s="181"/>
      <c r="AM238"/>
      <c r="AO238"/>
      <c r="AP238"/>
      <c r="AR238"/>
      <c r="AS238"/>
      <c r="AU238"/>
      <c r="AV238"/>
      <c r="AW238"/>
      <c r="AX238"/>
    </row>
    <row r="239" spans="1:50">
      <c r="A239" t="s">
        <v>396</v>
      </c>
      <c r="B239" s="197">
        <f>'[1]AUG OLD'!B239</f>
        <v>0</v>
      </c>
      <c r="C239" s="171">
        <v>22220</v>
      </c>
      <c r="D239" s="163">
        <f>C239*B239</f>
        <v>0</v>
      </c>
      <c r="E239" s="164">
        <f>'[1]AUG OLD'!AI239</f>
        <v>0</v>
      </c>
      <c r="F239" s="163">
        <f>E239*C239</f>
        <v>0</v>
      </c>
      <c r="G239" s="209"/>
      <c r="H239" t="s">
        <v>396</v>
      </c>
      <c r="I239" s="197">
        <f>'[1]SEPT NEW '!B239</f>
        <v>0</v>
      </c>
      <c r="J239" s="171">
        <v>22890</v>
      </c>
      <c r="K239" s="163">
        <f t="shared" si="50"/>
        <v>0</v>
      </c>
      <c r="L239" s="164">
        <f>'[1]SEPT NEW '!AI239</f>
        <v>0</v>
      </c>
      <c r="M239" s="163">
        <f t="shared" si="41"/>
        <v>0</v>
      </c>
      <c r="N239" s="209"/>
      <c r="O239" t="s">
        <v>396</v>
      </c>
      <c r="P239" s="200">
        <f>[1]OCT!B239</f>
        <v>0</v>
      </c>
      <c r="Q239" s="171">
        <v>22890</v>
      </c>
      <c r="R239" s="163">
        <f t="shared" si="42"/>
        <v>0</v>
      </c>
      <c r="S239" s="211">
        <f>[1]OCT!AI239</f>
        <v>0</v>
      </c>
      <c r="T239" s="163">
        <f t="shared" si="43"/>
        <v>0</v>
      </c>
      <c r="U239" s="209"/>
      <c r="V239" t="s">
        <v>396</v>
      </c>
      <c r="X239" s="201">
        <f>'[1]AUG OLD'!AI239</f>
        <v>0</v>
      </c>
      <c r="Y239" s="171"/>
      <c r="Z239" s="202">
        <f>Y239*X239</f>
        <v>0</v>
      </c>
      <c r="AA239" t="s">
        <v>396</v>
      </c>
      <c r="AB239" s="203">
        <f>'[1]SEPT NEW '!AI239</f>
        <v>0</v>
      </c>
      <c r="AC239" s="171">
        <v>22890</v>
      </c>
      <c r="AD239" s="202">
        <f t="shared" si="46"/>
        <v>0</v>
      </c>
      <c r="AE239" t="s">
        <v>396</v>
      </c>
      <c r="AF239" s="203">
        <f>[1]OCT!AI239</f>
        <v>0</v>
      </c>
      <c r="AG239" s="171">
        <v>22890</v>
      </c>
      <c r="AH239" s="202">
        <f t="shared" si="44"/>
        <v>0</v>
      </c>
      <c r="AJ239" t="s">
        <v>396</v>
      </c>
      <c r="AK239" s="192">
        <f t="shared" si="45"/>
        <v>0</v>
      </c>
      <c r="AL239" s="181"/>
      <c r="AM239"/>
      <c r="AO239"/>
      <c r="AP239"/>
      <c r="AR239"/>
      <c r="AS239"/>
      <c r="AU239"/>
      <c r="AV239"/>
      <c r="AW239"/>
      <c r="AX239"/>
    </row>
    <row r="240" spans="1:50">
      <c r="B240" s="197">
        <f>'[1]AUG OLD'!B240</f>
        <v>0</v>
      </c>
      <c r="C240" s="171"/>
      <c r="D240" s="163">
        <f>C240*B240</f>
        <v>0</v>
      </c>
      <c r="E240" s="164">
        <f>'[1]AUG OLD'!AI240</f>
        <v>0</v>
      </c>
      <c r="F240" s="163">
        <f>E240*C240</f>
        <v>0</v>
      </c>
      <c r="G240" s="209"/>
      <c r="I240" s="197">
        <f>'[1]SEPT NEW '!B240</f>
        <v>0</v>
      </c>
      <c r="J240" s="171"/>
      <c r="K240" s="163">
        <f t="shared" si="50"/>
        <v>0</v>
      </c>
      <c r="L240" s="164">
        <f>'[1]SEPT NEW '!AI240</f>
        <v>0</v>
      </c>
      <c r="M240" s="163">
        <f t="shared" si="41"/>
        <v>0</v>
      </c>
      <c r="N240" s="209"/>
      <c r="Q240" s="171"/>
      <c r="R240" s="163"/>
      <c r="S240" s="211"/>
      <c r="T240" s="163"/>
      <c r="U240" s="209"/>
      <c r="X240" s="201">
        <f>'[1]AUG OLD'!AI240</f>
        <v>0</v>
      </c>
      <c r="Y240" s="171"/>
      <c r="Z240" s="202"/>
      <c r="AB240" s="203">
        <f>'[1]SEPT NEW '!AI240</f>
        <v>0</v>
      </c>
      <c r="AC240" s="171"/>
      <c r="AD240" s="202"/>
      <c r="AF240" s="203">
        <f>[1]OCT!AI240</f>
        <v>0</v>
      </c>
      <c r="AG240" s="171"/>
      <c r="AH240" s="202">
        <f t="shared" si="44"/>
        <v>0</v>
      </c>
      <c r="AK240" s="192">
        <f t="shared" si="45"/>
        <v>0</v>
      </c>
      <c r="AL240" s="181"/>
      <c r="AM240"/>
      <c r="AO240"/>
      <c r="AP240"/>
      <c r="AR240"/>
      <c r="AS240"/>
      <c r="AU240"/>
      <c r="AV240"/>
      <c r="AW240"/>
      <c r="AX240"/>
    </row>
    <row r="241" spans="1:50">
      <c r="B241" s="197"/>
      <c r="D241" s="163">
        <f>SUM(D4:D240)</f>
        <v>2691790</v>
      </c>
      <c r="E241" s="164">
        <f>'[1]AUG OLD'!AI241</f>
        <v>0</v>
      </c>
      <c r="F241" s="163">
        <f>SUM(F4:F240)</f>
        <v>445480</v>
      </c>
      <c r="G241" s="209"/>
      <c r="I241" s="197">
        <f>'[1]SEPT NEW '!B241</f>
        <v>0</v>
      </c>
      <c r="K241" s="163">
        <f>SUM(K4:K240)</f>
        <v>97990</v>
      </c>
      <c r="L241" s="164"/>
      <c r="M241" s="163">
        <f>SUM(M4:M240)</f>
        <v>97990</v>
      </c>
      <c r="N241" s="209"/>
      <c r="R241" s="163">
        <f>SUM(R4:R240)</f>
        <v>8168720</v>
      </c>
      <c r="S241" s="211"/>
      <c r="T241" s="163">
        <f>SUM(T4:T240)</f>
        <v>3891750</v>
      </c>
      <c r="U241" s="209"/>
      <c r="X241" s="201">
        <f>'[1]AUG OLD'!AI241</f>
        <v>0</v>
      </c>
      <c r="Y241" s="171"/>
      <c r="Z241" s="202">
        <f>SUM(Z4:Z240)</f>
        <v>445480</v>
      </c>
      <c r="AB241" s="203">
        <f>'[1]SEPT NEW '!AI241</f>
        <v>0</v>
      </c>
      <c r="AD241" s="202">
        <f>SUM(AD4:AD240)</f>
        <v>97990</v>
      </c>
      <c r="AF241" s="203">
        <f>[1]OCT!AI241</f>
        <v>0</v>
      </c>
      <c r="AH241" s="202">
        <f>SUM(AH4:AH240)</f>
        <v>3891750</v>
      </c>
      <c r="AK241" s="192">
        <f t="shared" si="45"/>
        <v>0</v>
      </c>
      <c r="AL241" s="181"/>
      <c r="AM241"/>
      <c r="AO241"/>
      <c r="AP241"/>
      <c r="AR241"/>
      <c r="AS241"/>
      <c r="AU241"/>
      <c r="AV241"/>
      <c r="AW241"/>
      <c r="AX241"/>
    </row>
    <row r="242" spans="1:50">
      <c r="B242" s="197"/>
      <c r="D242" s="163"/>
      <c r="E242" s="164">
        <f>'[1]AUG OLD'!AI242</f>
        <v>0</v>
      </c>
      <c r="F242" s="163"/>
      <c r="G242" s="209"/>
      <c r="I242" s="197"/>
      <c r="K242" s="163"/>
      <c r="L242" s="164"/>
      <c r="M242" s="163"/>
      <c r="N242" s="209"/>
      <c r="R242" s="163"/>
      <c r="S242" s="211"/>
      <c r="T242" s="163"/>
      <c r="U242" s="209"/>
      <c r="X242" s="201">
        <f>'[1]AUG OLD'!AI242</f>
        <v>0</v>
      </c>
      <c r="Z242" s="202"/>
      <c r="AB242" s="203">
        <f>'[1]SEPT NEW '!AI242</f>
        <v>0</v>
      </c>
      <c r="AD242" s="202"/>
      <c r="AF242" s="203">
        <f>[1]OCT!AI242</f>
        <v>0</v>
      </c>
      <c r="AH242" s="202"/>
      <c r="AK242" s="192">
        <f t="shared" si="45"/>
        <v>0</v>
      </c>
      <c r="AL242" s="181"/>
      <c r="AM242"/>
      <c r="AO242"/>
      <c r="AP242"/>
      <c r="AR242"/>
      <c r="AS242"/>
      <c r="AU242"/>
      <c r="AV242"/>
      <c r="AW242"/>
      <c r="AX242"/>
    </row>
    <row r="243" spans="1:50">
      <c r="B243" s="197">
        <f>SUM(B4:B242)</f>
        <v>783</v>
      </c>
      <c r="C243" s="171" t="s">
        <v>397</v>
      </c>
      <c r="D243" s="163">
        <f>D241*0.72</f>
        <v>1938088.7999999998</v>
      </c>
      <c r="E243" s="164">
        <f>'[1]AUG OLD'!AI243</f>
        <v>0</v>
      </c>
      <c r="F243" s="163">
        <f>F241*0.72</f>
        <v>320745.59999999998</v>
      </c>
      <c r="G243" s="209"/>
      <c r="I243" s="197">
        <f>SUM(I4:I242)</f>
        <v>23</v>
      </c>
      <c r="J243" s="171" t="s">
        <v>397</v>
      </c>
      <c r="K243" s="163">
        <f>K241*0.72</f>
        <v>70552.800000000003</v>
      </c>
      <c r="L243" s="164"/>
      <c r="M243" s="163">
        <f>M241*0.72</f>
        <v>70552.800000000003</v>
      </c>
      <c r="N243" s="209"/>
      <c r="P243" s="200">
        <f>SUM(P4:P242)</f>
        <v>2026</v>
      </c>
      <c r="Q243" s="171" t="s">
        <v>397</v>
      </c>
      <c r="R243" s="163">
        <f>R241*0.72</f>
        <v>5881478.3999999994</v>
      </c>
      <c r="S243" s="211"/>
      <c r="T243" s="163">
        <f>T241*0.72</f>
        <v>2802060</v>
      </c>
      <c r="U243" s="209"/>
      <c r="X243" s="201">
        <f>SUM(X4:X242)</f>
        <v>128</v>
      </c>
      <c r="Y243" s="171">
        <f>Y241*0.72</f>
        <v>0</v>
      </c>
      <c r="Z243" s="166">
        <f>Z241*0.72</f>
        <v>320745.59999999998</v>
      </c>
      <c r="AB243" s="203">
        <f>SUM(AB4:AB242)</f>
        <v>23</v>
      </c>
      <c r="AC243" s="171" t="s">
        <v>397</v>
      </c>
      <c r="AD243" s="202">
        <f>AD241*0.72</f>
        <v>70552.800000000003</v>
      </c>
      <c r="AF243" s="203">
        <f>SUM(AF4:AF242)</f>
        <v>1017</v>
      </c>
      <c r="AG243" s="171" t="s">
        <v>397</v>
      </c>
      <c r="AH243" s="202">
        <f>AH241*0.72</f>
        <v>2802060</v>
      </c>
      <c r="AK243" s="192">
        <f t="shared" si="45"/>
        <v>1168</v>
      </c>
      <c r="AL243" s="181"/>
      <c r="AM243"/>
      <c r="AO243"/>
      <c r="AP243"/>
      <c r="AR243"/>
      <c r="AS243"/>
      <c r="AU243"/>
      <c r="AV243"/>
      <c r="AW243"/>
      <c r="AX243"/>
    </row>
    <row r="244" spans="1:50">
      <c r="B244" s="197">
        <f>'[1]AUG OLD'!B244</f>
        <v>0</v>
      </c>
      <c r="D244" s="163"/>
      <c r="E244" s="164">
        <f>'[1]AUG OLD'!AI244</f>
        <v>0</v>
      </c>
      <c r="F244" s="163"/>
      <c r="G244" s="209"/>
      <c r="I244" s="197">
        <f>'[1]SEPT NEW '!B244</f>
        <v>0</v>
      </c>
      <c r="K244" s="163"/>
      <c r="L244" s="164">
        <f>'[1]SEPT NEW '!AI244</f>
        <v>0</v>
      </c>
      <c r="M244" s="163"/>
      <c r="N244" s="209"/>
      <c r="R244" s="163"/>
      <c r="S244" s="211">
        <f>[1]OCT!AI244</f>
        <v>0</v>
      </c>
      <c r="T244" s="163">
        <f t="shared" si="43"/>
        <v>0</v>
      </c>
      <c r="U244" s="209"/>
      <c r="X244" s="201"/>
      <c r="Z244" s="202"/>
      <c r="AB244" s="203"/>
      <c r="AD244" s="202">
        <f t="shared" si="46"/>
        <v>0</v>
      </c>
      <c r="AF244" s="203">
        <f>[1]OCT!AI244</f>
        <v>0</v>
      </c>
      <c r="AH244" s="202">
        <f t="shared" si="44"/>
        <v>0</v>
      </c>
      <c r="AK244" s="192">
        <f t="shared" si="45"/>
        <v>0</v>
      </c>
      <c r="AL244" s="181"/>
      <c r="AM244"/>
      <c r="AO244"/>
      <c r="AP244"/>
      <c r="AR244"/>
      <c r="AS244"/>
      <c r="AU244"/>
      <c r="AV244"/>
      <c r="AW244"/>
      <c r="AX244"/>
    </row>
    <row r="245" spans="1:50">
      <c r="B245" s="197">
        <f>'[1]AUG OLD'!B245</f>
        <v>0</v>
      </c>
      <c r="D245" s="163"/>
      <c r="E245" s="164">
        <f>'[1]AUG OLD'!AI245</f>
        <v>0</v>
      </c>
      <c r="F245" s="163"/>
      <c r="G245" s="209"/>
      <c r="I245" s="197">
        <f>'[1]SEPT NEW '!B245</f>
        <v>0</v>
      </c>
      <c r="K245" s="163"/>
      <c r="L245" s="164">
        <f>'[1]SEPT NEW '!AI245</f>
        <v>0</v>
      </c>
      <c r="M245" s="163"/>
      <c r="N245" s="209"/>
      <c r="R245" s="163"/>
      <c r="S245" s="211">
        <f>[1]OCT!AI245</f>
        <v>0</v>
      </c>
      <c r="T245" s="163">
        <f t="shared" si="43"/>
        <v>0</v>
      </c>
      <c r="U245" s="209"/>
      <c r="X245" s="201">
        <f>'[1]AUG OLD'!AI245</f>
        <v>0</v>
      </c>
      <c r="Z245" s="202"/>
      <c r="AB245" s="203">
        <f>'[1]SEPT NEW '!AI245</f>
        <v>0</v>
      </c>
      <c r="AD245" s="202">
        <f t="shared" si="46"/>
        <v>0</v>
      </c>
      <c r="AF245" s="203">
        <f>[1]OCT!AI245</f>
        <v>0</v>
      </c>
      <c r="AH245" s="202">
        <f t="shared" si="44"/>
        <v>0</v>
      </c>
      <c r="AK245" s="192">
        <f t="shared" si="45"/>
        <v>0</v>
      </c>
      <c r="AL245" s="181"/>
      <c r="AM245"/>
      <c r="AO245"/>
      <c r="AP245"/>
      <c r="AR245"/>
      <c r="AS245"/>
      <c r="AU245"/>
      <c r="AV245"/>
      <c r="AW245"/>
      <c r="AX245"/>
    </row>
    <row r="246" spans="1:50">
      <c r="B246" s="197">
        <f>'[1]AUG OLD'!B246</f>
        <v>0</v>
      </c>
      <c r="D246" s="163"/>
      <c r="E246" s="164">
        <f>'[1]AUG OLD'!AI246</f>
        <v>0</v>
      </c>
      <c r="F246" s="163"/>
      <c r="G246" s="209"/>
      <c r="I246" s="197">
        <f>'[1]SEPT NEW '!B246</f>
        <v>0</v>
      </c>
      <c r="K246" s="163"/>
      <c r="L246" s="164">
        <f>'[1]SEPT NEW '!AI246</f>
        <v>0</v>
      </c>
      <c r="M246" s="163"/>
      <c r="N246" s="209"/>
      <c r="R246" s="163"/>
      <c r="S246" s="211">
        <f>[1]OCT!AI246</f>
        <v>0</v>
      </c>
      <c r="T246" s="163">
        <f t="shared" si="43"/>
        <v>0</v>
      </c>
      <c r="U246" s="209"/>
      <c r="X246" s="201">
        <f>'[1]AUG OLD'!AI246</f>
        <v>0</v>
      </c>
      <c r="Z246" s="202"/>
      <c r="AB246" s="203">
        <f>'[1]SEPT NEW '!AI246</f>
        <v>0</v>
      </c>
      <c r="AD246" s="202">
        <f t="shared" si="46"/>
        <v>0</v>
      </c>
      <c r="AF246" s="203">
        <f>[1]OCT!AI246</f>
        <v>0</v>
      </c>
      <c r="AH246" s="202">
        <f t="shared" si="44"/>
        <v>0</v>
      </c>
      <c r="AK246" s="192">
        <f t="shared" si="45"/>
        <v>0</v>
      </c>
      <c r="AL246" s="181"/>
      <c r="AM246"/>
      <c r="AO246"/>
      <c r="AP246"/>
      <c r="AR246"/>
      <c r="AS246"/>
      <c r="AU246"/>
      <c r="AV246"/>
      <c r="AW246"/>
      <c r="AX246"/>
    </row>
    <row r="247" spans="1:50">
      <c r="B247" s="197">
        <f>'[1]AUG OLD'!B247</f>
        <v>0</v>
      </c>
      <c r="D247" s="163"/>
      <c r="E247" s="164">
        <f>'[1]AUG OLD'!AI247</f>
        <v>0</v>
      </c>
      <c r="F247" s="163"/>
      <c r="G247" s="209"/>
      <c r="I247" s="197">
        <f>'[1]SEPT NEW '!B247</f>
        <v>0</v>
      </c>
      <c r="K247" s="163"/>
      <c r="L247" s="164">
        <f>'[1]SEPT NEW '!AI247</f>
        <v>0</v>
      </c>
      <c r="M247" s="163"/>
      <c r="N247" s="209"/>
      <c r="R247" s="163"/>
      <c r="S247" s="211">
        <f>[1]OCT!AI247</f>
        <v>0</v>
      </c>
      <c r="T247" s="163">
        <f t="shared" si="43"/>
        <v>0</v>
      </c>
      <c r="U247" s="209"/>
      <c r="X247" s="201">
        <f>'[1]AUG OLD'!AI247</f>
        <v>0</v>
      </c>
      <c r="Z247" s="202"/>
      <c r="AB247" s="203">
        <f>'[1]SEPT NEW '!AI247</f>
        <v>0</v>
      </c>
      <c r="AD247" s="202">
        <f t="shared" si="46"/>
        <v>0</v>
      </c>
      <c r="AF247" s="203">
        <f>[1]OCT!AI247</f>
        <v>0</v>
      </c>
      <c r="AH247" s="202">
        <f t="shared" si="44"/>
        <v>0</v>
      </c>
      <c r="AK247" s="192">
        <f t="shared" si="45"/>
        <v>0</v>
      </c>
      <c r="AL247" s="181"/>
      <c r="AM247"/>
      <c r="AO247"/>
      <c r="AP247"/>
      <c r="AR247"/>
      <c r="AS247"/>
      <c r="AU247"/>
      <c r="AV247"/>
      <c r="AW247"/>
      <c r="AX247"/>
    </row>
    <row r="248" spans="1:50">
      <c r="B248" s="197">
        <f>'[1]AUG OLD'!B248</f>
        <v>0</v>
      </c>
      <c r="C248" s="171"/>
      <c r="D248" s="163"/>
      <c r="E248" s="164">
        <f>'[1]AUG OLD'!AI248</f>
        <v>0</v>
      </c>
      <c r="F248" s="163">
        <f>E248*C248</f>
        <v>0</v>
      </c>
      <c r="G248" s="209"/>
      <c r="I248" s="197">
        <f>'[1]SEPT NEW '!B248</f>
        <v>0</v>
      </c>
      <c r="J248" s="171"/>
      <c r="K248" s="163"/>
      <c r="L248" s="164">
        <f>'[1]SEPT NEW '!AI248</f>
        <v>0</v>
      </c>
      <c r="M248" s="163">
        <f t="shared" ref="M248:M268" si="51">L248*J248</f>
        <v>0</v>
      </c>
      <c r="N248" s="209"/>
      <c r="Q248" s="171"/>
      <c r="R248" s="163"/>
      <c r="S248" s="211">
        <f>[1]OCT!AI248</f>
        <v>0</v>
      </c>
      <c r="T248" s="163">
        <f t="shared" si="43"/>
        <v>0</v>
      </c>
      <c r="U248" s="209"/>
      <c r="X248" s="201">
        <f>'[1]AUG OLD'!AI248</f>
        <v>0</v>
      </c>
      <c r="Y248" s="171"/>
      <c r="Z248" s="202">
        <f t="shared" ref="Z248:Z268" si="52">Y248*X248</f>
        <v>0</v>
      </c>
      <c r="AB248" s="203">
        <f>'[1]SEPT NEW '!AI248</f>
        <v>0</v>
      </c>
      <c r="AC248" s="171"/>
      <c r="AD248" s="202">
        <f t="shared" si="46"/>
        <v>0</v>
      </c>
      <c r="AF248" s="203">
        <f>[1]OCT!AI248</f>
        <v>0</v>
      </c>
      <c r="AG248" s="171"/>
      <c r="AH248" s="202">
        <f t="shared" si="44"/>
        <v>0</v>
      </c>
      <c r="AK248" s="192">
        <f t="shared" si="45"/>
        <v>0</v>
      </c>
      <c r="AL248" s="181"/>
      <c r="AM248"/>
      <c r="AO248"/>
      <c r="AP248"/>
      <c r="AR248"/>
      <c r="AS248"/>
      <c r="AU248"/>
      <c r="AV248"/>
      <c r="AW248"/>
      <c r="AX248"/>
    </row>
    <row r="249" spans="1:50">
      <c r="A249" s="214" t="s">
        <v>398</v>
      </c>
      <c r="B249" s="197">
        <f>'[1]AUG OLD'!B249</f>
        <v>0</v>
      </c>
      <c r="C249" s="171"/>
      <c r="D249" s="163"/>
      <c r="E249" s="164">
        <f>'[1]AUG OLD'!AI249</f>
        <v>0</v>
      </c>
      <c r="F249" s="163">
        <f>E249*C249</f>
        <v>0</v>
      </c>
      <c r="G249" s="209"/>
      <c r="H249" s="214" t="s">
        <v>398</v>
      </c>
      <c r="I249" s="197">
        <f>'[1]SEPT NEW '!B249</f>
        <v>0</v>
      </c>
      <c r="J249" s="171"/>
      <c r="K249" s="163"/>
      <c r="L249" s="164">
        <f>'[1]SEPT NEW '!AI249</f>
        <v>0</v>
      </c>
      <c r="M249" s="163">
        <f t="shared" si="51"/>
        <v>0</v>
      </c>
      <c r="N249" s="209"/>
      <c r="O249" s="214" t="s">
        <v>398</v>
      </c>
      <c r="P249" s="200">
        <f>[1]OCT!B249</f>
        <v>0</v>
      </c>
      <c r="Q249" s="171"/>
      <c r="R249" s="163"/>
      <c r="S249" s="211">
        <f>[1]OCT!AI249</f>
        <v>0</v>
      </c>
      <c r="T249" s="163">
        <f t="shared" si="43"/>
        <v>0</v>
      </c>
      <c r="U249" s="209"/>
      <c r="V249" s="214" t="s">
        <v>398</v>
      </c>
      <c r="W249" s="214"/>
      <c r="X249" s="201">
        <f>'[1]AUG OLD'!AI249</f>
        <v>0</v>
      </c>
      <c r="Y249" s="171"/>
      <c r="Z249" s="202">
        <f t="shared" si="52"/>
        <v>0</v>
      </c>
      <c r="AA249" s="214" t="s">
        <v>398</v>
      </c>
      <c r="AB249" s="203">
        <f>'[1]SEPT NEW '!AI249</f>
        <v>0</v>
      </c>
      <c r="AC249" s="171"/>
      <c r="AD249" s="202">
        <f t="shared" si="46"/>
        <v>0</v>
      </c>
      <c r="AE249" s="214" t="s">
        <v>398</v>
      </c>
      <c r="AF249" s="203">
        <f>[1]OCT!AI249</f>
        <v>0</v>
      </c>
      <c r="AG249" s="171"/>
      <c r="AH249" s="202">
        <f t="shared" si="44"/>
        <v>0</v>
      </c>
      <c r="AJ249" s="214" t="s">
        <v>398</v>
      </c>
      <c r="AK249" s="192">
        <f t="shared" si="45"/>
        <v>0</v>
      </c>
      <c r="AL249" s="181"/>
      <c r="AM249"/>
      <c r="AO249"/>
      <c r="AP249"/>
      <c r="AR249"/>
      <c r="AS249"/>
      <c r="AU249"/>
      <c r="AV249"/>
      <c r="AW249"/>
      <c r="AX249"/>
    </row>
    <row r="250" spans="1:50">
      <c r="A250" t="s">
        <v>399</v>
      </c>
      <c r="B250" s="197">
        <f>'[1]AUG OLD'!B250</f>
        <v>0</v>
      </c>
      <c r="C250" s="171"/>
      <c r="D250" s="163"/>
      <c r="E250" s="164">
        <f>'[1]AUG OLD'!AI250</f>
        <v>0</v>
      </c>
      <c r="F250" s="163"/>
      <c r="G250" s="209"/>
      <c r="H250" t="s">
        <v>399</v>
      </c>
      <c r="I250" s="197">
        <f>'[1]SEPT NEW '!B250</f>
        <v>0</v>
      </c>
      <c r="J250" s="171"/>
      <c r="K250" s="163"/>
      <c r="L250" s="164">
        <f>'[1]SEPT NEW '!AI250</f>
        <v>0</v>
      </c>
      <c r="M250" s="163"/>
      <c r="N250" s="209"/>
      <c r="O250" t="s">
        <v>399</v>
      </c>
      <c r="P250" s="200">
        <f>[1]OCT!B250</f>
        <v>0</v>
      </c>
      <c r="Q250" s="171"/>
      <c r="R250" s="163"/>
      <c r="S250" s="211">
        <f>[1]OCT!AI250</f>
        <v>0</v>
      </c>
      <c r="T250" s="163">
        <f t="shared" si="43"/>
        <v>0</v>
      </c>
      <c r="U250" s="209"/>
      <c r="V250" t="s">
        <v>399</v>
      </c>
      <c r="X250" s="201">
        <f>'[1]AUG OLD'!AI250</f>
        <v>0</v>
      </c>
      <c r="Y250" s="171"/>
      <c r="Z250" s="202"/>
      <c r="AA250" t="s">
        <v>399</v>
      </c>
      <c r="AB250" s="203">
        <f>'[1]SEPT NEW '!AI250</f>
        <v>0</v>
      </c>
      <c r="AC250" s="171"/>
      <c r="AD250" s="202">
        <f t="shared" si="46"/>
        <v>0</v>
      </c>
      <c r="AE250" t="s">
        <v>399</v>
      </c>
      <c r="AF250" s="203">
        <f>[1]OCT!AI250</f>
        <v>0</v>
      </c>
      <c r="AG250" s="171"/>
      <c r="AH250" s="202">
        <f t="shared" si="44"/>
        <v>0</v>
      </c>
      <c r="AJ250" t="s">
        <v>399</v>
      </c>
      <c r="AK250" s="192">
        <f>AF250+AB250+X250</f>
        <v>0</v>
      </c>
      <c r="AL250" s="181"/>
      <c r="AM250"/>
      <c r="AO250"/>
      <c r="AP250"/>
      <c r="AR250"/>
      <c r="AS250"/>
      <c r="AU250"/>
      <c r="AV250"/>
      <c r="AW250"/>
      <c r="AX250"/>
    </row>
    <row r="251" spans="1:50">
      <c r="A251" t="s">
        <v>400</v>
      </c>
      <c r="B251" s="197">
        <f>'[1]AUG OLD'!B251</f>
        <v>0</v>
      </c>
      <c r="C251" s="171"/>
      <c r="D251" s="163"/>
      <c r="E251" s="164">
        <f>'[1]AUG OLD'!AI251</f>
        <v>0</v>
      </c>
      <c r="F251" s="163"/>
      <c r="G251" s="209"/>
      <c r="H251" t="s">
        <v>400</v>
      </c>
      <c r="I251" s="197">
        <f>'[1]SEPT NEW '!B251</f>
        <v>0</v>
      </c>
      <c r="J251" s="171">
        <v>23190</v>
      </c>
      <c r="K251" s="163"/>
      <c r="L251" s="164">
        <f>'[1]SEPT NEW '!AI251</f>
        <v>0</v>
      </c>
      <c r="M251" s="163"/>
      <c r="N251" s="209"/>
      <c r="O251" t="s">
        <v>400</v>
      </c>
      <c r="P251" s="200">
        <f>[1]OCT!B251</f>
        <v>0</v>
      </c>
      <c r="Q251" s="171">
        <v>23190</v>
      </c>
      <c r="R251" s="163">
        <f>Q251*P251</f>
        <v>0</v>
      </c>
      <c r="S251" s="211">
        <f>[1]OCT!AI251</f>
        <v>0</v>
      </c>
      <c r="T251" s="163">
        <f t="shared" si="43"/>
        <v>0</v>
      </c>
      <c r="U251" s="209"/>
      <c r="V251" t="s">
        <v>400</v>
      </c>
      <c r="X251" s="201">
        <f>'[1]AUG OLD'!AI251</f>
        <v>0</v>
      </c>
      <c r="Y251" s="171"/>
      <c r="Z251" s="202"/>
      <c r="AA251" t="s">
        <v>400</v>
      </c>
      <c r="AB251" s="203">
        <f>'[1]SEPT NEW '!AI251</f>
        <v>0</v>
      </c>
      <c r="AC251" s="171">
        <v>23190</v>
      </c>
      <c r="AD251" s="202">
        <f t="shared" si="46"/>
        <v>0</v>
      </c>
      <c r="AE251" t="s">
        <v>400</v>
      </c>
      <c r="AF251" s="203">
        <f>[1]OCT!AI251</f>
        <v>0</v>
      </c>
      <c r="AG251" s="171">
        <v>23190</v>
      </c>
      <c r="AH251" s="202">
        <f t="shared" si="44"/>
        <v>0</v>
      </c>
      <c r="AJ251" t="s">
        <v>400</v>
      </c>
      <c r="AK251" s="192">
        <f t="shared" si="45"/>
        <v>0</v>
      </c>
      <c r="AL251" s="181"/>
      <c r="AM251"/>
      <c r="AO251"/>
      <c r="AP251"/>
      <c r="AR251"/>
      <c r="AS251"/>
      <c r="AU251"/>
      <c r="AV251"/>
      <c r="AW251"/>
      <c r="AX251"/>
    </row>
    <row r="252" spans="1:50">
      <c r="A252" t="s">
        <v>401</v>
      </c>
      <c r="B252" s="197">
        <f>'[1]AUG OLD'!B252</f>
        <v>0</v>
      </c>
      <c r="C252" s="171"/>
      <c r="D252" s="163"/>
      <c r="E252" s="164">
        <f>'[1]AUG OLD'!AI252</f>
        <v>0</v>
      </c>
      <c r="F252" s="163"/>
      <c r="G252" s="209"/>
      <c r="H252" t="s">
        <v>401</v>
      </c>
      <c r="I252" s="197">
        <f>'[1]SEPT NEW '!B252</f>
        <v>0</v>
      </c>
      <c r="J252" s="171">
        <v>19540</v>
      </c>
      <c r="K252" s="163"/>
      <c r="L252" s="164">
        <f>'[1]SEPT NEW '!AI252</f>
        <v>0</v>
      </c>
      <c r="M252" s="163"/>
      <c r="N252" s="209"/>
      <c r="O252" t="s">
        <v>401</v>
      </c>
      <c r="P252" s="200">
        <f>[1]OCT!B252</f>
        <v>0</v>
      </c>
      <c r="Q252" s="171">
        <v>19540</v>
      </c>
      <c r="R252" s="163">
        <f t="shared" ref="R252:R267" si="53">Q252*P252</f>
        <v>0</v>
      </c>
      <c r="S252" s="211">
        <f>[1]OCT!AI252</f>
        <v>0</v>
      </c>
      <c r="T252" s="163">
        <f t="shared" si="43"/>
        <v>0</v>
      </c>
      <c r="U252" s="209"/>
      <c r="V252" t="s">
        <v>401</v>
      </c>
      <c r="X252" s="201">
        <f>'[1]AUG OLD'!AI252</f>
        <v>0</v>
      </c>
      <c r="Y252" s="171"/>
      <c r="Z252" s="202"/>
      <c r="AA252" t="s">
        <v>401</v>
      </c>
      <c r="AB252" s="203">
        <f>'[1]SEPT NEW '!AI252</f>
        <v>0</v>
      </c>
      <c r="AC252" s="171">
        <v>19540</v>
      </c>
      <c r="AD252" s="202">
        <f t="shared" si="46"/>
        <v>0</v>
      </c>
      <c r="AE252" t="s">
        <v>401</v>
      </c>
      <c r="AF252" s="203">
        <f>[1]OCT!AI252</f>
        <v>0</v>
      </c>
      <c r="AG252" s="171">
        <v>19540</v>
      </c>
      <c r="AH252" s="202">
        <f t="shared" si="44"/>
        <v>0</v>
      </c>
      <c r="AJ252" t="s">
        <v>401</v>
      </c>
      <c r="AK252" s="192">
        <f t="shared" si="45"/>
        <v>0</v>
      </c>
      <c r="AL252" s="181"/>
      <c r="AM252"/>
      <c r="AO252"/>
      <c r="AP252"/>
      <c r="AR252"/>
      <c r="AS252"/>
      <c r="AU252"/>
      <c r="AV252"/>
      <c r="AW252"/>
      <c r="AX252"/>
    </row>
    <row r="253" spans="1:50">
      <c r="A253" s="214"/>
      <c r="B253" s="197">
        <f>'[1]AUG OLD'!B253</f>
        <v>0</v>
      </c>
      <c r="C253" s="171"/>
      <c r="D253" s="163"/>
      <c r="E253" s="164">
        <f>'[1]AUG OLD'!AI253</f>
        <v>0</v>
      </c>
      <c r="F253" s="163"/>
      <c r="G253" s="209"/>
      <c r="H253" s="214"/>
      <c r="I253" s="197">
        <f>'[1]SEPT NEW '!B253</f>
        <v>0</v>
      </c>
      <c r="J253" s="171"/>
      <c r="K253" s="163"/>
      <c r="L253" s="164">
        <f>'[1]SEPT NEW '!AI253</f>
        <v>0</v>
      </c>
      <c r="M253" s="163"/>
      <c r="N253" s="209"/>
      <c r="O253" s="214"/>
      <c r="P253" s="200">
        <f>[1]OCT!B253</f>
        <v>0</v>
      </c>
      <c r="Q253" s="171"/>
      <c r="R253" s="163">
        <f t="shared" si="53"/>
        <v>0</v>
      </c>
      <c r="S253" s="211">
        <f>[1]OCT!AI253</f>
        <v>0</v>
      </c>
      <c r="T253" s="163">
        <f t="shared" si="43"/>
        <v>0</v>
      </c>
      <c r="U253" s="209"/>
      <c r="V253" s="214"/>
      <c r="W253" s="214"/>
      <c r="X253" s="201">
        <f>'[1]AUG OLD'!AI253</f>
        <v>0</v>
      </c>
      <c r="Y253" s="171"/>
      <c r="Z253" s="202"/>
      <c r="AA253" s="214"/>
      <c r="AB253" s="203">
        <f>'[1]SEPT NEW '!AI253</f>
        <v>0</v>
      </c>
      <c r="AC253" s="171"/>
      <c r="AD253" s="202">
        <f t="shared" si="46"/>
        <v>0</v>
      </c>
      <c r="AE253" s="214"/>
      <c r="AF253" s="203">
        <f>[1]OCT!AI253</f>
        <v>0</v>
      </c>
      <c r="AG253" s="171"/>
      <c r="AH253" s="202">
        <f t="shared" si="44"/>
        <v>0</v>
      </c>
      <c r="AJ253" s="214"/>
      <c r="AK253" s="192">
        <f t="shared" si="45"/>
        <v>0</v>
      </c>
      <c r="AL253" s="181"/>
      <c r="AM253"/>
      <c r="AO253"/>
      <c r="AP253"/>
      <c r="AR253"/>
      <c r="AS253"/>
      <c r="AU253"/>
      <c r="AV253"/>
      <c r="AW253"/>
      <c r="AX253"/>
    </row>
    <row r="254" spans="1:50">
      <c r="A254" s="214" t="s">
        <v>402</v>
      </c>
      <c r="B254" s="197">
        <f>'[1]AUG OLD'!B254</f>
        <v>0</v>
      </c>
      <c r="C254" s="171"/>
      <c r="D254" s="163"/>
      <c r="E254" s="164">
        <f>'[1]AUG OLD'!AI254</f>
        <v>0</v>
      </c>
      <c r="F254" s="163"/>
      <c r="G254" s="209"/>
      <c r="H254" s="214" t="s">
        <v>402</v>
      </c>
      <c r="I254" s="197">
        <f>'[1]SEPT NEW '!B254</f>
        <v>0</v>
      </c>
      <c r="J254" s="171"/>
      <c r="K254" s="163"/>
      <c r="L254" s="164">
        <f>'[1]SEPT NEW '!AI254</f>
        <v>0</v>
      </c>
      <c r="M254" s="163"/>
      <c r="N254" s="209"/>
      <c r="O254" s="214" t="s">
        <v>402</v>
      </c>
      <c r="P254" s="200">
        <f>[1]OCT!B254</f>
        <v>0</v>
      </c>
      <c r="Q254" s="171"/>
      <c r="R254" s="163">
        <f t="shared" si="53"/>
        <v>0</v>
      </c>
      <c r="S254" s="211">
        <f>[1]OCT!AI254</f>
        <v>0</v>
      </c>
      <c r="T254" s="163">
        <f t="shared" si="43"/>
        <v>0</v>
      </c>
      <c r="U254" s="209"/>
      <c r="V254" s="214" t="s">
        <v>402</v>
      </c>
      <c r="W254" s="214"/>
      <c r="X254" s="201">
        <f>'[1]AUG OLD'!AI254</f>
        <v>0</v>
      </c>
      <c r="Y254" s="171"/>
      <c r="Z254" s="202"/>
      <c r="AA254" s="214" t="s">
        <v>402</v>
      </c>
      <c r="AB254" s="203">
        <f>'[1]SEPT NEW '!AI254</f>
        <v>0</v>
      </c>
      <c r="AC254" s="171"/>
      <c r="AD254" s="202">
        <f t="shared" si="46"/>
        <v>0</v>
      </c>
      <c r="AE254" s="214" t="s">
        <v>402</v>
      </c>
      <c r="AF254" s="203">
        <f>[1]OCT!AI254</f>
        <v>0</v>
      </c>
      <c r="AG254" s="171"/>
      <c r="AH254" s="202">
        <f t="shared" si="44"/>
        <v>0</v>
      </c>
      <c r="AJ254" s="214" t="s">
        <v>402</v>
      </c>
      <c r="AK254" s="192">
        <f t="shared" si="45"/>
        <v>0</v>
      </c>
      <c r="AL254" s="181"/>
      <c r="AM254"/>
      <c r="AO254"/>
      <c r="AP254"/>
      <c r="AR254"/>
      <c r="AS254"/>
      <c r="AU254"/>
      <c r="AV254"/>
      <c r="AW254"/>
      <c r="AX254"/>
    </row>
    <row r="255" spans="1:50">
      <c r="A255" t="s">
        <v>403</v>
      </c>
      <c r="B255" s="197">
        <f>'[1]AUG OLD'!B255</f>
        <v>22</v>
      </c>
      <c r="C255" s="171">
        <v>16570</v>
      </c>
      <c r="D255" s="163">
        <f t="shared" ref="D255:D268" si="54">C255*B255</f>
        <v>364540</v>
      </c>
      <c r="E255" s="164">
        <f>'[1]AUG OLD'!AI255</f>
        <v>16</v>
      </c>
      <c r="F255" s="163">
        <f>E255*C255</f>
        <v>265120</v>
      </c>
      <c r="G255" s="209"/>
      <c r="H255" t="s">
        <v>403</v>
      </c>
      <c r="I255" s="197">
        <f>'[1]SEPT NEW '!B255</f>
        <v>0</v>
      </c>
      <c r="J255" s="171">
        <v>17070</v>
      </c>
      <c r="K255" s="163">
        <f t="shared" ref="K255:K268" si="55">J255*I255</f>
        <v>0</v>
      </c>
      <c r="L255" s="164">
        <f>'[1]SEPT NEW '!AI255</f>
        <v>0</v>
      </c>
      <c r="M255" s="163">
        <f t="shared" si="51"/>
        <v>0</v>
      </c>
      <c r="N255" s="209"/>
      <c r="O255" t="s">
        <v>403</v>
      </c>
      <c r="P255" s="200">
        <f>[1]OCT!B255</f>
        <v>0</v>
      </c>
      <c r="Q255" s="171">
        <v>17070</v>
      </c>
      <c r="R255" s="163">
        <f t="shared" si="53"/>
        <v>0</v>
      </c>
      <c r="S255" s="211">
        <f>[1]OCT!AI255</f>
        <v>0</v>
      </c>
      <c r="T255" s="163">
        <f t="shared" si="43"/>
        <v>0</v>
      </c>
      <c r="U255" s="209"/>
      <c r="V255" t="s">
        <v>403</v>
      </c>
      <c r="X255" s="201">
        <f>'[1]AUG OLD'!AI255</f>
        <v>16</v>
      </c>
      <c r="Y255" s="171">
        <v>16570</v>
      </c>
      <c r="Z255" s="202">
        <f t="shared" si="52"/>
        <v>265120</v>
      </c>
      <c r="AA255" t="s">
        <v>403</v>
      </c>
      <c r="AB255" s="203">
        <f>'[1]SEPT NEW '!AI255</f>
        <v>0</v>
      </c>
      <c r="AC255" s="171">
        <v>17070</v>
      </c>
      <c r="AD255" s="202">
        <f t="shared" si="46"/>
        <v>0</v>
      </c>
      <c r="AE255" t="s">
        <v>403</v>
      </c>
      <c r="AF255" s="203">
        <f>[1]OCT!AI255</f>
        <v>0</v>
      </c>
      <c r="AG255" s="171">
        <v>17070</v>
      </c>
      <c r="AH255" s="202">
        <f t="shared" si="44"/>
        <v>0</v>
      </c>
      <c r="AJ255" t="s">
        <v>403</v>
      </c>
      <c r="AK255" s="212">
        <f t="shared" si="45"/>
        <v>16</v>
      </c>
      <c r="AL255" s="181"/>
      <c r="AM255"/>
      <c r="AO255"/>
      <c r="AP255"/>
      <c r="AR255"/>
      <c r="AS255"/>
      <c r="AU255"/>
      <c r="AV255"/>
      <c r="AW255"/>
      <c r="AX255"/>
    </row>
    <row r="256" spans="1:50" ht="15.75">
      <c r="B256" s="197">
        <f>'[1]AUG OLD'!B256</f>
        <v>0</v>
      </c>
      <c r="C256" s="171"/>
      <c r="D256" s="163">
        <f t="shared" si="54"/>
        <v>0</v>
      </c>
      <c r="E256" s="164">
        <f>'[1]AUG OLD'!AI256</f>
        <v>0</v>
      </c>
      <c r="F256" s="163">
        <f>E256*C256</f>
        <v>0</v>
      </c>
      <c r="G256" s="209"/>
      <c r="I256" s="197">
        <f>'[1]SEPT NEW '!B256</f>
        <v>0</v>
      </c>
      <c r="J256" s="171"/>
      <c r="K256" s="163">
        <f t="shared" si="55"/>
        <v>0</v>
      </c>
      <c r="L256" s="164">
        <f>'[1]SEPT NEW '!AI256</f>
        <v>0</v>
      </c>
      <c r="M256" s="163">
        <f t="shared" si="51"/>
        <v>0</v>
      </c>
      <c r="N256" s="209"/>
      <c r="P256" s="200">
        <f>[1]OCT!B256</f>
        <v>0</v>
      </c>
      <c r="Q256" s="171"/>
      <c r="R256" s="163">
        <f t="shared" si="53"/>
        <v>0</v>
      </c>
      <c r="S256" s="211">
        <f>[1]OCT!AI256</f>
        <v>0</v>
      </c>
      <c r="T256" s="163">
        <f t="shared" si="43"/>
        <v>0</v>
      </c>
      <c r="U256" s="209"/>
      <c r="X256" s="201">
        <f>'[1]AUG OLD'!AI256</f>
        <v>0</v>
      </c>
      <c r="Y256" s="171"/>
      <c r="Z256" s="202">
        <f t="shared" si="52"/>
        <v>0</v>
      </c>
      <c r="AB256" s="203">
        <f>'[1]SEPT NEW '!AI256</f>
        <v>0</v>
      </c>
      <c r="AC256" s="171"/>
      <c r="AD256" s="202">
        <f t="shared" si="46"/>
        <v>0</v>
      </c>
      <c r="AF256" s="203">
        <f>[1]OCT!AI256</f>
        <v>0</v>
      </c>
      <c r="AG256" s="171"/>
      <c r="AH256" s="202">
        <f t="shared" si="44"/>
        <v>0</v>
      </c>
      <c r="AI256" s="216"/>
      <c r="AK256" s="192">
        <f t="shared" si="45"/>
        <v>0</v>
      </c>
      <c r="AL256" s="181"/>
      <c r="AM256"/>
      <c r="AO256"/>
      <c r="AP256"/>
      <c r="AR256"/>
      <c r="AS256"/>
      <c r="AU256"/>
      <c r="AV256"/>
      <c r="AW256"/>
      <c r="AX256"/>
    </row>
    <row r="257" spans="1:50">
      <c r="A257" s="214" t="s">
        <v>404</v>
      </c>
      <c r="B257" s="197">
        <f>'[1]AUG OLD'!B257</f>
        <v>0</v>
      </c>
      <c r="C257" s="171"/>
      <c r="D257" s="163">
        <f t="shared" si="54"/>
        <v>0</v>
      </c>
      <c r="E257" s="164">
        <f>'[1]AUG OLD'!AI257</f>
        <v>0</v>
      </c>
      <c r="F257" s="163">
        <f>E257*C257</f>
        <v>0</v>
      </c>
      <c r="G257" s="209"/>
      <c r="H257" s="214" t="s">
        <v>404</v>
      </c>
      <c r="I257" s="197">
        <f>'[1]SEPT NEW '!B257</f>
        <v>0</v>
      </c>
      <c r="J257" s="171"/>
      <c r="K257" s="163">
        <f t="shared" si="55"/>
        <v>0</v>
      </c>
      <c r="L257" s="164">
        <f>'[1]SEPT NEW '!AI257</f>
        <v>0</v>
      </c>
      <c r="M257" s="163">
        <f t="shared" si="51"/>
        <v>0</v>
      </c>
      <c r="N257" s="209"/>
      <c r="O257" s="214" t="s">
        <v>404</v>
      </c>
      <c r="P257" s="200">
        <f>[1]OCT!B257</f>
        <v>0</v>
      </c>
      <c r="Q257" s="171"/>
      <c r="R257" s="163">
        <f t="shared" si="53"/>
        <v>0</v>
      </c>
      <c r="S257" s="211">
        <f>[1]OCT!AI257</f>
        <v>0</v>
      </c>
      <c r="T257" s="163">
        <f t="shared" si="43"/>
        <v>0</v>
      </c>
      <c r="U257" s="209"/>
      <c r="V257" s="214" t="s">
        <v>404</v>
      </c>
      <c r="W257" s="214"/>
      <c r="X257" s="201">
        <f>'[1]AUG OLD'!AI257</f>
        <v>0</v>
      </c>
      <c r="Y257" s="171"/>
      <c r="Z257" s="202">
        <f t="shared" si="52"/>
        <v>0</v>
      </c>
      <c r="AA257" s="214" t="s">
        <v>404</v>
      </c>
      <c r="AB257" s="203">
        <f>'[1]SEPT NEW '!AI257</f>
        <v>0</v>
      </c>
      <c r="AC257" s="171"/>
      <c r="AD257" s="202">
        <f t="shared" si="46"/>
        <v>0</v>
      </c>
      <c r="AE257" s="214" t="s">
        <v>404</v>
      </c>
      <c r="AF257" s="203">
        <f>[1]OCT!AI257</f>
        <v>0</v>
      </c>
      <c r="AG257" s="171"/>
      <c r="AH257" s="202">
        <f t="shared" si="44"/>
        <v>0</v>
      </c>
      <c r="AJ257" s="214" t="s">
        <v>404</v>
      </c>
      <c r="AK257" s="192">
        <f t="shared" si="45"/>
        <v>0</v>
      </c>
      <c r="AL257" s="181"/>
      <c r="AM257"/>
      <c r="AO257"/>
      <c r="AP257"/>
      <c r="AR257"/>
      <c r="AS257"/>
      <c r="AU257"/>
      <c r="AV257"/>
      <c r="AW257"/>
      <c r="AX257"/>
    </row>
    <row r="258" spans="1:50" s="181" customFormat="1">
      <c r="A258" s="181" t="s">
        <v>405</v>
      </c>
      <c r="B258" s="197">
        <f>'[1]AUG OLD'!B258</f>
        <v>31</v>
      </c>
      <c r="C258" s="171">
        <v>18050</v>
      </c>
      <c r="D258" s="163">
        <f t="shared" si="54"/>
        <v>559550</v>
      </c>
      <c r="E258" s="164">
        <f>'[1]AUG OLD'!AI258</f>
        <v>3</v>
      </c>
      <c r="F258" s="163">
        <f>E258*C258</f>
        <v>54150</v>
      </c>
      <c r="G258" s="209"/>
      <c r="H258" s="181" t="s">
        <v>405</v>
      </c>
      <c r="I258" s="210">
        <f>'[1]SEPT NEW '!B258</f>
        <v>0</v>
      </c>
      <c r="J258" s="171">
        <v>18050</v>
      </c>
      <c r="K258" s="163">
        <f t="shared" si="55"/>
        <v>0</v>
      </c>
      <c r="L258" s="164">
        <f>'[1]SEPT NEW '!AI258</f>
        <v>0</v>
      </c>
      <c r="M258" s="163">
        <f t="shared" si="51"/>
        <v>0</v>
      </c>
      <c r="N258" s="209"/>
      <c r="O258" s="181" t="s">
        <v>405</v>
      </c>
      <c r="P258" s="200">
        <f>[1]OCT!B258</f>
        <v>0</v>
      </c>
      <c r="Q258" s="171">
        <v>18590</v>
      </c>
      <c r="R258" s="163">
        <f t="shared" si="53"/>
        <v>0</v>
      </c>
      <c r="S258" s="211">
        <f>[1]OCT!AI258</f>
        <v>0</v>
      </c>
      <c r="T258" s="163">
        <f t="shared" si="43"/>
        <v>0</v>
      </c>
      <c r="U258" s="209"/>
      <c r="V258" t="s">
        <v>405</v>
      </c>
      <c r="W258"/>
      <c r="X258" s="201">
        <f>'[1]AUG OLD'!AI258</f>
        <v>3</v>
      </c>
      <c r="Y258" s="171">
        <v>18050</v>
      </c>
      <c r="Z258" s="202">
        <f t="shared" si="52"/>
        <v>54150</v>
      </c>
      <c r="AA258" t="s">
        <v>405</v>
      </c>
      <c r="AB258" s="203">
        <f>'[1]SEPT NEW '!AI258</f>
        <v>0</v>
      </c>
      <c r="AC258" s="171">
        <v>18590</v>
      </c>
      <c r="AD258" s="202">
        <f t="shared" si="46"/>
        <v>0</v>
      </c>
      <c r="AE258" t="s">
        <v>405</v>
      </c>
      <c r="AF258" s="203">
        <f>[1]OCT!AI258</f>
        <v>0</v>
      </c>
      <c r="AG258" s="171">
        <v>18590</v>
      </c>
      <c r="AH258" s="202">
        <f t="shared" si="44"/>
        <v>0</v>
      </c>
      <c r="AI258" s="199"/>
      <c r="AJ258" t="s">
        <v>405</v>
      </c>
      <c r="AK258" s="212">
        <f t="shared" si="45"/>
        <v>3</v>
      </c>
    </row>
    <row r="259" spans="1:50" s="181" customFormat="1">
      <c r="A259" s="181" t="s">
        <v>406</v>
      </c>
      <c r="B259" s="197">
        <f>'[1]AUG OLD'!B259</f>
        <v>0</v>
      </c>
      <c r="C259" s="171"/>
      <c r="D259" s="163">
        <f t="shared" si="54"/>
        <v>0</v>
      </c>
      <c r="E259" s="164">
        <f>'[1]AUG OLD'!AI259</f>
        <v>0</v>
      </c>
      <c r="F259" s="163">
        <f>E259*C259</f>
        <v>0</v>
      </c>
      <c r="G259" s="209"/>
      <c r="H259" s="181" t="s">
        <v>406</v>
      </c>
      <c r="I259" s="197">
        <f>'[1]SEPT NEW '!B259</f>
        <v>0</v>
      </c>
      <c r="J259" s="171">
        <v>21230</v>
      </c>
      <c r="K259" s="163">
        <f t="shared" si="55"/>
        <v>0</v>
      </c>
      <c r="L259" s="164">
        <f>'[1]SEPT NEW '!AI259</f>
        <v>0</v>
      </c>
      <c r="M259" s="163">
        <f>L259*J259</f>
        <v>0</v>
      </c>
      <c r="N259" s="209"/>
      <c r="O259" s="181" t="s">
        <v>406</v>
      </c>
      <c r="P259" s="200">
        <f>[1]OCT!B259</f>
        <v>0</v>
      </c>
      <c r="Q259" s="171">
        <v>21230</v>
      </c>
      <c r="R259" s="163">
        <f t="shared" si="53"/>
        <v>0</v>
      </c>
      <c r="S259" s="211">
        <f>[1]OCT!AI259</f>
        <v>0</v>
      </c>
      <c r="T259" s="163">
        <f t="shared" si="43"/>
        <v>0</v>
      </c>
      <c r="U259" s="209"/>
      <c r="V259" t="s">
        <v>406</v>
      </c>
      <c r="W259"/>
      <c r="X259" s="201">
        <f>'[1]AUG OLD'!AI259</f>
        <v>0</v>
      </c>
      <c r="Y259" s="171"/>
      <c r="Z259" s="202">
        <f t="shared" si="52"/>
        <v>0</v>
      </c>
      <c r="AA259" t="s">
        <v>406</v>
      </c>
      <c r="AB259" s="203">
        <f>'[1]SEPT NEW '!AI259</f>
        <v>0</v>
      </c>
      <c r="AC259" s="171">
        <v>21230</v>
      </c>
      <c r="AD259" s="202">
        <f t="shared" si="46"/>
        <v>0</v>
      </c>
      <c r="AE259" t="s">
        <v>406</v>
      </c>
      <c r="AF259" s="203">
        <f>[1]OCT!AI259</f>
        <v>0</v>
      </c>
      <c r="AG259" s="171">
        <v>21230</v>
      </c>
      <c r="AH259" s="202">
        <f t="shared" si="44"/>
        <v>0</v>
      </c>
      <c r="AI259" s="199"/>
      <c r="AJ259" t="s">
        <v>406</v>
      </c>
      <c r="AK259" s="192">
        <f t="shared" si="45"/>
        <v>0</v>
      </c>
    </row>
    <row r="260" spans="1:50" s="181" customFormat="1">
      <c r="B260" s="197">
        <f>'[1]AUG OLD'!B260</f>
        <v>0</v>
      </c>
      <c r="C260" s="180"/>
      <c r="D260" s="163">
        <f t="shared" si="54"/>
        <v>0</v>
      </c>
      <c r="E260" s="164">
        <f>'[1]AUG OLD'!AI260</f>
        <v>0</v>
      </c>
      <c r="F260" s="177"/>
      <c r="G260" s="209"/>
      <c r="I260" s="197">
        <f>'[1]SEPT NEW '!B260</f>
        <v>0</v>
      </c>
      <c r="J260" s="180"/>
      <c r="K260" s="163">
        <f t="shared" si="55"/>
        <v>0</v>
      </c>
      <c r="L260" s="164">
        <f>'[1]SEPT NEW '!AI260</f>
        <v>0</v>
      </c>
      <c r="M260" s="163">
        <f t="shared" si="51"/>
        <v>0</v>
      </c>
      <c r="N260" s="209"/>
      <c r="P260" s="200">
        <f>[1]OCT!B260</f>
        <v>0</v>
      </c>
      <c r="Q260" s="180"/>
      <c r="R260" s="163">
        <f t="shared" si="53"/>
        <v>0</v>
      </c>
      <c r="S260" s="211">
        <f>[1]OCT!AI260</f>
        <v>0</v>
      </c>
      <c r="T260" s="163">
        <f t="shared" si="43"/>
        <v>0</v>
      </c>
      <c r="U260" s="209"/>
      <c r="X260" s="201">
        <f>'[1]AUG OLD'!AI260</f>
        <v>0</v>
      </c>
      <c r="Y260" s="180"/>
      <c r="Z260" s="202">
        <f t="shared" si="52"/>
        <v>0</v>
      </c>
      <c r="AB260" s="203">
        <f>'[1]SEPT NEW '!AI260</f>
        <v>0</v>
      </c>
      <c r="AC260" s="180"/>
      <c r="AD260" s="202">
        <f t="shared" si="46"/>
        <v>0</v>
      </c>
      <c r="AF260" s="203">
        <f>[1]OCT!AI260</f>
        <v>0</v>
      </c>
      <c r="AG260" s="180"/>
      <c r="AH260" s="202">
        <f t="shared" si="44"/>
        <v>0</v>
      </c>
      <c r="AI260" s="199"/>
      <c r="AK260" s="192">
        <f t="shared" si="45"/>
        <v>0</v>
      </c>
    </row>
    <row r="261" spans="1:50" s="181" customFormat="1">
      <c r="A261" s="213" t="s">
        <v>407</v>
      </c>
      <c r="B261" s="197">
        <f>'[1]AUG OLD'!B261</f>
        <v>0</v>
      </c>
      <c r="C261" s="180"/>
      <c r="D261" s="163">
        <f t="shared" si="54"/>
        <v>0</v>
      </c>
      <c r="E261" s="164">
        <f>'[1]AUG OLD'!AI261</f>
        <v>0</v>
      </c>
      <c r="F261" s="177"/>
      <c r="G261" s="209"/>
      <c r="H261" s="213" t="s">
        <v>407</v>
      </c>
      <c r="I261" s="197">
        <f>'[1]SEPT NEW '!B261</f>
        <v>0</v>
      </c>
      <c r="J261" s="180"/>
      <c r="K261" s="163">
        <f t="shared" si="55"/>
        <v>0</v>
      </c>
      <c r="L261" s="164">
        <f>'[1]SEPT NEW '!AI261</f>
        <v>0</v>
      </c>
      <c r="M261" s="163">
        <f t="shared" si="51"/>
        <v>0</v>
      </c>
      <c r="N261" s="209"/>
      <c r="O261" s="213" t="s">
        <v>407</v>
      </c>
      <c r="P261" s="200">
        <f>[1]OCT!B261</f>
        <v>0</v>
      </c>
      <c r="Q261" s="180"/>
      <c r="R261" s="163">
        <f t="shared" si="53"/>
        <v>0</v>
      </c>
      <c r="S261" s="211">
        <f>[1]OCT!AI261</f>
        <v>0</v>
      </c>
      <c r="T261" s="163">
        <f t="shared" ref="T261:T267" si="56">S261*Q261</f>
        <v>0</v>
      </c>
      <c r="U261" s="209"/>
      <c r="V261" s="213" t="s">
        <v>407</v>
      </c>
      <c r="W261" s="213"/>
      <c r="X261" s="201">
        <f>'[1]AUG OLD'!AI261</f>
        <v>0</v>
      </c>
      <c r="Y261" s="180"/>
      <c r="Z261" s="202">
        <f t="shared" si="52"/>
        <v>0</v>
      </c>
      <c r="AA261" s="213" t="s">
        <v>407</v>
      </c>
      <c r="AB261" s="203">
        <f>'[1]SEPT NEW '!AI261</f>
        <v>0</v>
      </c>
      <c r="AC261" s="180"/>
      <c r="AD261" s="202">
        <f t="shared" si="46"/>
        <v>0</v>
      </c>
      <c r="AE261" s="213" t="s">
        <v>407</v>
      </c>
      <c r="AF261" s="203">
        <f>[1]OCT!AI261</f>
        <v>0</v>
      </c>
      <c r="AG261" s="180"/>
      <c r="AH261" s="202">
        <f t="shared" ref="AH261:AH266" si="57">AG261*AF261</f>
        <v>0</v>
      </c>
      <c r="AI261" s="199"/>
      <c r="AJ261" s="213" t="s">
        <v>407</v>
      </c>
      <c r="AK261" s="192">
        <f t="shared" ref="AK261:AK267" si="58">AF261+AB261+X261</f>
        <v>0</v>
      </c>
    </row>
    <row r="262" spans="1:50" s="181" customFormat="1">
      <c r="A262" t="s">
        <v>405</v>
      </c>
      <c r="B262" s="197">
        <f>'[1]AUG OLD'!B262</f>
        <v>0</v>
      </c>
      <c r="C262" s="180">
        <v>18820</v>
      </c>
      <c r="D262" s="163">
        <f t="shared" si="54"/>
        <v>0</v>
      </c>
      <c r="E262" s="164">
        <f>'[1]AUG OLD'!AI262</f>
        <v>0</v>
      </c>
      <c r="F262" s="177"/>
      <c r="G262" s="209"/>
      <c r="H262" t="s">
        <v>405</v>
      </c>
      <c r="I262" s="197">
        <f>'[1]SEPT NEW '!B262</f>
        <v>0</v>
      </c>
      <c r="J262" s="180">
        <v>19380</v>
      </c>
      <c r="K262" s="163">
        <f t="shared" si="55"/>
        <v>0</v>
      </c>
      <c r="L262" s="164">
        <f>'[1]SEPT NEW '!AI262</f>
        <v>0</v>
      </c>
      <c r="M262" s="163">
        <f t="shared" si="51"/>
        <v>0</v>
      </c>
      <c r="N262" s="209"/>
      <c r="O262" t="s">
        <v>405</v>
      </c>
      <c r="P262" s="200">
        <f>[1]OCT!B262</f>
        <v>0</v>
      </c>
      <c r="Q262" s="180">
        <v>19380</v>
      </c>
      <c r="R262" s="163">
        <f t="shared" si="53"/>
        <v>0</v>
      </c>
      <c r="S262" s="211">
        <f>[1]OCT!AI262</f>
        <v>0</v>
      </c>
      <c r="T262" s="163">
        <f t="shared" si="56"/>
        <v>0</v>
      </c>
      <c r="U262" s="209"/>
      <c r="V262" t="s">
        <v>405</v>
      </c>
      <c r="W262"/>
      <c r="X262" s="201">
        <f>'[1]AUG OLD'!AI262</f>
        <v>0</v>
      </c>
      <c r="Y262" s="180"/>
      <c r="Z262" s="202">
        <f>Y262*X262</f>
        <v>0</v>
      </c>
      <c r="AA262" t="s">
        <v>405</v>
      </c>
      <c r="AB262" s="203">
        <f>'[1]SEPT NEW '!AI262</f>
        <v>0</v>
      </c>
      <c r="AC262" s="180">
        <v>19380</v>
      </c>
      <c r="AD262" s="202">
        <f t="shared" si="46"/>
        <v>0</v>
      </c>
      <c r="AE262" t="s">
        <v>405</v>
      </c>
      <c r="AF262" s="203">
        <f>[1]OCT!AI262</f>
        <v>0</v>
      </c>
      <c r="AG262" s="180">
        <v>19380</v>
      </c>
      <c r="AH262" s="202">
        <f t="shared" si="57"/>
        <v>0</v>
      </c>
      <c r="AI262" s="199"/>
      <c r="AJ262" t="s">
        <v>405</v>
      </c>
      <c r="AK262" s="192">
        <f t="shared" si="58"/>
        <v>0</v>
      </c>
    </row>
    <row r="263" spans="1:50" s="181" customFormat="1">
      <c r="A263"/>
      <c r="B263" s="197">
        <f>'[1]AUG OLD'!B263</f>
        <v>0</v>
      </c>
      <c r="C263" s="180"/>
      <c r="D263" s="163"/>
      <c r="E263" s="164"/>
      <c r="F263" s="177"/>
      <c r="G263" s="209"/>
      <c r="H263" t="s">
        <v>400</v>
      </c>
      <c r="I263" s="197">
        <f>'[1]SEPT NEW '!B263</f>
        <v>0</v>
      </c>
      <c r="J263" s="180">
        <v>23190</v>
      </c>
      <c r="K263" s="163">
        <f>J263*I263</f>
        <v>0</v>
      </c>
      <c r="L263" s="164">
        <f>'[1]SEPT NEW '!AI263</f>
        <v>0</v>
      </c>
      <c r="M263" s="163">
        <f>L263*J263</f>
        <v>0</v>
      </c>
      <c r="N263" s="209"/>
      <c r="O263" t="s">
        <v>400</v>
      </c>
      <c r="P263" s="200">
        <f>[1]OCT!B263</f>
        <v>0</v>
      </c>
      <c r="Q263" s="180">
        <v>23190</v>
      </c>
      <c r="R263" s="163">
        <f t="shared" si="53"/>
        <v>0</v>
      </c>
      <c r="S263" s="211">
        <f>[1]OCT!AI263</f>
        <v>0</v>
      </c>
      <c r="T263" s="163">
        <f t="shared" si="56"/>
        <v>0</v>
      </c>
      <c r="U263" s="209"/>
      <c r="V263" t="s">
        <v>400</v>
      </c>
      <c r="W263"/>
      <c r="X263" s="201">
        <f>'[1]AUG OLD'!AI263</f>
        <v>0</v>
      </c>
      <c r="Y263" s="180"/>
      <c r="Z263" s="202">
        <f>Y263*X263</f>
        <v>0</v>
      </c>
      <c r="AA263" t="s">
        <v>400</v>
      </c>
      <c r="AB263" s="203">
        <f>'[1]SEPT NEW '!AI263</f>
        <v>0</v>
      </c>
      <c r="AC263" s="180"/>
      <c r="AD263" s="202">
        <f t="shared" si="46"/>
        <v>0</v>
      </c>
      <c r="AE263" t="s">
        <v>400</v>
      </c>
      <c r="AF263" s="203">
        <f>[1]OCT!AI263</f>
        <v>0</v>
      </c>
      <c r="AG263" s="180">
        <v>23190</v>
      </c>
      <c r="AH263" s="202">
        <f t="shared" si="57"/>
        <v>0</v>
      </c>
      <c r="AI263" s="199"/>
      <c r="AJ263" t="s">
        <v>400</v>
      </c>
      <c r="AK263" s="192">
        <f t="shared" si="58"/>
        <v>0</v>
      </c>
    </row>
    <row r="264" spans="1:50">
      <c r="A264" s="181"/>
      <c r="B264" s="197">
        <f>'[1]AUG OLD'!B264</f>
        <v>0</v>
      </c>
      <c r="C264" s="180"/>
      <c r="D264" s="163">
        <f t="shared" si="54"/>
        <v>0</v>
      </c>
      <c r="E264" s="164">
        <f>'[1]AUG OLD'!AI264</f>
        <v>0</v>
      </c>
      <c r="F264" s="177"/>
      <c r="G264" s="209"/>
      <c r="H264" s="181"/>
      <c r="I264" s="197">
        <f>'[1]SEPT NEW '!B264</f>
        <v>0</v>
      </c>
      <c r="J264" s="180"/>
      <c r="K264" s="163">
        <f t="shared" si="55"/>
        <v>0</v>
      </c>
      <c r="L264" s="164">
        <f>'[1]SEPT NEW '!AI264</f>
        <v>0</v>
      </c>
      <c r="M264" s="163">
        <f t="shared" si="51"/>
        <v>0</v>
      </c>
      <c r="N264" s="209"/>
      <c r="O264" s="181"/>
      <c r="P264" s="200">
        <f>[1]OCT!B264</f>
        <v>0</v>
      </c>
      <c r="Q264" s="180"/>
      <c r="R264" s="163">
        <f t="shared" si="53"/>
        <v>0</v>
      </c>
      <c r="S264" s="211">
        <f>[1]OCT!AI264</f>
        <v>0</v>
      </c>
      <c r="T264" s="163">
        <f t="shared" si="56"/>
        <v>0</v>
      </c>
      <c r="U264" s="209"/>
      <c r="V264" s="181"/>
      <c r="W264" s="181"/>
      <c r="X264" s="201">
        <f>'[1]AUG OLD'!AI264</f>
        <v>0</v>
      </c>
      <c r="Y264" s="180"/>
      <c r="Z264" s="202">
        <f t="shared" si="52"/>
        <v>0</v>
      </c>
      <c r="AA264" s="181"/>
      <c r="AB264" s="203">
        <f>'[1]SEPT NEW '!AI264</f>
        <v>0</v>
      </c>
      <c r="AC264" s="180"/>
      <c r="AD264" s="202">
        <f>AC264*AB264</f>
        <v>0</v>
      </c>
      <c r="AE264" s="181"/>
      <c r="AF264" s="203">
        <f>[1]OCT!AI264</f>
        <v>0</v>
      </c>
      <c r="AG264" s="180"/>
      <c r="AH264" s="202">
        <f t="shared" si="57"/>
        <v>0</v>
      </c>
      <c r="AJ264" s="181"/>
      <c r="AK264" s="192">
        <f t="shared" si="58"/>
        <v>0</v>
      </c>
      <c r="AL264" s="181"/>
      <c r="AM264"/>
      <c r="AO264"/>
      <c r="AP264"/>
      <c r="AR264"/>
      <c r="AS264"/>
      <c r="AU264"/>
      <c r="AV264"/>
      <c r="AW264"/>
      <c r="AX264"/>
    </row>
    <row r="265" spans="1:50">
      <c r="A265" s="213" t="s">
        <v>408</v>
      </c>
      <c r="B265" s="197">
        <f>'[1]AUG OLD'!B265</f>
        <v>0</v>
      </c>
      <c r="C265" s="171"/>
      <c r="D265" s="163">
        <f t="shared" si="54"/>
        <v>0</v>
      </c>
      <c r="E265" s="164">
        <f>'[1]AUG OLD'!AI265</f>
        <v>0</v>
      </c>
      <c r="F265" s="163">
        <f>E265*C265</f>
        <v>0</v>
      </c>
      <c r="G265" s="209"/>
      <c r="H265" s="213" t="s">
        <v>408</v>
      </c>
      <c r="I265" s="197">
        <f>'[1]SEPT NEW '!B265</f>
        <v>0</v>
      </c>
      <c r="J265" s="171"/>
      <c r="K265" s="163">
        <f t="shared" si="55"/>
        <v>0</v>
      </c>
      <c r="L265" s="164">
        <f>'[1]SEPT NEW '!AI265</f>
        <v>0</v>
      </c>
      <c r="M265" s="163">
        <f t="shared" si="51"/>
        <v>0</v>
      </c>
      <c r="N265" s="209"/>
      <c r="O265" s="213" t="s">
        <v>408</v>
      </c>
      <c r="P265" s="200">
        <f>[1]OCT!B265</f>
        <v>0</v>
      </c>
      <c r="Q265" s="171"/>
      <c r="R265" s="163">
        <f t="shared" si="53"/>
        <v>0</v>
      </c>
      <c r="S265" s="211">
        <f>[1]OCT!AI265</f>
        <v>0</v>
      </c>
      <c r="T265" s="163">
        <f t="shared" si="56"/>
        <v>0</v>
      </c>
      <c r="U265" s="209"/>
      <c r="V265" s="213" t="s">
        <v>408</v>
      </c>
      <c r="W265" s="213"/>
      <c r="X265" s="201">
        <f>'[1]AUG OLD'!AI265</f>
        <v>0</v>
      </c>
      <c r="Y265" s="171"/>
      <c r="Z265" s="202">
        <f t="shared" si="52"/>
        <v>0</v>
      </c>
      <c r="AA265" s="213" t="s">
        <v>408</v>
      </c>
      <c r="AB265" s="203">
        <f>'[1]SEPT NEW '!AI265</f>
        <v>0</v>
      </c>
      <c r="AC265" s="171"/>
      <c r="AD265" s="202">
        <f>AC265*AB265</f>
        <v>0</v>
      </c>
      <c r="AE265" s="213" t="s">
        <v>408</v>
      </c>
      <c r="AF265" s="203">
        <f>[1]OCT!AI265</f>
        <v>0</v>
      </c>
      <c r="AG265" s="171"/>
      <c r="AH265" s="202">
        <f t="shared" si="57"/>
        <v>0</v>
      </c>
      <c r="AJ265" s="213" t="s">
        <v>408</v>
      </c>
      <c r="AK265" s="192">
        <f t="shared" si="58"/>
        <v>0</v>
      </c>
      <c r="AL265" s="181"/>
      <c r="AM265"/>
      <c r="AO265"/>
      <c r="AP265"/>
      <c r="AR265"/>
      <c r="AS265"/>
      <c r="AU265"/>
      <c r="AV265"/>
      <c r="AW265"/>
      <c r="AX265"/>
    </row>
    <row r="266" spans="1:50">
      <c r="A266" t="s">
        <v>409</v>
      </c>
      <c r="B266" s="197">
        <f>'[1]AUG OLD'!B266</f>
        <v>0</v>
      </c>
      <c r="C266" s="171"/>
      <c r="D266" s="163">
        <f t="shared" si="54"/>
        <v>0</v>
      </c>
      <c r="E266" s="164">
        <f>'[1]AUG OLD'!AI266</f>
        <v>0</v>
      </c>
      <c r="F266" s="163">
        <f>E266*C266</f>
        <v>0</v>
      </c>
      <c r="G266" s="209"/>
      <c r="H266" t="s">
        <v>409</v>
      </c>
      <c r="I266" s="197">
        <f>'[1]SEPT NEW '!B266</f>
        <v>0</v>
      </c>
      <c r="J266" s="202">
        <v>21230</v>
      </c>
      <c r="K266" s="163">
        <f>J267*I266</f>
        <v>0</v>
      </c>
      <c r="L266" s="164">
        <f>'[1]SEPT NEW '!AI266</f>
        <v>0</v>
      </c>
      <c r="M266" s="163">
        <f t="shared" si="51"/>
        <v>0</v>
      </c>
      <c r="N266" s="209"/>
      <c r="O266" t="s">
        <v>409</v>
      </c>
      <c r="P266" s="200">
        <f>[1]OCT!B266</f>
        <v>0</v>
      </c>
      <c r="Q266" s="202">
        <v>21230</v>
      </c>
      <c r="R266" s="163">
        <f t="shared" si="53"/>
        <v>0</v>
      </c>
      <c r="S266" s="211">
        <f>[1]OCT!AI266</f>
        <v>0</v>
      </c>
      <c r="T266" s="163">
        <f t="shared" si="56"/>
        <v>0</v>
      </c>
      <c r="U266" s="209"/>
      <c r="V266" t="s">
        <v>409</v>
      </c>
      <c r="X266" s="201">
        <f>'[1]AUG OLD'!AI266</f>
        <v>0</v>
      </c>
      <c r="Y266" s="171"/>
      <c r="Z266" s="202">
        <f t="shared" si="52"/>
        <v>0</v>
      </c>
      <c r="AA266" t="s">
        <v>409</v>
      </c>
      <c r="AB266" s="203">
        <f>'[1]SEPT NEW '!AI266</f>
        <v>0</v>
      </c>
      <c r="AC266" s="202">
        <v>21230</v>
      </c>
      <c r="AD266" s="202">
        <f>AC266*AB266</f>
        <v>0</v>
      </c>
      <c r="AE266" t="s">
        <v>409</v>
      </c>
      <c r="AF266" s="203">
        <f>[1]OCT!AI266</f>
        <v>0</v>
      </c>
      <c r="AG266" s="202">
        <v>21230</v>
      </c>
      <c r="AH266" s="202">
        <f t="shared" si="57"/>
        <v>0</v>
      </c>
      <c r="AJ266" t="s">
        <v>409</v>
      </c>
      <c r="AK266" s="192">
        <f t="shared" si="58"/>
        <v>0</v>
      </c>
      <c r="AL266" s="181"/>
      <c r="AM266"/>
      <c r="AO266"/>
      <c r="AP266"/>
      <c r="AR266"/>
      <c r="AS266"/>
      <c r="AU266"/>
      <c r="AV266"/>
      <c r="AW266"/>
      <c r="AX266"/>
    </row>
    <row r="267" spans="1:50">
      <c r="A267" t="s">
        <v>410</v>
      </c>
      <c r="B267" s="197">
        <f>'[1]AUG OLD'!B267</f>
        <v>2</v>
      </c>
      <c r="C267" s="171">
        <v>18110</v>
      </c>
      <c r="D267" s="163">
        <f t="shared" si="54"/>
        <v>36220</v>
      </c>
      <c r="E267" s="164">
        <f>'[1]AUG OLD'!AI267</f>
        <v>0</v>
      </c>
      <c r="F267" s="163">
        <f>E267*C267</f>
        <v>0</v>
      </c>
      <c r="G267" s="209"/>
      <c r="H267" t="s">
        <v>410</v>
      </c>
      <c r="I267" s="210">
        <f>'[1]SEPT NEW '!B267</f>
        <v>10</v>
      </c>
      <c r="J267" s="171">
        <v>18110</v>
      </c>
      <c r="K267" s="163">
        <f>J268*I267</f>
        <v>0</v>
      </c>
      <c r="L267" s="164">
        <f>'[1]SEPT NEW '!AI267</f>
        <v>10</v>
      </c>
      <c r="M267" s="163">
        <f>L267*J267</f>
        <v>181100</v>
      </c>
      <c r="N267" s="209"/>
      <c r="O267" t="s">
        <v>410</v>
      </c>
      <c r="P267" s="200">
        <f>[1]OCT!B267</f>
        <v>0</v>
      </c>
      <c r="Q267" s="171">
        <v>18650</v>
      </c>
      <c r="R267" s="163">
        <f t="shared" si="53"/>
        <v>0</v>
      </c>
      <c r="S267" s="211">
        <f>[1]OCT!AI267</f>
        <v>-7</v>
      </c>
      <c r="T267" s="163">
        <f t="shared" si="56"/>
        <v>-130550</v>
      </c>
      <c r="U267" s="209"/>
      <c r="V267" t="s">
        <v>410</v>
      </c>
      <c r="X267" s="201">
        <f>'[1]AUG OLD'!AI267</f>
        <v>0</v>
      </c>
      <c r="Y267" s="171">
        <v>18110</v>
      </c>
      <c r="Z267" s="202">
        <f t="shared" si="52"/>
        <v>0</v>
      </c>
      <c r="AA267" t="s">
        <v>410</v>
      </c>
      <c r="AB267" s="203">
        <f>'[1]SEPT NEW '!AI267</f>
        <v>10</v>
      </c>
      <c r="AC267" s="171">
        <v>18110</v>
      </c>
      <c r="AD267" s="202">
        <f>AC267*AB267</f>
        <v>181100</v>
      </c>
      <c r="AE267" t="s">
        <v>410</v>
      </c>
      <c r="AF267" s="203">
        <f>[1]OCT!AI267</f>
        <v>-7</v>
      </c>
      <c r="AG267" s="171">
        <v>18650</v>
      </c>
      <c r="AH267" s="202">
        <f>AG267*AF267</f>
        <v>-130550</v>
      </c>
      <c r="AJ267" t="s">
        <v>410</v>
      </c>
      <c r="AK267" s="192">
        <f t="shared" si="58"/>
        <v>3</v>
      </c>
      <c r="AL267" s="181"/>
      <c r="AM267"/>
      <c r="AO267"/>
      <c r="AP267"/>
      <c r="AR267"/>
      <c r="AS267"/>
      <c r="AU267"/>
      <c r="AV267"/>
      <c r="AW267"/>
      <c r="AX267"/>
    </row>
    <row r="268" spans="1:50">
      <c r="B268" s="197"/>
      <c r="C268" s="163"/>
      <c r="D268" s="163">
        <f t="shared" si="54"/>
        <v>0</v>
      </c>
      <c r="E268" s="164"/>
      <c r="F268" s="163">
        <f>E268*C268</f>
        <v>0</v>
      </c>
      <c r="G268" s="209"/>
      <c r="I268" s="197"/>
      <c r="J268" s="163"/>
      <c r="K268" s="163">
        <f t="shared" si="55"/>
        <v>0</v>
      </c>
      <c r="L268" s="164"/>
      <c r="M268" s="163">
        <f t="shared" si="51"/>
        <v>0</v>
      </c>
      <c r="N268" s="209"/>
      <c r="P268" s="200">
        <f>[1]OCT!B268</f>
        <v>0</v>
      </c>
      <c r="Q268" s="163"/>
      <c r="R268" s="163"/>
      <c r="S268" s="211"/>
      <c r="T268" s="163"/>
      <c r="U268" s="209"/>
      <c r="X268" s="201"/>
      <c r="Y268" s="163"/>
      <c r="Z268" s="202">
        <f t="shared" si="52"/>
        <v>0</v>
      </c>
      <c r="AB268" s="203"/>
      <c r="AC268" s="163"/>
      <c r="AD268" s="202"/>
      <c r="AF268" s="203"/>
      <c r="AG268" s="163"/>
      <c r="AH268" s="202"/>
      <c r="AK268" s="192">
        <f>SUM(AK4:AK243)</f>
        <v>2336</v>
      </c>
      <c r="AL268" s="181"/>
      <c r="AM268"/>
      <c r="AO268"/>
      <c r="AP268"/>
      <c r="AR268"/>
      <c r="AS268"/>
      <c r="AU268"/>
      <c r="AV268"/>
      <c r="AW268"/>
      <c r="AX268"/>
    </row>
    <row r="269" spans="1:50">
      <c r="B269" s="197"/>
      <c r="C269" s="163"/>
      <c r="D269" s="163"/>
      <c r="E269" s="164"/>
      <c r="F269" s="163"/>
      <c r="G269" s="209"/>
      <c r="I269" s="197"/>
      <c r="J269" s="163"/>
      <c r="K269" s="163"/>
      <c r="L269" s="164"/>
      <c r="M269" s="163"/>
      <c r="N269" s="209"/>
      <c r="Q269" s="163"/>
      <c r="R269" s="163">
        <f>SUM(R250:R268)</f>
        <v>0</v>
      </c>
      <c r="S269" s="211">
        <f>SUM(S250:S268)</f>
        <v>-7</v>
      </c>
      <c r="T269" s="163"/>
      <c r="U269" s="209"/>
      <c r="X269" s="201"/>
      <c r="Y269" s="163"/>
      <c r="Z269" s="202"/>
      <c r="AB269" s="203"/>
      <c r="AC269" s="163"/>
      <c r="AD269" s="202"/>
      <c r="AF269" s="203"/>
      <c r="AG269" s="163"/>
      <c r="AH269" s="202"/>
      <c r="AK269" s="192">
        <f>SUM(AK250:AK268)</f>
        <v>2358</v>
      </c>
      <c r="AL269" s="181"/>
      <c r="AM269"/>
      <c r="AO269"/>
      <c r="AP269"/>
      <c r="AR269"/>
      <c r="AS269"/>
      <c r="AU269"/>
      <c r="AV269"/>
      <c r="AW269"/>
      <c r="AX269"/>
    </row>
    <row r="270" spans="1:50">
      <c r="B270" s="197">
        <f>SUM(B250:B269)</f>
        <v>55</v>
      </c>
      <c r="C270" s="171"/>
      <c r="D270" s="171"/>
      <c r="E270" s="164"/>
      <c r="F270" s="171"/>
      <c r="G270" s="217"/>
      <c r="I270" s="197">
        <f>SUM(I250:I269)</f>
        <v>10</v>
      </c>
      <c r="J270" s="171"/>
      <c r="K270" s="171"/>
      <c r="L270" s="164"/>
      <c r="M270" s="171"/>
      <c r="N270" s="217"/>
      <c r="P270" s="200">
        <f>SUM(P250:P269)</f>
        <v>0</v>
      </c>
      <c r="Q270" s="171"/>
      <c r="R270" s="171">
        <f>R269*0.76</f>
        <v>0</v>
      </c>
      <c r="T270" s="171"/>
      <c r="U270" s="217"/>
      <c r="X270" s="201">
        <f>SUM(X250:X269)</f>
        <v>19</v>
      </c>
      <c r="Y270" s="171">
        <f>Y269*0.76</f>
        <v>0</v>
      </c>
      <c r="Z270" s="166"/>
      <c r="AB270" s="218">
        <f>SUM(AB250:AB269)</f>
        <v>10</v>
      </c>
      <c r="AC270" s="171"/>
      <c r="AD270" s="166"/>
      <c r="AF270" s="218">
        <f>SUM(AF249:AF269)</f>
        <v>-7</v>
      </c>
      <c r="AG270" s="171"/>
      <c r="AH270" s="166"/>
      <c r="AK270" s="181"/>
      <c r="AL270" s="181"/>
      <c r="AM270"/>
      <c r="AO270"/>
      <c r="AP270"/>
      <c r="AR270"/>
      <c r="AS270"/>
      <c r="AU270"/>
      <c r="AV270"/>
      <c r="AW270"/>
      <c r="AX270"/>
    </row>
    <row r="271" spans="1:50">
      <c r="B271" s="197"/>
      <c r="D271"/>
      <c r="E271" s="164"/>
      <c r="I271" s="197"/>
      <c r="K271"/>
      <c r="L271" s="164"/>
      <c r="U271" s="199"/>
      <c r="X271" s="201"/>
      <c r="Z271" s="202"/>
      <c r="AB271" s="203"/>
      <c r="AD271" s="202"/>
      <c r="AF271" s="203"/>
      <c r="AH271" s="202"/>
      <c r="AK271" s="192">
        <f>AK269+AK243</f>
        <v>3526</v>
      </c>
      <c r="AL271" s="181"/>
      <c r="AM271"/>
      <c r="AO271"/>
      <c r="AP271"/>
      <c r="AR271"/>
      <c r="AS271"/>
      <c r="AU271"/>
      <c r="AV271"/>
      <c r="AW271"/>
      <c r="AX271"/>
    </row>
    <row r="272" spans="1:50">
      <c r="B272" s="197"/>
      <c r="D272"/>
      <c r="E272" s="164"/>
      <c r="I272" s="197"/>
      <c r="K272"/>
      <c r="L272" s="164"/>
      <c r="U272" s="199"/>
      <c r="X272" s="201"/>
      <c r="Z272" s="202"/>
      <c r="AB272" s="203"/>
      <c r="AD272" s="202"/>
      <c r="AF272" s="203"/>
      <c r="AH272" s="202"/>
      <c r="AK272" s="181"/>
      <c r="AL272" s="181"/>
      <c r="AM272"/>
      <c r="AO272"/>
      <c r="AP272"/>
      <c r="AR272"/>
      <c r="AS272"/>
      <c r="AU272"/>
      <c r="AV272"/>
      <c r="AW272"/>
      <c r="AX272"/>
    </row>
    <row r="273" spans="1:50" ht="15.75">
      <c r="A273" s="219"/>
      <c r="B273" s="220">
        <f>B243+B270</f>
        <v>838</v>
      </c>
      <c r="C273" s="219" t="s">
        <v>123</v>
      </c>
      <c r="D273" s="219"/>
      <c r="E273" s="164">
        <f>E270+E243</f>
        <v>0</v>
      </c>
      <c r="F273" s="219"/>
      <c r="G273" s="221"/>
      <c r="H273" s="219"/>
      <c r="I273" s="220">
        <f>I270+I243</f>
        <v>33</v>
      </c>
      <c r="J273" s="219" t="s">
        <v>123</v>
      </c>
      <c r="K273" s="219"/>
      <c r="L273" s="164"/>
      <c r="M273" s="219"/>
      <c r="N273" s="221"/>
      <c r="O273" s="219"/>
      <c r="P273" s="200">
        <f>P270+P243</f>
        <v>2026</v>
      </c>
      <c r="Q273" s="219" t="s">
        <v>123</v>
      </c>
      <c r="R273" s="219"/>
      <c r="S273" s="222"/>
      <c r="T273" s="219"/>
      <c r="U273" s="221"/>
      <c r="X273" s="223">
        <f>X243+X270</f>
        <v>147</v>
      </c>
      <c r="Y273" s="219"/>
      <c r="Z273" s="166"/>
      <c r="AB273" s="218">
        <f>AB270+AB243</f>
        <v>33</v>
      </c>
      <c r="AC273" s="219" t="s">
        <v>123</v>
      </c>
      <c r="AD273" s="166"/>
      <c r="AF273" s="218">
        <f>AF270+AF243</f>
        <v>1010</v>
      </c>
      <c r="AG273" s="219" t="s">
        <v>123</v>
      </c>
      <c r="AH273" s="166"/>
      <c r="AK273" s="197">
        <f>SUM(AF273+AB273+X273)</f>
        <v>1190</v>
      </c>
      <c r="AL273" s="181"/>
      <c r="AM273"/>
      <c r="AO273"/>
      <c r="AP273"/>
      <c r="AR273"/>
      <c r="AS273"/>
      <c r="AU273"/>
      <c r="AV273"/>
      <c r="AW273"/>
      <c r="AX273"/>
    </row>
    <row r="274" spans="1:50">
      <c r="B274" s="197"/>
      <c r="D274"/>
      <c r="E274" s="164"/>
      <c r="I274" s="197"/>
      <c r="K274"/>
      <c r="L274" s="164"/>
      <c r="U274" s="199"/>
      <c r="X274" s="201"/>
      <c r="Z274" s="202"/>
      <c r="AB274" s="203"/>
      <c r="AD274" s="202"/>
      <c r="AF274" s="203"/>
      <c r="AH274" s="202"/>
      <c r="AK274" s="181"/>
      <c r="AL274" s="181"/>
      <c r="AM274"/>
      <c r="AO274"/>
      <c r="AP274"/>
      <c r="AR274"/>
      <c r="AS274"/>
      <c r="AU274"/>
      <c r="AV274"/>
      <c r="AW274"/>
      <c r="AX274"/>
    </row>
    <row r="275" spans="1:50">
      <c r="B275" s="197"/>
      <c r="C275" s="213"/>
      <c r="D275" s="224">
        <f>C280+D273</f>
        <v>0</v>
      </c>
      <c r="E275" s="164"/>
      <c r="I275" s="197"/>
      <c r="J275" s="213"/>
      <c r="K275" s="224"/>
      <c r="L275" s="164"/>
      <c r="Q275" s="213"/>
      <c r="U275" s="199"/>
      <c r="X275" s="201"/>
      <c r="Y275" s="213"/>
      <c r="Z275" s="202"/>
      <c r="AB275" s="203"/>
      <c r="AC275" s="213"/>
      <c r="AD275" s="202"/>
      <c r="AF275" s="203"/>
      <c r="AG275" s="213"/>
      <c r="AH275" s="202"/>
      <c r="AK275" s="181"/>
      <c r="AL275" s="181"/>
      <c r="AM275"/>
      <c r="AO275"/>
      <c r="AP275"/>
      <c r="AR275"/>
      <c r="AS275"/>
      <c r="AU275"/>
      <c r="AV275"/>
      <c r="AW275"/>
      <c r="AX275"/>
    </row>
    <row r="276" spans="1:50">
      <c r="A276" s="219"/>
      <c r="B276" s="197"/>
      <c r="C276" s="219"/>
      <c r="D276" s="219"/>
      <c r="E276" s="225"/>
      <c r="F276" s="219"/>
      <c r="G276" s="221"/>
      <c r="H276" s="219"/>
      <c r="I276" s="197"/>
      <c r="J276" s="219"/>
      <c r="K276" s="219"/>
      <c r="L276" s="225"/>
      <c r="M276" s="219"/>
      <c r="N276" s="221"/>
      <c r="O276" s="219"/>
      <c r="Q276" s="219"/>
      <c r="R276" s="219"/>
      <c r="S276" s="222"/>
      <c r="T276" s="219"/>
      <c r="U276" s="221"/>
      <c r="X276" s="223"/>
      <c r="Y276" s="219"/>
      <c r="Z276" s="226"/>
      <c r="AB276" s="227"/>
      <c r="AC276" s="228">
        <f>X273+AB273+AF273</f>
        <v>1190</v>
      </c>
      <c r="AD276" s="226"/>
      <c r="AF276" s="227"/>
      <c r="AG276" s="219"/>
      <c r="AH276" s="226"/>
      <c r="AK276" s="181"/>
      <c r="AL276" s="181"/>
      <c r="AM276"/>
      <c r="AO276"/>
      <c r="AP276"/>
      <c r="AR276"/>
      <c r="AS276"/>
      <c r="AU276"/>
      <c r="AV276"/>
      <c r="AW276"/>
      <c r="AX276"/>
    </row>
    <row r="277" spans="1:50">
      <c r="B277" s="197"/>
      <c r="C277" s="171">
        <f>D215+D206</f>
        <v>0</v>
      </c>
      <c r="D277" s="171"/>
      <c r="E277" s="198"/>
      <c r="I277" s="197"/>
      <c r="J277" s="171">
        <f>K34</f>
        <v>0</v>
      </c>
      <c r="K277" s="171"/>
      <c r="L277" s="198"/>
      <c r="M277" s="224"/>
      <c r="N277" s="229"/>
      <c r="Q277" s="171"/>
      <c r="R277" s="224"/>
      <c r="S277" s="230"/>
      <c r="T277" s="224"/>
      <c r="U277" s="199"/>
      <c r="X277" s="201"/>
      <c r="Y277" s="171"/>
      <c r="Z277" s="202"/>
      <c r="AB277" s="203"/>
      <c r="AC277" s="171"/>
      <c r="AD277" s="202"/>
      <c r="AF277" s="203"/>
      <c r="AG277" s="171"/>
      <c r="AH277" s="202"/>
      <c r="AK277" s="181"/>
      <c r="AL277" s="181"/>
      <c r="AM277"/>
      <c r="AO277"/>
      <c r="AP277"/>
      <c r="AR277"/>
      <c r="AS277"/>
      <c r="AU277"/>
      <c r="AV277"/>
      <c r="AW277"/>
      <c r="AX277"/>
    </row>
    <row r="278" spans="1:50">
      <c r="B278" s="197"/>
      <c r="C278" s="171">
        <f>C277*0.72</f>
        <v>0</v>
      </c>
      <c r="D278" s="224"/>
      <c r="E278" s="198"/>
      <c r="I278" s="197"/>
      <c r="J278" s="171">
        <f>J277*0.72</f>
        <v>0</v>
      </c>
      <c r="K278" s="224"/>
      <c r="L278" s="198"/>
      <c r="Q278" s="171"/>
      <c r="U278" s="199"/>
      <c r="X278" s="201"/>
      <c r="Y278" s="171"/>
      <c r="Z278" s="202"/>
      <c r="AB278" s="203"/>
      <c r="AC278" s="171"/>
      <c r="AD278" s="202"/>
      <c r="AF278" s="203"/>
      <c r="AG278" s="171"/>
      <c r="AH278" s="202">
        <f>SUM(T273+M273+F273)</f>
        <v>0</v>
      </c>
      <c r="AK278" s="181"/>
      <c r="AL278" s="181"/>
      <c r="AM278"/>
      <c r="AO278"/>
      <c r="AP278"/>
      <c r="AR278"/>
      <c r="AS278"/>
      <c r="AU278"/>
      <c r="AV278"/>
      <c r="AW278"/>
      <c r="AX278"/>
    </row>
    <row r="279" spans="1:50">
      <c r="B279" s="197"/>
      <c r="C279" s="224">
        <f>C277*0.8</f>
        <v>0</v>
      </c>
      <c r="D279" s="224"/>
      <c r="E279" s="231"/>
      <c r="I279" s="197"/>
      <c r="J279" s="224">
        <f>J277*0.8</f>
        <v>0</v>
      </c>
      <c r="K279" s="224"/>
      <c r="L279" s="231"/>
      <c r="Q279" s="224"/>
      <c r="U279" s="199"/>
      <c r="X279" s="201"/>
      <c r="Y279" s="224"/>
      <c r="Z279" s="202"/>
      <c r="AB279" s="203"/>
      <c r="AC279" s="224"/>
      <c r="AD279" s="202"/>
      <c r="AF279" s="203"/>
      <c r="AG279" s="224"/>
      <c r="AH279" s="202"/>
      <c r="AK279" s="181"/>
      <c r="AL279" s="181"/>
      <c r="AM279"/>
      <c r="AO279"/>
      <c r="AP279"/>
      <c r="AR279"/>
      <c r="AS279"/>
      <c r="AU279"/>
      <c r="AV279"/>
      <c r="AW279"/>
      <c r="AX279"/>
    </row>
    <row r="280" spans="1:50">
      <c r="B280" s="197"/>
      <c r="C280" s="224">
        <f>C279-C278</f>
        <v>0</v>
      </c>
      <c r="D280" s="224"/>
      <c r="E280" s="198"/>
      <c r="I280" s="197"/>
      <c r="J280" s="224">
        <f>J279-J278</f>
        <v>0</v>
      </c>
      <c r="K280" s="224"/>
      <c r="L280" s="198"/>
      <c r="Q280" s="224"/>
      <c r="U280" s="199"/>
      <c r="X280" s="201"/>
      <c r="Y280" s="224"/>
      <c r="Z280" s="202"/>
      <c r="AB280" s="203"/>
      <c r="AC280" s="224"/>
      <c r="AD280" s="202"/>
      <c r="AF280" s="203"/>
      <c r="AG280" s="224"/>
      <c r="AH280" s="202"/>
      <c r="AK280" s="181"/>
      <c r="AL280" s="181"/>
      <c r="AM280"/>
      <c r="AO280"/>
      <c r="AP280"/>
      <c r="AR280"/>
      <c r="AS280"/>
      <c r="AU280"/>
      <c r="AV280"/>
      <c r="AW280"/>
      <c r="AX280"/>
    </row>
    <row r="281" spans="1:50">
      <c r="B281" s="197"/>
      <c r="D281"/>
      <c r="E281" s="198"/>
      <c r="I281" s="197"/>
      <c r="K281"/>
      <c r="L281" s="198"/>
      <c r="U281" s="199"/>
      <c r="X281" s="201"/>
      <c r="Z281" s="202"/>
      <c r="AB281" s="203"/>
      <c r="AD281" s="202"/>
      <c r="AF281" s="203"/>
      <c r="AH281" s="202"/>
      <c r="AK281" s="181"/>
      <c r="AL281" s="181"/>
      <c r="AM281"/>
      <c r="AO281"/>
      <c r="AP281"/>
      <c r="AR281"/>
      <c r="AS281"/>
      <c r="AU281"/>
      <c r="AV281"/>
      <c r="AW281"/>
      <c r="AX281"/>
    </row>
    <row r="282" spans="1:50">
      <c r="B282" s="197"/>
      <c r="C282" s="202"/>
      <c r="D282"/>
      <c r="E282" s="198"/>
      <c r="I282" s="197"/>
      <c r="J282" s="202"/>
      <c r="K282"/>
      <c r="L282" s="198"/>
      <c r="Q282" s="202"/>
      <c r="U282" s="199"/>
      <c r="X282" s="201"/>
      <c r="Y282" s="202"/>
      <c r="Z282" s="202"/>
      <c r="AB282" s="203"/>
      <c r="AC282" s="202"/>
      <c r="AD282" s="202"/>
      <c r="AF282" s="203"/>
      <c r="AG282" s="202"/>
      <c r="AH282" s="202"/>
      <c r="AK282" s="181"/>
      <c r="AL282" s="181"/>
      <c r="AM282"/>
      <c r="AO282"/>
      <c r="AP282"/>
      <c r="AR282"/>
      <c r="AS282"/>
      <c r="AU282"/>
      <c r="AV282"/>
      <c r="AW282"/>
      <c r="AX282"/>
    </row>
    <row r="283" spans="1:50">
      <c r="B283" s="197"/>
      <c r="C283" s="202"/>
      <c r="D283" s="202"/>
      <c r="E283" s="198"/>
      <c r="I283" s="197"/>
      <c r="J283" s="202"/>
      <c r="K283" s="202"/>
      <c r="L283" s="198"/>
      <c r="Q283" s="202"/>
      <c r="U283" s="199"/>
      <c r="X283" s="201"/>
      <c r="Y283" s="202"/>
      <c r="Z283" s="202"/>
      <c r="AB283" s="203"/>
      <c r="AC283" s="202"/>
      <c r="AD283" s="202"/>
      <c r="AF283" s="203"/>
      <c r="AG283" s="202"/>
      <c r="AH283" s="202"/>
      <c r="AK283" s="181"/>
      <c r="AL283" s="181"/>
      <c r="AM283"/>
      <c r="AO283"/>
      <c r="AP283"/>
      <c r="AR283"/>
      <c r="AS283"/>
      <c r="AU283"/>
      <c r="AV283"/>
      <c r="AW283"/>
      <c r="AX283"/>
    </row>
    <row r="284" spans="1:50">
      <c r="B284" s="197"/>
      <c r="C284" s="202"/>
      <c r="D284" s="202"/>
      <c r="E284" s="198"/>
      <c r="I284" s="197"/>
      <c r="J284" s="202"/>
      <c r="K284" s="202"/>
      <c r="L284" s="198"/>
      <c r="Q284" s="202"/>
      <c r="U284" s="199"/>
      <c r="X284" s="201"/>
      <c r="Y284" s="202"/>
      <c r="Z284" s="202"/>
      <c r="AB284" s="203"/>
      <c r="AC284" s="202"/>
      <c r="AD284" s="202"/>
      <c r="AF284" s="203"/>
      <c r="AG284" s="202"/>
      <c r="AH284" s="202"/>
      <c r="AK284" s="181"/>
      <c r="AL284" s="181"/>
      <c r="AM284"/>
      <c r="AO284"/>
      <c r="AP284"/>
      <c r="AR284"/>
      <c r="AS284"/>
      <c r="AU284"/>
      <c r="AV284"/>
      <c r="AW284"/>
      <c r="AX284"/>
    </row>
    <row r="285" spans="1:50">
      <c r="B285" s="232"/>
      <c r="C285" s="226"/>
      <c r="D285" s="224"/>
      <c r="E285" s="198"/>
      <c r="I285" s="232"/>
      <c r="J285" s="226"/>
      <c r="K285" s="224"/>
      <c r="L285" s="198"/>
      <c r="Q285" s="226"/>
      <c r="U285" s="199"/>
      <c r="X285" s="201"/>
      <c r="Y285" s="226"/>
      <c r="Z285" s="202"/>
      <c r="AB285" s="203"/>
      <c r="AC285" s="226"/>
      <c r="AD285" s="202"/>
      <c r="AF285" s="203"/>
      <c r="AG285" s="226"/>
      <c r="AH285" s="202"/>
      <c r="AK285" s="181"/>
      <c r="AL285" s="181"/>
      <c r="AM285"/>
      <c r="AO285"/>
      <c r="AP285"/>
      <c r="AR285"/>
      <c r="AS285"/>
      <c r="AU285"/>
      <c r="AV285"/>
      <c r="AW285"/>
      <c r="AX285"/>
    </row>
    <row r="286" spans="1:50">
      <c r="B286" s="197"/>
      <c r="D286"/>
      <c r="E286" s="198"/>
      <c r="I286" s="197"/>
      <c r="K286"/>
      <c r="L286" s="198"/>
      <c r="U286" s="199"/>
      <c r="X286" s="201"/>
      <c r="Z286" s="202"/>
      <c r="AB286" s="203"/>
      <c r="AD286" s="202"/>
      <c r="AF286" s="203"/>
      <c r="AH286" s="202"/>
      <c r="AK286" s="181"/>
      <c r="AL286" s="181"/>
      <c r="AM286"/>
      <c r="AO286"/>
      <c r="AP286"/>
      <c r="AR286"/>
      <c r="AS286"/>
      <c r="AU286"/>
      <c r="AV286"/>
      <c r="AW286"/>
      <c r="AX286"/>
    </row>
    <row r="287" spans="1:50">
      <c r="B287" s="197"/>
      <c r="D287" s="202"/>
      <c r="E287" s="198"/>
      <c r="I287" s="197"/>
      <c r="K287" s="202"/>
      <c r="L287" s="198"/>
      <c r="U287" s="199"/>
      <c r="X287" s="201"/>
      <c r="Z287" s="202"/>
      <c r="AB287" s="203"/>
      <c r="AD287" s="202"/>
      <c r="AF287" s="203"/>
      <c r="AH287" s="202"/>
      <c r="AK287" s="181"/>
      <c r="AL287" s="181"/>
      <c r="AM287"/>
      <c r="AO287"/>
      <c r="AP287"/>
      <c r="AR287"/>
      <c r="AS287"/>
      <c r="AU287"/>
      <c r="AV287"/>
      <c r="AW287"/>
      <c r="AX287"/>
    </row>
    <row r="288" spans="1:50" s="181" customFormat="1">
      <c r="B288" s="197"/>
      <c r="D288" s="233"/>
      <c r="E288" s="234"/>
      <c r="G288" s="199"/>
      <c r="I288" s="197"/>
      <c r="K288" s="233"/>
      <c r="L288" s="234"/>
      <c r="N288" s="199"/>
      <c r="P288" s="207"/>
      <c r="S288" s="207"/>
      <c r="U288" s="199"/>
      <c r="X288" s="201"/>
      <c r="Z288" s="233"/>
      <c r="AB288" s="197"/>
      <c r="AD288" s="233"/>
      <c r="AF288" s="197"/>
      <c r="AH288" s="233"/>
      <c r="AI288" s="199"/>
    </row>
    <row r="289" spans="4:44" s="181" customFormat="1">
      <c r="D289" s="197"/>
      <c r="F289" s="180"/>
      <c r="G289" s="217"/>
      <c r="K289" s="197"/>
      <c r="M289" s="180"/>
      <c r="N289" s="217"/>
      <c r="P289" s="207"/>
      <c r="R289" s="180"/>
      <c r="S289" s="207"/>
      <c r="T289" s="180"/>
      <c r="U289" s="235"/>
      <c r="Z289" s="201"/>
      <c r="AB289" s="201"/>
      <c r="AD289" s="201"/>
      <c r="AF289" s="201"/>
      <c r="AH289" s="201"/>
      <c r="AI289" s="199"/>
    </row>
    <row r="290" spans="4:44" s="181" customFormat="1">
      <c r="D290" s="197"/>
      <c r="G290" s="199"/>
      <c r="K290" s="197"/>
      <c r="N290" s="199"/>
      <c r="P290" s="207"/>
      <c r="S290" s="207"/>
      <c r="U290" s="236"/>
      <c r="Z290" s="201"/>
      <c r="AB290" s="201"/>
      <c r="AD290" s="201"/>
      <c r="AF290" s="201"/>
      <c r="AH290" s="201"/>
      <c r="AI290" s="199"/>
    </row>
    <row r="291" spans="4:44" s="181" customFormat="1">
      <c r="D291" s="197"/>
      <c r="G291" s="199"/>
      <c r="K291" s="197"/>
      <c r="N291" s="199"/>
      <c r="P291" s="207"/>
      <c r="S291" s="207"/>
      <c r="U291" s="236"/>
      <c r="Z291" s="197"/>
      <c r="AB291" s="197"/>
      <c r="AD291" s="197"/>
      <c r="AF291" s="197"/>
      <c r="AH291" s="197"/>
      <c r="AI291" s="199"/>
      <c r="AK291" s="234"/>
      <c r="AO291" s="177"/>
      <c r="AP291" s="201"/>
      <c r="AR291" s="233"/>
    </row>
    <row r="292" spans="4:44" s="181" customFormat="1">
      <c r="D292" s="197"/>
      <c r="G292" s="199"/>
      <c r="K292" s="197"/>
      <c r="N292" s="199"/>
      <c r="P292" s="207"/>
      <c r="S292" s="207"/>
      <c r="U292" s="236"/>
      <c r="Z292" s="197"/>
      <c r="AB292" s="197"/>
      <c r="AD292" s="197"/>
      <c r="AF292" s="197"/>
      <c r="AH292" s="197"/>
      <c r="AI292" s="199"/>
      <c r="AK292" s="234"/>
      <c r="AO292" s="177"/>
      <c r="AP292" s="201"/>
      <c r="AR292" s="233"/>
    </row>
    <row r="293" spans="4:44" s="181" customFormat="1">
      <c r="D293" s="197"/>
      <c r="G293" s="199"/>
      <c r="K293" s="197"/>
      <c r="N293" s="199"/>
      <c r="P293" s="207"/>
      <c r="S293" s="207"/>
      <c r="U293" s="236"/>
      <c r="Z293" s="197"/>
      <c r="AB293" s="197"/>
      <c r="AD293" s="197"/>
      <c r="AF293" s="197"/>
      <c r="AH293" s="197"/>
      <c r="AI293" s="199"/>
      <c r="AK293" s="234"/>
      <c r="AO293" s="177"/>
      <c r="AP293" s="201"/>
      <c r="AR293" s="233"/>
    </row>
    <row r="294" spans="4:44" s="181" customFormat="1">
      <c r="D294" s="197"/>
      <c r="G294" s="199"/>
      <c r="K294" s="197"/>
      <c r="N294" s="199"/>
      <c r="P294" s="207"/>
      <c r="S294" s="207"/>
      <c r="U294" s="236"/>
      <c r="Z294" s="197"/>
      <c r="AB294" s="197"/>
      <c r="AD294" s="197"/>
      <c r="AF294" s="197"/>
      <c r="AH294" s="197"/>
      <c r="AI294" s="199"/>
      <c r="AK294" s="234"/>
      <c r="AO294" s="177"/>
      <c r="AP294" s="201"/>
      <c r="AR294" s="233"/>
    </row>
    <row r="295" spans="4:44" s="181" customFormat="1">
      <c r="D295" s="197"/>
      <c r="G295" s="199"/>
      <c r="K295" s="197"/>
      <c r="N295" s="199"/>
      <c r="P295" s="207"/>
      <c r="S295" s="207"/>
      <c r="U295" s="236"/>
      <c r="Z295" s="197"/>
      <c r="AB295" s="197"/>
      <c r="AD295" s="197"/>
      <c r="AF295" s="197"/>
      <c r="AH295" s="197"/>
      <c r="AI295" s="199"/>
      <c r="AK295" s="234"/>
      <c r="AO295" s="177"/>
      <c r="AP295" s="201"/>
      <c r="AR295" s="233"/>
    </row>
    <row r="296" spans="4:44" s="181" customFormat="1">
      <c r="D296" s="197"/>
      <c r="G296" s="199"/>
      <c r="K296" s="197"/>
      <c r="N296" s="199"/>
      <c r="P296" s="207"/>
      <c r="S296" s="207"/>
      <c r="U296" s="236"/>
      <c r="Z296" s="197"/>
      <c r="AB296" s="197"/>
      <c r="AD296" s="197"/>
      <c r="AF296" s="197"/>
      <c r="AH296" s="197"/>
      <c r="AI296" s="199"/>
      <c r="AK296" s="234"/>
      <c r="AO296" s="177"/>
      <c r="AP296" s="201"/>
      <c r="AR296" s="233"/>
    </row>
    <row r="297" spans="4:44" s="181" customFormat="1">
      <c r="D297" s="197"/>
      <c r="G297" s="199"/>
      <c r="K297" s="197"/>
      <c r="N297" s="199"/>
      <c r="P297" s="207"/>
      <c r="S297" s="207"/>
      <c r="U297" s="236"/>
      <c r="Z297" s="197"/>
      <c r="AB297" s="197"/>
      <c r="AD297" s="197"/>
      <c r="AF297" s="197"/>
      <c r="AH297" s="197"/>
      <c r="AI297" s="199"/>
      <c r="AK297" s="234"/>
      <c r="AO297" s="177"/>
      <c r="AP297" s="201"/>
      <c r="AR297" s="233"/>
    </row>
    <row r="298" spans="4:44" s="181" customFormat="1">
      <c r="D298" s="197"/>
      <c r="G298" s="199"/>
      <c r="K298" s="197"/>
      <c r="N298" s="199"/>
      <c r="P298" s="207"/>
      <c r="S298" s="207"/>
      <c r="U298" s="236"/>
      <c r="Z298" s="197"/>
      <c r="AB298" s="197"/>
      <c r="AD298" s="197"/>
      <c r="AF298" s="197"/>
      <c r="AH298" s="197"/>
      <c r="AI298" s="199"/>
      <c r="AK298" s="234"/>
      <c r="AO298" s="177"/>
      <c r="AP298" s="201"/>
      <c r="AR298" s="233"/>
    </row>
    <row r="299" spans="4:44" s="181" customFormat="1">
      <c r="D299" s="197"/>
      <c r="G299" s="199"/>
      <c r="K299" s="197"/>
      <c r="N299" s="199"/>
      <c r="P299" s="207"/>
      <c r="S299" s="207"/>
      <c r="U299" s="236"/>
      <c r="Z299" s="197"/>
      <c r="AB299" s="197"/>
      <c r="AD299" s="197"/>
      <c r="AF299" s="197"/>
      <c r="AH299" s="197"/>
      <c r="AI299" s="199"/>
      <c r="AK299" s="234"/>
      <c r="AO299" s="177"/>
      <c r="AP299" s="201"/>
      <c r="AR299" s="233"/>
    </row>
    <row r="300" spans="4:44" s="181" customFormat="1">
      <c r="D300" s="197"/>
      <c r="G300" s="199"/>
      <c r="K300" s="197"/>
      <c r="N300" s="199"/>
      <c r="P300" s="207"/>
      <c r="S300" s="207"/>
      <c r="U300" s="236"/>
      <c r="Z300" s="197"/>
      <c r="AB300" s="197"/>
      <c r="AD300" s="197"/>
      <c r="AF300" s="197"/>
      <c r="AH300" s="197"/>
      <c r="AI300" s="199"/>
      <c r="AK300" s="234"/>
      <c r="AO300" s="177"/>
      <c r="AP300" s="201"/>
      <c r="AR300" s="233"/>
    </row>
    <row r="301" spans="4:44" s="181" customFormat="1">
      <c r="D301" s="197"/>
      <c r="G301" s="199"/>
      <c r="K301" s="197"/>
      <c r="N301" s="199"/>
      <c r="P301" s="207"/>
      <c r="S301" s="207"/>
      <c r="U301" s="236"/>
      <c r="Z301" s="197"/>
      <c r="AB301" s="197"/>
      <c r="AD301" s="197"/>
      <c r="AF301" s="197"/>
      <c r="AH301" s="197"/>
      <c r="AI301" s="199"/>
      <c r="AK301" s="234"/>
      <c r="AO301" s="177"/>
      <c r="AP301" s="201"/>
      <c r="AR301" s="233"/>
    </row>
    <row r="302" spans="4:44" s="181" customFormat="1">
      <c r="D302" s="197"/>
      <c r="G302" s="199"/>
      <c r="K302" s="197"/>
      <c r="N302" s="199"/>
      <c r="P302" s="207"/>
      <c r="S302" s="207"/>
      <c r="U302" s="236"/>
      <c r="Z302" s="197"/>
      <c r="AB302" s="197"/>
      <c r="AD302" s="197"/>
      <c r="AF302" s="197"/>
      <c r="AH302" s="197"/>
      <c r="AI302" s="199"/>
      <c r="AK302" s="234"/>
      <c r="AO302" s="177"/>
      <c r="AP302" s="201"/>
      <c r="AR302" s="233"/>
    </row>
    <row r="303" spans="4:44" s="181" customFormat="1">
      <c r="D303" s="197"/>
      <c r="G303" s="199"/>
      <c r="K303" s="197"/>
      <c r="N303" s="199"/>
      <c r="P303" s="207"/>
      <c r="S303" s="207"/>
      <c r="U303" s="236"/>
      <c r="Z303" s="197"/>
      <c r="AB303" s="197"/>
      <c r="AD303" s="197"/>
      <c r="AF303" s="197"/>
      <c r="AH303" s="197"/>
      <c r="AI303" s="199"/>
      <c r="AK303" s="234"/>
      <c r="AO303" s="177"/>
      <c r="AP303" s="201"/>
      <c r="AR303" s="233"/>
    </row>
    <row r="304" spans="4:44" s="181" customFormat="1">
      <c r="D304" s="197"/>
      <c r="G304" s="199"/>
      <c r="K304" s="197"/>
      <c r="N304" s="199"/>
      <c r="P304" s="207"/>
      <c r="S304" s="207"/>
      <c r="U304" s="236"/>
      <c r="Z304" s="197"/>
      <c r="AB304" s="197"/>
      <c r="AD304" s="197"/>
      <c r="AF304" s="197"/>
      <c r="AH304" s="197"/>
      <c r="AI304" s="199"/>
      <c r="AK304" s="234"/>
      <c r="AO304" s="177"/>
      <c r="AP304" s="201"/>
      <c r="AR304" s="233"/>
    </row>
    <row r="305" spans="4:44" s="181" customFormat="1">
      <c r="D305" s="197"/>
      <c r="G305" s="199"/>
      <c r="K305" s="197"/>
      <c r="N305" s="199"/>
      <c r="P305" s="207"/>
      <c r="S305" s="207"/>
      <c r="U305" s="236"/>
      <c r="Z305" s="197"/>
      <c r="AB305" s="197"/>
      <c r="AD305" s="197"/>
      <c r="AF305" s="197"/>
      <c r="AH305" s="197"/>
      <c r="AI305" s="199"/>
      <c r="AK305" s="234"/>
      <c r="AO305" s="177"/>
      <c r="AP305" s="201"/>
      <c r="AR305" s="233"/>
    </row>
    <row r="306" spans="4:44" s="181" customFormat="1">
      <c r="D306" s="197"/>
      <c r="G306" s="199"/>
      <c r="K306" s="197"/>
      <c r="N306" s="199"/>
      <c r="P306" s="207"/>
      <c r="S306" s="207"/>
      <c r="U306" s="236"/>
      <c r="Z306" s="197"/>
      <c r="AB306" s="197"/>
      <c r="AD306" s="197"/>
      <c r="AF306" s="197"/>
      <c r="AH306" s="197"/>
      <c r="AI306" s="199"/>
      <c r="AK306" s="234"/>
      <c r="AO306" s="177"/>
      <c r="AP306" s="201"/>
      <c r="AR306" s="233"/>
    </row>
    <row r="307" spans="4:44" s="181" customFormat="1">
      <c r="D307" s="197"/>
      <c r="G307" s="199"/>
      <c r="K307" s="197"/>
      <c r="N307" s="199"/>
      <c r="P307" s="207"/>
      <c r="S307" s="207"/>
      <c r="U307" s="236"/>
      <c r="Z307" s="197"/>
      <c r="AB307" s="197"/>
      <c r="AD307" s="197"/>
      <c r="AF307" s="197"/>
      <c r="AH307" s="197"/>
      <c r="AI307" s="199"/>
      <c r="AK307" s="234"/>
      <c r="AO307" s="177"/>
      <c r="AP307" s="201"/>
      <c r="AR307" s="233"/>
    </row>
    <row r="308" spans="4:44" s="181" customFormat="1">
      <c r="D308" s="197"/>
      <c r="G308" s="199"/>
      <c r="K308" s="197"/>
      <c r="N308" s="199"/>
      <c r="P308" s="207"/>
      <c r="S308" s="207"/>
      <c r="U308" s="236"/>
      <c r="Z308" s="197"/>
      <c r="AB308" s="197"/>
      <c r="AD308" s="197"/>
      <c r="AF308" s="197"/>
      <c r="AH308" s="197"/>
      <c r="AI308" s="199"/>
      <c r="AK308" s="234"/>
      <c r="AO308" s="177"/>
      <c r="AP308" s="201"/>
      <c r="AR308" s="233"/>
    </row>
    <row r="309" spans="4:44" s="181" customFormat="1">
      <c r="D309" s="197"/>
      <c r="G309" s="199"/>
      <c r="K309" s="197"/>
      <c r="N309" s="199"/>
      <c r="P309" s="207"/>
      <c r="S309" s="207"/>
      <c r="U309" s="236"/>
      <c r="Z309" s="197"/>
      <c r="AB309" s="197"/>
      <c r="AD309" s="197"/>
      <c r="AF309" s="197"/>
      <c r="AH309" s="197"/>
      <c r="AI309" s="199"/>
      <c r="AK309" s="234"/>
      <c r="AO309" s="177"/>
      <c r="AP309" s="201"/>
      <c r="AR309" s="233"/>
    </row>
    <row r="310" spans="4:44" s="181" customFormat="1">
      <c r="D310" s="197"/>
      <c r="G310" s="199"/>
      <c r="K310" s="197"/>
      <c r="N310" s="199"/>
      <c r="P310" s="207"/>
      <c r="S310" s="207"/>
      <c r="U310" s="236"/>
      <c r="Z310" s="197"/>
      <c r="AB310" s="197"/>
      <c r="AD310" s="197"/>
      <c r="AF310" s="197"/>
      <c r="AH310" s="197"/>
      <c r="AI310" s="199"/>
      <c r="AK310" s="234"/>
      <c r="AO310" s="177"/>
      <c r="AP310" s="201"/>
      <c r="AR310" s="233"/>
    </row>
    <row r="311" spans="4:44" s="181" customFormat="1">
      <c r="D311" s="197"/>
      <c r="G311" s="199"/>
      <c r="K311" s="197"/>
      <c r="N311" s="199"/>
      <c r="P311" s="207"/>
      <c r="S311" s="207"/>
      <c r="U311" s="236"/>
      <c r="Z311" s="197"/>
      <c r="AB311" s="197"/>
      <c r="AD311" s="197"/>
      <c r="AF311" s="197"/>
      <c r="AH311" s="197"/>
      <c r="AI311" s="199"/>
      <c r="AK311" s="234"/>
      <c r="AO311" s="177"/>
      <c r="AP311" s="201"/>
      <c r="AR311" s="233"/>
    </row>
    <row r="312" spans="4:44" s="181" customFormat="1">
      <c r="D312" s="197"/>
      <c r="G312" s="199"/>
      <c r="K312" s="197"/>
      <c r="N312" s="199"/>
      <c r="P312" s="207"/>
      <c r="S312" s="207"/>
      <c r="U312" s="236"/>
      <c r="Z312" s="197"/>
      <c r="AB312" s="197"/>
      <c r="AD312" s="197"/>
      <c r="AF312" s="197"/>
      <c r="AH312" s="197"/>
      <c r="AI312" s="199"/>
      <c r="AK312" s="234"/>
      <c r="AO312" s="177"/>
      <c r="AP312" s="201"/>
      <c r="AR312" s="233"/>
    </row>
    <row r="313" spans="4:44" s="181" customFormat="1">
      <c r="D313" s="197"/>
      <c r="G313" s="199"/>
      <c r="K313" s="197"/>
      <c r="N313" s="199"/>
      <c r="P313" s="207"/>
      <c r="S313" s="207"/>
      <c r="U313" s="236"/>
      <c r="Z313" s="197"/>
      <c r="AB313" s="197"/>
      <c r="AD313" s="197"/>
      <c r="AF313" s="197"/>
      <c r="AH313" s="197"/>
      <c r="AI313" s="199"/>
      <c r="AK313" s="234"/>
      <c r="AO313" s="177"/>
      <c r="AP313" s="201"/>
      <c r="AR313" s="233"/>
    </row>
    <row r="314" spans="4:44" s="181" customFormat="1">
      <c r="D314" s="197"/>
      <c r="G314" s="199"/>
      <c r="K314" s="197"/>
      <c r="N314" s="199"/>
      <c r="P314" s="207"/>
      <c r="S314" s="207"/>
      <c r="U314" s="236"/>
      <c r="Z314" s="197"/>
      <c r="AB314" s="197"/>
      <c r="AD314" s="197"/>
      <c r="AF314" s="197"/>
      <c r="AH314" s="197"/>
      <c r="AI314" s="199"/>
      <c r="AK314" s="234"/>
      <c r="AO314" s="177"/>
      <c r="AP314" s="201"/>
      <c r="AR314" s="233"/>
    </row>
    <row r="315" spans="4:44" s="181" customFormat="1">
      <c r="D315" s="197"/>
      <c r="G315" s="199"/>
      <c r="K315" s="197"/>
      <c r="N315" s="199"/>
      <c r="P315" s="207"/>
      <c r="S315" s="207"/>
      <c r="U315" s="236"/>
      <c r="Z315" s="197"/>
      <c r="AB315" s="197"/>
      <c r="AD315" s="197"/>
      <c r="AF315" s="197"/>
      <c r="AH315" s="197"/>
      <c r="AI315" s="199"/>
      <c r="AK315" s="234"/>
      <c r="AO315" s="177"/>
      <c r="AP315" s="201"/>
      <c r="AR315" s="233"/>
    </row>
    <row r="316" spans="4:44" s="181" customFormat="1">
      <c r="D316" s="197"/>
      <c r="G316" s="199"/>
      <c r="K316" s="197"/>
      <c r="N316" s="199"/>
      <c r="P316" s="207"/>
      <c r="S316" s="207"/>
      <c r="U316" s="236"/>
      <c r="Z316" s="197"/>
      <c r="AB316" s="197"/>
      <c r="AD316" s="197"/>
      <c r="AF316" s="197"/>
      <c r="AH316" s="197"/>
      <c r="AI316" s="199"/>
      <c r="AK316" s="234"/>
      <c r="AO316" s="177"/>
      <c r="AP316" s="201"/>
      <c r="AR316" s="233"/>
    </row>
    <row r="317" spans="4:44" s="181" customFormat="1">
      <c r="D317" s="197"/>
      <c r="G317" s="199"/>
      <c r="K317" s="197"/>
      <c r="N317" s="199"/>
      <c r="P317" s="207"/>
      <c r="S317" s="207"/>
      <c r="U317" s="236"/>
      <c r="Z317" s="197"/>
      <c r="AB317" s="197"/>
      <c r="AD317" s="197"/>
      <c r="AF317" s="197"/>
      <c r="AH317" s="197"/>
      <c r="AI317" s="199"/>
      <c r="AK317" s="234"/>
      <c r="AO317" s="177"/>
      <c r="AP317" s="201"/>
      <c r="AR317" s="233"/>
    </row>
    <row r="318" spans="4:44" s="181" customFormat="1">
      <c r="D318" s="197"/>
      <c r="G318" s="199"/>
      <c r="K318" s="197"/>
      <c r="N318" s="199"/>
      <c r="P318" s="207"/>
      <c r="S318" s="207"/>
      <c r="U318" s="236"/>
      <c r="Z318" s="197"/>
      <c r="AB318" s="197"/>
      <c r="AD318" s="197"/>
      <c r="AF318" s="197"/>
      <c r="AH318" s="197"/>
      <c r="AI318" s="199"/>
      <c r="AK318" s="234"/>
      <c r="AO318" s="177"/>
      <c r="AP318" s="201"/>
      <c r="AR318" s="233"/>
    </row>
    <row r="319" spans="4:44" s="181" customFormat="1">
      <c r="D319" s="197"/>
      <c r="G319" s="199"/>
      <c r="K319" s="197"/>
      <c r="N319" s="199"/>
      <c r="P319" s="207"/>
      <c r="S319" s="207"/>
      <c r="U319" s="236"/>
      <c r="Z319" s="197"/>
      <c r="AB319" s="197"/>
      <c r="AD319" s="197"/>
      <c r="AF319" s="197"/>
      <c r="AH319" s="197"/>
      <c r="AI319" s="199"/>
      <c r="AK319" s="234"/>
      <c r="AO319" s="177"/>
      <c r="AP319" s="201"/>
      <c r="AR319" s="233"/>
    </row>
    <row r="320" spans="4:44" s="181" customFormat="1">
      <c r="D320" s="197"/>
      <c r="G320" s="199"/>
      <c r="K320" s="197"/>
      <c r="N320" s="199"/>
      <c r="P320" s="207"/>
      <c r="S320" s="207"/>
      <c r="U320" s="236"/>
      <c r="Z320" s="197"/>
      <c r="AB320" s="197"/>
      <c r="AD320" s="197"/>
      <c r="AF320" s="197"/>
      <c r="AH320" s="197"/>
      <c r="AI320" s="199"/>
      <c r="AK320" s="234"/>
      <c r="AO320" s="177"/>
      <c r="AP320" s="201"/>
      <c r="AR320" s="233"/>
    </row>
    <row r="321" spans="4:44" s="181" customFormat="1">
      <c r="D321" s="197"/>
      <c r="G321" s="199"/>
      <c r="K321" s="197"/>
      <c r="N321" s="199"/>
      <c r="P321" s="207"/>
      <c r="S321" s="207"/>
      <c r="U321" s="236"/>
      <c r="Z321" s="197"/>
      <c r="AB321" s="197"/>
      <c r="AD321" s="197"/>
      <c r="AF321" s="197"/>
      <c r="AH321" s="197"/>
      <c r="AI321" s="199"/>
      <c r="AK321" s="234"/>
      <c r="AO321" s="177"/>
      <c r="AP321" s="201"/>
      <c r="AR321" s="233"/>
    </row>
    <row r="322" spans="4:44" s="181" customFormat="1">
      <c r="D322" s="197"/>
      <c r="G322" s="199"/>
      <c r="K322" s="197"/>
      <c r="N322" s="199"/>
      <c r="P322" s="207"/>
      <c r="S322" s="207"/>
      <c r="U322" s="236"/>
      <c r="Z322" s="197"/>
      <c r="AB322" s="197"/>
      <c r="AD322" s="197"/>
      <c r="AF322" s="197"/>
      <c r="AH322" s="197"/>
      <c r="AI322" s="199"/>
      <c r="AK322" s="234"/>
      <c r="AO322" s="177"/>
      <c r="AP322" s="201"/>
      <c r="AR322" s="233"/>
    </row>
    <row r="323" spans="4:44" s="181" customFormat="1">
      <c r="D323" s="197"/>
      <c r="G323" s="199"/>
      <c r="K323" s="197"/>
      <c r="N323" s="199"/>
      <c r="P323" s="207"/>
      <c r="S323" s="207"/>
      <c r="U323" s="236"/>
      <c r="Z323" s="197"/>
      <c r="AB323" s="197"/>
      <c r="AD323" s="197"/>
      <c r="AF323" s="197"/>
      <c r="AH323" s="197"/>
      <c r="AI323" s="199"/>
      <c r="AK323" s="234"/>
      <c r="AO323" s="177"/>
      <c r="AP323" s="201"/>
      <c r="AR323" s="233"/>
    </row>
    <row r="324" spans="4:44" s="181" customFormat="1">
      <c r="D324" s="197"/>
      <c r="G324" s="199"/>
      <c r="K324" s="197"/>
      <c r="N324" s="199"/>
      <c r="P324" s="207"/>
      <c r="S324" s="207"/>
      <c r="U324" s="236"/>
      <c r="Z324" s="197"/>
      <c r="AB324" s="197"/>
      <c r="AD324" s="197"/>
      <c r="AF324" s="197"/>
      <c r="AH324" s="197"/>
      <c r="AI324" s="199"/>
      <c r="AK324" s="234"/>
      <c r="AO324" s="177"/>
      <c r="AP324" s="201"/>
      <c r="AR324" s="233"/>
    </row>
    <row r="325" spans="4:44" s="181" customFormat="1">
      <c r="D325" s="197"/>
      <c r="G325" s="199"/>
      <c r="K325" s="197"/>
      <c r="N325" s="199"/>
      <c r="P325" s="207"/>
      <c r="S325" s="207"/>
      <c r="U325" s="236"/>
      <c r="Z325" s="197"/>
      <c r="AB325" s="197"/>
      <c r="AD325" s="197"/>
      <c r="AF325" s="197"/>
      <c r="AH325" s="197"/>
      <c r="AI325" s="199"/>
      <c r="AK325" s="234"/>
      <c r="AO325" s="177"/>
      <c r="AP325" s="201"/>
      <c r="AR325" s="233"/>
    </row>
    <row r="326" spans="4:44" s="181" customFormat="1">
      <c r="D326" s="197"/>
      <c r="G326" s="199"/>
      <c r="K326" s="197"/>
      <c r="N326" s="199"/>
      <c r="P326" s="207"/>
      <c r="S326" s="207"/>
      <c r="U326" s="236"/>
      <c r="Z326" s="197"/>
      <c r="AB326" s="197"/>
      <c r="AD326" s="197"/>
      <c r="AF326" s="197"/>
      <c r="AH326" s="197"/>
      <c r="AI326" s="199"/>
      <c r="AK326" s="234"/>
      <c r="AO326" s="177"/>
      <c r="AP326" s="201"/>
      <c r="AR326" s="233"/>
    </row>
    <row r="327" spans="4:44" s="181" customFormat="1">
      <c r="D327" s="197"/>
      <c r="G327" s="199"/>
      <c r="K327" s="197"/>
      <c r="N327" s="199"/>
      <c r="P327" s="207"/>
      <c r="S327" s="207"/>
      <c r="U327" s="236"/>
      <c r="Z327" s="197"/>
      <c r="AB327" s="197"/>
      <c r="AD327" s="197"/>
      <c r="AF327" s="197"/>
      <c r="AH327" s="197"/>
      <c r="AI327" s="199"/>
      <c r="AK327" s="234"/>
      <c r="AO327" s="177"/>
      <c r="AP327" s="201"/>
      <c r="AR327" s="233"/>
    </row>
    <row r="328" spans="4:44" s="181" customFormat="1">
      <c r="D328" s="197"/>
      <c r="G328" s="199"/>
      <c r="K328" s="197"/>
      <c r="N328" s="199"/>
      <c r="P328" s="207"/>
      <c r="S328" s="207"/>
      <c r="U328" s="236"/>
      <c r="Z328" s="197"/>
      <c r="AB328" s="197"/>
      <c r="AD328" s="197"/>
      <c r="AF328" s="197"/>
      <c r="AH328" s="197"/>
      <c r="AI328" s="199"/>
      <c r="AK328" s="234"/>
      <c r="AO328" s="177"/>
      <c r="AP328" s="201"/>
      <c r="AR328" s="233"/>
    </row>
    <row r="329" spans="4:44" s="181" customFormat="1">
      <c r="D329" s="197"/>
      <c r="G329" s="199"/>
      <c r="K329" s="197"/>
      <c r="N329" s="199"/>
      <c r="P329" s="207"/>
      <c r="S329" s="207"/>
      <c r="U329" s="236"/>
      <c r="Z329" s="197"/>
      <c r="AB329" s="197"/>
      <c r="AD329" s="197"/>
      <c r="AF329" s="197"/>
      <c r="AH329" s="197"/>
      <c r="AI329" s="199"/>
      <c r="AK329" s="234"/>
      <c r="AO329" s="177"/>
      <c r="AP329" s="201"/>
      <c r="AR329" s="233"/>
    </row>
    <row r="330" spans="4:44" s="181" customFormat="1">
      <c r="D330" s="197"/>
      <c r="G330" s="199"/>
      <c r="K330" s="197"/>
      <c r="N330" s="199"/>
      <c r="P330" s="207"/>
      <c r="S330" s="207"/>
      <c r="U330" s="236"/>
      <c r="Z330" s="197"/>
      <c r="AB330" s="197"/>
      <c r="AD330" s="197"/>
      <c r="AF330" s="197"/>
      <c r="AH330" s="197"/>
      <c r="AI330" s="199"/>
      <c r="AK330" s="234"/>
      <c r="AO330" s="177"/>
      <c r="AP330" s="201"/>
      <c r="AR330" s="233"/>
    </row>
    <row r="331" spans="4:44" s="181" customFormat="1">
      <c r="D331" s="197"/>
      <c r="G331" s="199"/>
      <c r="K331" s="197"/>
      <c r="N331" s="199"/>
      <c r="P331" s="207"/>
      <c r="S331" s="207"/>
      <c r="U331" s="236"/>
      <c r="Z331" s="197"/>
      <c r="AB331" s="197"/>
      <c r="AD331" s="197"/>
      <c r="AF331" s="197"/>
      <c r="AH331" s="197"/>
      <c r="AI331" s="199"/>
      <c r="AK331" s="234"/>
      <c r="AO331" s="177"/>
      <c r="AP331" s="201"/>
      <c r="AR331" s="233"/>
    </row>
    <row r="332" spans="4:44" s="181" customFormat="1">
      <c r="D332" s="197"/>
      <c r="G332" s="199"/>
      <c r="K332" s="197"/>
      <c r="N332" s="199"/>
      <c r="P332" s="207"/>
      <c r="S332" s="207"/>
      <c r="U332" s="236"/>
      <c r="Z332" s="197"/>
      <c r="AB332" s="197"/>
      <c r="AD332" s="197"/>
      <c r="AF332" s="197"/>
      <c r="AH332" s="197"/>
      <c r="AI332" s="199"/>
      <c r="AK332" s="234"/>
      <c r="AO332" s="177"/>
      <c r="AP332" s="201"/>
      <c r="AR332" s="233"/>
    </row>
    <row r="333" spans="4:44" s="181" customFormat="1">
      <c r="D333" s="197"/>
      <c r="G333" s="199"/>
      <c r="K333" s="197"/>
      <c r="N333" s="199"/>
      <c r="P333" s="207"/>
      <c r="S333" s="207"/>
      <c r="U333" s="236"/>
      <c r="Z333" s="197"/>
      <c r="AB333" s="197"/>
      <c r="AD333" s="197"/>
      <c r="AF333" s="197"/>
      <c r="AH333" s="197"/>
      <c r="AI333" s="199"/>
      <c r="AK333" s="234"/>
      <c r="AO333" s="177"/>
      <c r="AP333" s="201"/>
      <c r="AR333" s="233"/>
    </row>
    <row r="334" spans="4:44" s="181" customFormat="1">
      <c r="D334" s="197"/>
      <c r="G334" s="199"/>
      <c r="K334" s="197"/>
      <c r="N334" s="199"/>
      <c r="P334" s="207"/>
      <c r="S334" s="207"/>
      <c r="U334" s="236"/>
      <c r="Z334" s="197"/>
      <c r="AB334" s="197"/>
      <c r="AD334" s="197"/>
      <c r="AF334" s="197"/>
      <c r="AH334" s="197"/>
      <c r="AI334" s="199"/>
      <c r="AK334" s="234"/>
      <c r="AO334" s="177"/>
      <c r="AP334" s="201"/>
      <c r="AR334" s="233"/>
    </row>
    <row r="335" spans="4:44" s="181" customFormat="1">
      <c r="D335" s="197"/>
      <c r="G335" s="199"/>
      <c r="K335" s="197"/>
      <c r="N335" s="199"/>
      <c r="P335" s="207"/>
      <c r="S335" s="207"/>
      <c r="U335" s="236"/>
      <c r="Z335" s="197"/>
      <c r="AB335" s="197"/>
      <c r="AD335" s="197"/>
      <c r="AF335" s="197"/>
      <c r="AH335" s="197"/>
      <c r="AI335" s="199"/>
      <c r="AK335" s="234"/>
      <c r="AO335" s="177"/>
      <c r="AP335" s="201"/>
      <c r="AR335" s="233"/>
    </row>
    <row r="336" spans="4:44" s="181" customFormat="1">
      <c r="D336" s="197"/>
      <c r="G336" s="199"/>
      <c r="K336" s="197"/>
      <c r="N336" s="199"/>
      <c r="P336" s="207"/>
      <c r="S336" s="207"/>
      <c r="U336" s="236"/>
      <c r="Z336" s="197"/>
      <c r="AB336" s="197"/>
      <c r="AD336" s="197"/>
      <c r="AF336" s="197"/>
      <c r="AH336" s="197"/>
      <c r="AI336" s="199"/>
      <c r="AK336" s="234"/>
      <c r="AO336" s="177"/>
      <c r="AP336" s="201"/>
      <c r="AR336" s="233"/>
    </row>
    <row r="337" spans="4:44" s="181" customFormat="1">
      <c r="D337" s="197"/>
      <c r="G337" s="199"/>
      <c r="K337" s="197"/>
      <c r="N337" s="199"/>
      <c r="P337" s="207"/>
      <c r="S337" s="207"/>
      <c r="U337" s="236"/>
      <c r="Z337" s="197"/>
      <c r="AB337" s="197"/>
      <c r="AD337" s="197"/>
      <c r="AF337" s="197"/>
      <c r="AH337" s="197"/>
      <c r="AI337" s="199"/>
      <c r="AK337" s="234"/>
      <c r="AO337" s="177"/>
      <c r="AP337" s="201"/>
      <c r="AR337" s="233"/>
    </row>
    <row r="338" spans="4:44" s="181" customFormat="1">
      <c r="D338" s="197"/>
      <c r="G338" s="199"/>
      <c r="K338" s="197"/>
      <c r="N338" s="199"/>
      <c r="P338" s="207"/>
      <c r="S338" s="207"/>
      <c r="U338" s="236"/>
      <c r="Z338" s="197"/>
      <c r="AB338" s="197"/>
      <c r="AD338" s="197"/>
      <c r="AF338" s="197"/>
      <c r="AH338" s="197"/>
      <c r="AI338" s="199"/>
      <c r="AK338" s="234"/>
      <c r="AO338" s="177"/>
      <c r="AP338" s="201"/>
      <c r="AR338" s="233"/>
    </row>
    <row r="339" spans="4:44" s="181" customFormat="1">
      <c r="D339" s="197"/>
      <c r="G339" s="199"/>
      <c r="K339" s="197"/>
      <c r="N339" s="199"/>
      <c r="P339" s="207"/>
      <c r="S339" s="207"/>
      <c r="U339" s="236"/>
      <c r="Z339" s="197"/>
      <c r="AB339" s="197"/>
      <c r="AD339" s="197"/>
      <c r="AF339" s="197"/>
      <c r="AH339" s="197"/>
      <c r="AI339" s="199"/>
      <c r="AK339" s="234"/>
      <c r="AO339" s="177"/>
      <c r="AP339" s="201"/>
      <c r="AR339" s="233"/>
    </row>
    <row r="340" spans="4:44" s="181" customFormat="1">
      <c r="D340" s="197"/>
      <c r="G340" s="199"/>
      <c r="K340" s="197"/>
      <c r="N340" s="199"/>
      <c r="P340" s="207"/>
      <c r="S340" s="207"/>
      <c r="U340" s="236"/>
      <c r="Z340" s="197"/>
      <c r="AB340" s="197"/>
      <c r="AD340" s="197"/>
      <c r="AF340" s="197"/>
      <c r="AH340" s="197"/>
      <c r="AI340" s="199"/>
      <c r="AK340" s="234"/>
      <c r="AO340" s="177"/>
      <c r="AP340" s="201"/>
      <c r="AR340" s="233"/>
    </row>
    <row r="341" spans="4:44" s="181" customFormat="1">
      <c r="D341" s="197"/>
      <c r="G341" s="199"/>
      <c r="K341" s="197"/>
      <c r="N341" s="199"/>
      <c r="P341" s="207"/>
      <c r="S341" s="207"/>
      <c r="U341" s="236"/>
      <c r="Z341" s="197"/>
      <c r="AB341" s="197"/>
      <c r="AD341" s="197"/>
      <c r="AF341" s="197"/>
      <c r="AH341" s="197"/>
      <c r="AI341" s="199"/>
      <c r="AK341" s="234"/>
      <c r="AO341" s="177"/>
      <c r="AP341" s="201"/>
      <c r="AR341" s="233"/>
    </row>
    <row r="342" spans="4:44" s="181" customFormat="1">
      <c r="D342" s="197"/>
      <c r="G342" s="199"/>
      <c r="K342" s="197"/>
      <c r="N342" s="199"/>
      <c r="P342" s="207"/>
      <c r="S342" s="207"/>
      <c r="U342" s="236"/>
      <c r="Z342" s="197"/>
      <c r="AB342" s="197"/>
      <c r="AD342" s="197"/>
      <c r="AF342" s="197"/>
      <c r="AH342" s="197"/>
      <c r="AI342" s="199"/>
      <c r="AK342" s="234"/>
      <c r="AO342" s="177"/>
      <c r="AP342" s="201"/>
      <c r="AR342" s="233"/>
    </row>
    <row r="343" spans="4:44" s="181" customFormat="1">
      <c r="D343" s="197"/>
      <c r="G343" s="199"/>
      <c r="K343" s="197"/>
      <c r="N343" s="199"/>
      <c r="P343" s="207"/>
      <c r="S343" s="207"/>
      <c r="U343" s="236"/>
      <c r="Z343" s="197"/>
      <c r="AB343" s="197"/>
      <c r="AD343" s="197"/>
      <c r="AF343" s="197"/>
      <c r="AH343" s="197"/>
      <c r="AI343" s="199"/>
      <c r="AK343" s="234"/>
      <c r="AO343" s="177"/>
      <c r="AP343" s="201"/>
      <c r="AR343" s="233"/>
    </row>
    <row r="344" spans="4:44" s="181" customFormat="1">
      <c r="D344" s="197"/>
      <c r="G344" s="199"/>
      <c r="K344" s="197"/>
      <c r="N344" s="199"/>
      <c r="P344" s="207"/>
      <c r="S344" s="207"/>
      <c r="U344" s="236"/>
      <c r="Z344" s="197"/>
      <c r="AB344" s="197"/>
      <c r="AD344" s="197"/>
      <c r="AF344" s="197"/>
      <c r="AH344" s="197"/>
      <c r="AI344" s="199"/>
      <c r="AK344" s="234"/>
      <c r="AO344" s="177"/>
      <c r="AP344" s="201"/>
      <c r="AR344" s="233"/>
    </row>
    <row r="345" spans="4:44" s="181" customFormat="1">
      <c r="D345" s="197"/>
      <c r="G345" s="199"/>
      <c r="K345" s="197"/>
      <c r="N345" s="199"/>
      <c r="P345" s="207"/>
      <c r="S345" s="207"/>
      <c r="U345" s="236"/>
      <c r="Z345" s="197"/>
      <c r="AB345" s="197"/>
      <c r="AD345" s="197"/>
      <c r="AF345" s="197"/>
      <c r="AH345" s="197"/>
      <c r="AI345" s="199"/>
      <c r="AK345" s="234"/>
      <c r="AO345" s="177"/>
      <c r="AP345" s="201"/>
      <c r="AR345" s="233"/>
    </row>
    <row r="346" spans="4:44" s="181" customFormat="1">
      <c r="D346" s="197"/>
      <c r="G346" s="199"/>
      <c r="K346" s="197"/>
      <c r="N346" s="199"/>
      <c r="P346" s="207"/>
      <c r="S346" s="207"/>
      <c r="U346" s="236"/>
      <c r="Z346" s="197"/>
      <c r="AB346" s="197"/>
      <c r="AD346" s="197"/>
      <c r="AF346" s="197"/>
      <c r="AH346" s="197"/>
      <c r="AI346" s="199"/>
      <c r="AK346" s="234"/>
      <c r="AO346" s="177"/>
      <c r="AP346" s="201"/>
      <c r="AR346" s="233"/>
    </row>
    <row r="347" spans="4:44" s="181" customFormat="1">
      <c r="D347" s="197"/>
      <c r="G347" s="199"/>
      <c r="K347" s="197"/>
      <c r="N347" s="199"/>
      <c r="P347" s="207"/>
      <c r="S347" s="207"/>
      <c r="U347" s="236"/>
      <c r="Z347" s="197"/>
      <c r="AB347" s="197"/>
      <c r="AD347" s="197"/>
      <c r="AF347" s="197"/>
      <c r="AH347" s="197"/>
      <c r="AI347" s="199"/>
      <c r="AK347" s="234"/>
      <c r="AO347" s="177"/>
      <c r="AP347" s="201"/>
      <c r="AR347" s="233"/>
    </row>
    <row r="348" spans="4:44" s="181" customFormat="1">
      <c r="D348" s="197"/>
      <c r="G348" s="199"/>
      <c r="K348" s="197"/>
      <c r="N348" s="199"/>
      <c r="P348" s="207"/>
      <c r="S348" s="207"/>
      <c r="U348" s="236"/>
      <c r="Z348" s="197"/>
      <c r="AB348" s="197"/>
      <c r="AD348" s="197"/>
      <c r="AF348" s="197"/>
      <c r="AH348" s="197"/>
      <c r="AI348" s="199"/>
      <c r="AK348" s="234"/>
      <c r="AO348" s="177"/>
      <c r="AP348" s="201"/>
      <c r="AR348" s="233"/>
    </row>
    <row r="349" spans="4:44" s="181" customFormat="1">
      <c r="D349" s="197"/>
      <c r="G349" s="199"/>
      <c r="K349" s="197"/>
      <c r="N349" s="199"/>
      <c r="P349" s="207"/>
      <c r="S349" s="207"/>
      <c r="U349" s="236"/>
      <c r="Z349" s="197"/>
      <c r="AB349" s="197"/>
      <c r="AD349" s="197"/>
      <c r="AF349" s="197"/>
      <c r="AH349" s="197"/>
      <c r="AI349" s="199"/>
      <c r="AK349" s="234"/>
      <c r="AO349" s="177"/>
      <c r="AP349" s="201"/>
      <c r="AR349" s="233"/>
    </row>
    <row r="350" spans="4:44" s="181" customFormat="1">
      <c r="D350" s="197"/>
      <c r="G350" s="199"/>
      <c r="K350" s="197"/>
      <c r="N350" s="199"/>
      <c r="P350" s="207"/>
      <c r="S350" s="207"/>
      <c r="U350" s="236"/>
      <c r="Z350" s="197"/>
      <c r="AB350" s="197"/>
      <c r="AD350" s="197"/>
      <c r="AF350" s="197"/>
      <c r="AH350" s="197"/>
      <c r="AI350" s="199"/>
      <c r="AK350" s="234"/>
      <c r="AO350" s="177"/>
      <c r="AP350" s="201"/>
      <c r="AR350" s="233"/>
    </row>
    <row r="351" spans="4:44" s="181" customFormat="1">
      <c r="D351" s="197"/>
      <c r="G351" s="199"/>
      <c r="K351" s="197"/>
      <c r="N351" s="199"/>
      <c r="P351" s="207"/>
      <c r="S351" s="207"/>
      <c r="U351" s="236"/>
      <c r="Z351" s="197"/>
      <c r="AB351" s="197"/>
      <c r="AD351" s="197"/>
      <c r="AF351" s="197"/>
      <c r="AH351" s="197"/>
      <c r="AI351" s="199"/>
      <c r="AK351" s="234"/>
      <c r="AO351" s="177"/>
      <c r="AP351" s="201"/>
      <c r="AR351" s="233"/>
    </row>
    <row r="352" spans="4:44" s="181" customFormat="1">
      <c r="D352" s="197"/>
      <c r="G352" s="199"/>
      <c r="K352" s="197"/>
      <c r="N352" s="199"/>
      <c r="P352" s="207"/>
      <c r="S352" s="207"/>
      <c r="U352" s="236"/>
      <c r="Z352" s="197"/>
      <c r="AB352" s="197"/>
      <c r="AD352" s="197"/>
      <c r="AF352" s="197"/>
      <c r="AH352" s="197"/>
      <c r="AI352" s="199"/>
      <c r="AK352" s="234"/>
      <c r="AO352" s="177"/>
      <c r="AP352" s="201"/>
      <c r="AR352" s="233"/>
    </row>
    <row r="353" spans="4:44" s="181" customFormat="1">
      <c r="D353" s="197"/>
      <c r="G353" s="199"/>
      <c r="K353" s="197"/>
      <c r="N353" s="199"/>
      <c r="P353" s="207"/>
      <c r="S353" s="207"/>
      <c r="U353" s="236"/>
      <c r="Z353" s="197"/>
      <c r="AB353" s="197"/>
      <c r="AD353" s="197"/>
      <c r="AF353" s="197"/>
      <c r="AH353" s="197"/>
      <c r="AI353" s="199"/>
      <c r="AK353" s="234"/>
      <c r="AO353" s="177"/>
      <c r="AP353" s="201"/>
      <c r="AR353" s="233"/>
    </row>
    <row r="354" spans="4:44" s="181" customFormat="1">
      <c r="D354" s="197"/>
      <c r="G354" s="199"/>
      <c r="K354" s="197"/>
      <c r="N354" s="199"/>
      <c r="P354" s="207"/>
      <c r="S354" s="207"/>
      <c r="U354" s="236"/>
      <c r="Z354" s="197"/>
      <c r="AB354" s="197"/>
      <c r="AD354" s="197"/>
      <c r="AF354" s="197"/>
      <c r="AH354" s="197"/>
      <c r="AI354" s="199"/>
      <c r="AK354" s="234"/>
      <c r="AO354" s="177"/>
      <c r="AP354" s="201"/>
      <c r="AR354" s="233"/>
    </row>
    <row r="355" spans="4:44" s="181" customFormat="1">
      <c r="D355" s="197"/>
      <c r="G355" s="199"/>
      <c r="K355" s="197"/>
      <c r="N355" s="199"/>
      <c r="P355" s="207"/>
      <c r="S355" s="207"/>
      <c r="U355" s="236"/>
      <c r="Z355" s="197"/>
      <c r="AB355" s="197"/>
      <c r="AD355" s="197"/>
      <c r="AF355" s="197"/>
      <c r="AH355" s="197"/>
      <c r="AI355" s="199"/>
      <c r="AK355" s="234"/>
      <c r="AO355" s="177"/>
      <c r="AP355" s="201"/>
      <c r="AR355" s="233"/>
    </row>
    <row r="356" spans="4:44" s="181" customFormat="1">
      <c r="D356" s="197"/>
      <c r="G356" s="199"/>
      <c r="K356" s="197"/>
      <c r="N356" s="199"/>
      <c r="P356" s="207"/>
      <c r="S356" s="207"/>
      <c r="U356" s="236"/>
      <c r="Z356" s="197"/>
      <c r="AB356" s="197"/>
      <c r="AD356" s="197"/>
      <c r="AF356" s="197"/>
      <c r="AH356" s="197"/>
      <c r="AI356" s="199"/>
      <c r="AK356" s="234"/>
      <c r="AO356" s="177"/>
      <c r="AP356" s="201"/>
      <c r="AR356" s="233"/>
    </row>
    <row r="357" spans="4:44" s="181" customFormat="1">
      <c r="D357" s="197"/>
      <c r="G357" s="199"/>
      <c r="K357" s="197"/>
      <c r="N357" s="199"/>
      <c r="P357" s="207"/>
      <c r="S357" s="207"/>
      <c r="U357" s="236"/>
      <c r="Z357" s="197"/>
      <c r="AB357" s="197"/>
      <c r="AD357" s="197"/>
      <c r="AF357" s="197"/>
      <c r="AH357" s="197"/>
      <c r="AI357" s="199"/>
      <c r="AK357" s="234"/>
      <c r="AO357" s="177"/>
      <c r="AP357" s="201"/>
      <c r="AR357" s="233"/>
    </row>
    <row r="358" spans="4:44" s="181" customFormat="1">
      <c r="D358" s="197"/>
      <c r="G358" s="199"/>
      <c r="K358" s="197"/>
      <c r="N358" s="199"/>
      <c r="P358" s="207"/>
      <c r="S358" s="207"/>
      <c r="U358" s="236"/>
      <c r="Z358" s="197"/>
      <c r="AB358" s="197"/>
      <c r="AD358" s="197"/>
      <c r="AF358" s="197"/>
      <c r="AH358" s="197"/>
      <c r="AI358" s="199"/>
      <c r="AK358" s="234"/>
      <c r="AO358" s="177"/>
      <c r="AP358" s="201"/>
      <c r="AR358" s="233"/>
    </row>
    <row r="359" spans="4:44" s="181" customFormat="1">
      <c r="D359" s="197"/>
      <c r="G359" s="199"/>
      <c r="K359" s="197"/>
      <c r="N359" s="199"/>
      <c r="P359" s="207"/>
      <c r="S359" s="207"/>
      <c r="U359" s="236"/>
      <c r="Z359" s="197"/>
      <c r="AB359" s="197"/>
      <c r="AD359" s="197"/>
      <c r="AF359" s="197"/>
      <c r="AH359" s="197"/>
      <c r="AI359" s="199"/>
      <c r="AK359" s="234"/>
      <c r="AO359" s="177"/>
      <c r="AP359" s="201"/>
      <c r="AR359" s="233"/>
    </row>
    <row r="360" spans="4:44" s="181" customFormat="1">
      <c r="D360" s="197"/>
      <c r="G360" s="199"/>
      <c r="K360" s="197"/>
      <c r="N360" s="199"/>
      <c r="P360" s="207"/>
      <c r="S360" s="207"/>
      <c r="U360" s="236"/>
      <c r="Z360" s="197"/>
      <c r="AB360" s="197"/>
      <c r="AD360" s="197"/>
      <c r="AF360" s="197"/>
      <c r="AH360" s="197"/>
      <c r="AI360" s="199"/>
      <c r="AK360" s="234"/>
      <c r="AO360" s="177"/>
      <c r="AP360" s="201"/>
      <c r="AR360" s="233"/>
    </row>
    <row r="361" spans="4:44" s="181" customFormat="1">
      <c r="D361" s="197"/>
      <c r="G361" s="199"/>
      <c r="K361" s="197"/>
      <c r="N361" s="199"/>
      <c r="P361" s="207"/>
      <c r="S361" s="207"/>
      <c r="U361" s="236"/>
      <c r="Z361" s="197"/>
      <c r="AB361" s="197"/>
      <c r="AD361" s="197"/>
      <c r="AF361" s="197"/>
      <c r="AH361" s="197"/>
      <c r="AI361" s="199"/>
      <c r="AK361" s="234"/>
      <c r="AO361" s="177"/>
      <c r="AP361" s="201"/>
      <c r="AR361" s="233"/>
    </row>
    <row r="362" spans="4:44" s="181" customFormat="1">
      <c r="D362" s="197"/>
      <c r="G362" s="199"/>
      <c r="K362" s="197"/>
      <c r="N362" s="199"/>
      <c r="P362" s="207"/>
      <c r="S362" s="207"/>
      <c r="U362" s="236"/>
      <c r="Z362" s="197"/>
      <c r="AB362" s="197"/>
      <c r="AD362" s="197"/>
      <c r="AF362" s="197"/>
      <c r="AH362" s="197"/>
      <c r="AI362" s="199"/>
      <c r="AK362" s="234"/>
      <c r="AO362" s="177"/>
      <c r="AP362" s="201"/>
      <c r="AR362" s="233"/>
    </row>
    <row r="363" spans="4:44" s="181" customFormat="1">
      <c r="D363" s="197"/>
      <c r="G363" s="199"/>
      <c r="K363" s="197"/>
      <c r="N363" s="199"/>
      <c r="P363" s="207"/>
      <c r="S363" s="207"/>
      <c r="U363" s="236"/>
      <c r="Z363" s="197"/>
      <c r="AB363" s="197"/>
      <c r="AD363" s="197"/>
      <c r="AF363" s="197"/>
      <c r="AH363" s="197"/>
      <c r="AI363" s="199"/>
      <c r="AK363" s="234"/>
      <c r="AO363" s="177"/>
      <c r="AP363" s="201"/>
      <c r="AR363" s="233"/>
    </row>
    <row r="364" spans="4:44" s="181" customFormat="1">
      <c r="D364" s="197"/>
      <c r="G364" s="199"/>
      <c r="K364" s="197"/>
      <c r="N364" s="199"/>
      <c r="P364" s="207"/>
      <c r="S364" s="207"/>
      <c r="U364" s="236"/>
      <c r="Z364" s="197"/>
      <c r="AB364" s="197"/>
      <c r="AD364" s="197"/>
      <c r="AF364" s="197"/>
      <c r="AH364" s="197"/>
      <c r="AI364" s="199"/>
      <c r="AK364" s="234"/>
      <c r="AO364" s="177"/>
      <c r="AP364" s="201"/>
      <c r="AR364" s="233"/>
    </row>
    <row r="365" spans="4:44" s="181" customFormat="1">
      <c r="D365" s="197"/>
      <c r="G365" s="199"/>
      <c r="K365" s="197"/>
      <c r="N365" s="199"/>
      <c r="P365" s="207"/>
      <c r="S365" s="207"/>
      <c r="U365" s="236"/>
      <c r="Z365" s="197"/>
      <c r="AB365" s="197"/>
      <c r="AD365" s="197"/>
      <c r="AF365" s="197"/>
      <c r="AH365" s="197"/>
      <c r="AI365" s="199"/>
      <c r="AK365" s="234"/>
      <c r="AO365" s="177"/>
      <c r="AP365" s="201"/>
      <c r="AR365" s="233"/>
    </row>
    <row r="366" spans="4:44" s="181" customFormat="1">
      <c r="D366" s="197"/>
      <c r="G366" s="199"/>
      <c r="K366" s="197"/>
      <c r="N366" s="199"/>
      <c r="P366" s="207"/>
      <c r="S366" s="207"/>
      <c r="U366" s="236"/>
      <c r="Z366" s="197"/>
      <c r="AB366" s="197"/>
      <c r="AD366" s="197"/>
      <c r="AF366" s="197"/>
      <c r="AH366" s="197"/>
      <c r="AI366" s="199"/>
      <c r="AK366" s="234"/>
      <c r="AO366" s="177"/>
      <c r="AP366" s="201"/>
      <c r="AR366" s="233"/>
    </row>
    <row r="367" spans="4:44" s="181" customFormat="1">
      <c r="D367" s="197"/>
      <c r="G367" s="199"/>
      <c r="K367" s="197"/>
      <c r="N367" s="199"/>
      <c r="P367" s="207"/>
      <c r="S367" s="207"/>
      <c r="U367" s="236"/>
      <c r="Z367" s="197"/>
      <c r="AB367" s="197"/>
      <c r="AD367" s="197"/>
      <c r="AF367" s="197"/>
      <c r="AH367" s="197"/>
      <c r="AI367" s="199"/>
      <c r="AK367" s="234"/>
      <c r="AO367" s="177"/>
      <c r="AP367" s="201"/>
      <c r="AR367" s="233"/>
    </row>
    <row r="368" spans="4:44" s="181" customFormat="1">
      <c r="D368" s="197"/>
      <c r="G368" s="199"/>
      <c r="K368" s="197"/>
      <c r="N368" s="199"/>
      <c r="P368" s="207"/>
      <c r="S368" s="207"/>
      <c r="U368" s="236"/>
      <c r="Z368" s="197"/>
      <c r="AB368" s="197"/>
      <c r="AD368" s="197"/>
      <c r="AF368" s="197"/>
      <c r="AH368" s="197"/>
      <c r="AI368" s="199"/>
      <c r="AK368" s="234"/>
      <c r="AO368" s="177"/>
      <c r="AP368" s="201"/>
      <c r="AR368" s="233"/>
    </row>
    <row r="369" spans="4:44" s="181" customFormat="1">
      <c r="D369" s="197"/>
      <c r="G369" s="199"/>
      <c r="K369" s="197"/>
      <c r="N369" s="199"/>
      <c r="P369" s="207"/>
      <c r="S369" s="207"/>
      <c r="U369" s="236"/>
      <c r="Z369" s="197"/>
      <c r="AB369" s="197"/>
      <c r="AD369" s="197"/>
      <c r="AF369" s="197"/>
      <c r="AH369" s="197"/>
      <c r="AI369" s="199"/>
      <c r="AK369" s="234"/>
      <c r="AO369" s="177"/>
      <c r="AP369" s="201"/>
      <c r="AR369" s="233"/>
    </row>
    <row r="370" spans="4:44" s="181" customFormat="1">
      <c r="D370" s="197"/>
      <c r="G370" s="199"/>
      <c r="K370" s="197"/>
      <c r="N370" s="199"/>
      <c r="P370" s="207"/>
      <c r="S370" s="207"/>
      <c r="U370" s="236"/>
      <c r="Z370" s="197"/>
      <c r="AB370" s="197"/>
      <c r="AD370" s="197"/>
      <c r="AF370" s="197"/>
      <c r="AH370" s="197"/>
      <c r="AI370" s="199"/>
      <c r="AK370" s="234"/>
      <c r="AO370" s="177"/>
      <c r="AP370" s="201"/>
      <c r="AR370" s="233"/>
    </row>
    <row r="371" spans="4:44" s="181" customFormat="1">
      <c r="D371" s="197"/>
      <c r="G371" s="199"/>
      <c r="K371" s="197"/>
      <c r="N371" s="199"/>
      <c r="P371" s="207"/>
      <c r="S371" s="207"/>
      <c r="U371" s="236"/>
      <c r="Z371" s="197"/>
      <c r="AB371" s="197"/>
      <c r="AD371" s="197"/>
      <c r="AF371" s="197"/>
      <c r="AH371" s="197"/>
      <c r="AI371" s="199"/>
      <c r="AK371" s="234"/>
      <c r="AO371" s="177"/>
      <c r="AP371" s="201"/>
      <c r="AR371" s="233"/>
    </row>
    <row r="372" spans="4:44" s="181" customFormat="1">
      <c r="D372" s="197"/>
      <c r="G372" s="199"/>
      <c r="K372" s="197"/>
      <c r="N372" s="199"/>
      <c r="P372" s="207"/>
      <c r="S372" s="207"/>
      <c r="U372" s="236"/>
      <c r="Z372" s="197"/>
      <c r="AB372" s="197"/>
      <c r="AD372" s="197"/>
      <c r="AF372" s="197"/>
      <c r="AH372" s="197"/>
      <c r="AI372" s="199"/>
      <c r="AK372" s="234"/>
      <c r="AO372" s="177"/>
      <c r="AP372" s="201"/>
      <c r="AR372" s="233"/>
    </row>
    <row r="373" spans="4:44" s="181" customFormat="1">
      <c r="D373" s="197"/>
      <c r="G373" s="199"/>
      <c r="K373" s="197"/>
      <c r="N373" s="199"/>
      <c r="P373" s="207"/>
      <c r="S373" s="207"/>
      <c r="U373" s="236"/>
      <c r="Z373" s="197"/>
      <c r="AB373" s="197"/>
      <c r="AD373" s="197"/>
      <c r="AF373" s="197"/>
      <c r="AH373" s="197"/>
      <c r="AI373" s="199"/>
      <c r="AK373" s="234"/>
      <c r="AO373" s="177"/>
      <c r="AP373" s="201"/>
      <c r="AR373" s="233"/>
    </row>
    <row r="374" spans="4:44" s="181" customFormat="1">
      <c r="D374" s="197"/>
      <c r="G374" s="199"/>
      <c r="K374" s="197"/>
      <c r="N374" s="199"/>
      <c r="P374" s="207"/>
      <c r="S374" s="207"/>
      <c r="U374" s="236"/>
      <c r="Z374" s="197"/>
      <c r="AB374" s="197"/>
      <c r="AD374" s="197"/>
      <c r="AF374" s="197"/>
      <c r="AH374" s="197"/>
      <c r="AI374" s="199"/>
      <c r="AK374" s="234"/>
      <c r="AO374" s="177"/>
      <c r="AP374" s="201"/>
      <c r="AR374" s="233"/>
    </row>
    <row r="375" spans="4:44" s="181" customFormat="1">
      <c r="D375" s="197"/>
      <c r="G375" s="199"/>
      <c r="K375" s="197"/>
      <c r="N375" s="199"/>
      <c r="P375" s="207"/>
      <c r="S375" s="207"/>
      <c r="U375" s="236"/>
      <c r="Z375" s="197"/>
      <c r="AB375" s="197"/>
      <c r="AD375" s="197"/>
      <c r="AF375" s="197"/>
      <c r="AH375" s="197"/>
      <c r="AI375" s="199"/>
      <c r="AK375" s="234"/>
      <c r="AO375" s="177"/>
      <c r="AP375" s="201"/>
      <c r="AR375" s="233"/>
    </row>
    <row r="376" spans="4:44" s="181" customFormat="1">
      <c r="D376" s="197"/>
      <c r="G376" s="199"/>
      <c r="K376" s="197"/>
      <c r="N376" s="199"/>
      <c r="P376" s="207"/>
      <c r="S376" s="207"/>
      <c r="U376" s="236"/>
      <c r="Z376" s="197"/>
      <c r="AB376" s="197"/>
      <c r="AD376" s="197"/>
      <c r="AF376" s="197"/>
      <c r="AH376" s="197"/>
      <c r="AI376" s="199"/>
      <c r="AK376" s="234"/>
      <c r="AO376" s="177"/>
      <c r="AP376" s="201"/>
      <c r="AR376" s="233"/>
    </row>
    <row r="377" spans="4:44" s="181" customFormat="1">
      <c r="D377" s="197"/>
      <c r="G377" s="199"/>
      <c r="K377" s="197"/>
      <c r="N377" s="199"/>
      <c r="P377" s="207"/>
      <c r="S377" s="207"/>
      <c r="U377" s="236"/>
      <c r="Z377" s="197"/>
      <c r="AB377" s="197"/>
      <c r="AD377" s="197"/>
      <c r="AF377" s="197"/>
      <c r="AH377" s="197"/>
      <c r="AI377" s="199"/>
      <c r="AK377" s="234"/>
      <c r="AO377" s="177"/>
      <c r="AP377" s="201"/>
      <c r="AR377" s="233"/>
    </row>
    <row r="378" spans="4:44" s="181" customFormat="1">
      <c r="D378" s="197"/>
      <c r="G378" s="199"/>
      <c r="K378" s="197"/>
      <c r="N378" s="199"/>
      <c r="P378" s="207"/>
      <c r="S378" s="207"/>
      <c r="U378" s="236"/>
      <c r="Z378" s="197"/>
      <c r="AB378" s="197"/>
      <c r="AD378" s="197"/>
      <c r="AF378" s="197"/>
      <c r="AH378" s="197"/>
      <c r="AI378" s="199"/>
      <c r="AK378" s="234"/>
      <c r="AO378" s="177"/>
      <c r="AP378" s="201"/>
      <c r="AR378" s="233"/>
    </row>
    <row r="379" spans="4:44" s="181" customFormat="1">
      <c r="D379" s="197"/>
      <c r="G379" s="199"/>
      <c r="K379" s="197"/>
      <c r="N379" s="199"/>
      <c r="P379" s="207"/>
      <c r="S379" s="207"/>
      <c r="U379" s="236"/>
      <c r="Z379" s="197"/>
      <c r="AB379" s="197"/>
      <c r="AD379" s="197"/>
      <c r="AF379" s="197"/>
      <c r="AH379" s="197"/>
      <c r="AI379" s="199"/>
      <c r="AK379" s="234"/>
      <c r="AO379" s="177"/>
      <c r="AP379" s="201"/>
      <c r="AR379" s="233"/>
    </row>
    <row r="380" spans="4:44" s="181" customFormat="1">
      <c r="D380" s="197"/>
      <c r="G380" s="199"/>
      <c r="K380" s="197"/>
      <c r="N380" s="199"/>
      <c r="P380" s="207"/>
      <c r="S380" s="207"/>
      <c r="U380" s="236"/>
      <c r="Z380" s="197"/>
      <c r="AB380" s="197"/>
      <c r="AD380" s="197"/>
      <c r="AF380" s="197"/>
      <c r="AH380" s="197"/>
      <c r="AI380" s="199"/>
      <c r="AK380" s="234"/>
      <c r="AO380" s="177"/>
      <c r="AP380" s="201"/>
      <c r="AR380" s="233"/>
    </row>
    <row r="381" spans="4:44" s="181" customFormat="1">
      <c r="D381" s="197"/>
      <c r="G381" s="199"/>
      <c r="K381" s="197"/>
      <c r="N381" s="199"/>
      <c r="P381" s="207"/>
      <c r="S381" s="207"/>
      <c r="U381" s="236"/>
      <c r="Z381" s="197"/>
      <c r="AB381" s="197"/>
      <c r="AD381" s="197"/>
      <c r="AF381" s="197"/>
      <c r="AH381" s="197"/>
      <c r="AI381" s="199"/>
      <c r="AK381" s="234"/>
      <c r="AO381" s="177"/>
      <c r="AP381" s="201"/>
      <c r="AR381" s="233"/>
    </row>
    <row r="382" spans="4:44" s="181" customFormat="1">
      <c r="D382" s="197"/>
      <c r="G382" s="199"/>
      <c r="K382" s="197"/>
      <c r="N382" s="199"/>
      <c r="P382" s="207"/>
      <c r="S382" s="207"/>
      <c r="U382" s="236"/>
      <c r="Z382" s="197"/>
      <c r="AB382" s="197"/>
      <c r="AD382" s="197"/>
      <c r="AF382" s="197"/>
      <c r="AH382" s="197"/>
      <c r="AI382" s="199"/>
      <c r="AK382" s="234"/>
      <c r="AO382" s="177"/>
      <c r="AP382" s="201"/>
      <c r="AR382" s="233"/>
    </row>
    <row r="383" spans="4:44" s="181" customFormat="1">
      <c r="D383" s="197"/>
      <c r="G383" s="199"/>
      <c r="K383" s="197"/>
      <c r="N383" s="199"/>
      <c r="P383" s="207"/>
      <c r="S383" s="207"/>
      <c r="U383" s="236"/>
      <c r="Z383" s="197"/>
      <c r="AB383" s="197"/>
      <c r="AD383" s="197"/>
      <c r="AF383" s="197"/>
      <c r="AH383" s="197"/>
      <c r="AI383" s="199"/>
      <c r="AK383" s="234"/>
      <c r="AO383" s="177"/>
      <c r="AP383" s="201"/>
      <c r="AR383" s="233"/>
    </row>
    <row r="384" spans="4:44" s="181" customFormat="1">
      <c r="D384" s="197"/>
      <c r="G384" s="199"/>
      <c r="K384" s="197"/>
      <c r="N384" s="199"/>
      <c r="P384" s="207"/>
      <c r="S384" s="207"/>
      <c r="U384" s="236"/>
      <c r="Z384" s="197"/>
      <c r="AB384" s="197"/>
      <c r="AD384" s="197"/>
      <c r="AF384" s="197"/>
      <c r="AH384" s="197"/>
      <c r="AI384" s="199"/>
      <c r="AK384" s="234"/>
      <c r="AO384" s="177"/>
      <c r="AP384" s="201"/>
      <c r="AR384" s="233"/>
    </row>
    <row r="385" spans="4:44" s="181" customFormat="1">
      <c r="D385" s="197"/>
      <c r="G385" s="199"/>
      <c r="K385" s="197"/>
      <c r="N385" s="199"/>
      <c r="P385" s="207"/>
      <c r="S385" s="207"/>
      <c r="U385" s="236"/>
      <c r="Z385" s="197"/>
      <c r="AB385" s="197"/>
      <c r="AD385" s="197"/>
      <c r="AF385" s="197"/>
      <c r="AH385" s="197"/>
      <c r="AI385" s="199"/>
      <c r="AK385" s="234"/>
      <c r="AO385" s="177"/>
      <c r="AP385" s="201"/>
      <c r="AR385" s="233"/>
    </row>
    <row r="386" spans="4:44" s="181" customFormat="1">
      <c r="D386" s="197"/>
      <c r="G386" s="199"/>
      <c r="K386" s="197"/>
      <c r="N386" s="199"/>
      <c r="P386" s="207"/>
      <c r="S386" s="207"/>
      <c r="U386" s="236"/>
      <c r="Z386" s="197"/>
      <c r="AB386" s="197"/>
      <c r="AD386" s="197"/>
      <c r="AF386" s="197"/>
      <c r="AH386" s="197"/>
      <c r="AI386" s="199"/>
      <c r="AK386" s="234"/>
      <c r="AO386" s="177"/>
      <c r="AP386" s="201"/>
      <c r="AR386" s="233"/>
    </row>
    <row r="387" spans="4:44" s="181" customFormat="1">
      <c r="D387" s="197"/>
      <c r="G387" s="199"/>
      <c r="K387" s="197"/>
      <c r="N387" s="199"/>
      <c r="P387" s="207"/>
      <c r="S387" s="207"/>
      <c r="U387" s="236"/>
      <c r="Z387" s="197"/>
      <c r="AB387" s="197"/>
      <c r="AD387" s="197"/>
      <c r="AF387" s="197"/>
      <c r="AH387" s="197"/>
      <c r="AI387" s="199"/>
      <c r="AK387" s="234"/>
      <c r="AO387" s="177"/>
      <c r="AP387" s="201"/>
      <c r="AR387" s="233"/>
    </row>
    <row r="388" spans="4:44" s="181" customFormat="1">
      <c r="D388" s="197"/>
      <c r="G388" s="199"/>
      <c r="K388" s="197"/>
      <c r="N388" s="199"/>
      <c r="P388" s="207"/>
      <c r="S388" s="207"/>
      <c r="U388" s="236"/>
      <c r="Z388" s="197"/>
      <c r="AB388" s="197"/>
      <c r="AD388" s="197"/>
      <c r="AF388" s="197"/>
      <c r="AH388" s="197"/>
      <c r="AI388" s="199"/>
      <c r="AK388" s="234"/>
      <c r="AO388" s="177"/>
      <c r="AP388" s="201"/>
      <c r="AR388" s="233"/>
    </row>
    <row r="389" spans="4:44" s="181" customFormat="1">
      <c r="D389" s="197"/>
      <c r="G389" s="199"/>
      <c r="K389" s="197"/>
      <c r="N389" s="199"/>
      <c r="P389" s="207"/>
      <c r="S389" s="207"/>
      <c r="U389" s="236"/>
      <c r="Z389" s="197"/>
      <c r="AB389" s="197"/>
      <c r="AD389" s="197"/>
      <c r="AF389" s="197"/>
      <c r="AH389" s="197"/>
      <c r="AI389" s="199"/>
      <c r="AK389" s="234"/>
      <c r="AO389" s="177"/>
      <c r="AP389" s="201"/>
      <c r="AR389" s="233"/>
    </row>
    <row r="390" spans="4:44" s="181" customFormat="1">
      <c r="D390" s="197"/>
      <c r="G390" s="199"/>
      <c r="K390" s="197"/>
      <c r="N390" s="199"/>
      <c r="P390" s="207"/>
      <c r="S390" s="207"/>
      <c r="U390" s="236"/>
      <c r="Z390" s="197"/>
      <c r="AB390" s="197"/>
      <c r="AD390" s="197"/>
      <c r="AF390" s="197"/>
      <c r="AH390" s="197"/>
      <c r="AI390" s="199"/>
      <c r="AK390" s="234"/>
      <c r="AO390" s="177"/>
      <c r="AP390" s="201"/>
      <c r="AR390" s="233"/>
    </row>
    <row r="391" spans="4:44" s="181" customFormat="1">
      <c r="D391" s="197"/>
      <c r="G391" s="199"/>
      <c r="K391" s="197"/>
      <c r="N391" s="199"/>
      <c r="P391" s="207"/>
      <c r="S391" s="207"/>
      <c r="U391" s="236"/>
      <c r="Z391" s="197"/>
      <c r="AB391" s="197"/>
      <c r="AD391" s="197"/>
      <c r="AF391" s="197"/>
      <c r="AH391" s="197"/>
      <c r="AI391" s="199"/>
      <c r="AK391" s="234"/>
      <c r="AO391" s="177"/>
      <c r="AP391" s="201"/>
      <c r="AR391" s="233"/>
    </row>
    <row r="392" spans="4:44" s="181" customFormat="1">
      <c r="D392" s="197"/>
      <c r="G392" s="199"/>
      <c r="K392" s="197"/>
      <c r="N392" s="199"/>
      <c r="P392" s="207"/>
      <c r="S392" s="207"/>
      <c r="U392" s="236"/>
      <c r="Z392" s="197"/>
      <c r="AB392" s="197"/>
      <c r="AD392" s="197"/>
      <c r="AF392" s="197"/>
      <c r="AH392" s="197"/>
      <c r="AI392" s="199"/>
      <c r="AK392" s="234"/>
      <c r="AO392" s="177"/>
      <c r="AP392" s="201"/>
      <c r="AR392" s="233"/>
    </row>
    <row r="393" spans="4:44" s="181" customFormat="1">
      <c r="D393" s="197"/>
      <c r="G393" s="199"/>
      <c r="K393" s="197"/>
      <c r="N393" s="199"/>
      <c r="P393" s="207"/>
      <c r="S393" s="207"/>
      <c r="U393" s="236"/>
      <c r="Z393" s="197"/>
      <c r="AB393" s="197"/>
      <c r="AD393" s="197"/>
      <c r="AF393" s="197"/>
      <c r="AH393" s="197"/>
      <c r="AI393" s="199"/>
      <c r="AK393" s="234"/>
      <c r="AO393" s="177"/>
      <c r="AP393" s="201"/>
      <c r="AR393" s="233"/>
    </row>
    <row r="394" spans="4:44" s="181" customFormat="1">
      <c r="D394" s="197"/>
      <c r="G394" s="199"/>
      <c r="K394" s="197"/>
      <c r="N394" s="199"/>
      <c r="P394" s="207"/>
      <c r="S394" s="207"/>
      <c r="U394" s="236"/>
      <c r="Z394" s="197"/>
      <c r="AB394" s="197"/>
      <c r="AD394" s="197"/>
      <c r="AF394" s="197"/>
      <c r="AH394" s="197"/>
      <c r="AI394" s="199"/>
      <c r="AK394" s="234"/>
      <c r="AO394" s="177"/>
      <c r="AP394" s="201"/>
      <c r="AR394" s="233"/>
    </row>
    <row r="395" spans="4:44" s="181" customFormat="1">
      <c r="D395" s="197"/>
      <c r="G395" s="199"/>
      <c r="K395" s="197"/>
      <c r="N395" s="199"/>
      <c r="P395" s="207"/>
      <c r="S395" s="207"/>
      <c r="U395" s="236"/>
      <c r="Z395" s="197"/>
      <c r="AB395" s="197"/>
      <c r="AD395" s="197"/>
      <c r="AF395" s="197"/>
      <c r="AH395" s="197"/>
      <c r="AI395" s="199"/>
      <c r="AK395" s="234"/>
      <c r="AO395" s="177"/>
      <c r="AP395" s="201"/>
      <c r="AR395" s="233"/>
    </row>
    <row r="396" spans="4:44" s="181" customFormat="1">
      <c r="D396" s="197"/>
      <c r="G396" s="199"/>
      <c r="K396" s="197"/>
      <c r="N396" s="199"/>
      <c r="P396" s="207"/>
      <c r="S396" s="207"/>
      <c r="U396" s="236"/>
      <c r="Z396" s="197"/>
      <c r="AB396" s="197"/>
      <c r="AD396" s="197"/>
      <c r="AF396" s="197"/>
      <c r="AH396" s="197"/>
      <c r="AI396" s="199"/>
      <c r="AK396" s="234"/>
      <c r="AO396" s="177"/>
      <c r="AP396" s="201"/>
      <c r="AR396" s="233"/>
    </row>
    <row r="397" spans="4:44" s="181" customFormat="1">
      <c r="D397" s="197"/>
      <c r="G397" s="199"/>
      <c r="K397" s="197"/>
      <c r="N397" s="199"/>
      <c r="P397" s="207"/>
      <c r="S397" s="207"/>
      <c r="U397" s="236"/>
      <c r="Z397" s="197"/>
      <c r="AB397" s="197"/>
      <c r="AD397" s="197"/>
      <c r="AF397" s="197"/>
      <c r="AH397" s="197"/>
      <c r="AI397" s="199"/>
      <c r="AK397" s="234"/>
      <c r="AO397" s="177"/>
      <c r="AP397" s="201"/>
      <c r="AR397" s="233"/>
    </row>
    <row r="398" spans="4:44" s="181" customFormat="1">
      <c r="D398" s="197"/>
      <c r="G398" s="199"/>
      <c r="K398" s="197"/>
      <c r="N398" s="199"/>
      <c r="P398" s="207"/>
      <c r="S398" s="207"/>
      <c r="U398" s="236"/>
      <c r="Z398" s="197"/>
      <c r="AB398" s="197"/>
      <c r="AD398" s="197"/>
      <c r="AF398" s="197"/>
      <c r="AH398" s="197"/>
      <c r="AI398" s="199"/>
      <c r="AK398" s="234"/>
      <c r="AO398" s="177"/>
      <c r="AP398" s="201"/>
      <c r="AR398" s="233"/>
    </row>
    <row r="399" spans="4:44" s="181" customFormat="1">
      <c r="D399" s="197"/>
      <c r="G399" s="199"/>
      <c r="K399" s="197"/>
      <c r="N399" s="199"/>
      <c r="P399" s="207"/>
      <c r="S399" s="207"/>
      <c r="U399" s="236"/>
      <c r="Z399" s="197"/>
      <c r="AB399" s="197"/>
      <c r="AD399" s="197"/>
      <c r="AF399" s="197"/>
      <c r="AH399" s="197"/>
      <c r="AI399" s="199"/>
      <c r="AK399" s="234"/>
      <c r="AO399" s="177"/>
      <c r="AP399" s="201"/>
      <c r="AR399" s="233"/>
    </row>
    <row r="400" spans="4:44" s="181" customFormat="1">
      <c r="D400" s="197"/>
      <c r="G400" s="199"/>
      <c r="K400" s="197"/>
      <c r="N400" s="199"/>
      <c r="P400" s="207"/>
      <c r="S400" s="207"/>
      <c r="U400" s="236"/>
      <c r="Z400" s="197"/>
      <c r="AB400" s="197"/>
      <c r="AD400" s="197"/>
      <c r="AF400" s="197"/>
      <c r="AH400" s="197"/>
      <c r="AI400" s="199"/>
      <c r="AK400" s="234"/>
      <c r="AO400" s="177"/>
      <c r="AP400" s="201"/>
      <c r="AR400" s="233"/>
    </row>
    <row r="401" spans="4:44" s="181" customFormat="1">
      <c r="D401" s="197"/>
      <c r="G401" s="199"/>
      <c r="K401" s="197"/>
      <c r="N401" s="199"/>
      <c r="P401" s="207"/>
      <c r="S401" s="207"/>
      <c r="U401" s="236"/>
      <c r="Z401" s="197"/>
      <c r="AB401" s="197"/>
      <c r="AD401" s="197"/>
      <c r="AF401" s="197"/>
      <c r="AH401" s="197"/>
      <c r="AI401" s="199"/>
      <c r="AK401" s="234"/>
      <c r="AO401" s="177"/>
      <c r="AP401" s="201"/>
      <c r="AR401" s="233"/>
    </row>
    <row r="402" spans="4:44" s="181" customFormat="1">
      <c r="D402" s="197"/>
      <c r="G402" s="199"/>
      <c r="K402" s="197"/>
      <c r="N402" s="199"/>
      <c r="P402" s="207"/>
      <c r="S402" s="207"/>
      <c r="U402" s="236"/>
      <c r="Z402" s="197"/>
      <c r="AB402" s="197"/>
      <c r="AD402" s="197"/>
      <c r="AF402" s="197"/>
      <c r="AH402" s="197"/>
      <c r="AI402" s="199"/>
      <c r="AK402" s="234"/>
      <c r="AO402" s="177"/>
      <c r="AP402" s="201"/>
      <c r="AR402" s="233"/>
    </row>
    <row r="403" spans="4:44" s="181" customFormat="1">
      <c r="D403" s="197"/>
      <c r="G403" s="199"/>
      <c r="K403" s="197"/>
      <c r="N403" s="199"/>
      <c r="P403" s="207"/>
      <c r="S403" s="207"/>
      <c r="U403" s="236"/>
      <c r="Z403" s="197"/>
      <c r="AB403" s="197"/>
      <c r="AD403" s="197"/>
      <c r="AF403" s="197"/>
      <c r="AH403" s="197"/>
      <c r="AI403" s="199"/>
      <c r="AK403" s="234"/>
      <c r="AO403" s="177"/>
      <c r="AP403" s="201"/>
      <c r="AR403" s="233"/>
    </row>
    <row r="404" spans="4:44" s="181" customFormat="1">
      <c r="D404" s="197"/>
      <c r="G404" s="199"/>
      <c r="K404" s="197"/>
      <c r="N404" s="199"/>
      <c r="P404" s="207"/>
      <c r="S404" s="207"/>
      <c r="U404" s="236"/>
      <c r="Z404" s="197"/>
      <c r="AB404" s="197"/>
      <c r="AD404" s="197"/>
      <c r="AF404" s="197"/>
      <c r="AH404" s="197"/>
      <c r="AI404" s="199"/>
      <c r="AK404" s="234"/>
      <c r="AO404" s="177"/>
      <c r="AP404" s="201"/>
      <c r="AR404" s="233"/>
    </row>
    <row r="405" spans="4:44" s="181" customFormat="1">
      <c r="D405" s="197"/>
      <c r="G405" s="199"/>
      <c r="K405" s="197"/>
      <c r="N405" s="199"/>
      <c r="P405" s="207"/>
      <c r="S405" s="207"/>
      <c r="U405" s="236"/>
      <c r="Z405" s="197"/>
      <c r="AB405" s="197"/>
      <c r="AD405" s="197"/>
      <c r="AF405" s="197"/>
      <c r="AH405" s="197"/>
      <c r="AI405" s="199"/>
      <c r="AK405" s="234"/>
      <c r="AO405" s="177"/>
      <c r="AP405" s="201"/>
      <c r="AR405" s="233"/>
    </row>
    <row r="406" spans="4:44" s="181" customFormat="1">
      <c r="D406" s="197"/>
      <c r="G406" s="199"/>
      <c r="K406" s="197"/>
      <c r="N406" s="199"/>
      <c r="P406" s="207"/>
      <c r="S406" s="207"/>
      <c r="U406" s="236"/>
      <c r="Z406" s="197"/>
      <c r="AB406" s="197"/>
      <c r="AD406" s="197"/>
      <c r="AF406" s="197"/>
      <c r="AH406" s="197"/>
      <c r="AI406" s="199"/>
      <c r="AK406" s="234"/>
      <c r="AO406" s="177"/>
      <c r="AP406" s="201"/>
      <c r="AR406" s="233"/>
    </row>
    <row r="407" spans="4:44" s="181" customFormat="1">
      <c r="D407" s="197"/>
      <c r="G407" s="199"/>
      <c r="K407" s="197"/>
      <c r="N407" s="199"/>
      <c r="P407" s="207"/>
      <c r="S407" s="207"/>
      <c r="U407" s="236"/>
      <c r="Z407" s="197"/>
      <c r="AB407" s="197"/>
      <c r="AD407" s="197"/>
      <c r="AF407" s="197"/>
      <c r="AH407" s="197"/>
      <c r="AI407" s="199"/>
      <c r="AK407" s="234"/>
      <c r="AO407" s="177"/>
      <c r="AP407" s="201"/>
      <c r="AR407" s="233"/>
    </row>
    <row r="408" spans="4:44" s="181" customFormat="1">
      <c r="D408" s="197"/>
      <c r="G408" s="199"/>
      <c r="K408" s="197"/>
      <c r="N408" s="199"/>
      <c r="P408" s="207"/>
      <c r="S408" s="207"/>
      <c r="U408" s="236"/>
      <c r="Z408" s="197"/>
      <c r="AB408" s="197"/>
      <c r="AD408" s="197"/>
      <c r="AF408" s="197"/>
      <c r="AH408" s="197"/>
      <c r="AI408" s="199"/>
      <c r="AK408" s="234"/>
      <c r="AO408" s="177"/>
      <c r="AP408" s="201"/>
      <c r="AR408" s="233"/>
    </row>
    <row r="409" spans="4:44" s="181" customFormat="1">
      <c r="D409" s="197"/>
      <c r="G409" s="199"/>
      <c r="K409" s="197"/>
      <c r="N409" s="199"/>
      <c r="P409" s="207"/>
      <c r="S409" s="207"/>
      <c r="U409" s="236"/>
      <c r="Z409" s="197"/>
      <c r="AB409" s="197"/>
      <c r="AD409" s="197"/>
      <c r="AF409" s="197"/>
      <c r="AH409" s="197"/>
      <c r="AI409" s="199"/>
      <c r="AK409" s="234"/>
      <c r="AO409" s="177"/>
      <c r="AP409" s="201"/>
      <c r="AR409" s="233"/>
    </row>
    <row r="410" spans="4:44" s="181" customFormat="1">
      <c r="D410" s="197"/>
      <c r="G410" s="199"/>
      <c r="K410" s="197"/>
      <c r="N410" s="199"/>
      <c r="P410" s="207"/>
      <c r="S410" s="207"/>
      <c r="U410" s="236"/>
      <c r="Z410" s="197"/>
      <c r="AB410" s="197"/>
      <c r="AD410" s="197"/>
      <c r="AF410" s="197"/>
      <c r="AH410" s="197"/>
      <c r="AI410" s="199"/>
      <c r="AK410" s="234"/>
      <c r="AO410" s="177"/>
      <c r="AP410" s="201"/>
      <c r="AR410" s="233"/>
    </row>
    <row r="411" spans="4:44" s="181" customFormat="1">
      <c r="D411" s="197"/>
      <c r="G411" s="199"/>
      <c r="K411" s="197"/>
      <c r="N411" s="199"/>
      <c r="P411" s="207"/>
      <c r="S411" s="207"/>
      <c r="U411" s="236"/>
      <c r="Z411" s="197"/>
      <c r="AB411" s="197"/>
      <c r="AD411" s="197"/>
      <c r="AF411" s="197"/>
      <c r="AH411" s="197"/>
      <c r="AI411" s="199"/>
      <c r="AK411" s="234"/>
      <c r="AO411" s="177"/>
      <c r="AP411" s="201"/>
      <c r="AR411" s="233"/>
    </row>
    <row r="412" spans="4:44" s="181" customFormat="1">
      <c r="D412" s="197"/>
      <c r="G412" s="199"/>
      <c r="K412" s="197"/>
      <c r="N412" s="199"/>
      <c r="P412" s="207"/>
      <c r="S412" s="207"/>
      <c r="U412" s="236"/>
      <c r="Z412" s="197"/>
      <c r="AB412" s="197"/>
      <c r="AD412" s="197"/>
      <c r="AF412" s="197"/>
      <c r="AH412" s="197"/>
      <c r="AI412" s="199"/>
      <c r="AK412" s="234"/>
      <c r="AO412" s="177"/>
      <c r="AP412" s="201"/>
      <c r="AR412" s="233"/>
    </row>
    <row r="413" spans="4:44" s="181" customFormat="1">
      <c r="D413" s="197"/>
      <c r="G413" s="199"/>
      <c r="K413" s="197"/>
      <c r="N413" s="199"/>
      <c r="P413" s="207"/>
      <c r="S413" s="207"/>
      <c r="U413" s="236"/>
      <c r="Z413" s="197"/>
      <c r="AB413" s="197"/>
      <c r="AD413" s="197"/>
      <c r="AF413" s="197"/>
      <c r="AH413" s="197"/>
      <c r="AI413" s="199"/>
      <c r="AK413" s="234"/>
      <c r="AO413" s="177"/>
      <c r="AP413" s="201"/>
      <c r="AR413" s="233"/>
    </row>
    <row r="414" spans="4:44" s="181" customFormat="1">
      <c r="D414" s="197"/>
      <c r="G414" s="199"/>
      <c r="K414" s="197"/>
      <c r="N414" s="199"/>
      <c r="P414" s="207"/>
      <c r="S414" s="207"/>
      <c r="U414" s="236"/>
      <c r="Z414" s="197"/>
      <c r="AB414" s="197"/>
      <c r="AD414" s="197"/>
      <c r="AF414" s="197"/>
      <c r="AH414" s="197"/>
      <c r="AI414" s="199"/>
      <c r="AK414" s="234"/>
      <c r="AO414" s="177"/>
      <c r="AP414" s="201"/>
      <c r="AR414" s="233"/>
    </row>
    <row r="415" spans="4:44" s="181" customFormat="1">
      <c r="D415" s="197"/>
      <c r="G415" s="199"/>
      <c r="K415" s="197"/>
      <c r="N415" s="199"/>
      <c r="P415" s="207"/>
      <c r="S415" s="207"/>
      <c r="U415" s="236"/>
      <c r="Z415" s="197"/>
      <c r="AB415" s="197"/>
      <c r="AD415" s="197"/>
      <c r="AF415" s="197"/>
      <c r="AH415" s="197"/>
      <c r="AI415" s="199"/>
      <c r="AK415" s="234"/>
      <c r="AO415" s="177"/>
      <c r="AP415" s="201"/>
      <c r="AR415" s="233"/>
    </row>
    <row r="416" spans="4:44" s="181" customFormat="1">
      <c r="D416" s="197"/>
      <c r="G416" s="199"/>
      <c r="K416" s="197"/>
      <c r="N416" s="199"/>
      <c r="P416" s="207"/>
      <c r="S416" s="207"/>
      <c r="U416" s="236"/>
      <c r="Z416" s="197"/>
      <c r="AB416" s="197"/>
      <c r="AD416" s="197"/>
      <c r="AF416" s="197"/>
      <c r="AH416" s="197"/>
      <c r="AI416" s="199"/>
      <c r="AK416" s="234"/>
      <c r="AO416" s="177"/>
      <c r="AP416" s="201"/>
      <c r="AR416" s="233"/>
    </row>
    <row r="417" spans="4:44" s="181" customFormat="1">
      <c r="D417" s="197"/>
      <c r="G417" s="199"/>
      <c r="K417" s="197"/>
      <c r="N417" s="199"/>
      <c r="P417" s="207"/>
      <c r="S417" s="207"/>
      <c r="U417" s="236"/>
      <c r="Z417" s="197"/>
      <c r="AB417" s="197"/>
      <c r="AD417" s="197"/>
      <c r="AF417" s="197"/>
      <c r="AH417" s="197"/>
      <c r="AI417" s="199"/>
      <c r="AK417" s="234"/>
      <c r="AO417" s="177"/>
      <c r="AP417" s="201"/>
      <c r="AR417" s="233"/>
    </row>
    <row r="418" spans="4:44" s="181" customFormat="1">
      <c r="D418" s="197"/>
      <c r="G418" s="199"/>
      <c r="K418" s="197"/>
      <c r="N418" s="199"/>
      <c r="P418" s="207"/>
      <c r="S418" s="207"/>
      <c r="U418" s="236"/>
      <c r="Z418" s="197"/>
      <c r="AB418" s="197"/>
      <c r="AD418" s="197"/>
      <c r="AF418" s="197"/>
      <c r="AH418" s="197"/>
      <c r="AI418" s="199"/>
      <c r="AK418" s="234"/>
      <c r="AO418" s="177"/>
      <c r="AP418" s="201"/>
      <c r="AR418" s="233"/>
    </row>
    <row r="419" spans="4:44" s="181" customFormat="1">
      <c r="D419" s="197"/>
      <c r="G419" s="199"/>
      <c r="K419" s="197"/>
      <c r="N419" s="199"/>
      <c r="P419" s="207"/>
      <c r="S419" s="207"/>
      <c r="U419" s="236"/>
      <c r="Z419" s="197"/>
      <c r="AB419" s="197"/>
      <c r="AD419" s="197"/>
      <c r="AF419" s="197"/>
      <c r="AH419" s="197"/>
      <c r="AI419" s="199"/>
      <c r="AK419" s="234"/>
      <c r="AO419" s="177"/>
      <c r="AP419" s="201"/>
      <c r="AR419" s="233"/>
    </row>
    <row r="420" spans="4:44" s="181" customFormat="1">
      <c r="D420" s="197"/>
      <c r="G420" s="199"/>
      <c r="K420" s="197"/>
      <c r="N420" s="199"/>
      <c r="P420" s="207"/>
      <c r="S420" s="207"/>
      <c r="U420" s="236"/>
      <c r="Z420" s="197"/>
      <c r="AB420" s="197"/>
      <c r="AD420" s="197"/>
      <c r="AF420" s="197"/>
      <c r="AH420" s="197"/>
      <c r="AI420" s="199"/>
      <c r="AK420" s="234"/>
      <c r="AO420" s="177"/>
      <c r="AP420" s="201"/>
      <c r="AR420" s="233"/>
    </row>
    <row r="421" spans="4:44" s="181" customFormat="1">
      <c r="D421" s="197"/>
      <c r="G421" s="199"/>
      <c r="K421" s="197"/>
      <c r="N421" s="199"/>
      <c r="P421" s="207"/>
      <c r="S421" s="207"/>
      <c r="U421" s="236"/>
      <c r="Z421" s="197"/>
      <c r="AB421" s="197"/>
      <c r="AD421" s="197"/>
      <c r="AF421" s="197"/>
      <c r="AH421" s="197"/>
      <c r="AI421" s="199"/>
      <c r="AK421" s="234"/>
      <c r="AO421" s="177"/>
      <c r="AP421" s="201"/>
      <c r="AR421" s="233"/>
    </row>
    <row r="422" spans="4:44" s="181" customFormat="1">
      <c r="D422" s="197"/>
      <c r="G422" s="199"/>
      <c r="K422" s="197"/>
      <c r="N422" s="199"/>
      <c r="P422" s="207"/>
      <c r="S422" s="207"/>
      <c r="U422" s="236"/>
      <c r="Z422" s="197"/>
      <c r="AB422" s="197"/>
      <c r="AD422" s="197"/>
      <c r="AF422" s="197"/>
      <c r="AH422" s="197"/>
      <c r="AI422" s="199"/>
      <c r="AK422" s="234"/>
      <c r="AO422" s="177"/>
      <c r="AP422" s="201"/>
      <c r="AR422" s="233"/>
    </row>
    <row r="423" spans="4:44" s="181" customFormat="1">
      <c r="D423" s="197"/>
      <c r="G423" s="199"/>
      <c r="K423" s="197"/>
      <c r="N423" s="199"/>
      <c r="P423" s="207"/>
      <c r="S423" s="207"/>
      <c r="U423" s="236"/>
      <c r="Z423" s="197"/>
      <c r="AB423" s="197"/>
      <c r="AD423" s="197"/>
      <c r="AF423" s="197"/>
      <c r="AH423" s="197"/>
      <c r="AI423" s="199"/>
      <c r="AK423" s="234"/>
      <c r="AO423" s="177"/>
      <c r="AP423" s="201"/>
      <c r="AR423" s="233"/>
    </row>
    <row r="424" spans="4:44" s="181" customFormat="1">
      <c r="D424" s="197"/>
      <c r="G424" s="199"/>
      <c r="K424" s="197"/>
      <c r="N424" s="199"/>
      <c r="P424" s="207"/>
      <c r="S424" s="207"/>
      <c r="U424" s="236"/>
      <c r="Z424" s="197"/>
      <c r="AB424" s="197"/>
      <c r="AD424" s="197"/>
      <c r="AF424" s="197"/>
      <c r="AH424" s="197"/>
      <c r="AI424" s="199"/>
      <c r="AK424" s="234"/>
      <c r="AO424" s="177"/>
      <c r="AP424" s="201"/>
      <c r="AR424" s="233"/>
    </row>
    <row r="425" spans="4:44" s="181" customFormat="1">
      <c r="D425" s="197"/>
      <c r="G425" s="199"/>
      <c r="K425" s="197"/>
      <c r="N425" s="199"/>
      <c r="P425" s="207"/>
      <c r="S425" s="207"/>
      <c r="U425" s="236"/>
      <c r="Z425" s="197"/>
      <c r="AB425" s="197"/>
      <c r="AD425" s="197"/>
      <c r="AF425" s="197"/>
      <c r="AH425" s="197"/>
      <c r="AI425" s="199"/>
      <c r="AK425" s="234"/>
      <c r="AO425" s="177"/>
      <c r="AP425" s="201"/>
      <c r="AR425" s="233"/>
    </row>
    <row r="426" spans="4:44" s="181" customFormat="1">
      <c r="D426" s="197"/>
      <c r="G426" s="199"/>
      <c r="K426" s="197"/>
      <c r="N426" s="199"/>
      <c r="P426" s="207"/>
      <c r="S426" s="207"/>
      <c r="U426" s="236"/>
      <c r="Z426" s="197"/>
      <c r="AB426" s="197"/>
      <c r="AD426" s="197"/>
      <c r="AF426" s="197"/>
      <c r="AH426" s="197"/>
      <c r="AI426" s="199"/>
      <c r="AK426" s="234"/>
      <c r="AO426" s="177"/>
      <c r="AP426" s="201"/>
      <c r="AR426" s="233"/>
    </row>
    <row r="427" spans="4:44" s="181" customFormat="1">
      <c r="D427" s="197"/>
      <c r="G427" s="199"/>
      <c r="K427" s="197"/>
      <c r="N427" s="199"/>
      <c r="P427" s="207"/>
      <c r="S427" s="207"/>
      <c r="U427" s="236"/>
      <c r="Z427" s="197"/>
      <c r="AB427" s="197"/>
      <c r="AD427" s="197"/>
      <c r="AF427" s="197"/>
      <c r="AH427" s="197"/>
      <c r="AI427" s="199"/>
      <c r="AK427" s="234"/>
      <c r="AO427" s="177"/>
      <c r="AP427" s="201"/>
      <c r="AR427" s="233"/>
    </row>
    <row r="428" spans="4:44" s="181" customFormat="1">
      <c r="D428" s="197"/>
      <c r="G428" s="199"/>
      <c r="K428" s="197"/>
      <c r="N428" s="199"/>
      <c r="P428" s="207"/>
      <c r="S428" s="207"/>
      <c r="U428" s="236"/>
      <c r="Z428" s="197"/>
      <c r="AB428" s="197"/>
      <c r="AD428" s="197"/>
      <c r="AF428" s="197"/>
      <c r="AH428" s="197"/>
      <c r="AI428" s="199"/>
      <c r="AK428" s="234"/>
      <c r="AO428" s="177"/>
      <c r="AP428" s="201"/>
      <c r="AR428" s="233"/>
    </row>
    <row r="429" spans="4:44" s="181" customFormat="1">
      <c r="D429" s="197"/>
      <c r="G429" s="199"/>
      <c r="K429" s="197"/>
      <c r="N429" s="199"/>
      <c r="P429" s="207"/>
      <c r="S429" s="207"/>
      <c r="U429" s="236"/>
      <c r="Z429" s="197"/>
      <c r="AB429" s="197"/>
      <c r="AD429" s="197"/>
      <c r="AF429" s="197"/>
      <c r="AH429" s="197"/>
      <c r="AI429" s="199"/>
      <c r="AK429" s="234"/>
      <c r="AO429" s="177"/>
      <c r="AP429" s="201"/>
      <c r="AR429" s="233"/>
    </row>
    <row r="430" spans="4:44" s="181" customFormat="1">
      <c r="D430" s="197"/>
      <c r="G430" s="199"/>
      <c r="K430" s="197"/>
      <c r="N430" s="199"/>
      <c r="P430" s="207"/>
      <c r="S430" s="207"/>
      <c r="U430" s="236"/>
      <c r="Z430" s="197"/>
      <c r="AB430" s="197"/>
      <c r="AD430" s="197"/>
      <c r="AF430" s="197"/>
      <c r="AH430" s="197"/>
      <c r="AI430" s="199"/>
      <c r="AK430" s="234"/>
      <c r="AO430" s="177"/>
      <c r="AP430" s="201"/>
      <c r="AR430" s="233"/>
    </row>
    <row r="431" spans="4:44" s="181" customFormat="1">
      <c r="D431" s="197"/>
      <c r="G431" s="199"/>
      <c r="K431" s="197"/>
      <c r="N431" s="199"/>
      <c r="P431" s="207"/>
      <c r="S431" s="207"/>
      <c r="U431" s="236"/>
      <c r="Z431" s="197"/>
      <c r="AB431" s="197"/>
      <c r="AD431" s="197"/>
      <c r="AF431" s="197"/>
      <c r="AH431" s="197"/>
      <c r="AI431" s="199"/>
      <c r="AK431" s="234"/>
      <c r="AO431" s="177"/>
      <c r="AP431" s="201"/>
      <c r="AR431" s="233"/>
    </row>
    <row r="432" spans="4:44" s="181" customFormat="1">
      <c r="D432" s="197"/>
      <c r="G432" s="199"/>
      <c r="K432" s="197"/>
      <c r="N432" s="199"/>
      <c r="P432" s="207"/>
      <c r="S432" s="207"/>
      <c r="U432" s="236"/>
      <c r="Z432" s="197"/>
      <c r="AB432" s="197"/>
      <c r="AD432" s="197"/>
      <c r="AF432" s="197"/>
      <c r="AH432" s="197"/>
      <c r="AI432" s="199"/>
      <c r="AK432" s="234"/>
      <c r="AO432" s="177"/>
      <c r="AP432" s="201"/>
      <c r="AR432" s="233"/>
    </row>
    <row r="433" spans="4:44" s="181" customFormat="1">
      <c r="D433" s="197"/>
      <c r="G433" s="199"/>
      <c r="K433" s="197"/>
      <c r="N433" s="199"/>
      <c r="P433" s="207"/>
      <c r="S433" s="207"/>
      <c r="U433" s="236"/>
      <c r="Z433" s="197"/>
      <c r="AB433" s="197"/>
      <c r="AD433" s="197"/>
      <c r="AF433" s="197"/>
      <c r="AH433" s="197"/>
      <c r="AI433" s="199"/>
      <c r="AK433" s="234"/>
      <c r="AO433" s="177"/>
      <c r="AP433" s="201"/>
      <c r="AR433" s="233"/>
    </row>
    <row r="434" spans="4:44" s="181" customFormat="1">
      <c r="D434" s="197"/>
      <c r="G434" s="199"/>
      <c r="K434" s="197"/>
      <c r="N434" s="199"/>
      <c r="P434" s="207"/>
      <c r="S434" s="207"/>
      <c r="U434" s="236"/>
      <c r="Z434" s="197"/>
      <c r="AB434" s="197"/>
      <c r="AD434" s="197"/>
      <c r="AF434" s="197"/>
      <c r="AH434" s="197"/>
      <c r="AI434" s="199"/>
      <c r="AK434" s="234"/>
      <c r="AO434" s="177"/>
      <c r="AP434" s="201"/>
      <c r="AR434" s="233"/>
    </row>
    <row r="435" spans="4:44" s="181" customFormat="1">
      <c r="D435" s="197"/>
      <c r="G435" s="199"/>
      <c r="K435" s="197"/>
      <c r="N435" s="199"/>
      <c r="P435" s="207"/>
      <c r="S435" s="207"/>
      <c r="U435" s="236"/>
      <c r="Z435" s="197"/>
      <c r="AB435" s="197"/>
      <c r="AD435" s="197"/>
      <c r="AF435" s="197"/>
      <c r="AH435" s="197"/>
      <c r="AI435" s="199"/>
      <c r="AK435" s="234"/>
      <c r="AO435" s="177"/>
      <c r="AP435" s="201"/>
      <c r="AR435" s="233"/>
    </row>
    <row r="436" spans="4:44" s="181" customFormat="1">
      <c r="D436" s="197"/>
      <c r="G436" s="199"/>
      <c r="K436" s="197"/>
      <c r="N436" s="199"/>
      <c r="P436" s="207"/>
      <c r="S436" s="207"/>
      <c r="U436" s="236"/>
      <c r="Z436" s="197"/>
      <c r="AB436" s="197"/>
      <c r="AD436" s="197"/>
      <c r="AF436" s="197"/>
      <c r="AH436" s="197"/>
      <c r="AI436" s="199"/>
      <c r="AK436" s="234"/>
      <c r="AO436" s="177"/>
      <c r="AP436" s="201"/>
      <c r="AR436" s="233"/>
    </row>
    <row r="437" spans="4:44" s="181" customFormat="1">
      <c r="D437" s="197"/>
      <c r="G437" s="199"/>
      <c r="K437" s="197"/>
      <c r="N437" s="199"/>
      <c r="P437" s="207"/>
      <c r="S437" s="207"/>
      <c r="U437" s="236"/>
      <c r="Z437" s="197"/>
      <c r="AB437" s="197"/>
      <c r="AD437" s="197"/>
      <c r="AF437" s="197"/>
      <c r="AH437" s="197"/>
      <c r="AI437" s="199"/>
      <c r="AK437" s="234"/>
      <c r="AO437" s="177"/>
      <c r="AP437" s="201"/>
      <c r="AR437" s="233"/>
    </row>
    <row r="438" spans="4:44" s="181" customFormat="1">
      <c r="D438" s="197"/>
      <c r="G438" s="199"/>
      <c r="K438" s="197"/>
      <c r="N438" s="199"/>
      <c r="P438" s="207"/>
      <c r="S438" s="207"/>
      <c r="U438" s="236"/>
      <c r="Z438" s="197"/>
      <c r="AB438" s="197"/>
      <c r="AD438" s="197"/>
      <c r="AF438" s="197"/>
      <c r="AH438" s="197"/>
      <c r="AI438" s="199"/>
      <c r="AK438" s="234"/>
      <c r="AO438" s="177"/>
      <c r="AP438" s="201"/>
      <c r="AR438" s="233"/>
    </row>
    <row r="439" spans="4:44" s="181" customFormat="1">
      <c r="D439" s="197"/>
      <c r="G439" s="199"/>
      <c r="K439" s="197"/>
      <c r="N439" s="199"/>
      <c r="P439" s="207"/>
      <c r="S439" s="207"/>
      <c r="U439" s="236"/>
      <c r="Z439" s="197"/>
      <c r="AB439" s="197"/>
      <c r="AD439" s="197"/>
      <c r="AF439" s="197"/>
      <c r="AH439" s="197"/>
      <c r="AI439" s="199"/>
      <c r="AK439" s="234"/>
      <c r="AO439" s="177"/>
      <c r="AP439" s="201"/>
      <c r="AR439" s="233"/>
    </row>
    <row r="440" spans="4:44" s="181" customFormat="1">
      <c r="D440" s="197"/>
      <c r="G440" s="199"/>
      <c r="K440" s="197"/>
      <c r="N440" s="199"/>
      <c r="P440" s="207"/>
      <c r="S440" s="207"/>
      <c r="U440" s="236"/>
      <c r="Z440" s="197"/>
      <c r="AB440" s="197"/>
      <c r="AD440" s="197"/>
      <c r="AF440" s="197"/>
      <c r="AH440" s="197"/>
      <c r="AI440" s="199"/>
      <c r="AK440" s="234"/>
      <c r="AO440" s="177"/>
      <c r="AP440" s="201"/>
      <c r="AR440" s="233"/>
    </row>
    <row r="441" spans="4:44" s="181" customFormat="1">
      <c r="D441" s="197"/>
      <c r="G441" s="199"/>
      <c r="K441" s="197"/>
      <c r="N441" s="199"/>
      <c r="P441" s="207"/>
      <c r="S441" s="207"/>
      <c r="U441" s="236"/>
      <c r="Z441" s="197"/>
      <c r="AB441" s="197"/>
      <c r="AD441" s="197"/>
      <c r="AF441" s="197"/>
      <c r="AH441" s="197"/>
      <c r="AI441" s="199"/>
      <c r="AK441" s="234"/>
      <c r="AO441" s="177"/>
      <c r="AP441" s="201"/>
      <c r="AR441" s="233"/>
    </row>
    <row r="442" spans="4:44" s="181" customFormat="1">
      <c r="D442" s="197"/>
      <c r="G442" s="199"/>
      <c r="K442" s="197"/>
      <c r="N442" s="199"/>
      <c r="P442" s="207"/>
      <c r="S442" s="207"/>
      <c r="U442" s="236"/>
      <c r="Z442" s="197"/>
      <c r="AB442" s="197"/>
      <c r="AD442" s="197"/>
      <c r="AF442" s="197"/>
      <c r="AH442" s="197"/>
      <c r="AI442" s="199"/>
      <c r="AK442" s="234"/>
      <c r="AO442" s="177"/>
      <c r="AP442" s="201"/>
      <c r="AR442" s="233"/>
    </row>
    <row r="443" spans="4:44" s="181" customFormat="1">
      <c r="D443" s="197"/>
      <c r="G443" s="199"/>
      <c r="K443" s="197"/>
      <c r="N443" s="199"/>
      <c r="P443" s="207"/>
      <c r="S443" s="207"/>
      <c r="U443" s="236"/>
      <c r="Z443" s="197"/>
      <c r="AB443" s="197"/>
      <c r="AD443" s="197"/>
      <c r="AF443" s="197"/>
      <c r="AH443" s="197"/>
      <c r="AI443" s="199"/>
      <c r="AK443" s="234"/>
      <c r="AO443" s="177"/>
      <c r="AP443" s="201"/>
      <c r="AR443" s="233"/>
    </row>
    <row r="444" spans="4:44" s="181" customFormat="1">
      <c r="D444" s="197"/>
      <c r="G444" s="199"/>
      <c r="K444" s="197"/>
      <c r="N444" s="199"/>
      <c r="P444" s="207"/>
      <c r="S444" s="207"/>
      <c r="U444" s="236"/>
      <c r="Z444" s="197"/>
      <c r="AB444" s="197"/>
      <c r="AD444" s="197"/>
      <c r="AF444" s="197"/>
      <c r="AH444" s="197"/>
      <c r="AI444" s="199"/>
      <c r="AK444" s="234"/>
      <c r="AO444" s="177"/>
      <c r="AP444" s="201"/>
      <c r="AR444" s="233"/>
    </row>
    <row r="445" spans="4:44" s="181" customFormat="1">
      <c r="D445" s="197"/>
      <c r="G445" s="199"/>
      <c r="K445" s="197"/>
      <c r="N445" s="199"/>
      <c r="P445" s="207"/>
      <c r="S445" s="207"/>
      <c r="U445" s="236"/>
      <c r="Z445" s="197"/>
      <c r="AB445" s="197"/>
      <c r="AD445" s="197"/>
      <c r="AF445" s="197"/>
      <c r="AH445" s="197"/>
      <c r="AI445" s="199"/>
      <c r="AK445" s="234"/>
      <c r="AO445" s="177"/>
      <c r="AP445" s="201"/>
      <c r="AR445" s="233"/>
    </row>
    <row r="446" spans="4:44" s="181" customFormat="1">
      <c r="D446" s="197"/>
      <c r="G446" s="199"/>
      <c r="K446" s="197"/>
      <c r="N446" s="199"/>
      <c r="P446" s="207"/>
      <c r="S446" s="207"/>
      <c r="U446" s="236"/>
      <c r="Z446" s="197"/>
      <c r="AB446" s="197"/>
      <c r="AD446" s="197"/>
      <c r="AF446" s="197"/>
      <c r="AH446" s="197"/>
      <c r="AI446" s="199"/>
      <c r="AK446" s="234"/>
      <c r="AO446" s="177"/>
      <c r="AP446" s="201"/>
      <c r="AR446" s="233"/>
    </row>
    <row r="447" spans="4:44" s="181" customFormat="1">
      <c r="D447" s="197"/>
      <c r="G447" s="199"/>
      <c r="K447" s="197"/>
      <c r="N447" s="199"/>
      <c r="P447" s="207"/>
      <c r="S447" s="207"/>
      <c r="U447" s="236"/>
      <c r="Z447" s="197"/>
      <c r="AB447" s="197"/>
      <c r="AD447" s="197"/>
      <c r="AF447" s="197"/>
      <c r="AH447" s="197"/>
      <c r="AI447" s="199"/>
      <c r="AK447" s="234"/>
      <c r="AO447" s="177"/>
      <c r="AP447" s="201"/>
      <c r="AR447" s="233"/>
    </row>
    <row r="448" spans="4:44" s="181" customFormat="1">
      <c r="D448" s="197"/>
      <c r="G448" s="199"/>
      <c r="K448" s="197"/>
      <c r="N448" s="199"/>
      <c r="P448" s="207"/>
      <c r="S448" s="207"/>
      <c r="U448" s="236"/>
      <c r="Z448" s="197"/>
      <c r="AB448" s="197"/>
      <c r="AD448" s="197"/>
      <c r="AF448" s="197"/>
      <c r="AH448" s="197"/>
      <c r="AI448" s="199"/>
      <c r="AK448" s="234"/>
      <c r="AO448" s="177"/>
      <c r="AP448" s="201"/>
      <c r="AR448" s="233"/>
    </row>
    <row r="449" spans="4:44" s="181" customFormat="1">
      <c r="D449" s="197"/>
      <c r="G449" s="199"/>
      <c r="K449" s="197"/>
      <c r="N449" s="199"/>
      <c r="P449" s="207"/>
      <c r="S449" s="207"/>
      <c r="U449" s="236"/>
      <c r="Z449" s="197"/>
      <c r="AB449" s="197"/>
      <c r="AD449" s="197"/>
      <c r="AF449" s="197"/>
      <c r="AH449" s="197"/>
      <c r="AI449" s="199"/>
      <c r="AK449" s="234"/>
      <c r="AO449" s="177"/>
      <c r="AP449" s="201"/>
      <c r="AR449" s="233"/>
    </row>
    <row r="450" spans="4:44" s="181" customFormat="1">
      <c r="D450" s="197"/>
      <c r="G450" s="199"/>
      <c r="K450" s="197"/>
      <c r="N450" s="199"/>
      <c r="P450" s="207"/>
      <c r="S450" s="207"/>
      <c r="U450" s="236"/>
      <c r="Z450" s="197"/>
      <c r="AB450" s="197"/>
      <c r="AD450" s="197"/>
      <c r="AF450" s="197"/>
      <c r="AH450" s="197"/>
      <c r="AI450" s="199"/>
      <c r="AK450" s="234"/>
      <c r="AO450" s="177"/>
      <c r="AP450" s="201"/>
      <c r="AR450" s="233"/>
    </row>
    <row r="451" spans="4:44" s="181" customFormat="1">
      <c r="D451" s="197"/>
      <c r="G451" s="199"/>
      <c r="K451" s="197"/>
      <c r="N451" s="199"/>
      <c r="P451" s="207"/>
      <c r="S451" s="207"/>
      <c r="U451" s="236"/>
      <c r="Z451" s="197"/>
      <c r="AB451" s="197"/>
      <c r="AD451" s="197"/>
      <c r="AF451" s="197"/>
      <c r="AH451" s="197"/>
      <c r="AI451" s="199"/>
      <c r="AK451" s="234"/>
      <c r="AO451" s="177"/>
      <c r="AP451" s="201"/>
      <c r="AR451" s="233"/>
    </row>
    <row r="452" spans="4:44" s="181" customFormat="1">
      <c r="D452" s="197"/>
      <c r="G452" s="199"/>
      <c r="K452" s="197"/>
      <c r="N452" s="199"/>
      <c r="P452" s="207"/>
      <c r="S452" s="207"/>
      <c r="U452" s="236"/>
      <c r="Z452" s="197"/>
      <c r="AB452" s="197"/>
      <c r="AD452" s="197"/>
      <c r="AF452" s="197"/>
      <c r="AH452" s="197"/>
      <c r="AI452" s="199"/>
      <c r="AK452" s="234"/>
      <c r="AO452" s="177"/>
      <c r="AP452" s="201"/>
      <c r="AR452" s="233"/>
    </row>
    <row r="453" spans="4:44" s="181" customFormat="1">
      <c r="D453" s="197"/>
      <c r="G453" s="199"/>
      <c r="K453" s="197"/>
      <c r="N453" s="199"/>
      <c r="P453" s="207"/>
      <c r="S453" s="207"/>
      <c r="U453" s="236"/>
      <c r="Z453" s="197"/>
      <c r="AB453" s="197"/>
      <c r="AD453" s="197"/>
      <c r="AF453" s="197"/>
      <c r="AH453" s="197"/>
      <c r="AI453" s="199"/>
      <c r="AK453" s="234"/>
      <c r="AO453" s="177"/>
      <c r="AP453" s="201"/>
      <c r="AR453" s="233"/>
    </row>
    <row r="454" spans="4:44" s="181" customFormat="1">
      <c r="D454" s="197"/>
      <c r="G454" s="199"/>
      <c r="K454" s="197"/>
      <c r="N454" s="199"/>
      <c r="P454" s="207"/>
      <c r="S454" s="207"/>
      <c r="U454" s="236"/>
      <c r="Z454" s="197"/>
      <c r="AB454" s="197"/>
      <c r="AD454" s="197"/>
      <c r="AF454" s="197"/>
      <c r="AH454" s="197"/>
      <c r="AI454" s="199"/>
      <c r="AK454" s="234"/>
      <c r="AO454" s="177"/>
      <c r="AP454" s="201"/>
      <c r="AR454" s="233"/>
    </row>
    <row r="455" spans="4:44" s="181" customFormat="1">
      <c r="D455" s="197"/>
      <c r="G455" s="199"/>
      <c r="K455" s="197"/>
      <c r="N455" s="199"/>
      <c r="P455" s="207"/>
      <c r="S455" s="207"/>
      <c r="U455" s="236"/>
      <c r="Z455" s="197"/>
      <c r="AB455" s="197"/>
      <c r="AD455" s="197"/>
      <c r="AF455" s="197"/>
      <c r="AH455" s="197"/>
      <c r="AI455" s="199"/>
      <c r="AK455" s="234"/>
      <c r="AO455" s="177"/>
      <c r="AP455" s="201"/>
      <c r="AR455" s="233"/>
    </row>
    <row r="456" spans="4:44" s="181" customFormat="1">
      <c r="D456" s="197"/>
      <c r="G456" s="199"/>
      <c r="K456" s="197"/>
      <c r="N456" s="199"/>
      <c r="P456" s="207"/>
      <c r="S456" s="207"/>
      <c r="U456" s="236"/>
      <c r="Z456" s="197"/>
      <c r="AB456" s="197"/>
      <c r="AD456" s="197"/>
      <c r="AF456" s="197"/>
      <c r="AH456" s="197"/>
      <c r="AI456" s="199"/>
      <c r="AK456" s="234"/>
      <c r="AO456" s="177"/>
      <c r="AP456" s="201"/>
      <c r="AR456" s="233"/>
    </row>
    <row r="457" spans="4:44" s="181" customFormat="1">
      <c r="D457" s="197"/>
      <c r="G457" s="199"/>
      <c r="K457" s="197"/>
      <c r="N457" s="199"/>
      <c r="P457" s="207"/>
      <c r="S457" s="207"/>
      <c r="U457" s="236"/>
      <c r="Z457" s="197"/>
      <c r="AB457" s="197"/>
      <c r="AD457" s="197"/>
      <c r="AF457" s="197"/>
      <c r="AH457" s="197"/>
      <c r="AI457" s="199"/>
      <c r="AK457" s="234"/>
      <c r="AO457" s="177"/>
      <c r="AP457" s="201"/>
      <c r="AR457" s="233"/>
    </row>
    <row r="458" spans="4:44" s="181" customFormat="1">
      <c r="D458" s="197"/>
      <c r="G458" s="199"/>
      <c r="K458" s="197"/>
      <c r="N458" s="199"/>
      <c r="P458" s="207"/>
      <c r="S458" s="207"/>
      <c r="U458" s="236"/>
      <c r="Z458" s="197"/>
      <c r="AB458" s="197"/>
      <c r="AD458" s="197"/>
      <c r="AF458" s="197"/>
      <c r="AH458" s="197"/>
      <c r="AI458" s="199"/>
      <c r="AK458" s="234"/>
      <c r="AO458" s="177"/>
      <c r="AP458" s="201"/>
      <c r="AR458" s="233"/>
    </row>
    <row r="459" spans="4:44" s="181" customFormat="1">
      <c r="D459" s="197"/>
      <c r="G459" s="199"/>
      <c r="K459" s="197"/>
      <c r="N459" s="199"/>
      <c r="P459" s="207"/>
      <c r="S459" s="207"/>
      <c r="U459" s="236"/>
      <c r="Z459" s="197"/>
      <c r="AB459" s="197"/>
      <c r="AD459" s="197"/>
      <c r="AF459" s="197"/>
      <c r="AH459" s="197"/>
      <c r="AI459" s="199"/>
      <c r="AK459" s="234"/>
      <c r="AO459" s="177"/>
      <c r="AP459" s="201"/>
      <c r="AR459" s="233"/>
    </row>
    <row r="460" spans="4:44" s="181" customFormat="1">
      <c r="D460" s="197"/>
      <c r="G460" s="199"/>
      <c r="K460" s="197"/>
      <c r="N460" s="199"/>
      <c r="P460" s="207"/>
      <c r="S460" s="207"/>
      <c r="U460" s="236"/>
      <c r="Z460" s="197"/>
      <c r="AB460" s="197"/>
      <c r="AD460" s="197"/>
      <c r="AF460" s="197"/>
      <c r="AH460" s="197"/>
      <c r="AI460" s="199"/>
      <c r="AK460" s="234"/>
      <c r="AO460" s="177"/>
      <c r="AP460" s="201"/>
      <c r="AR460" s="233"/>
    </row>
    <row r="461" spans="4:44" s="181" customFormat="1">
      <c r="D461" s="197"/>
      <c r="G461" s="199"/>
      <c r="K461" s="197"/>
      <c r="N461" s="199"/>
      <c r="P461" s="207"/>
      <c r="S461" s="207"/>
      <c r="U461" s="236"/>
      <c r="Z461" s="197"/>
      <c r="AB461" s="197"/>
      <c r="AD461" s="197"/>
      <c r="AF461" s="197"/>
      <c r="AH461" s="197"/>
      <c r="AI461" s="199"/>
      <c r="AK461" s="234"/>
      <c r="AO461" s="177"/>
      <c r="AP461" s="201"/>
      <c r="AR461" s="233"/>
    </row>
    <row r="462" spans="4:44" s="181" customFormat="1">
      <c r="D462" s="197"/>
      <c r="G462" s="199"/>
      <c r="K462" s="197"/>
      <c r="N462" s="199"/>
      <c r="P462" s="207"/>
      <c r="S462" s="207"/>
      <c r="U462" s="236"/>
      <c r="Z462" s="197"/>
      <c r="AB462" s="197"/>
      <c r="AD462" s="197"/>
      <c r="AF462" s="197"/>
      <c r="AH462" s="197"/>
      <c r="AI462" s="199"/>
      <c r="AK462" s="234"/>
      <c r="AO462" s="177"/>
      <c r="AP462" s="201"/>
      <c r="AR462" s="233"/>
    </row>
    <row r="463" spans="4:44" s="181" customFormat="1">
      <c r="D463" s="197"/>
      <c r="G463" s="199"/>
      <c r="K463" s="197"/>
      <c r="N463" s="199"/>
      <c r="P463" s="207"/>
      <c r="S463" s="207"/>
      <c r="U463" s="236"/>
      <c r="Z463" s="197"/>
      <c r="AB463" s="197"/>
      <c r="AD463" s="197"/>
      <c r="AF463" s="197"/>
      <c r="AH463" s="197"/>
      <c r="AI463" s="199"/>
      <c r="AK463" s="234"/>
      <c r="AO463" s="177"/>
      <c r="AP463" s="201"/>
      <c r="AR463" s="233"/>
    </row>
    <row r="464" spans="4:44" s="181" customFormat="1">
      <c r="D464" s="197"/>
      <c r="G464" s="199"/>
      <c r="K464" s="197"/>
      <c r="N464" s="199"/>
      <c r="P464" s="207"/>
      <c r="S464" s="207"/>
      <c r="U464" s="236"/>
      <c r="Z464" s="197"/>
      <c r="AB464" s="197"/>
      <c r="AD464" s="197"/>
      <c r="AF464" s="197"/>
      <c r="AH464" s="197"/>
      <c r="AI464" s="199"/>
      <c r="AK464" s="234"/>
      <c r="AO464" s="177"/>
      <c r="AP464" s="201"/>
      <c r="AR464" s="233"/>
    </row>
    <row r="465" spans="4:44" s="181" customFormat="1">
      <c r="D465" s="197"/>
      <c r="G465" s="199"/>
      <c r="K465" s="197"/>
      <c r="N465" s="199"/>
      <c r="P465" s="207"/>
      <c r="S465" s="207"/>
      <c r="U465" s="236"/>
      <c r="Z465" s="197"/>
      <c r="AB465" s="197"/>
      <c r="AD465" s="197"/>
      <c r="AF465" s="197"/>
      <c r="AH465" s="197"/>
      <c r="AI465" s="199"/>
      <c r="AK465" s="234"/>
      <c r="AO465" s="177"/>
      <c r="AP465" s="201"/>
      <c r="AR465" s="233"/>
    </row>
    <row r="466" spans="4:44" s="181" customFormat="1">
      <c r="D466" s="197"/>
      <c r="G466" s="199"/>
      <c r="K466" s="197"/>
      <c r="N466" s="199"/>
      <c r="P466" s="207"/>
      <c r="S466" s="207"/>
      <c r="U466" s="236"/>
      <c r="Z466" s="197"/>
      <c r="AB466" s="197"/>
      <c r="AD466" s="197"/>
      <c r="AF466" s="197"/>
      <c r="AH466" s="197"/>
      <c r="AI466" s="199"/>
      <c r="AK466" s="234"/>
      <c r="AO466" s="177"/>
      <c r="AP466" s="201"/>
      <c r="AR466" s="233"/>
    </row>
    <row r="467" spans="4:44" s="181" customFormat="1">
      <c r="D467" s="197"/>
      <c r="G467" s="199"/>
      <c r="K467" s="197"/>
      <c r="N467" s="199"/>
      <c r="P467" s="207"/>
      <c r="S467" s="207"/>
      <c r="U467" s="236"/>
      <c r="Z467" s="197"/>
      <c r="AB467" s="197"/>
      <c r="AD467" s="197"/>
      <c r="AF467" s="197"/>
      <c r="AH467" s="197"/>
      <c r="AI467" s="199"/>
      <c r="AK467" s="234"/>
      <c r="AO467" s="177"/>
      <c r="AP467" s="201"/>
      <c r="AR467" s="233"/>
    </row>
    <row r="468" spans="4:44" s="181" customFormat="1">
      <c r="D468" s="197"/>
      <c r="G468" s="199"/>
      <c r="K468" s="197"/>
      <c r="N468" s="199"/>
      <c r="P468" s="207"/>
      <c r="S468" s="207"/>
      <c r="U468" s="236"/>
      <c r="Z468" s="197"/>
      <c r="AB468" s="197"/>
      <c r="AD468" s="197"/>
      <c r="AF468" s="197"/>
      <c r="AH468" s="197"/>
      <c r="AI468" s="199"/>
      <c r="AK468" s="234"/>
      <c r="AO468" s="177"/>
      <c r="AP468" s="201"/>
      <c r="AR468" s="233"/>
    </row>
    <row r="469" spans="4:44" s="181" customFormat="1">
      <c r="D469" s="197"/>
      <c r="G469" s="199"/>
      <c r="K469" s="197"/>
      <c r="N469" s="199"/>
      <c r="P469" s="207"/>
      <c r="S469" s="207"/>
      <c r="U469" s="236"/>
      <c r="Z469" s="197"/>
      <c r="AB469" s="197"/>
      <c r="AD469" s="197"/>
      <c r="AF469" s="197"/>
      <c r="AH469" s="197"/>
      <c r="AI469" s="199"/>
      <c r="AK469" s="234"/>
      <c r="AO469" s="177"/>
      <c r="AP469" s="201"/>
      <c r="AR469" s="233"/>
    </row>
    <row r="470" spans="4:44" s="181" customFormat="1">
      <c r="D470" s="197"/>
      <c r="G470" s="199"/>
      <c r="K470" s="197"/>
      <c r="N470" s="199"/>
      <c r="P470" s="207"/>
      <c r="S470" s="207"/>
      <c r="U470" s="236"/>
      <c r="Z470" s="197"/>
      <c r="AB470" s="197"/>
      <c r="AD470" s="197"/>
      <c r="AF470" s="197"/>
      <c r="AH470" s="197"/>
      <c r="AI470" s="199"/>
      <c r="AK470" s="234"/>
      <c r="AO470" s="177"/>
      <c r="AP470" s="201"/>
      <c r="AR470" s="233"/>
    </row>
    <row r="471" spans="4:44" s="181" customFormat="1">
      <c r="D471" s="197"/>
      <c r="G471" s="199"/>
      <c r="K471" s="197"/>
      <c r="N471" s="199"/>
      <c r="P471" s="207"/>
      <c r="S471" s="207"/>
      <c r="U471" s="236"/>
      <c r="Z471" s="197"/>
      <c r="AB471" s="197"/>
      <c r="AD471" s="197"/>
      <c r="AF471" s="197"/>
      <c r="AH471" s="197"/>
      <c r="AI471" s="199"/>
      <c r="AK471" s="234"/>
      <c r="AO471" s="177"/>
      <c r="AP471" s="201"/>
      <c r="AR471" s="233"/>
    </row>
    <row r="472" spans="4:44" s="181" customFormat="1">
      <c r="D472" s="197"/>
      <c r="G472" s="199"/>
      <c r="K472" s="197"/>
      <c r="N472" s="199"/>
      <c r="P472" s="207"/>
      <c r="S472" s="207"/>
      <c r="U472" s="236"/>
      <c r="Z472" s="197"/>
      <c r="AB472" s="197"/>
      <c r="AD472" s="197"/>
      <c r="AF472" s="197"/>
      <c r="AH472" s="197"/>
      <c r="AI472" s="199"/>
      <c r="AK472" s="234"/>
      <c r="AO472" s="177"/>
      <c r="AP472" s="201"/>
      <c r="AR472" s="233"/>
    </row>
    <row r="473" spans="4:44" s="181" customFormat="1">
      <c r="D473" s="197"/>
      <c r="G473" s="199"/>
      <c r="K473" s="197"/>
      <c r="N473" s="199"/>
      <c r="P473" s="207"/>
      <c r="S473" s="207"/>
      <c r="U473" s="236"/>
      <c r="Z473" s="197"/>
      <c r="AB473" s="197"/>
      <c r="AD473" s="197"/>
      <c r="AF473" s="197"/>
      <c r="AH473" s="197"/>
      <c r="AI473" s="199"/>
      <c r="AK473" s="234"/>
      <c r="AO473" s="177"/>
      <c r="AP473" s="201"/>
      <c r="AR473" s="233"/>
    </row>
    <row r="474" spans="4:44" s="181" customFormat="1">
      <c r="D474" s="197"/>
      <c r="G474" s="199"/>
      <c r="K474" s="197"/>
      <c r="N474" s="199"/>
      <c r="P474" s="207"/>
      <c r="S474" s="207"/>
      <c r="U474" s="236"/>
      <c r="Z474" s="197"/>
      <c r="AB474" s="197"/>
      <c r="AD474" s="197"/>
      <c r="AF474" s="197"/>
      <c r="AH474" s="197"/>
      <c r="AI474" s="199"/>
      <c r="AK474" s="234"/>
      <c r="AO474" s="177"/>
      <c r="AP474" s="201"/>
      <c r="AR474" s="233"/>
    </row>
    <row r="475" spans="4:44" s="181" customFormat="1">
      <c r="D475" s="197"/>
      <c r="G475" s="199"/>
      <c r="K475" s="197"/>
      <c r="N475" s="199"/>
      <c r="P475" s="207"/>
      <c r="S475" s="207"/>
      <c r="U475" s="236"/>
      <c r="Z475" s="197"/>
      <c r="AB475" s="197"/>
      <c r="AD475" s="197"/>
      <c r="AF475" s="197"/>
      <c r="AH475" s="197"/>
      <c r="AI475" s="199"/>
      <c r="AK475" s="234"/>
      <c r="AO475" s="177"/>
      <c r="AP475" s="201"/>
      <c r="AR475" s="233"/>
    </row>
    <row r="476" spans="4:44" s="181" customFormat="1">
      <c r="D476" s="197"/>
      <c r="G476" s="199"/>
      <c r="K476" s="197"/>
      <c r="N476" s="199"/>
      <c r="P476" s="207"/>
      <c r="S476" s="207"/>
      <c r="U476" s="236"/>
      <c r="Z476" s="197"/>
      <c r="AB476" s="197"/>
      <c r="AD476" s="197"/>
      <c r="AF476" s="197"/>
      <c r="AH476" s="197"/>
      <c r="AI476" s="199"/>
      <c r="AK476" s="234"/>
      <c r="AO476" s="177"/>
      <c r="AP476" s="201"/>
      <c r="AR476" s="233"/>
    </row>
    <row r="477" spans="4:44" s="181" customFormat="1">
      <c r="D477" s="197"/>
      <c r="G477" s="199"/>
      <c r="K477" s="197"/>
      <c r="N477" s="199"/>
      <c r="P477" s="207"/>
      <c r="S477" s="207"/>
      <c r="U477" s="236"/>
      <c r="Z477" s="197"/>
      <c r="AB477" s="197"/>
      <c r="AD477" s="197"/>
      <c r="AF477" s="197"/>
      <c r="AH477" s="197"/>
      <c r="AI477" s="199"/>
      <c r="AK477" s="234"/>
      <c r="AO477" s="177"/>
      <c r="AP477" s="201"/>
      <c r="AR477" s="233"/>
    </row>
    <row r="478" spans="4:44" s="181" customFormat="1">
      <c r="D478" s="197"/>
      <c r="G478" s="199"/>
      <c r="K478" s="197"/>
      <c r="N478" s="199"/>
      <c r="P478" s="207"/>
      <c r="S478" s="207"/>
      <c r="U478" s="236"/>
      <c r="Z478" s="197"/>
      <c r="AB478" s="197"/>
      <c r="AD478" s="197"/>
      <c r="AF478" s="197"/>
      <c r="AH478" s="197"/>
      <c r="AI478" s="199"/>
      <c r="AK478" s="234"/>
      <c r="AO478" s="177"/>
      <c r="AP478" s="201"/>
      <c r="AR478" s="233"/>
    </row>
    <row r="479" spans="4:44" s="181" customFormat="1">
      <c r="D479" s="197"/>
      <c r="G479" s="199"/>
      <c r="K479" s="197"/>
      <c r="N479" s="199"/>
      <c r="P479" s="207"/>
      <c r="S479" s="207"/>
      <c r="U479" s="236"/>
      <c r="Z479" s="197"/>
      <c r="AB479" s="197"/>
      <c r="AD479" s="197"/>
      <c r="AF479" s="197"/>
      <c r="AH479" s="197"/>
      <c r="AI479" s="199"/>
      <c r="AK479" s="234"/>
      <c r="AO479" s="177"/>
      <c r="AP479" s="201"/>
      <c r="AR479" s="233"/>
    </row>
    <row r="480" spans="4:44" s="181" customFormat="1">
      <c r="D480" s="197"/>
      <c r="G480" s="199"/>
      <c r="K480" s="197"/>
      <c r="N480" s="199"/>
      <c r="P480" s="207"/>
      <c r="S480" s="207"/>
      <c r="U480" s="236"/>
      <c r="Z480" s="197"/>
      <c r="AB480" s="197"/>
      <c r="AD480" s="197"/>
      <c r="AF480" s="197"/>
      <c r="AH480" s="197"/>
      <c r="AI480" s="199"/>
      <c r="AK480" s="234"/>
      <c r="AO480" s="177"/>
      <c r="AP480" s="201"/>
      <c r="AR480" s="233"/>
    </row>
    <row r="481" spans="4:44" s="181" customFormat="1">
      <c r="D481" s="197"/>
      <c r="G481" s="199"/>
      <c r="K481" s="197"/>
      <c r="N481" s="199"/>
      <c r="P481" s="207"/>
      <c r="S481" s="207"/>
      <c r="U481" s="236"/>
      <c r="Z481" s="197"/>
      <c r="AB481" s="197"/>
      <c r="AD481" s="197"/>
      <c r="AF481" s="197"/>
      <c r="AH481" s="197"/>
      <c r="AI481" s="199"/>
      <c r="AK481" s="234"/>
      <c r="AO481" s="177"/>
      <c r="AP481" s="201"/>
      <c r="AR481" s="233"/>
    </row>
    <row r="482" spans="4:44" s="181" customFormat="1">
      <c r="D482" s="197"/>
      <c r="G482" s="199"/>
      <c r="K482" s="197"/>
      <c r="N482" s="199"/>
      <c r="P482" s="207"/>
      <c r="S482" s="207"/>
      <c r="U482" s="236"/>
      <c r="Z482" s="197"/>
      <c r="AB482" s="197"/>
      <c r="AD482" s="197"/>
      <c r="AF482" s="197"/>
      <c r="AH482" s="197"/>
      <c r="AI482" s="199"/>
      <c r="AK482" s="234"/>
      <c r="AO482" s="177"/>
      <c r="AP482" s="201"/>
      <c r="AR482" s="233"/>
    </row>
    <row r="483" spans="4:44" s="181" customFormat="1">
      <c r="D483" s="197"/>
      <c r="G483" s="199"/>
      <c r="K483" s="197"/>
      <c r="N483" s="199"/>
      <c r="P483" s="207"/>
      <c r="S483" s="207"/>
      <c r="U483" s="236"/>
      <c r="Z483" s="197"/>
      <c r="AB483" s="197"/>
      <c r="AD483" s="197"/>
      <c r="AF483" s="197"/>
      <c r="AH483" s="197"/>
      <c r="AI483" s="199"/>
      <c r="AK483" s="234"/>
      <c r="AO483" s="177"/>
      <c r="AP483" s="201"/>
      <c r="AR483" s="233"/>
    </row>
    <row r="484" spans="4:44" s="181" customFormat="1">
      <c r="D484" s="197"/>
      <c r="G484" s="199"/>
      <c r="K484" s="197"/>
      <c r="N484" s="199"/>
      <c r="P484" s="207"/>
      <c r="S484" s="207"/>
      <c r="U484" s="236"/>
      <c r="Z484" s="197"/>
      <c r="AB484" s="197"/>
      <c r="AD484" s="197"/>
      <c r="AF484" s="197"/>
      <c r="AH484" s="197"/>
      <c r="AI484" s="199"/>
      <c r="AK484" s="234"/>
      <c r="AO484" s="177"/>
      <c r="AP484" s="201"/>
      <c r="AR484" s="233"/>
    </row>
    <row r="485" spans="4:44" s="181" customFormat="1">
      <c r="D485" s="197"/>
      <c r="G485" s="199"/>
      <c r="K485" s="197"/>
      <c r="N485" s="199"/>
      <c r="P485" s="207"/>
      <c r="S485" s="207"/>
      <c r="U485" s="236"/>
      <c r="Z485" s="197"/>
      <c r="AB485" s="197"/>
      <c r="AD485" s="197"/>
      <c r="AF485" s="197"/>
      <c r="AH485" s="197"/>
      <c r="AI485" s="199"/>
      <c r="AK485" s="234"/>
      <c r="AO485" s="177"/>
      <c r="AP485" s="201"/>
      <c r="AR485" s="233"/>
    </row>
    <row r="486" spans="4:44" s="181" customFormat="1">
      <c r="D486" s="197"/>
      <c r="G486" s="199"/>
      <c r="K486" s="197"/>
      <c r="N486" s="199"/>
      <c r="P486" s="207"/>
      <c r="S486" s="207"/>
      <c r="U486" s="236"/>
      <c r="Z486" s="197"/>
      <c r="AB486" s="197"/>
      <c r="AD486" s="197"/>
      <c r="AF486" s="197"/>
      <c r="AH486" s="197"/>
      <c r="AI486" s="199"/>
      <c r="AK486" s="234"/>
      <c r="AO486" s="177"/>
      <c r="AP486" s="201"/>
      <c r="AR486" s="233"/>
    </row>
    <row r="487" spans="4:44" s="181" customFormat="1">
      <c r="D487" s="197"/>
      <c r="G487" s="199"/>
      <c r="K487" s="197"/>
      <c r="N487" s="199"/>
      <c r="P487" s="207"/>
      <c r="S487" s="207"/>
      <c r="U487" s="236"/>
      <c r="Z487" s="197"/>
      <c r="AB487" s="197"/>
      <c r="AD487" s="197"/>
      <c r="AF487" s="197"/>
      <c r="AH487" s="197"/>
      <c r="AI487" s="199"/>
      <c r="AK487" s="234"/>
      <c r="AO487" s="177"/>
      <c r="AP487" s="201"/>
      <c r="AR487" s="233"/>
    </row>
    <row r="488" spans="4:44" s="181" customFormat="1">
      <c r="D488" s="197"/>
      <c r="G488" s="199"/>
      <c r="K488" s="197"/>
      <c r="N488" s="199"/>
      <c r="P488" s="207"/>
      <c r="S488" s="207"/>
      <c r="U488" s="236"/>
      <c r="Z488" s="197"/>
      <c r="AB488" s="197"/>
      <c r="AD488" s="197"/>
      <c r="AF488" s="197"/>
      <c r="AH488" s="197"/>
      <c r="AI488" s="199"/>
      <c r="AK488" s="234"/>
      <c r="AO488" s="177"/>
      <c r="AP488" s="201"/>
      <c r="AR488" s="233"/>
    </row>
    <row r="489" spans="4:44" s="181" customFormat="1">
      <c r="D489" s="197"/>
      <c r="G489" s="199"/>
      <c r="K489" s="197"/>
      <c r="N489" s="199"/>
      <c r="P489" s="207"/>
      <c r="S489" s="207"/>
      <c r="U489" s="236"/>
      <c r="Z489" s="197"/>
      <c r="AB489" s="197"/>
      <c r="AD489" s="197"/>
      <c r="AF489" s="197"/>
      <c r="AH489" s="197"/>
      <c r="AI489" s="199"/>
      <c r="AK489" s="234"/>
      <c r="AO489" s="177"/>
      <c r="AP489" s="201"/>
      <c r="AR489" s="233"/>
    </row>
    <row r="490" spans="4:44" s="181" customFormat="1">
      <c r="D490" s="197"/>
      <c r="G490" s="199"/>
      <c r="K490" s="197"/>
      <c r="N490" s="199"/>
      <c r="P490" s="207"/>
      <c r="S490" s="207"/>
      <c r="U490" s="236"/>
      <c r="Z490" s="197"/>
      <c r="AB490" s="197"/>
      <c r="AD490" s="197"/>
      <c r="AF490" s="197"/>
      <c r="AH490" s="197"/>
      <c r="AI490" s="199"/>
      <c r="AK490" s="234"/>
      <c r="AO490" s="177"/>
      <c r="AP490" s="201"/>
      <c r="AR490" s="233"/>
    </row>
    <row r="491" spans="4:44" s="181" customFormat="1">
      <c r="D491" s="197"/>
      <c r="G491" s="199"/>
      <c r="K491" s="197"/>
      <c r="N491" s="199"/>
      <c r="P491" s="207"/>
      <c r="S491" s="207"/>
      <c r="U491" s="236"/>
      <c r="Z491" s="197"/>
      <c r="AB491" s="197"/>
      <c r="AD491" s="197"/>
      <c r="AF491" s="197"/>
      <c r="AH491" s="197"/>
      <c r="AI491" s="199"/>
      <c r="AK491" s="234"/>
      <c r="AO491" s="177"/>
      <c r="AP491" s="201"/>
      <c r="AR491" s="233"/>
    </row>
    <row r="492" spans="4:44" s="181" customFormat="1">
      <c r="D492" s="197"/>
      <c r="G492" s="199"/>
      <c r="K492" s="197"/>
      <c r="N492" s="199"/>
      <c r="P492" s="207"/>
      <c r="S492" s="207"/>
      <c r="U492" s="236"/>
      <c r="Z492" s="197"/>
      <c r="AB492" s="197"/>
      <c r="AD492" s="197"/>
      <c r="AF492" s="197"/>
      <c r="AH492" s="197"/>
      <c r="AI492" s="199"/>
      <c r="AK492" s="234"/>
      <c r="AO492" s="177"/>
      <c r="AP492" s="201"/>
      <c r="AR492" s="233"/>
    </row>
    <row r="493" spans="4:44" s="181" customFormat="1">
      <c r="D493" s="197"/>
      <c r="G493" s="199"/>
      <c r="K493" s="197"/>
      <c r="N493" s="199"/>
      <c r="P493" s="207"/>
      <c r="S493" s="207"/>
      <c r="U493" s="236"/>
      <c r="Z493" s="197"/>
      <c r="AB493" s="197"/>
      <c r="AD493" s="197"/>
      <c r="AF493" s="197"/>
      <c r="AH493" s="197"/>
      <c r="AI493" s="199"/>
      <c r="AK493" s="234"/>
      <c r="AO493" s="177"/>
      <c r="AP493" s="201"/>
      <c r="AR493" s="233"/>
    </row>
    <row r="494" spans="4:44" s="181" customFormat="1">
      <c r="D494" s="197"/>
      <c r="G494" s="199"/>
      <c r="K494" s="197"/>
      <c r="N494" s="199"/>
      <c r="P494" s="207"/>
      <c r="S494" s="207"/>
      <c r="U494" s="236"/>
      <c r="Z494" s="197"/>
      <c r="AB494" s="197"/>
      <c r="AD494" s="197"/>
      <c r="AF494" s="197"/>
      <c r="AH494" s="197"/>
      <c r="AI494" s="199"/>
      <c r="AK494" s="234"/>
      <c r="AO494" s="177"/>
      <c r="AP494" s="201"/>
      <c r="AR494" s="233"/>
    </row>
    <row r="495" spans="4:44" s="181" customFormat="1">
      <c r="D495" s="197"/>
      <c r="G495" s="199"/>
      <c r="K495" s="197"/>
      <c r="N495" s="199"/>
      <c r="P495" s="207"/>
      <c r="S495" s="207"/>
      <c r="U495" s="236"/>
      <c r="Z495" s="197"/>
      <c r="AB495" s="197"/>
      <c r="AD495" s="197"/>
      <c r="AF495" s="197"/>
      <c r="AH495" s="197"/>
      <c r="AI495" s="199"/>
      <c r="AK495" s="234"/>
      <c r="AO495" s="177"/>
      <c r="AP495" s="201"/>
      <c r="AR495" s="233"/>
    </row>
    <row r="496" spans="4:44" s="181" customFormat="1">
      <c r="D496" s="197"/>
      <c r="G496" s="199"/>
      <c r="K496" s="197"/>
      <c r="N496" s="199"/>
      <c r="P496" s="207"/>
      <c r="S496" s="207"/>
      <c r="U496" s="236"/>
      <c r="Z496" s="197"/>
      <c r="AB496" s="197"/>
      <c r="AD496" s="197"/>
      <c r="AF496" s="197"/>
      <c r="AH496" s="197"/>
      <c r="AI496" s="199"/>
      <c r="AK496" s="234"/>
      <c r="AO496" s="177"/>
      <c r="AP496" s="201"/>
      <c r="AR496" s="233"/>
    </row>
    <row r="497" spans="4:44" s="181" customFormat="1">
      <c r="D497" s="197"/>
      <c r="G497" s="199"/>
      <c r="K497" s="197"/>
      <c r="N497" s="199"/>
      <c r="P497" s="207"/>
      <c r="S497" s="207"/>
      <c r="U497" s="236"/>
      <c r="Z497" s="197"/>
      <c r="AB497" s="197"/>
      <c r="AD497" s="197"/>
      <c r="AF497" s="197"/>
      <c r="AH497" s="197"/>
      <c r="AI497" s="199"/>
      <c r="AK497" s="234"/>
      <c r="AO497" s="177"/>
      <c r="AP497" s="201"/>
      <c r="AR497" s="233"/>
    </row>
    <row r="498" spans="4:44" s="181" customFormat="1">
      <c r="D498" s="197"/>
      <c r="G498" s="199"/>
      <c r="K498" s="197"/>
      <c r="N498" s="199"/>
      <c r="P498" s="207"/>
      <c r="S498" s="207"/>
      <c r="U498" s="236"/>
      <c r="Z498" s="197"/>
      <c r="AB498" s="197"/>
      <c r="AD498" s="197"/>
      <c r="AF498" s="197"/>
      <c r="AH498" s="197"/>
      <c r="AI498" s="199"/>
      <c r="AK498" s="234"/>
      <c r="AO498" s="177"/>
      <c r="AP498" s="201"/>
      <c r="AR498" s="233"/>
    </row>
    <row r="499" spans="4:44" s="181" customFormat="1">
      <c r="D499" s="197"/>
      <c r="G499" s="199"/>
      <c r="K499" s="197"/>
      <c r="N499" s="199"/>
      <c r="P499" s="207"/>
      <c r="S499" s="207"/>
      <c r="U499" s="236"/>
      <c r="Z499" s="197"/>
      <c r="AB499" s="197"/>
      <c r="AD499" s="197"/>
      <c r="AF499" s="197"/>
      <c r="AH499" s="197"/>
      <c r="AI499" s="199"/>
      <c r="AK499" s="234"/>
      <c r="AO499" s="177"/>
      <c r="AP499" s="201"/>
      <c r="AR499" s="233"/>
    </row>
    <row r="500" spans="4:44" s="181" customFormat="1">
      <c r="D500" s="197"/>
      <c r="G500" s="199"/>
      <c r="K500" s="197"/>
      <c r="N500" s="199"/>
      <c r="P500" s="207"/>
      <c r="S500" s="207"/>
      <c r="U500" s="236"/>
      <c r="Z500" s="197"/>
      <c r="AB500" s="197"/>
      <c r="AD500" s="197"/>
      <c r="AF500" s="197"/>
      <c r="AH500" s="197"/>
      <c r="AI500" s="199"/>
      <c r="AK500" s="234"/>
      <c r="AO500" s="177"/>
      <c r="AP500" s="201"/>
      <c r="AR500" s="233"/>
    </row>
    <row r="501" spans="4:44" s="181" customFormat="1">
      <c r="D501" s="197"/>
      <c r="G501" s="199"/>
      <c r="K501" s="197"/>
      <c r="N501" s="199"/>
      <c r="P501" s="207"/>
      <c r="S501" s="207"/>
      <c r="U501" s="236"/>
      <c r="Z501" s="197"/>
      <c r="AB501" s="197"/>
      <c r="AD501" s="197"/>
      <c r="AF501" s="197"/>
      <c r="AH501" s="197"/>
      <c r="AI501" s="199"/>
      <c r="AK501" s="234"/>
      <c r="AO501" s="177"/>
      <c r="AP501" s="201"/>
      <c r="AR501" s="233"/>
    </row>
    <row r="502" spans="4:44" s="181" customFormat="1">
      <c r="D502" s="197"/>
      <c r="G502" s="199"/>
      <c r="K502" s="197"/>
      <c r="N502" s="199"/>
      <c r="P502" s="207"/>
      <c r="S502" s="207"/>
      <c r="U502" s="236"/>
      <c r="Z502" s="197"/>
      <c r="AB502" s="197"/>
      <c r="AD502" s="197"/>
      <c r="AF502" s="197"/>
      <c r="AH502" s="197"/>
      <c r="AI502" s="199"/>
      <c r="AK502" s="234"/>
      <c r="AO502" s="177"/>
      <c r="AP502" s="201"/>
      <c r="AR502" s="233"/>
    </row>
    <row r="503" spans="4:44" s="181" customFormat="1">
      <c r="D503" s="197"/>
      <c r="G503" s="199"/>
      <c r="K503" s="197"/>
      <c r="N503" s="199"/>
      <c r="P503" s="207"/>
      <c r="S503" s="207"/>
      <c r="U503" s="236"/>
      <c r="Z503" s="197"/>
      <c r="AB503" s="197"/>
      <c r="AD503" s="197"/>
      <c r="AF503" s="197"/>
      <c r="AH503" s="197"/>
      <c r="AI503" s="199"/>
      <c r="AK503" s="234"/>
      <c r="AO503" s="177"/>
      <c r="AP503" s="201"/>
      <c r="AR503" s="233"/>
    </row>
    <row r="504" spans="4:44" s="181" customFormat="1">
      <c r="D504" s="197"/>
      <c r="G504" s="199"/>
      <c r="K504" s="197"/>
      <c r="N504" s="199"/>
      <c r="P504" s="207"/>
      <c r="S504" s="207"/>
      <c r="U504" s="236"/>
      <c r="Z504" s="197"/>
      <c r="AB504" s="197"/>
      <c r="AD504" s="197"/>
      <c r="AF504" s="197"/>
      <c r="AH504" s="197"/>
      <c r="AI504" s="199"/>
      <c r="AK504" s="234"/>
      <c r="AO504" s="177"/>
      <c r="AP504" s="201"/>
      <c r="AR504" s="233"/>
    </row>
    <row r="505" spans="4:44" s="181" customFormat="1">
      <c r="D505" s="197"/>
      <c r="G505" s="199"/>
      <c r="K505" s="197"/>
      <c r="N505" s="199"/>
      <c r="P505" s="207"/>
      <c r="S505" s="207"/>
      <c r="U505" s="236"/>
      <c r="Z505" s="197"/>
      <c r="AB505" s="197"/>
      <c r="AD505" s="197"/>
      <c r="AF505" s="197"/>
      <c r="AH505" s="197"/>
      <c r="AI505" s="199"/>
      <c r="AK505" s="234"/>
      <c r="AO505" s="177"/>
      <c r="AP505" s="201"/>
      <c r="AR505" s="233"/>
    </row>
    <row r="506" spans="4:44" s="181" customFormat="1">
      <c r="D506" s="197"/>
      <c r="G506" s="199"/>
      <c r="K506" s="197"/>
      <c r="N506" s="199"/>
      <c r="P506" s="207"/>
      <c r="S506" s="207"/>
      <c r="U506" s="236"/>
      <c r="Z506" s="197"/>
      <c r="AB506" s="197"/>
      <c r="AD506" s="197"/>
      <c r="AF506" s="197"/>
      <c r="AH506" s="197"/>
      <c r="AI506" s="199"/>
      <c r="AK506" s="234"/>
      <c r="AO506" s="177"/>
      <c r="AP506" s="201"/>
      <c r="AR506" s="233"/>
    </row>
    <row r="507" spans="4:44" s="181" customFormat="1">
      <c r="D507" s="197"/>
      <c r="G507" s="199"/>
      <c r="K507" s="197"/>
      <c r="N507" s="199"/>
      <c r="P507" s="207"/>
      <c r="S507" s="207"/>
      <c r="U507" s="236"/>
      <c r="Z507" s="197"/>
      <c r="AB507" s="197"/>
      <c r="AD507" s="197"/>
      <c r="AF507" s="197"/>
      <c r="AH507" s="197"/>
      <c r="AI507" s="199"/>
      <c r="AK507" s="234"/>
      <c r="AO507" s="177"/>
      <c r="AP507" s="201"/>
      <c r="AR507" s="233"/>
    </row>
    <row r="508" spans="4:44" s="181" customFormat="1">
      <c r="D508" s="197"/>
      <c r="G508" s="199"/>
      <c r="K508" s="197"/>
      <c r="N508" s="199"/>
      <c r="P508" s="207"/>
      <c r="S508" s="207"/>
      <c r="U508" s="236"/>
      <c r="Z508" s="197"/>
      <c r="AB508" s="197"/>
      <c r="AD508" s="197"/>
      <c r="AF508" s="197"/>
      <c r="AH508" s="197"/>
      <c r="AI508" s="199"/>
      <c r="AK508" s="234"/>
      <c r="AO508" s="177"/>
      <c r="AP508" s="201"/>
      <c r="AR508" s="233"/>
    </row>
    <row r="509" spans="4:44" s="181" customFormat="1">
      <c r="D509" s="197"/>
      <c r="G509" s="199"/>
      <c r="K509" s="197"/>
      <c r="N509" s="199"/>
      <c r="P509" s="207"/>
      <c r="S509" s="207"/>
      <c r="U509" s="236"/>
      <c r="Z509" s="197"/>
      <c r="AB509" s="197"/>
      <c r="AD509" s="197"/>
      <c r="AF509" s="197"/>
      <c r="AH509" s="197"/>
      <c r="AI509" s="199"/>
      <c r="AK509" s="234"/>
      <c r="AO509" s="177"/>
      <c r="AP509" s="201"/>
      <c r="AR509" s="233"/>
    </row>
    <row r="510" spans="4:44" s="181" customFormat="1">
      <c r="D510" s="197"/>
      <c r="G510" s="199"/>
      <c r="K510" s="197"/>
      <c r="N510" s="199"/>
      <c r="P510" s="207"/>
      <c r="S510" s="207"/>
      <c r="U510" s="236"/>
      <c r="Z510" s="197"/>
      <c r="AB510" s="197"/>
      <c r="AD510" s="197"/>
      <c r="AF510" s="197"/>
      <c r="AH510" s="197"/>
      <c r="AI510" s="199"/>
      <c r="AK510" s="234"/>
      <c r="AO510" s="177"/>
      <c r="AP510" s="201"/>
      <c r="AR510" s="233"/>
    </row>
    <row r="511" spans="4:44" s="181" customFormat="1">
      <c r="D511" s="197"/>
      <c r="G511" s="199"/>
      <c r="K511" s="197"/>
      <c r="N511" s="199"/>
      <c r="P511" s="207"/>
      <c r="S511" s="207"/>
      <c r="U511" s="236"/>
      <c r="Z511" s="197"/>
      <c r="AB511" s="197"/>
      <c r="AD511" s="197"/>
      <c r="AF511" s="197"/>
      <c r="AH511" s="197"/>
      <c r="AI511" s="199"/>
      <c r="AK511" s="234"/>
      <c r="AO511" s="177"/>
      <c r="AP511" s="201"/>
      <c r="AR511" s="233"/>
    </row>
    <row r="512" spans="4:44" s="181" customFormat="1">
      <c r="D512" s="197"/>
      <c r="G512" s="199"/>
      <c r="K512" s="197"/>
      <c r="N512" s="199"/>
      <c r="P512" s="207"/>
      <c r="S512" s="207"/>
      <c r="U512" s="236"/>
      <c r="Z512" s="197"/>
      <c r="AB512" s="197"/>
      <c r="AD512" s="197"/>
      <c r="AF512" s="197"/>
      <c r="AH512" s="197"/>
      <c r="AI512" s="199"/>
      <c r="AK512" s="234"/>
      <c r="AO512" s="177"/>
      <c r="AP512" s="201"/>
      <c r="AR512" s="233"/>
    </row>
    <row r="513" spans="4:44" s="181" customFormat="1">
      <c r="D513" s="197"/>
      <c r="G513" s="199"/>
      <c r="K513" s="197"/>
      <c r="N513" s="199"/>
      <c r="P513" s="207"/>
      <c r="S513" s="207"/>
      <c r="U513" s="236"/>
      <c r="Z513" s="197"/>
      <c r="AB513" s="197"/>
      <c r="AD513" s="197"/>
      <c r="AF513" s="197"/>
      <c r="AH513" s="197"/>
      <c r="AI513" s="199"/>
      <c r="AK513" s="234"/>
      <c r="AO513" s="177"/>
      <c r="AP513" s="201"/>
      <c r="AR513" s="233"/>
    </row>
    <row r="514" spans="4:44" s="181" customFormat="1">
      <c r="D514" s="197"/>
      <c r="G514" s="199"/>
      <c r="K514" s="197"/>
      <c r="N514" s="199"/>
      <c r="P514" s="207"/>
      <c r="S514" s="207"/>
      <c r="U514" s="236"/>
      <c r="Z514" s="197"/>
      <c r="AB514" s="197"/>
      <c r="AD514" s="197"/>
      <c r="AF514" s="197"/>
      <c r="AH514" s="197"/>
      <c r="AI514" s="199"/>
      <c r="AK514" s="234"/>
      <c r="AO514" s="177"/>
      <c r="AP514" s="201"/>
      <c r="AR514" s="233"/>
    </row>
    <row r="515" spans="4:44" s="181" customFormat="1">
      <c r="D515" s="197"/>
      <c r="G515" s="199"/>
      <c r="K515" s="197"/>
      <c r="N515" s="199"/>
      <c r="P515" s="207"/>
      <c r="S515" s="207"/>
      <c r="U515" s="236"/>
      <c r="Z515" s="197"/>
      <c r="AB515" s="197"/>
      <c r="AD515" s="197"/>
      <c r="AF515" s="197"/>
      <c r="AH515" s="197"/>
      <c r="AI515" s="199"/>
      <c r="AK515" s="234"/>
      <c r="AO515" s="177"/>
      <c r="AP515" s="201"/>
      <c r="AR515" s="233"/>
    </row>
    <row r="516" spans="4:44" s="181" customFormat="1">
      <c r="D516" s="197"/>
      <c r="G516" s="199"/>
      <c r="K516" s="197"/>
      <c r="N516" s="199"/>
      <c r="P516" s="207"/>
      <c r="S516" s="207"/>
      <c r="U516" s="236"/>
      <c r="Z516" s="197"/>
      <c r="AB516" s="197"/>
      <c r="AD516" s="197"/>
      <c r="AF516" s="197"/>
      <c r="AH516" s="197"/>
      <c r="AI516" s="199"/>
      <c r="AK516" s="234"/>
      <c r="AO516" s="177"/>
      <c r="AP516" s="201"/>
      <c r="AR516" s="233"/>
    </row>
    <row r="517" spans="4:44" s="181" customFormat="1">
      <c r="D517" s="197"/>
      <c r="G517" s="199"/>
      <c r="K517" s="197"/>
      <c r="N517" s="199"/>
      <c r="P517" s="207"/>
      <c r="S517" s="207"/>
      <c r="U517" s="236"/>
      <c r="Z517" s="197"/>
      <c r="AB517" s="197"/>
      <c r="AD517" s="197"/>
      <c r="AF517" s="197"/>
      <c r="AH517" s="197"/>
      <c r="AI517" s="199"/>
      <c r="AK517" s="234"/>
      <c r="AO517" s="177"/>
      <c r="AP517" s="201"/>
      <c r="AR517" s="233"/>
    </row>
    <row r="518" spans="4:44" s="181" customFormat="1">
      <c r="D518" s="197"/>
      <c r="G518" s="199"/>
      <c r="K518" s="197"/>
      <c r="N518" s="199"/>
      <c r="P518" s="207"/>
      <c r="S518" s="207"/>
      <c r="U518" s="236"/>
      <c r="Z518" s="197"/>
      <c r="AB518" s="197"/>
      <c r="AD518" s="197"/>
      <c r="AF518" s="197"/>
      <c r="AH518" s="197"/>
      <c r="AI518" s="199"/>
      <c r="AK518" s="234"/>
      <c r="AO518" s="177"/>
      <c r="AP518" s="201"/>
      <c r="AR518" s="233"/>
    </row>
    <row r="519" spans="4:44" s="181" customFormat="1">
      <c r="D519" s="197"/>
      <c r="G519" s="199"/>
      <c r="K519" s="197"/>
      <c r="N519" s="199"/>
      <c r="P519" s="207"/>
      <c r="S519" s="207"/>
      <c r="U519" s="236"/>
      <c r="Z519" s="197"/>
      <c r="AB519" s="197"/>
      <c r="AD519" s="197"/>
      <c r="AF519" s="197"/>
      <c r="AH519" s="197"/>
      <c r="AI519" s="199"/>
      <c r="AK519" s="234"/>
      <c r="AO519" s="177"/>
      <c r="AP519" s="201"/>
      <c r="AR519" s="233"/>
    </row>
    <row r="520" spans="4:44" s="181" customFormat="1">
      <c r="D520" s="197"/>
      <c r="G520" s="199"/>
      <c r="K520" s="197"/>
      <c r="N520" s="199"/>
      <c r="P520" s="207"/>
      <c r="S520" s="207"/>
      <c r="U520" s="236"/>
      <c r="Z520" s="197"/>
      <c r="AB520" s="197"/>
      <c r="AD520" s="197"/>
      <c r="AF520" s="197"/>
      <c r="AH520" s="197"/>
      <c r="AI520" s="199"/>
      <c r="AK520" s="234"/>
      <c r="AO520" s="177"/>
      <c r="AP520" s="201"/>
      <c r="AR520" s="233"/>
    </row>
    <row r="521" spans="4:44" s="181" customFormat="1">
      <c r="D521" s="197"/>
      <c r="G521" s="199"/>
      <c r="K521" s="197"/>
      <c r="N521" s="199"/>
      <c r="P521" s="207"/>
      <c r="S521" s="207"/>
      <c r="U521" s="236"/>
      <c r="Z521" s="197"/>
      <c r="AB521" s="197"/>
      <c r="AD521" s="197"/>
      <c r="AF521" s="197"/>
      <c r="AH521" s="197"/>
      <c r="AI521" s="199"/>
      <c r="AK521" s="234"/>
      <c r="AO521" s="177"/>
      <c r="AP521" s="201"/>
      <c r="AR521" s="233"/>
    </row>
    <row r="522" spans="4:44" s="181" customFormat="1">
      <c r="D522" s="197"/>
      <c r="G522" s="199"/>
      <c r="K522" s="197"/>
      <c r="N522" s="199"/>
      <c r="P522" s="207"/>
      <c r="S522" s="207"/>
      <c r="U522" s="236"/>
      <c r="Z522" s="197"/>
      <c r="AB522" s="197"/>
      <c r="AD522" s="197"/>
      <c r="AF522" s="197"/>
      <c r="AH522" s="197"/>
      <c r="AI522" s="199"/>
      <c r="AK522" s="234"/>
      <c r="AO522" s="177"/>
      <c r="AP522" s="201"/>
      <c r="AR522" s="233"/>
    </row>
    <row r="523" spans="4:44" s="181" customFormat="1">
      <c r="D523" s="197"/>
      <c r="G523" s="199"/>
      <c r="K523" s="197"/>
      <c r="N523" s="199"/>
      <c r="P523" s="207"/>
      <c r="S523" s="207"/>
      <c r="U523" s="236"/>
      <c r="Z523" s="197"/>
      <c r="AB523" s="197"/>
      <c r="AD523" s="197"/>
      <c r="AF523" s="197"/>
      <c r="AH523" s="197"/>
      <c r="AI523" s="199"/>
      <c r="AK523" s="234"/>
      <c r="AO523" s="177"/>
      <c r="AP523" s="201"/>
      <c r="AR523" s="233"/>
    </row>
    <row r="524" spans="4:44" s="181" customFormat="1">
      <c r="D524" s="197"/>
      <c r="G524" s="199"/>
      <c r="K524" s="197"/>
      <c r="N524" s="199"/>
      <c r="P524" s="207"/>
      <c r="S524" s="207"/>
      <c r="U524" s="236"/>
      <c r="Z524" s="197"/>
      <c r="AB524" s="197"/>
      <c r="AD524" s="197"/>
      <c r="AF524" s="197"/>
      <c r="AH524" s="197"/>
      <c r="AI524" s="199"/>
      <c r="AK524" s="234"/>
      <c r="AO524" s="177"/>
      <c r="AP524" s="201"/>
      <c r="AR524" s="233"/>
    </row>
    <row r="525" spans="4:44" s="181" customFormat="1">
      <c r="D525" s="197"/>
      <c r="G525" s="199"/>
      <c r="K525" s="197"/>
      <c r="N525" s="199"/>
      <c r="P525" s="207"/>
      <c r="S525" s="207"/>
      <c r="U525" s="236"/>
      <c r="Z525" s="197"/>
      <c r="AB525" s="197"/>
      <c r="AD525" s="197"/>
      <c r="AF525" s="197"/>
      <c r="AH525" s="197"/>
      <c r="AI525" s="199"/>
      <c r="AK525" s="234"/>
      <c r="AO525" s="177"/>
      <c r="AP525" s="201"/>
      <c r="AR525" s="233"/>
    </row>
    <row r="526" spans="4:44" s="181" customFormat="1">
      <c r="D526" s="197"/>
      <c r="G526" s="199"/>
      <c r="K526" s="197"/>
      <c r="N526" s="199"/>
      <c r="P526" s="207"/>
      <c r="S526" s="207"/>
      <c r="U526" s="236"/>
      <c r="Z526" s="197"/>
      <c r="AB526" s="197"/>
      <c r="AD526" s="197"/>
      <c r="AF526" s="197"/>
      <c r="AH526" s="197"/>
      <c r="AI526" s="199"/>
      <c r="AK526" s="234"/>
      <c r="AO526" s="177"/>
      <c r="AP526" s="201"/>
      <c r="AR526" s="233"/>
    </row>
    <row r="527" spans="4:44" s="181" customFormat="1">
      <c r="D527" s="197"/>
      <c r="G527" s="199"/>
      <c r="K527" s="197"/>
      <c r="N527" s="199"/>
      <c r="P527" s="207"/>
      <c r="S527" s="207"/>
      <c r="U527" s="236"/>
      <c r="Z527" s="197"/>
      <c r="AB527" s="197"/>
      <c r="AD527" s="197"/>
      <c r="AF527" s="197"/>
      <c r="AH527" s="197"/>
      <c r="AI527" s="199"/>
      <c r="AK527" s="234"/>
      <c r="AO527" s="177"/>
      <c r="AP527" s="201"/>
      <c r="AR527" s="233"/>
    </row>
    <row r="528" spans="4:44" s="181" customFormat="1">
      <c r="D528" s="197"/>
      <c r="G528" s="199"/>
      <c r="K528" s="197"/>
      <c r="N528" s="199"/>
      <c r="P528" s="207"/>
      <c r="S528" s="207"/>
      <c r="U528" s="236"/>
      <c r="Z528" s="197"/>
      <c r="AB528" s="197"/>
      <c r="AD528" s="197"/>
      <c r="AF528" s="197"/>
      <c r="AH528" s="197"/>
      <c r="AI528" s="199"/>
      <c r="AK528" s="234"/>
      <c r="AO528" s="177"/>
      <c r="AP528" s="201"/>
      <c r="AR528" s="233"/>
    </row>
    <row r="529" spans="4:44" s="181" customFormat="1">
      <c r="D529" s="197"/>
      <c r="G529" s="199"/>
      <c r="K529" s="197"/>
      <c r="N529" s="199"/>
      <c r="P529" s="207"/>
      <c r="S529" s="207"/>
      <c r="U529" s="236"/>
      <c r="Z529" s="197"/>
      <c r="AB529" s="197"/>
      <c r="AD529" s="197"/>
      <c r="AF529" s="197"/>
      <c r="AH529" s="197"/>
      <c r="AI529" s="199"/>
      <c r="AK529" s="234"/>
      <c r="AO529" s="177"/>
      <c r="AP529" s="201"/>
      <c r="AR529" s="233"/>
    </row>
    <row r="530" spans="4:44" s="181" customFormat="1">
      <c r="D530" s="197"/>
      <c r="G530" s="199"/>
      <c r="K530" s="197"/>
      <c r="N530" s="199"/>
      <c r="P530" s="207"/>
      <c r="S530" s="207"/>
      <c r="U530" s="236"/>
      <c r="Z530" s="197"/>
      <c r="AB530" s="197"/>
      <c r="AD530" s="197"/>
      <c r="AF530" s="197"/>
      <c r="AH530" s="197"/>
      <c r="AI530" s="199"/>
      <c r="AK530" s="234"/>
      <c r="AO530" s="177"/>
      <c r="AP530" s="201"/>
      <c r="AR530" s="233"/>
    </row>
    <row r="531" spans="4:44" s="181" customFormat="1">
      <c r="D531" s="197"/>
      <c r="G531" s="199"/>
      <c r="K531" s="197"/>
      <c r="N531" s="199"/>
      <c r="P531" s="207"/>
      <c r="S531" s="207"/>
      <c r="U531" s="236"/>
      <c r="Z531" s="197"/>
      <c r="AB531" s="197"/>
      <c r="AD531" s="197"/>
      <c r="AF531" s="197"/>
      <c r="AH531" s="197"/>
      <c r="AI531" s="199"/>
      <c r="AK531" s="234"/>
      <c r="AO531" s="177"/>
      <c r="AP531" s="201"/>
      <c r="AR531" s="233"/>
    </row>
    <row r="532" spans="4:44" s="181" customFormat="1">
      <c r="D532" s="197"/>
      <c r="G532" s="199"/>
      <c r="K532" s="197"/>
      <c r="N532" s="199"/>
      <c r="P532" s="207"/>
      <c r="S532" s="207"/>
      <c r="U532" s="236"/>
      <c r="Z532" s="197"/>
      <c r="AB532" s="197"/>
      <c r="AD532" s="197"/>
      <c r="AF532" s="197"/>
      <c r="AH532" s="197"/>
      <c r="AI532" s="199"/>
      <c r="AK532" s="234"/>
      <c r="AO532" s="177"/>
      <c r="AP532" s="201"/>
      <c r="AR532" s="233"/>
    </row>
    <row r="533" spans="4:44" s="181" customFormat="1">
      <c r="D533" s="197"/>
      <c r="G533" s="199"/>
      <c r="K533" s="197"/>
      <c r="N533" s="199"/>
      <c r="P533" s="207"/>
      <c r="S533" s="207"/>
      <c r="U533" s="236"/>
      <c r="Z533" s="197"/>
      <c r="AB533" s="197"/>
      <c r="AD533" s="197"/>
      <c r="AF533" s="197"/>
      <c r="AH533" s="197"/>
      <c r="AI533" s="199"/>
      <c r="AK533" s="234"/>
      <c r="AO533" s="177"/>
      <c r="AP533" s="201"/>
      <c r="AR533" s="233"/>
    </row>
    <row r="534" spans="4:44" s="181" customFormat="1">
      <c r="D534" s="197"/>
      <c r="G534" s="199"/>
      <c r="K534" s="197"/>
      <c r="N534" s="199"/>
      <c r="P534" s="207"/>
      <c r="S534" s="207"/>
      <c r="U534" s="236"/>
      <c r="Z534" s="197"/>
      <c r="AB534" s="197"/>
      <c r="AD534" s="197"/>
      <c r="AF534" s="197"/>
      <c r="AH534" s="197"/>
      <c r="AI534" s="199"/>
      <c r="AK534" s="234"/>
      <c r="AO534" s="177"/>
      <c r="AP534" s="201"/>
      <c r="AR534" s="233"/>
    </row>
    <row r="535" spans="4:44" s="181" customFormat="1">
      <c r="D535" s="197"/>
      <c r="G535" s="199"/>
      <c r="K535" s="197"/>
      <c r="N535" s="199"/>
      <c r="P535" s="207"/>
      <c r="S535" s="207"/>
      <c r="U535" s="236"/>
      <c r="Z535" s="197"/>
      <c r="AB535" s="197"/>
      <c r="AD535" s="197"/>
      <c r="AF535" s="197"/>
      <c r="AH535" s="197"/>
      <c r="AI535" s="199"/>
      <c r="AK535" s="234"/>
      <c r="AO535" s="177"/>
      <c r="AP535" s="201"/>
      <c r="AR535" s="233"/>
    </row>
    <row r="536" spans="4:44" s="181" customFormat="1">
      <c r="D536" s="197"/>
      <c r="G536" s="199"/>
      <c r="K536" s="197"/>
      <c r="N536" s="199"/>
      <c r="P536" s="207"/>
      <c r="S536" s="207"/>
      <c r="U536" s="236"/>
      <c r="Z536" s="197"/>
      <c r="AB536" s="197"/>
      <c r="AD536" s="197"/>
      <c r="AF536" s="197"/>
      <c r="AH536" s="197"/>
      <c r="AI536" s="199"/>
      <c r="AK536" s="234"/>
      <c r="AO536" s="177"/>
      <c r="AP536" s="201"/>
      <c r="AR536" s="233"/>
    </row>
    <row r="537" spans="4:44" s="181" customFormat="1">
      <c r="D537" s="197"/>
      <c r="G537" s="199"/>
      <c r="K537" s="197"/>
      <c r="N537" s="199"/>
      <c r="P537" s="207"/>
      <c r="S537" s="207"/>
      <c r="U537" s="236"/>
      <c r="Z537" s="197"/>
      <c r="AB537" s="197"/>
      <c r="AD537" s="197"/>
      <c r="AF537" s="197"/>
      <c r="AH537" s="197"/>
      <c r="AI537" s="199"/>
      <c r="AK537" s="234"/>
      <c r="AO537" s="177"/>
      <c r="AP537" s="201"/>
      <c r="AR537" s="233"/>
    </row>
    <row r="538" spans="4:44" s="181" customFormat="1">
      <c r="D538" s="197"/>
      <c r="G538" s="199"/>
      <c r="K538" s="197"/>
      <c r="N538" s="199"/>
      <c r="P538" s="207"/>
      <c r="S538" s="207"/>
      <c r="U538" s="236"/>
      <c r="Z538" s="197"/>
      <c r="AB538" s="197"/>
      <c r="AD538" s="197"/>
      <c r="AF538" s="197"/>
      <c r="AH538" s="197"/>
      <c r="AI538" s="199"/>
      <c r="AK538" s="234"/>
      <c r="AO538" s="177"/>
      <c r="AP538" s="201"/>
      <c r="AR538" s="233"/>
    </row>
    <row r="539" spans="4:44" s="181" customFormat="1">
      <c r="D539" s="197"/>
      <c r="G539" s="199"/>
      <c r="K539" s="197"/>
      <c r="N539" s="199"/>
      <c r="P539" s="207"/>
      <c r="S539" s="207"/>
      <c r="U539" s="236"/>
      <c r="Z539" s="197"/>
      <c r="AB539" s="197"/>
      <c r="AD539" s="197"/>
      <c r="AF539" s="197"/>
      <c r="AH539" s="197"/>
      <c r="AI539" s="199"/>
      <c r="AK539" s="234"/>
      <c r="AO539" s="177"/>
      <c r="AP539" s="201"/>
      <c r="AR539" s="233"/>
    </row>
    <row r="540" spans="4:44" s="181" customFormat="1">
      <c r="D540" s="197"/>
      <c r="G540" s="199"/>
      <c r="K540" s="197"/>
      <c r="N540" s="199"/>
      <c r="P540" s="207"/>
      <c r="S540" s="207"/>
      <c r="U540" s="236"/>
      <c r="Z540" s="197"/>
      <c r="AB540" s="197"/>
      <c r="AD540" s="197"/>
      <c r="AF540" s="197"/>
      <c r="AH540" s="197"/>
      <c r="AI540" s="199"/>
      <c r="AK540" s="234"/>
      <c r="AO540" s="177"/>
      <c r="AP540" s="201"/>
      <c r="AR540" s="233"/>
    </row>
    <row r="541" spans="4:44" s="181" customFormat="1">
      <c r="D541" s="197"/>
      <c r="G541" s="199"/>
      <c r="K541" s="197"/>
      <c r="N541" s="199"/>
      <c r="P541" s="207"/>
      <c r="S541" s="207"/>
      <c r="U541" s="236"/>
      <c r="Z541" s="197"/>
      <c r="AB541" s="197"/>
      <c r="AD541" s="197"/>
      <c r="AF541" s="197"/>
      <c r="AH541" s="197"/>
      <c r="AI541" s="199"/>
      <c r="AK541" s="234"/>
      <c r="AO541" s="177"/>
      <c r="AP541" s="201"/>
      <c r="AR541" s="233"/>
    </row>
    <row r="542" spans="4:44" s="181" customFormat="1">
      <c r="D542" s="197"/>
      <c r="G542" s="199"/>
      <c r="K542" s="197"/>
      <c r="N542" s="199"/>
      <c r="P542" s="207"/>
      <c r="S542" s="207"/>
      <c r="U542" s="236"/>
      <c r="Z542" s="197"/>
      <c r="AB542" s="197"/>
      <c r="AD542" s="197"/>
      <c r="AF542" s="197"/>
      <c r="AH542" s="197"/>
      <c r="AI542" s="199"/>
      <c r="AK542" s="234"/>
      <c r="AO542" s="177"/>
      <c r="AP542" s="201"/>
      <c r="AR542" s="233"/>
    </row>
    <row r="543" spans="4:44" s="181" customFormat="1">
      <c r="D543" s="197"/>
      <c r="G543" s="199"/>
      <c r="K543" s="197"/>
      <c r="N543" s="199"/>
      <c r="P543" s="207"/>
      <c r="S543" s="207"/>
      <c r="U543" s="236"/>
      <c r="Z543" s="197"/>
      <c r="AB543" s="197"/>
      <c r="AD543" s="197"/>
      <c r="AF543" s="197"/>
      <c r="AH543" s="197"/>
      <c r="AI543" s="199"/>
      <c r="AK543" s="234"/>
      <c r="AO543" s="177"/>
      <c r="AP543" s="201"/>
      <c r="AR543" s="233"/>
    </row>
    <row r="544" spans="4:44" s="181" customFormat="1">
      <c r="D544" s="197"/>
      <c r="G544" s="199"/>
      <c r="K544" s="197"/>
      <c r="N544" s="199"/>
      <c r="P544" s="207"/>
      <c r="S544" s="207"/>
      <c r="U544" s="236"/>
      <c r="Z544" s="197"/>
      <c r="AB544" s="197"/>
      <c r="AD544" s="197"/>
      <c r="AF544" s="197"/>
      <c r="AH544" s="197"/>
      <c r="AI544" s="199"/>
      <c r="AK544" s="234"/>
      <c r="AO544" s="177"/>
      <c r="AP544" s="201"/>
      <c r="AR544" s="233"/>
    </row>
    <row r="545" spans="4:44" s="181" customFormat="1">
      <c r="D545" s="197"/>
      <c r="G545" s="199"/>
      <c r="K545" s="197"/>
      <c r="N545" s="199"/>
      <c r="P545" s="207"/>
      <c r="S545" s="207"/>
      <c r="U545" s="236"/>
      <c r="Z545" s="197"/>
      <c r="AB545" s="197"/>
      <c r="AD545" s="197"/>
      <c r="AF545" s="197"/>
      <c r="AH545" s="197"/>
      <c r="AI545" s="199"/>
      <c r="AK545" s="234"/>
      <c r="AO545" s="177"/>
      <c r="AP545" s="201"/>
      <c r="AR545" s="233"/>
    </row>
    <row r="546" spans="4:44" s="181" customFormat="1">
      <c r="D546" s="197"/>
      <c r="G546" s="199"/>
      <c r="K546" s="197"/>
      <c r="N546" s="199"/>
      <c r="P546" s="207"/>
      <c r="S546" s="207"/>
      <c r="U546" s="236"/>
      <c r="Z546" s="197"/>
      <c r="AB546" s="197"/>
      <c r="AD546" s="197"/>
      <c r="AF546" s="197"/>
      <c r="AH546" s="197"/>
      <c r="AI546" s="199"/>
      <c r="AK546" s="234"/>
      <c r="AO546" s="177"/>
      <c r="AP546" s="201"/>
      <c r="AR546" s="233"/>
    </row>
    <row r="547" spans="4:44" s="181" customFormat="1">
      <c r="D547" s="197"/>
      <c r="G547" s="199"/>
      <c r="K547" s="197"/>
      <c r="N547" s="199"/>
      <c r="P547" s="207"/>
      <c r="S547" s="207"/>
      <c r="U547" s="236"/>
      <c r="Z547" s="197"/>
      <c r="AB547" s="197"/>
      <c r="AD547" s="197"/>
      <c r="AF547" s="197"/>
      <c r="AH547" s="197"/>
      <c r="AI547" s="199"/>
      <c r="AK547" s="234"/>
      <c r="AO547" s="177"/>
      <c r="AP547" s="201"/>
      <c r="AR547" s="233"/>
    </row>
    <row r="548" spans="4:44" s="181" customFormat="1">
      <c r="D548" s="197"/>
      <c r="G548" s="199"/>
      <c r="K548" s="197"/>
      <c r="N548" s="199"/>
      <c r="P548" s="207"/>
      <c r="S548" s="207"/>
      <c r="U548" s="236"/>
      <c r="Z548" s="197"/>
      <c r="AB548" s="197"/>
      <c r="AD548" s="197"/>
      <c r="AF548" s="197"/>
      <c r="AH548" s="197"/>
      <c r="AI548" s="199"/>
      <c r="AK548" s="234"/>
      <c r="AO548" s="177"/>
      <c r="AP548" s="201"/>
      <c r="AR548" s="233"/>
    </row>
    <row r="549" spans="4:44" s="181" customFormat="1">
      <c r="D549" s="197"/>
      <c r="G549" s="199"/>
      <c r="K549" s="197"/>
      <c r="N549" s="199"/>
      <c r="P549" s="207"/>
      <c r="S549" s="207"/>
      <c r="U549" s="236"/>
      <c r="Z549" s="197"/>
      <c r="AB549" s="197"/>
      <c r="AD549" s="197"/>
      <c r="AF549" s="197"/>
      <c r="AH549" s="197"/>
      <c r="AI549" s="199"/>
      <c r="AK549" s="234"/>
      <c r="AO549" s="177"/>
      <c r="AP549" s="201"/>
      <c r="AR549" s="233"/>
    </row>
    <row r="550" spans="4:44" s="181" customFormat="1">
      <c r="D550" s="197"/>
      <c r="G550" s="199"/>
      <c r="K550" s="197"/>
      <c r="N550" s="199"/>
      <c r="P550" s="207"/>
      <c r="S550" s="207"/>
      <c r="U550" s="236"/>
      <c r="Z550" s="197"/>
      <c r="AB550" s="197"/>
      <c r="AD550" s="197"/>
      <c r="AF550" s="197"/>
      <c r="AH550" s="197"/>
      <c r="AI550" s="199"/>
      <c r="AK550" s="234"/>
      <c r="AO550" s="177"/>
      <c r="AP550" s="201"/>
      <c r="AR550" s="233"/>
    </row>
    <row r="551" spans="4:44" s="181" customFormat="1">
      <c r="D551" s="197"/>
      <c r="G551" s="199"/>
      <c r="K551" s="197"/>
      <c r="N551" s="199"/>
      <c r="P551" s="207"/>
      <c r="S551" s="207"/>
      <c r="U551" s="236"/>
      <c r="Z551" s="197"/>
      <c r="AB551" s="197"/>
      <c r="AD551" s="197"/>
      <c r="AF551" s="197"/>
      <c r="AH551" s="197"/>
      <c r="AI551" s="199"/>
      <c r="AK551" s="234"/>
      <c r="AO551" s="177"/>
      <c r="AP551" s="201"/>
      <c r="AR551" s="233"/>
    </row>
    <row r="552" spans="4:44" s="181" customFormat="1">
      <c r="D552" s="197"/>
      <c r="G552" s="199"/>
      <c r="K552" s="197"/>
      <c r="N552" s="199"/>
      <c r="P552" s="207"/>
      <c r="S552" s="207"/>
      <c r="U552" s="236"/>
      <c r="Z552" s="197"/>
      <c r="AB552" s="197"/>
      <c r="AD552" s="197"/>
      <c r="AF552" s="197"/>
      <c r="AH552" s="197"/>
      <c r="AI552" s="199"/>
      <c r="AK552" s="234"/>
      <c r="AO552" s="177"/>
      <c r="AP552" s="201"/>
      <c r="AR552" s="233"/>
    </row>
    <row r="553" spans="4:44" s="181" customFormat="1">
      <c r="D553" s="197"/>
      <c r="G553" s="199"/>
      <c r="K553" s="197"/>
      <c r="N553" s="199"/>
      <c r="P553" s="207"/>
      <c r="S553" s="207"/>
      <c r="U553" s="236"/>
      <c r="Z553" s="197"/>
      <c r="AB553" s="197"/>
      <c r="AD553" s="197"/>
      <c r="AF553" s="197"/>
      <c r="AH553" s="197"/>
      <c r="AI553" s="199"/>
      <c r="AK553" s="234"/>
      <c r="AO553" s="177"/>
      <c r="AP553" s="201"/>
      <c r="AR553" s="233"/>
    </row>
    <row r="554" spans="4:44" s="181" customFormat="1">
      <c r="D554" s="197"/>
      <c r="G554" s="199"/>
      <c r="K554" s="197"/>
      <c r="N554" s="199"/>
      <c r="P554" s="207"/>
      <c r="S554" s="207"/>
      <c r="U554" s="236"/>
      <c r="Z554" s="197"/>
      <c r="AB554" s="197"/>
      <c r="AD554" s="197"/>
      <c r="AF554" s="197"/>
      <c r="AH554" s="197"/>
      <c r="AI554" s="199"/>
      <c r="AK554" s="234"/>
      <c r="AO554" s="177"/>
      <c r="AP554" s="201"/>
      <c r="AR554" s="233"/>
    </row>
    <row r="555" spans="4:44" s="181" customFormat="1">
      <c r="D555" s="197"/>
      <c r="G555" s="199"/>
      <c r="K555" s="197"/>
      <c r="N555" s="199"/>
      <c r="P555" s="207"/>
      <c r="S555" s="207"/>
      <c r="U555" s="236"/>
      <c r="Z555" s="197"/>
      <c r="AB555" s="197"/>
      <c r="AD555" s="197"/>
      <c r="AF555" s="197"/>
      <c r="AH555" s="197"/>
      <c r="AI555" s="199"/>
      <c r="AK555" s="234"/>
      <c r="AO555" s="177"/>
      <c r="AP555" s="201"/>
      <c r="AR555" s="233"/>
    </row>
    <row r="556" spans="4:44" s="181" customFormat="1">
      <c r="D556" s="197"/>
      <c r="G556" s="199"/>
      <c r="K556" s="197"/>
      <c r="N556" s="199"/>
      <c r="P556" s="207"/>
      <c r="S556" s="207"/>
      <c r="U556" s="236"/>
      <c r="Z556" s="197"/>
      <c r="AB556" s="197"/>
      <c r="AD556" s="197"/>
      <c r="AF556" s="197"/>
      <c r="AH556" s="197"/>
      <c r="AI556" s="199"/>
      <c r="AK556" s="234"/>
      <c r="AO556" s="177"/>
      <c r="AP556" s="201"/>
      <c r="AR556" s="233"/>
    </row>
    <row r="557" spans="4:44" s="181" customFormat="1">
      <c r="D557" s="197"/>
      <c r="G557" s="199"/>
      <c r="K557" s="197"/>
      <c r="N557" s="199"/>
      <c r="P557" s="207"/>
      <c r="S557" s="207"/>
      <c r="U557" s="236"/>
      <c r="Z557" s="197"/>
      <c r="AB557" s="197"/>
      <c r="AD557" s="197"/>
      <c r="AF557" s="197"/>
      <c r="AH557" s="197"/>
      <c r="AI557" s="199"/>
      <c r="AK557" s="234"/>
      <c r="AO557" s="177"/>
      <c r="AP557" s="201"/>
      <c r="AR557" s="233"/>
    </row>
    <row r="558" spans="4:44" s="181" customFormat="1">
      <c r="D558" s="197"/>
      <c r="G558" s="199"/>
      <c r="K558" s="197"/>
      <c r="N558" s="199"/>
      <c r="P558" s="207"/>
      <c r="S558" s="207"/>
      <c r="U558" s="236"/>
      <c r="Z558" s="197"/>
      <c r="AB558" s="197"/>
      <c r="AD558" s="197"/>
      <c r="AF558" s="197"/>
      <c r="AH558" s="197"/>
      <c r="AI558" s="199"/>
      <c r="AK558" s="234"/>
      <c r="AO558" s="177"/>
      <c r="AP558" s="201"/>
      <c r="AR558" s="233"/>
    </row>
    <row r="559" spans="4:44" s="181" customFormat="1">
      <c r="D559" s="197"/>
      <c r="G559" s="199"/>
      <c r="K559" s="197"/>
      <c r="N559" s="199"/>
      <c r="P559" s="207"/>
      <c r="S559" s="207"/>
      <c r="U559" s="236"/>
      <c r="Z559" s="197"/>
      <c r="AB559" s="197"/>
      <c r="AD559" s="197"/>
      <c r="AF559" s="197"/>
      <c r="AH559" s="197"/>
      <c r="AI559" s="199"/>
      <c r="AK559" s="234"/>
      <c r="AO559" s="177"/>
      <c r="AP559" s="201"/>
      <c r="AR559" s="233"/>
    </row>
    <row r="560" spans="4:44" s="181" customFormat="1">
      <c r="D560" s="197"/>
      <c r="G560" s="199"/>
      <c r="K560" s="197"/>
      <c r="N560" s="199"/>
      <c r="P560" s="207"/>
      <c r="S560" s="207"/>
      <c r="U560" s="236"/>
      <c r="Z560" s="197"/>
      <c r="AB560" s="197"/>
      <c r="AD560" s="197"/>
      <c r="AF560" s="197"/>
      <c r="AH560" s="197"/>
      <c r="AI560" s="199"/>
      <c r="AK560" s="234"/>
      <c r="AO560" s="177"/>
      <c r="AP560" s="201"/>
      <c r="AR560" s="233"/>
    </row>
    <row r="561" spans="4:44" s="181" customFormat="1">
      <c r="D561" s="197"/>
      <c r="G561" s="199"/>
      <c r="K561" s="197"/>
      <c r="N561" s="199"/>
      <c r="P561" s="207"/>
      <c r="S561" s="207"/>
      <c r="U561" s="236"/>
      <c r="Z561" s="197"/>
      <c r="AB561" s="197"/>
      <c r="AD561" s="197"/>
      <c r="AF561" s="197"/>
      <c r="AH561" s="197"/>
      <c r="AI561" s="199"/>
      <c r="AK561" s="234"/>
      <c r="AO561" s="177"/>
      <c r="AP561" s="201"/>
      <c r="AR561" s="233"/>
    </row>
    <row r="562" spans="4:44" s="181" customFormat="1">
      <c r="D562" s="197"/>
      <c r="G562" s="199"/>
      <c r="K562" s="197"/>
      <c r="N562" s="199"/>
      <c r="P562" s="207"/>
      <c r="S562" s="207"/>
      <c r="U562" s="236"/>
      <c r="Z562" s="197"/>
      <c r="AB562" s="197"/>
      <c r="AD562" s="197"/>
      <c r="AF562" s="197"/>
      <c r="AH562" s="197"/>
      <c r="AI562" s="199"/>
      <c r="AK562" s="234"/>
      <c r="AO562" s="177"/>
      <c r="AP562" s="201"/>
      <c r="AR562" s="233"/>
    </row>
    <row r="563" spans="4:44" s="181" customFormat="1">
      <c r="D563" s="197"/>
      <c r="G563" s="199"/>
      <c r="K563" s="197"/>
      <c r="N563" s="199"/>
      <c r="P563" s="207"/>
      <c r="S563" s="207"/>
      <c r="U563" s="236"/>
      <c r="Z563" s="197"/>
      <c r="AB563" s="197"/>
      <c r="AD563" s="197"/>
      <c r="AF563" s="197"/>
      <c r="AH563" s="197"/>
      <c r="AI563" s="199"/>
      <c r="AK563" s="234"/>
      <c r="AO563" s="177"/>
      <c r="AP563" s="201"/>
      <c r="AR563" s="233"/>
    </row>
    <row r="564" spans="4:44" s="181" customFormat="1">
      <c r="D564" s="197"/>
      <c r="G564" s="199"/>
      <c r="K564" s="197"/>
      <c r="N564" s="199"/>
      <c r="P564" s="207"/>
      <c r="S564" s="207"/>
      <c r="U564" s="236"/>
      <c r="Z564" s="197"/>
      <c r="AB564" s="197"/>
      <c r="AD564" s="197"/>
      <c r="AF564" s="197"/>
      <c r="AH564" s="197"/>
      <c r="AI564" s="199"/>
      <c r="AK564" s="234"/>
      <c r="AO564" s="177"/>
      <c r="AP564" s="201"/>
      <c r="AR564" s="233"/>
    </row>
    <row r="565" spans="4:44" s="181" customFormat="1">
      <c r="D565" s="197"/>
      <c r="G565" s="199"/>
      <c r="K565" s="197"/>
      <c r="N565" s="199"/>
      <c r="P565" s="207"/>
      <c r="S565" s="207"/>
      <c r="U565" s="236"/>
      <c r="Z565" s="197"/>
      <c r="AB565" s="197"/>
      <c r="AD565" s="197"/>
      <c r="AF565" s="197"/>
      <c r="AH565" s="197"/>
      <c r="AI565" s="199"/>
      <c r="AK565" s="234"/>
      <c r="AO565" s="177"/>
      <c r="AP565" s="201"/>
      <c r="AR565" s="233"/>
    </row>
    <row r="566" spans="4:44" s="181" customFormat="1">
      <c r="D566" s="197"/>
      <c r="G566" s="199"/>
      <c r="K566" s="197"/>
      <c r="N566" s="199"/>
      <c r="P566" s="207"/>
      <c r="S566" s="207"/>
      <c r="U566" s="236"/>
      <c r="Z566" s="197"/>
      <c r="AB566" s="197"/>
      <c r="AD566" s="197"/>
      <c r="AF566" s="197"/>
      <c r="AH566" s="197"/>
      <c r="AI566" s="199"/>
      <c r="AK566" s="234"/>
      <c r="AO566" s="177"/>
      <c r="AP566" s="201"/>
      <c r="AR566" s="233"/>
    </row>
    <row r="567" spans="4:44" s="181" customFormat="1">
      <c r="D567" s="197"/>
      <c r="G567" s="199"/>
      <c r="K567" s="197"/>
      <c r="N567" s="199"/>
      <c r="P567" s="207"/>
      <c r="S567" s="207"/>
      <c r="U567" s="236"/>
      <c r="Z567" s="197"/>
      <c r="AB567" s="197"/>
      <c r="AD567" s="197"/>
      <c r="AF567" s="197"/>
      <c r="AH567" s="197"/>
      <c r="AI567" s="199"/>
      <c r="AK567" s="234"/>
      <c r="AO567" s="177"/>
      <c r="AP567" s="201"/>
      <c r="AR567" s="233"/>
    </row>
    <row r="568" spans="4:44" s="181" customFormat="1">
      <c r="D568" s="197"/>
      <c r="G568" s="199"/>
      <c r="K568" s="197"/>
      <c r="N568" s="199"/>
      <c r="P568" s="207"/>
      <c r="S568" s="207"/>
      <c r="U568" s="236"/>
      <c r="Z568" s="197"/>
      <c r="AB568" s="197"/>
      <c r="AD568" s="197"/>
      <c r="AF568" s="197"/>
      <c r="AH568" s="197"/>
      <c r="AI568" s="199"/>
      <c r="AK568" s="234"/>
      <c r="AO568" s="177"/>
      <c r="AP568" s="201"/>
      <c r="AR568" s="233"/>
    </row>
    <row r="569" spans="4:44" s="181" customFormat="1">
      <c r="D569" s="197"/>
      <c r="G569" s="199"/>
      <c r="K569" s="197"/>
      <c r="N569" s="199"/>
      <c r="P569" s="207"/>
      <c r="S569" s="207"/>
      <c r="U569" s="236"/>
      <c r="Z569" s="197"/>
      <c r="AB569" s="197"/>
      <c r="AD569" s="197"/>
      <c r="AF569" s="197"/>
      <c r="AH569" s="197"/>
      <c r="AI569" s="199"/>
      <c r="AK569" s="234"/>
      <c r="AO569" s="177"/>
      <c r="AP569" s="201"/>
      <c r="AR569" s="233"/>
    </row>
    <row r="570" spans="4:44" s="181" customFormat="1">
      <c r="D570" s="197"/>
      <c r="G570" s="199"/>
      <c r="K570" s="197"/>
      <c r="N570" s="199"/>
      <c r="P570" s="207"/>
      <c r="S570" s="207"/>
      <c r="U570" s="236"/>
      <c r="Z570" s="197"/>
      <c r="AB570" s="197"/>
      <c r="AD570" s="197"/>
      <c r="AF570" s="197"/>
      <c r="AH570" s="197"/>
      <c r="AI570" s="199"/>
      <c r="AK570" s="234"/>
      <c r="AO570" s="177"/>
      <c r="AP570" s="201"/>
      <c r="AR570" s="233"/>
    </row>
    <row r="571" spans="4:44" s="181" customFormat="1">
      <c r="D571" s="197"/>
      <c r="G571" s="199"/>
      <c r="K571" s="197"/>
      <c r="N571" s="199"/>
      <c r="P571" s="207"/>
      <c r="S571" s="207"/>
      <c r="U571" s="236"/>
      <c r="Z571" s="197"/>
      <c r="AB571" s="197"/>
      <c r="AD571" s="197"/>
      <c r="AF571" s="197"/>
      <c r="AH571" s="197"/>
      <c r="AI571" s="199"/>
      <c r="AK571" s="234"/>
      <c r="AO571" s="177"/>
      <c r="AP571" s="201"/>
      <c r="AR571" s="233"/>
    </row>
    <row r="572" spans="4:44" s="181" customFormat="1">
      <c r="D572" s="197"/>
      <c r="G572" s="199"/>
      <c r="K572" s="197"/>
      <c r="N572" s="199"/>
      <c r="P572" s="207"/>
      <c r="S572" s="207"/>
      <c r="U572" s="236"/>
      <c r="Z572" s="197"/>
      <c r="AB572" s="197"/>
      <c r="AD572" s="197"/>
      <c r="AF572" s="197"/>
      <c r="AH572" s="197"/>
      <c r="AI572" s="199"/>
      <c r="AK572" s="234"/>
      <c r="AO572" s="177"/>
      <c r="AP572" s="201"/>
      <c r="AR572" s="233"/>
    </row>
    <row r="573" spans="4:44" s="181" customFormat="1">
      <c r="D573" s="197"/>
      <c r="G573" s="199"/>
      <c r="K573" s="197"/>
      <c r="N573" s="199"/>
      <c r="P573" s="207"/>
      <c r="S573" s="207"/>
      <c r="U573" s="236"/>
      <c r="Z573" s="197"/>
      <c r="AB573" s="197"/>
      <c r="AD573" s="197"/>
      <c r="AF573" s="197"/>
      <c r="AH573" s="197"/>
      <c r="AI573" s="199"/>
      <c r="AK573" s="234"/>
      <c r="AO573" s="177"/>
      <c r="AP573" s="201"/>
      <c r="AR573" s="233"/>
    </row>
    <row r="574" spans="4:44" s="181" customFormat="1">
      <c r="D574" s="197"/>
      <c r="G574" s="199"/>
      <c r="K574" s="197"/>
      <c r="N574" s="199"/>
      <c r="P574" s="207"/>
      <c r="S574" s="207"/>
      <c r="U574" s="236"/>
      <c r="Z574" s="197"/>
      <c r="AB574" s="197"/>
      <c r="AD574" s="197"/>
      <c r="AF574" s="197"/>
      <c r="AH574" s="197"/>
      <c r="AI574" s="199"/>
      <c r="AK574" s="234"/>
      <c r="AO574" s="177"/>
      <c r="AP574" s="201"/>
      <c r="AR574" s="233"/>
    </row>
    <row r="575" spans="4:44" s="181" customFormat="1">
      <c r="D575" s="197"/>
      <c r="G575" s="199"/>
      <c r="K575" s="197"/>
      <c r="N575" s="199"/>
      <c r="P575" s="207"/>
      <c r="S575" s="207"/>
      <c r="U575" s="236"/>
      <c r="Z575" s="197"/>
      <c r="AB575" s="197"/>
      <c r="AD575" s="197"/>
      <c r="AF575" s="197"/>
      <c r="AH575" s="197"/>
      <c r="AI575" s="199"/>
      <c r="AK575" s="234"/>
      <c r="AO575" s="177"/>
      <c r="AP575" s="201"/>
      <c r="AR575" s="233"/>
    </row>
    <row r="576" spans="4:44" s="181" customFormat="1">
      <c r="D576" s="197"/>
      <c r="G576" s="199"/>
      <c r="K576" s="197"/>
      <c r="N576" s="199"/>
      <c r="P576" s="207"/>
      <c r="S576" s="207"/>
      <c r="U576" s="236"/>
      <c r="Z576" s="197"/>
      <c r="AB576" s="197"/>
      <c r="AD576" s="197"/>
      <c r="AF576" s="197"/>
      <c r="AH576" s="197"/>
      <c r="AI576" s="199"/>
      <c r="AK576" s="234"/>
      <c r="AO576" s="177"/>
      <c r="AP576" s="201"/>
      <c r="AR576" s="233"/>
    </row>
    <row r="577" spans="4:44" s="181" customFormat="1">
      <c r="D577" s="197"/>
      <c r="G577" s="199"/>
      <c r="K577" s="197"/>
      <c r="N577" s="199"/>
      <c r="P577" s="207"/>
      <c r="S577" s="207"/>
      <c r="U577" s="236"/>
      <c r="Z577" s="197"/>
      <c r="AB577" s="197"/>
      <c r="AD577" s="197"/>
      <c r="AF577" s="197"/>
      <c r="AH577" s="197"/>
      <c r="AI577" s="199"/>
      <c r="AK577" s="234"/>
      <c r="AO577" s="177"/>
      <c r="AP577" s="201"/>
      <c r="AR577" s="233"/>
    </row>
    <row r="578" spans="4:44" s="181" customFormat="1">
      <c r="D578" s="197"/>
      <c r="G578" s="199"/>
      <c r="K578" s="197"/>
      <c r="N578" s="199"/>
      <c r="P578" s="207"/>
      <c r="S578" s="207"/>
      <c r="U578" s="236"/>
      <c r="Z578" s="197"/>
      <c r="AB578" s="197"/>
      <c r="AD578" s="197"/>
      <c r="AF578" s="197"/>
      <c r="AH578" s="197"/>
      <c r="AI578" s="199"/>
      <c r="AK578" s="234"/>
      <c r="AO578" s="177"/>
      <c r="AP578" s="201"/>
      <c r="AR578" s="233"/>
    </row>
    <row r="579" spans="4:44" s="181" customFormat="1">
      <c r="D579" s="197"/>
      <c r="G579" s="199"/>
      <c r="K579" s="197"/>
      <c r="N579" s="199"/>
      <c r="P579" s="207"/>
      <c r="S579" s="207"/>
      <c r="U579" s="236"/>
      <c r="Z579" s="197"/>
      <c r="AB579" s="197"/>
      <c r="AD579" s="197"/>
      <c r="AF579" s="197"/>
      <c r="AH579" s="197"/>
      <c r="AI579" s="199"/>
      <c r="AK579" s="234"/>
      <c r="AO579" s="177"/>
      <c r="AP579" s="201"/>
      <c r="AR579" s="233"/>
    </row>
    <row r="580" spans="4:44" s="181" customFormat="1">
      <c r="D580" s="197"/>
      <c r="G580" s="199"/>
      <c r="K580" s="197"/>
      <c r="N580" s="199"/>
      <c r="P580" s="207"/>
      <c r="S580" s="207"/>
      <c r="U580" s="236"/>
      <c r="Z580" s="197"/>
      <c r="AB580" s="197"/>
      <c r="AD580" s="197"/>
      <c r="AF580" s="197"/>
      <c r="AH580" s="197"/>
      <c r="AI580" s="199"/>
      <c r="AK580" s="234"/>
      <c r="AO580" s="177"/>
      <c r="AP580" s="201"/>
      <c r="AR580" s="233"/>
    </row>
    <row r="581" spans="4:44" s="181" customFormat="1">
      <c r="D581" s="197"/>
      <c r="G581" s="199"/>
      <c r="K581" s="197"/>
      <c r="N581" s="199"/>
      <c r="P581" s="207"/>
      <c r="S581" s="207"/>
      <c r="U581" s="236"/>
      <c r="Z581" s="197"/>
      <c r="AB581" s="197"/>
      <c r="AD581" s="197"/>
      <c r="AF581" s="197"/>
      <c r="AH581" s="197"/>
      <c r="AI581" s="199"/>
      <c r="AK581" s="234"/>
      <c r="AO581" s="177"/>
      <c r="AP581" s="201"/>
      <c r="AR581" s="233"/>
    </row>
    <row r="582" spans="4:44" s="181" customFormat="1">
      <c r="D582" s="197"/>
      <c r="G582" s="199"/>
      <c r="K582" s="197"/>
      <c r="N582" s="199"/>
      <c r="P582" s="207"/>
      <c r="S582" s="207"/>
      <c r="U582" s="236"/>
      <c r="Z582" s="197"/>
      <c r="AB582" s="197"/>
      <c r="AD582" s="197"/>
      <c r="AF582" s="197"/>
      <c r="AH582" s="197"/>
      <c r="AI582" s="199"/>
      <c r="AK582" s="234"/>
      <c r="AO582" s="177"/>
      <c r="AP582" s="201"/>
      <c r="AR582" s="233"/>
    </row>
    <row r="583" spans="4:44" s="181" customFormat="1">
      <c r="D583" s="197"/>
      <c r="G583" s="199"/>
      <c r="K583" s="197"/>
      <c r="N583" s="199"/>
      <c r="P583" s="207"/>
      <c r="S583" s="207"/>
      <c r="U583" s="236"/>
      <c r="Z583" s="197"/>
      <c r="AB583" s="197"/>
      <c r="AD583" s="197"/>
      <c r="AF583" s="197"/>
      <c r="AH583" s="197"/>
      <c r="AI583" s="199"/>
      <c r="AK583" s="234"/>
      <c r="AO583" s="177"/>
      <c r="AP583" s="201"/>
      <c r="AR583" s="233"/>
    </row>
    <row r="584" spans="4:44" s="181" customFormat="1">
      <c r="D584" s="197"/>
      <c r="G584" s="199"/>
      <c r="K584" s="197"/>
      <c r="N584" s="199"/>
      <c r="P584" s="207"/>
      <c r="S584" s="207"/>
      <c r="U584" s="236"/>
      <c r="Z584" s="197"/>
      <c r="AB584" s="197"/>
      <c r="AD584" s="197"/>
      <c r="AF584" s="197"/>
      <c r="AH584" s="197"/>
      <c r="AI584" s="199"/>
      <c r="AK584" s="234"/>
      <c r="AO584" s="177"/>
      <c r="AP584" s="201"/>
      <c r="AR584" s="233"/>
    </row>
    <row r="585" spans="4:44" s="181" customFormat="1">
      <c r="D585" s="197"/>
      <c r="G585" s="199"/>
      <c r="K585" s="197"/>
      <c r="N585" s="199"/>
      <c r="P585" s="207"/>
      <c r="S585" s="207"/>
      <c r="U585" s="236"/>
      <c r="Z585" s="197"/>
      <c r="AB585" s="197"/>
      <c r="AD585" s="197"/>
      <c r="AF585" s="197"/>
      <c r="AH585" s="197"/>
      <c r="AI585" s="199"/>
      <c r="AK585" s="234"/>
      <c r="AO585" s="177"/>
      <c r="AP585" s="201"/>
      <c r="AR585" s="233"/>
    </row>
    <row r="586" spans="4:44" s="181" customFormat="1">
      <c r="D586" s="197"/>
      <c r="G586" s="199"/>
      <c r="K586" s="197"/>
      <c r="N586" s="199"/>
      <c r="P586" s="207"/>
      <c r="S586" s="207"/>
      <c r="U586" s="236"/>
      <c r="Z586" s="197"/>
      <c r="AB586" s="197"/>
      <c r="AD586" s="197"/>
      <c r="AF586" s="197"/>
      <c r="AH586" s="197"/>
      <c r="AI586" s="199"/>
      <c r="AK586" s="234"/>
      <c r="AO586" s="177"/>
      <c r="AP586" s="201"/>
      <c r="AR586" s="233"/>
    </row>
    <row r="587" spans="4:44" s="181" customFormat="1">
      <c r="D587" s="197"/>
      <c r="G587" s="199"/>
      <c r="K587" s="197"/>
      <c r="N587" s="199"/>
      <c r="P587" s="207"/>
      <c r="S587" s="207"/>
      <c r="U587" s="236"/>
      <c r="Z587" s="197"/>
      <c r="AB587" s="197"/>
      <c r="AD587" s="197"/>
      <c r="AF587" s="197"/>
      <c r="AH587" s="197"/>
      <c r="AI587" s="199"/>
      <c r="AK587" s="234"/>
      <c r="AO587" s="177"/>
      <c r="AP587" s="201"/>
      <c r="AR587" s="233"/>
    </row>
    <row r="588" spans="4:44" s="181" customFormat="1">
      <c r="D588" s="197"/>
      <c r="G588" s="199"/>
      <c r="K588" s="197"/>
      <c r="N588" s="199"/>
      <c r="P588" s="207"/>
      <c r="S588" s="207"/>
      <c r="U588" s="236"/>
      <c r="Z588" s="197"/>
      <c r="AB588" s="197"/>
      <c r="AD588" s="197"/>
      <c r="AF588" s="197"/>
      <c r="AH588" s="197"/>
      <c r="AI588" s="199"/>
      <c r="AK588" s="234"/>
      <c r="AO588" s="177"/>
      <c r="AP588" s="201"/>
      <c r="AR588" s="233"/>
    </row>
    <row r="589" spans="4:44" s="181" customFormat="1">
      <c r="D589" s="197"/>
      <c r="G589" s="199"/>
      <c r="K589" s="197"/>
      <c r="N589" s="199"/>
      <c r="P589" s="207"/>
      <c r="S589" s="207"/>
      <c r="U589" s="236"/>
      <c r="Z589" s="197"/>
      <c r="AB589" s="197"/>
      <c r="AD589" s="197"/>
      <c r="AF589" s="197"/>
      <c r="AH589" s="197"/>
      <c r="AI589" s="199"/>
      <c r="AK589" s="234"/>
      <c r="AO589" s="177"/>
      <c r="AP589" s="201"/>
      <c r="AR589" s="233"/>
    </row>
    <row r="590" spans="4:44" s="181" customFormat="1">
      <c r="D590" s="197"/>
      <c r="G590" s="199"/>
      <c r="K590" s="197"/>
      <c r="N590" s="199"/>
      <c r="P590" s="207"/>
      <c r="S590" s="207"/>
      <c r="U590" s="236"/>
      <c r="Z590" s="197"/>
      <c r="AB590" s="197"/>
      <c r="AD590" s="197"/>
      <c r="AF590" s="197"/>
      <c r="AH590" s="197"/>
      <c r="AI590" s="199"/>
      <c r="AK590" s="234"/>
      <c r="AO590" s="177"/>
      <c r="AP590" s="201"/>
      <c r="AR590" s="233"/>
    </row>
    <row r="591" spans="4:44" s="181" customFormat="1">
      <c r="D591" s="197"/>
      <c r="G591" s="199"/>
      <c r="K591" s="197"/>
      <c r="N591" s="199"/>
      <c r="P591" s="207"/>
      <c r="S591" s="207"/>
      <c r="U591" s="236"/>
      <c r="Z591" s="197"/>
      <c r="AB591" s="197"/>
      <c r="AD591" s="197"/>
      <c r="AF591" s="197"/>
      <c r="AH591" s="197"/>
      <c r="AI591" s="199"/>
      <c r="AK591" s="234"/>
      <c r="AO591" s="177"/>
      <c r="AP591" s="201"/>
      <c r="AR591" s="233"/>
    </row>
    <row r="592" spans="4:44" s="181" customFormat="1">
      <c r="D592" s="197"/>
      <c r="G592" s="199"/>
      <c r="K592" s="197"/>
      <c r="N592" s="199"/>
      <c r="P592" s="207"/>
      <c r="S592" s="207"/>
      <c r="U592" s="236"/>
      <c r="Z592" s="197"/>
      <c r="AB592" s="197"/>
      <c r="AD592" s="197"/>
      <c r="AF592" s="197"/>
      <c r="AH592" s="197"/>
      <c r="AI592" s="199"/>
      <c r="AK592" s="234"/>
      <c r="AO592" s="177"/>
      <c r="AP592" s="201"/>
      <c r="AR592" s="233"/>
    </row>
    <row r="593" spans="4:44" s="181" customFormat="1">
      <c r="D593" s="197"/>
      <c r="G593" s="199"/>
      <c r="K593" s="197"/>
      <c r="N593" s="199"/>
      <c r="P593" s="207"/>
      <c r="S593" s="207"/>
      <c r="U593" s="236"/>
      <c r="Z593" s="197"/>
      <c r="AB593" s="197"/>
      <c r="AD593" s="197"/>
      <c r="AF593" s="197"/>
      <c r="AH593" s="197"/>
      <c r="AI593" s="199"/>
      <c r="AK593" s="234"/>
      <c r="AO593" s="177"/>
      <c r="AP593" s="201"/>
      <c r="AR593" s="233"/>
    </row>
    <row r="594" spans="4:44" s="181" customFormat="1">
      <c r="D594" s="197"/>
      <c r="G594" s="199"/>
      <c r="K594" s="197"/>
      <c r="N594" s="199"/>
      <c r="P594" s="207"/>
      <c r="S594" s="207"/>
      <c r="U594" s="236"/>
      <c r="Z594" s="197"/>
      <c r="AB594" s="197"/>
      <c r="AD594" s="197"/>
      <c r="AF594" s="197"/>
      <c r="AH594" s="197"/>
      <c r="AI594" s="199"/>
      <c r="AK594" s="234"/>
      <c r="AO594" s="177"/>
      <c r="AP594" s="201"/>
      <c r="AR594" s="233"/>
    </row>
    <row r="595" spans="4:44" s="181" customFormat="1">
      <c r="D595" s="197"/>
      <c r="G595" s="199"/>
      <c r="K595" s="197"/>
      <c r="N595" s="199"/>
      <c r="P595" s="207"/>
      <c r="S595" s="207"/>
      <c r="U595" s="236"/>
      <c r="Z595" s="197"/>
      <c r="AB595" s="197"/>
      <c r="AD595" s="197"/>
      <c r="AF595" s="197"/>
      <c r="AH595" s="197"/>
      <c r="AI595" s="199"/>
      <c r="AK595" s="234"/>
      <c r="AO595" s="177"/>
      <c r="AP595" s="201"/>
      <c r="AR595" s="233"/>
    </row>
    <row r="596" spans="4:44" s="181" customFormat="1">
      <c r="D596" s="197"/>
      <c r="G596" s="199"/>
      <c r="K596" s="197"/>
      <c r="N596" s="199"/>
      <c r="P596" s="207"/>
      <c r="S596" s="207"/>
      <c r="U596" s="236"/>
      <c r="Z596" s="197"/>
      <c r="AB596" s="197"/>
      <c r="AD596" s="197"/>
      <c r="AF596" s="197"/>
      <c r="AH596" s="197"/>
      <c r="AI596" s="199"/>
      <c r="AK596" s="234"/>
      <c r="AO596" s="177"/>
      <c r="AP596" s="201"/>
      <c r="AR596" s="233"/>
    </row>
    <row r="597" spans="4:44" s="181" customFormat="1">
      <c r="D597" s="197"/>
      <c r="G597" s="199"/>
      <c r="K597" s="197"/>
      <c r="N597" s="199"/>
      <c r="P597" s="207"/>
      <c r="S597" s="207"/>
      <c r="U597" s="236"/>
      <c r="Z597" s="197"/>
      <c r="AB597" s="197"/>
      <c r="AD597" s="197"/>
      <c r="AF597" s="197"/>
      <c r="AH597" s="197"/>
      <c r="AI597" s="199"/>
      <c r="AK597" s="234"/>
      <c r="AO597" s="177"/>
      <c r="AP597" s="201"/>
      <c r="AR597" s="233"/>
    </row>
    <row r="598" spans="4:44" s="181" customFormat="1">
      <c r="D598" s="197"/>
      <c r="G598" s="199"/>
      <c r="K598" s="197"/>
      <c r="N598" s="199"/>
      <c r="P598" s="207"/>
      <c r="S598" s="207"/>
      <c r="U598" s="236"/>
      <c r="Z598" s="197"/>
      <c r="AB598" s="197"/>
      <c r="AD598" s="197"/>
      <c r="AF598" s="197"/>
      <c r="AH598" s="197"/>
      <c r="AI598" s="199"/>
      <c r="AK598" s="234"/>
      <c r="AO598" s="177"/>
      <c r="AP598" s="201"/>
      <c r="AR598" s="233"/>
    </row>
    <row r="599" spans="4:44" s="181" customFormat="1">
      <c r="D599" s="197"/>
      <c r="G599" s="199"/>
      <c r="K599" s="197"/>
      <c r="N599" s="199"/>
      <c r="P599" s="207"/>
      <c r="S599" s="207"/>
      <c r="U599" s="236"/>
      <c r="Z599" s="197"/>
      <c r="AB599" s="197"/>
      <c r="AD599" s="197"/>
      <c r="AF599" s="197"/>
      <c r="AH599" s="197"/>
      <c r="AI599" s="199"/>
      <c r="AK599" s="234"/>
      <c r="AO599" s="177"/>
      <c r="AP599" s="201"/>
      <c r="AR599" s="233"/>
    </row>
    <row r="600" spans="4:44" s="181" customFormat="1">
      <c r="D600" s="197"/>
      <c r="G600" s="199"/>
      <c r="K600" s="197"/>
      <c r="N600" s="199"/>
      <c r="P600" s="207"/>
      <c r="S600" s="207"/>
      <c r="U600" s="236"/>
      <c r="Z600" s="197"/>
      <c r="AB600" s="197"/>
      <c r="AD600" s="197"/>
      <c r="AF600" s="197"/>
      <c r="AH600" s="197"/>
      <c r="AI600" s="199"/>
      <c r="AK600" s="234"/>
      <c r="AO600" s="177"/>
      <c r="AP600" s="201"/>
      <c r="AR600" s="233"/>
    </row>
    <row r="601" spans="4:44" s="181" customFormat="1">
      <c r="D601" s="197"/>
      <c r="G601" s="199"/>
      <c r="K601" s="197"/>
      <c r="N601" s="199"/>
      <c r="P601" s="207"/>
      <c r="S601" s="207"/>
      <c r="U601" s="236"/>
      <c r="Z601" s="197"/>
      <c r="AB601" s="197"/>
      <c r="AD601" s="197"/>
      <c r="AF601" s="197"/>
      <c r="AH601" s="197"/>
      <c r="AI601" s="199"/>
      <c r="AK601" s="234"/>
      <c r="AO601" s="177"/>
      <c r="AP601" s="201"/>
      <c r="AR601" s="233"/>
    </row>
    <row r="602" spans="4:44" s="181" customFormat="1">
      <c r="D602" s="197"/>
      <c r="G602" s="199"/>
      <c r="K602" s="197"/>
      <c r="N602" s="199"/>
      <c r="P602" s="207"/>
      <c r="S602" s="207"/>
      <c r="U602" s="236"/>
      <c r="Z602" s="197"/>
      <c r="AB602" s="197"/>
      <c r="AD602" s="197"/>
      <c r="AF602" s="197"/>
      <c r="AH602" s="197"/>
      <c r="AI602" s="199"/>
      <c r="AK602" s="234"/>
      <c r="AO602" s="177"/>
      <c r="AP602" s="201"/>
      <c r="AR602" s="233"/>
    </row>
    <row r="603" spans="4:44" s="181" customFormat="1">
      <c r="D603" s="197"/>
      <c r="G603" s="199"/>
      <c r="K603" s="197"/>
      <c r="N603" s="199"/>
      <c r="P603" s="207"/>
      <c r="S603" s="207"/>
      <c r="U603" s="236"/>
      <c r="Z603" s="197"/>
      <c r="AB603" s="197"/>
      <c r="AD603" s="197"/>
      <c r="AF603" s="197"/>
      <c r="AH603" s="197"/>
      <c r="AI603" s="199"/>
      <c r="AK603" s="234"/>
      <c r="AO603" s="177"/>
      <c r="AP603" s="201"/>
      <c r="AR603" s="233"/>
    </row>
    <row r="604" spans="4:44" s="181" customFormat="1">
      <c r="D604" s="197"/>
      <c r="G604" s="199"/>
      <c r="K604" s="197"/>
      <c r="N604" s="199"/>
      <c r="P604" s="207"/>
      <c r="S604" s="207"/>
      <c r="U604" s="236"/>
      <c r="Z604" s="197"/>
      <c r="AB604" s="197"/>
      <c r="AD604" s="197"/>
      <c r="AF604" s="197"/>
      <c r="AH604" s="197"/>
      <c r="AI604" s="199"/>
      <c r="AK604" s="234"/>
      <c r="AO604" s="177"/>
      <c r="AP604" s="201"/>
      <c r="AR604" s="233"/>
    </row>
    <row r="605" spans="4:44" s="181" customFormat="1">
      <c r="D605" s="197"/>
      <c r="G605" s="199"/>
      <c r="K605" s="197"/>
      <c r="N605" s="199"/>
      <c r="P605" s="207"/>
      <c r="S605" s="207"/>
      <c r="U605" s="236"/>
      <c r="Z605" s="197"/>
      <c r="AB605" s="197"/>
      <c r="AD605" s="197"/>
      <c r="AF605" s="197"/>
      <c r="AH605" s="197"/>
      <c r="AI605" s="199"/>
      <c r="AK605" s="234"/>
      <c r="AO605" s="177"/>
      <c r="AP605" s="201"/>
      <c r="AR605" s="233"/>
    </row>
    <row r="606" spans="4:44" s="181" customFormat="1">
      <c r="D606" s="197"/>
      <c r="G606" s="199"/>
      <c r="K606" s="197"/>
      <c r="N606" s="199"/>
      <c r="P606" s="207"/>
      <c r="S606" s="207"/>
      <c r="U606" s="236"/>
      <c r="Z606" s="197"/>
      <c r="AB606" s="197"/>
      <c r="AD606" s="197"/>
      <c r="AF606" s="197"/>
      <c r="AH606" s="197"/>
      <c r="AI606" s="199"/>
      <c r="AK606" s="234"/>
      <c r="AO606" s="177"/>
      <c r="AP606" s="201"/>
      <c r="AR606" s="233"/>
    </row>
    <row r="607" spans="4:44" s="181" customFormat="1">
      <c r="D607" s="197"/>
      <c r="G607" s="199"/>
      <c r="K607" s="197"/>
      <c r="N607" s="199"/>
      <c r="P607" s="207"/>
      <c r="S607" s="207"/>
      <c r="U607" s="236"/>
      <c r="Z607" s="197"/>
      <c r="AB607" s="197"/>
      <c r="AD607" s="197"/>
      <c r="AF607" s="197"/>
      <c r="AH607" s="197"/>
      <c r="AI607" s="199"/>
      <c r="AK607" s="234"/>
      <c r="AO607" s="177"/>
      <c r="AP607" s="201"/>
      <c r="AR607" s="233"/>
    </row>
    <row r="608" spans="4:44" s="181" customFormat="1">
      <c r="D608" s="197"/>
      <c r="G608" s="199"/>
      <c r="K608" s="197"/>
      <c r="N608" s="199"/>
      <c r="P608" s="207"/>
      <c r="S608" s="207"/>
      <c r="U608" s="236"/>
      <c r="Z608" s="197"/>
      <c r="AB608" s="197"/>
      <c r="AD608" s="197"/>
      <c r="AF608" s="197"/>
      <c r="AH608" s="197"/>
      <c r="AI608" s="199"/>
      <c r="AK608" s="234"/>
      <c r="AO608" s="177"/>
      <c r="AP608" s="201"/>
      <c r="AR608" s="233"/>
    </row>
    <row r="609" spans="4:44" s="181" customFormat="1">
      <c r="D609" s="197"/>
      <c r="G609" s="199"/>
      <c r="K609" s="197"/>
      <c r="N609" s="199"/>
      <c r="P609" s="207"/>
      <c r="S609" s="207"/>
      <c r="U609" s="236"/>
      <c r="Z609" s="197"/>
      <c r="AB609" s="197"/>
      <c r="AD609" s="197"/>
      <c r="AF609" s="197"/>
      <c r="AH609" s="197"/>
      <c r="AI609" s="199"/>
      <c r="AK609" s="234"/>
      <c r="AO609" s="177"/>
      <c r="AP609" s="201"/>
      <c r="AR609" s="233"/>
    </row>
    <row r="610" spans="4:44" s="181" customFormat="1">
      <c r="D610" s="197"/>
      <c r="G610" s="199"/>
      <c r="K610" s="197"/>
      <c r="N610" s="199"/>
      <c r="P610" s="207"/>
      <c r="S610" s="207"/>
      <c r="U610" s="236"/>
      <c r="Z610" s="197"/>
      <c r="AB610" s="197"/>
      <c r="AD610" s="197"/>
      <c r="AF610" s="197"/>
      <c r="AH610" s="197"/>
      <c r="AI610" s="199"/>
      <c r="AK610" s="234"/>
      <c r="AO610" s="177"/>
      <c r="AP610" s="201"/>
      <c r="AR610" s="233"/>
    </row>
    <row r="611" spans="4:44" s="181" customFormat="1">
      <c r="D611" s="197"/>
      <c r="G611" s="199"/>
      <c r="K611" s="197"/>
      <c r="N611" s="199"/>
      <c r="P611" s="207"/>
      <c r="S611" s="207"/>
      <c r="U611" s="236"/>
      <c r="Z611" s="197"/>
      <c r="AB611" s="197"/>
      <c r="AD611" s="197"/>
      <c r="AF611" s="197"/>
      <c r="AH611" s="197"/>
      <c r="AI611" s="199"/>
      <c r="AK611" s="234"/>
      <c r="AO611" s="177"/>
      <c r="AP611" s="201"/>
      <c r="AR611" s="233"/>
    </row>
    <row r="612" spans="4:44" s="181" customFormat="1">
      <c r="D612" s="197"/>
      <c r="G612" s="199"/>
      <c r="K612" s="197"/>
      <c r="N612" s="199"/>
      <c r="P612" s="207"/>
      <c r="S612" s="207"/>
      <c r="U612" s="236"/>
      <c r="Z612" s="197"/>
      <c r="AB612" s="197"/>
      <c r="AD612" s="197"/>
      <c r="AF612" s="197"/>
      <c r="AH612" s="197"/>
      <c r="AI612" s="199"/>
      <c r="AK612" s="234"/>
      <c r="AO612" s="177"/>
      <c r="AP612" s="201"/>
      <c r="AR612" s="233"/>
    </row>
    <row r="613" spans="4:44" s="181" customFormat="1">
      <c r="D613" s="197"/>
      <c r="G613" s="199"/>
      <c r="K613" s="197"/>
      <c r="N613" s="199"/>
      <c r="P613" s="207"/>
      <c r="S613" s="207"/>
      <c r="U613" s="236"/>
      <c r="Z613" s="197"/>
      <c r="AB613" s="197"/>
      <c r="AD613" s="197"/>
      <c r="AF613" s="197"/>
      <c r="AH613" s="197"/>
      <c r="AI613" s="199"/>
      <c r="AK613" s="234"/>
      <c r="AO613" s="177"/>
      <c r="AP613" s="201"/>
      <c r="AR613" s="233"/>
    </row>
    <row r="614" spans="4:44" s="181" customFormat="1">
      <c r="D614" s="197"/>
      <c r="G614" s="199"/>
      <c r="K614" s="197"/>
      <c r="N614" s="199"/>
      <c r="P614" s="207"/>
      <c r="S614" s="207"/>
      <c r="U614" s="236"/>
      <c r="Z614" s="197"/>
      <c r="AB614" s="197"/>
      <c r="AD614" s="197"/>
      <c r="AF614" s="197"/>
      <c r="AH614" s="197"/>
      <c r="AI614" s="199"/>
      <c r="AK614" s="234"/>
      <c r="AO614" s="177"/>
      <c r="AP614" s="201"/>
      <c r="AR614" s="233"/>
    </row>
    <row r="615" spans="4:44" s="181" customFormat="1">
      <c r="D615" s="197"/>
      <c r="G615" s="199"/>
      <c r="K615" s="197"/>
      <c r="N615" s="199"/>
      <c r="P615" s="207"/>
      <c r="S615" s="207"/>
      <c r="U615" s="236"/>
      <c r="Z615" s="197"/>
      <c r="AB615" s="197"/>
      <c r="AD615" s="197"/>
      <c r="AF615" s="197"/>
      <c r="AH615" s="197"/>
      <c r="AI615" s="199"/>
      <c r="AK615" s="234"/>
      <c r="AO615" s="177"/>
      <c r="AP615" s="201"/>
      <c r="AR615" s="233"/>
    </row>
    <row r="616" spans="4:44" s="181" customFormat="1">
      <c r="D616" s="197"/>
      <c r="G616" s="199"/>
      <c r="K616" s="197"/>
      <c r="N616" s="199"/>
      <c r="P616" s="207"/>
      <c r="S616" s="207"/>
      <c r="U616" s="236"/>
      <c r="Z616" s="197"/>
      <c r="AB616" s="197"/>
      <c r="AD616" s="197"/>
      <c r="AF616" s="197"/>
      <c r="AH616" s="197"/>
      <c r="AI616" s="199"/>
      <c r="AK616" s="234"/>
      <c r="AO616" s="177"/>
      <c r="AP616" s="201"/>
      <c r="AR616" s="233"/>
    </row>
    <row r="617" spans="4:44" s="181" customFormat="1">
      <c r="D617" s="197"/>
      <c r="G617" s="199"/>
      <c r="K617" s="197"/>
      <c r="N617" s="199"/>
      <c r="P617" s="207"/>
      <c r="S617" s="207"/>
      <c r="U617" s="236"/>
      <c r="Z617" s="197"/>
      <c r="AB617" s="197"/>
      <c r="AD617" s="197"/>
      <c r="AF617" s="197"/>
      <c r="AH617" s="197"/>
      <c r="AI617" s="199"/>
      <c r="AK617" s="234"/>
      <c r="AO617" s="177"/>
      <c r="AP617" s="201"/>
      <c r="AR617" s="233"/>
    </row>
    <row r="618" spans="4:44" s="181" customFormat="1">
      <c r="D618" s="197"/>
      <c r="G618" s="199"/>
      <c r="K618" s="197"/>
      <c r="N618" s="199"/>
      <c r="P618" s="207"/>
      <c r="S618" s="207"/>
      <c r="U618" s="236"/>
      <c r="Z618" s="197"/>
      <c r="AB618" s="197"/>
      <c r="AD618" s="197"/>
      <c r="AF618" s="197"/>
      <c r="AH618" s="197"/>
      <c r="AI618" s="199"/>
      <c r="AK618" s="234"/>
      <c r="AO618" s="177"/>
      <c r="AP618" s="201"/>
      <c r="AR618" s="233"/>
    </row>
    <row r="619" spans="4:44" s="181" customFormat="1">
      <c r="D619" s="197"/>
      <c r="G619" s="199"/>
      <c r="K619" s="197"/>
      <c r="N619" s="199"/>
      <c r="P619" s="207"/>
      <c r="S619" s="207"/>
      <c r="U619" s="236"/>
      <c r="Z619" s="197"/>
      <c r="AB619" s="197"/>
      <c r="AD619" s="197"/>
      <c r="AF619" s="197"/>
      <c r="AH619" s="197"/>
      <c r="AI619" s="199"/>
      <c r="AK619" s="234"/>
      <c r="AO619" s="177"/>
      <c r="AP619" s="201"/>
      <c r="AR619" s="233"/>
    </row>
    <row r="620" spans="4:44" s="181" customFormat="1">
      <c r="D620" s="197"/>
      <c r="G620" s="199"/>
      <c r="K620" s="197"/>
      <c r="N620" s="199"/>
      <c r="P620" s="207"/>
      <c r="S620" s="207"/>
      <c r="U620" s="236"/>
      <c r="Z620" s="197"/>
      <c r="AB620" s="197"/>
      <c r="AD620" s="197"/>
      <c r="AF620" s="197"/>
      <c r="AH620" s="197"/>
      <c r="AI620" s="199"/>
      <c r="AK620" s="234"/>
      <c r="AO620" s="177"/>
      <c r="AP620" s="201"/>
      <c r="AR620" s="233"/>
    </row>
    <row r="621" spans="4:44" s="181" customFormat="1">
      <c r="D621" s="197"/>
      <c r="G621" s="199"/>
      <c r="K621" s="197"/>
      <c r="N621" s="199"/>
      <c r="P621" s="207"/>
      <c r="S621" s="207"/>
      <c r="U621" s="236"/>
      <c r="Z621" s="197"/>
      <c r="AB621" s="197"/>
      <c r="AD621" s="197"/>
      <c r="AF621" s="197"/>
      <c r="AH621" s="197"/>
      <c r="AI621" s="199"/>
      <c r="AK621" s="234"/>
      <c r="AO621" s="177"/>
      <c r="AP621" s="201"/>
      <c r="AR621" s="233"/>
    </row>
    <row r="622" spans="4:44" s="181" customFormat="1">
      <c r="D622" s="197"/>
      <c r="G622" s="199"/>
      <c r="K622" s="197"/>
      <c r="N622" s="199"/>
      <c r="P622" s="207"/>
      <c r="S622" s="207"/>
      <c r="U622" s="236"/>
      <c r="Z622" s="197"/>
      <c r="AB622" s="197"/>
      <c r="AD622" s="197"/>
      <c r="AF622" s="197"/>
      <c r="AH622" s="197"/>
      <c r="AI622" s="199"/>
      <c r="AK622" s="234"/>
      <c r="AO622" s="177"/>
      <c r="AP622" s="201"/>
      <c r="AR622" s="233"/>
    </row>
    <row r="623" spans="4:44" s="181" customFormat="1">
      <c r="D623" s="197"/>
      <c r="G623" s="199"/>
      <c r="K623" s="197"/>
      <c r="N623" s="199"/>
      <c r="P623" s="207"/>
      <c r="S623" s="207"/>
      <c r="U623" s="236"/>
      <c r="Z623" s="197"/>
      <c r="AB623" s="197"/>
      <c r="AD623" s="197"/>
      <c r="AF623" s="197"/>
      <c r="AH623" s="197"/>
      <c r="AI623" s="199"/>
      <c r="AK623" s="234"/>
      <c r="AO623" s="177"/>
      <c r="AP623" s="201"/>
      <c r="AR623" s="233"/>
    </row>
    <row r="624" spans="4:44" s="181" customFormat="1">
      <c r="D624" s="197"/>
      <c r="G624" s="199"/>
      <c r="K624" s="197"/>
      <c r="N624" s="199"/>
      <c r="P624" s="207"/>
      <c r="S624" s="207"/>
      <c r="U624" s="236"/>
      <c r="Z624" s="197"/>
      <c r="AB624" s="197"/>
      <c r="AD624" s="197"/>
      <c r="AF624" s="197"/>
      <c r="AH624" s="197"/>
      <c r="AI624" s="199"/>
      <c r="AK624" s="234"/>
      <c r="AO624" s="177"/>
      <c r="AP624" s="201"/>
      <c r="AR624" s="233"/>
    </row>
    <row r="625" spans="4:44" s="181" customFormat="1">
      <c r="D625" s="197"/>
      <c r="G625" s="199"/>
      <c r="K625" s="197"/>
      <c r="N625" s="199"/>
      <c r="P625" s="207"/>
      <c r="S625" s="207"/>
      <c r="U625" s="236"/>
      <c r="Z625" s="197"/>
      <c r="AB625" s="197"/>
      <c r="AD625" s="197"/>
      <c r="AF625" s="197"/>
      <c r="AH625" s="197"/>
      <c r="AI625" s="199"/>
      <c r="AK625" s="234"/>
      <c r="AO625" s="177"/>
      <c r="AP625" s="201"/>
      <c r="AR625" s="233"/>
    </row>
    <row r="626" spans="4:44" s="181" customFormat="1">
      <c r="D626" s="197"/>
      <c r="G626" s="199"/>
      <c r="K626" s="197"/>
      <c r="N626" s="199"/>
      <c r="P626" s="207"/>
      <c r="S626" s="207"/>
      <c r="U626" s="236"/>
      <c r="Z626" s="197"/>
      <c r="AB626" s="197"/>
      <c r="AD626" s="197"/>
      <c r="AF626" s="197"/>
      <c r="AH626" s="197"/>
      <c r="AI626" s="199"/>
      <c r="AK626" s="234"/>
      <c r="AO626" s="177"/>
      <c r="AP626" s="201"/>
      <c r="AR626" s="233"/>
    </row>
    <row r="627" spans="4:44" s="181" customFormat="1">
      <c r="D627" s="197"/>
      <c r="G627" s="199"/>
      <c r="K627" s="197"/>
      <c r="N627" s="199"/>
      <c r="P627" s="207"/>
      <c r="S627" s="207"/>
      <c r="U627" s="236"/>
      <c r="Z627" s="197"/>
      <c r="AB627" s="197"/>
      <c r="AD627" s="197"/>
      <c r="AF627" s="197"/>
      <c r="AH627" s="197"/>
      <c r="AI627" s="199"/>
      <c r="AK627" s="234"/>
      <c r="AO627" s="177"/>
      <c r="AP627" s="201"/>
      <c r="AR627" s="233"/>
    </row>
    <row r="628" spans="4:44" s="181" customFormat="1">
      <c r="D628" s="197"/>
      <c r="G628" s="199"/>
      <c r="K628" s="197"/>
      <c r="N628" s="199"/>
      <c r="P628" s="207"/>
      <c r="S628" s="207"/>
      <c r="U628" s="236"/>
      <c r="Z628" s="197"/>
      <c r="AB628" s="197"/>
      <c r="AD628" s="197"/>
      <c r="AF628" s="197"/>
      <c r="AH628" s="197"/>
      <c r="AI628" s="199"/>
      <c r="AK628" s="234"/>
      <c r="AO628" s="177"/>
      <c r="AP628" s="201"/>
      <c r="AR628" s="233"/>
    </row>
    <row r="629" spans="4:44" s="181" customFormat="1">
      <c r="D629" s="197"/>
      <c r="G629" s="199"/>
      <c r="K629" s="197"/>
      <c r="N629" s="199"/>
      <c r="P629" s="207"/>
      <c r="S629" s="207"/>
      <c r="U629" s="236"/>
      <c r="Z629" s="197"/>
      <c r="AB629" s="197"/>
      <c r="AD629" s="197"/>
      <c r="AF629" s="197"/>
      <c r="AH629" s="197"/>
      <c r="AI629" s="199"/>
      <c r="AK629" s="234"/>
      <c r="AO629" s="177"/>
      <c r="AP629" s="201"/>
      <c r="AR629" s="233"/>
    </row>
    <row r="630" spans="4:44" s="181" customFormat="1">
      <c r="D630" s="197"/>
      <c r="G630" s="199"/>
      <c r="K630" s="197"/>
      <c r="N630" s="199"/>
      <c r="P630" s="207"/>
      <c r="S630" s="207"/>
      <c r="U630" s="236"/>
      <c r="Z630" s="197"/>
      <c r="AB630" s="197"/>
      <c r="AD630" s="197"/>
      <c r="AF630" s="197"/>
      <c r="AH630" s="197"/>
      <c r="AI630" s="199"/>
      <c r="AK630" s="234"/>
      <c r="AO630" s="177"/>
      <c r="AP630" s="201"/>
      <c r="AR630" s="233"/>
    </row>
    <row r="631" spans="4:44" s="181" customFormat="1">
      <c r="D631" s="197"/>
      <c r="G631" s="199"/>
      <c r="K631" s="197"/>
      <c r="N631" s="199"/>
      <c r="P631" s="207"/>
      <c r="S631" s="207"/>
      <c r="U631" s="236"/>
      <c r="Z631" s="197"/>
      <c r="AB631" s="197"/>
      <c r="AD631" s="197"/>
      <c r="AF631" s="197"/>
      <c r="AH631" s="197"/>
      <c r="AI631" s="199"/>
      <c r="AK631" s="234"/>
      <c r="AO631" s="177"/>
      <c r="AP631" s="201"/>
      <c r="AR631" s="233"/>
    </row>
    <row r="632" spans="4:44" s="181" customFormat="1">
      <c r="D632" s="197"/>
      <c r="G632" s="199"/>
      <c r="K632" s="197"/>
      <c r="N632" s="199"/>
      <c r="P632" s="207"/>
      <c r="S632" s="207"/>
      <c r="U632" s="236"/>
      <c r="Z632" s="197"/>
      <c r="AB632" s="197"/>
      <c r="AD632" s="197"/>
      <c r="AF632" s="197"/>
      <c r="AH632" s="197"/>
      <c r="AI632" s="199"/>
      <c r="AK632" s="234"/>
      <c r="AO632" s="177"/>
      <c r="AP632" s="201"/>
      <c r="AR632" s="233"/>
    </row>
    <row r="633" spans="4:44" s="181" customFormat="1">
      <c r="D633" s="197"/>
      <c r="G633" s="199"/>
      <c r="K633" s="197"/>
      <c r="N633" s="199"/>
      <c r="P633" s="207"/>
      <c r="S633" s="207"/>
      <c r="U633" s="236"/>
      <c r="Z633" s="197"/>
      <c r="AB633" s="197"/>
      <c r="AD633" s="197"/>
      <c r="AF633" s="197"/>
      <c r="AH633" s="197"/>
      <c r="AI633" s="199"/>
      <c r="AK633" s="234"/>
      <c r="AO633" s="177"/>
      <c r="AP633" s="201"/>
      <c r="AR633" s="233"/>
    </row>
    <row r="634" spans="4:44" s="181" customFormat="1">
      <c r="D634" s="197"/>
      <c r="G634" s="199"/>
      <c r="K634" s="197"/>
      <c r="N634" s="199"/>
      <c r="P634" s="207"/>
      <c r="S634" s="207"/>
      <c r="U634" s="236"/>
      <c r="Z634" s="197"/>
      <c r="AB634" s="197"/>
      <c r="AD634" s="197"/>
      <c r="AF634" s="197"/>
      <c r="AH634" s="197"/>
      <c r="AI634" s="199"/>
      <c r="AK634" s="234"/>
      <c r="AO634" s="177"/>
      <c r="AP634" s="201"/>
      <c r="AR634" s="233"/>
    </row>
    <row r="635" spans="4:44" s="181" customFormat="1">
      <c r="D635" s="197"/>
      <c r="G635" s="199"/>
      <c r="K635" s="197"/>
      <c r="N635" s="199"/>
      <c r="P635" s="207"/>
      <c r="S635" s="207"/>
      <c r="U635" s="236"/>
      <c r="Z635" s="197"/>
      <c r="AB635" s="197"/>
      <c r="AD635" s="197"/>
      <c r="AF635" s="197"/>
      <c r="AH635" s="197"/>
      <c r="AI635" s="199"/>
      <c r="AK635" s="234"/>
      <c r="AO635" s="177"/>
      <c r="AP635" s="201"/>
      <c r="AR635" s="233"/>
    </row>
    <row r="636" spans="4:44" s="181" customFormat="1">
      <c r="D636" s="197"/>
      <c r="G636" s="199"/>
      <c r="K636" s="197"/>
      <c r="N636" s="199"/>
      <c r="P636" s="207"/>
      <c r="S636" s="207"/>
      <c r="U636" s="236"/>
      <c r="Z636" s="197"/>
      <c r="AB636" s="197"/>
      <c r="AD636" s="197"/>
      <c r="AF636" s="197"/>
      <c r="AH636" s="197"/>
      <c r="AI636" s="199"/>
      <c r="AK636" s="234"/>
      <c r="AO636" s="177"/>
      <c r="AP636" s="201"/>
      <c r="AR636" s="233"/>
    </row>
    <row r="637" spans="4:44" s="181" customFormat="1">
      <c r="D637" s="197"/>
      <c r="G637" s="199"/>
      <c r="K637" s="197"/>
      <c r="N637" s="199"/>
      <c r="P637" s="207"/>
      <c r="S637" s="207"/>
      <c r="U637" s="236"/>
      <c r="Z637" s="197"/>
      <c r="AB637" s="197"/>
      <c r="AD637" s="197"/>
      <c r="AF637" s="197"/>
      <c r="AH637" s="197"/>
      <c r="AI637" s="199"/>
      <c r="AK637" s="234"/>
      <c r="AO637" s="177"/>
      <c r="AP637" s="201"/>
      <c r="AR637" s="233"/>
    </row>
    <row r="638" spans="4:44" s="181" customFormat="1">
      <c r="D638" s="197"/>
      <c r="G638" s="199"/>
      <c r="K638" s="197"/>
      <c r="N638" s="199"/>
      <c r="P638" s="207"/>
      <c r="S638" s="207"/>
      <c r="U638" s="236"/>
      <c r="Z638" s="197"/>
      <c r="AB638" s="197"/>
      <c r="AD638" s="197"/>
      <c r="AF638" s="197"/>
      <c r="AH638" s="197"/>
      <c r="AI638" s="199"/>
      <c r="AK638" s="234"/>
      <c r="AO638" s="177"/>
      <c r="AP638" s="201"/>
      <c r="AR638" s="233"/>
    </row>
    <row r="639" spans="4:44" s="181" customFormat="1">
      <c r="D639" s="197"/>
      <c r="G639" s="199"/>
      <c r="K639" s="197"/>
      <c r="N639" s="199"/>
      <c r="P639" s="207"/>
      <c r="S639" s="207"/>
      <c r="U639" s="236"/>
      <c r="Z639" s="197"/>
      <c r="AB639" s="197"/>
      <c r="AD639" s="197"/>
      <c r="AF639" s="197"/>
      <c r="AH639" s="197"/>
      <c r="AI639" s="199"/>
      <c r="AK639" s="234"/>
      <c r="AO639" s="177"/>
      <c r="AP639" s="201"/>
      <c r="AR639" s="233"/>
    </row>
    <row r="640" spans="4:44" s="181" customFormat="1">
      <c r="D640" s="197"/>
      <c r="G640" s="199"/>
      <c r="K640" s="197"/>
      <c r="N640" s="199"/>
      <c r="P640" s="207"/>
      <c r="S640" s="207"/>
      <c r="U640" s="236"/>
      <c r="Z640" s="197"/>
      <c r="AB640" s="197"/>
      <c r="AD640" s="197"/>
      <c r="AF640" s="197"/>
      <c r="AH640" s="197"/>
      <c r="AI640" s="199"/>
      <c r="AK640" s="234"/>
      <c r="AO640" s="177"/>
      <c r="AP640" s="201"/>
      <c r="AR640" s="233"/>
    </row>
    <row r="641" spans="4:44" s="181" customFormat="1">
      <c r="D641" s="197"/>
      <c r="G641" s="199"/>
      <c r="K641" s="197"/>
      <c r="N641" s="199"/>
      <c r="P641" s="207"/>
      <c r="S641" s="207"/>
      <c r="U641" s="236"/>
      <c r="Z641" s="197"/>
      <c r="AB641" s="197"/>
      <c r="AD641" s="197"/>
      <c r="AF641" s="197"/>
      <c r="AH641" s="197"/>
      <c r="AI641" s="199"/>
      <c r="AK641" s="234"/>
      <c r="AO641" s="177"/>
      <c r="AP641" s="201"/>
      <c r="AR641" s="233"/>
    </row>
    <row r="642" spans="4:44" s="181" customFormat="1">
      <c r="D642" s="197"/>
      <c r="G642" s="199"/>
      <c r="K642" s="197"/>
      <c r="N642" s="199"/>
      <c r="P642" s="207"/>
      <c r="S642" s="207"/>
      <c r="U642" s="236"/>
      <c r="Z642" s="197"/>
      <c r="AB642" s="197"/>
      <c r="AD642" s="197"/>
      <c r="AF642" s="197"/>
      <c r="AH642" s="197"/>
      <c r="AI642" s="199"/>
      <c r="AK642" s="234"/>
      <c r="AO642" s="177"/>
      <c r="AP642" s="201"/>
      <c r="AR642" s="233"/>
    </row>
    <row r="643" spans="4:44" s="181" customFormat="1">
      <c r="D643" s="197"/>
      <c r="G643" s="199"/>
      <c r="K643" s="197"/>
      <c r="N643" s="199"/>
      <c r="P643" s="207"/>
      <c r="S643" s="207"/>
      <c r="U643" s="236"/>
      <c r="Z643" s="197"/>
      <c r="AB643" s="197"/>
      <c r="AD643" s="197"/>
      <c r="AF643" s="197"/>
      <c r="AH643" s="197"/>
      <c r="AI643" s="199"/>
      <c r="AK643" s="234"/>
      <c r="AO643" s="177"/>
      <c r="AP643" s="201"/>
      <c r="AR643" s="233"/>
    </row>
    <row r="644" spans="4:44" s="181" customFormat="1">
      <c r="D644" s="197"/>
      <c r="G644" s="199"/>
      <c r="K644" s="197"/>
      <c r="N644" s="199"/>
      <c r="P644" s="207"/>
      <c r="S644" s="207"/>
      <c r="U644" s="236"/>
      <c r="Z644" s="197"/>
      <c r="AB644" s="197"/>
      <c r="AD644" s="197"/>
      <c r="AF644" s="197"/>
      <c r="AH644" s="197"/>
      <c r="AI644" s="199"/>
      <c r="AK644" s="234"/>
      <c r="AO644" s="177"/>
      <c r="AP644" s="201"/>
      <c r="AR644" s="233"/>
    </row>
    <row r="645" spans="4:44" s="181" customFormat="1">
      <c r="D645" s="197"/>
      <c r="G645" s="199"/>
      <c r="K645" s="197"/>
      <c r="N645" s="199"/>
      <c r="P645" s="207"/>
      <c r="S645" s="207"/>
      <c r="U645" s="236"/>
      <c r="Z645" s="197"/>
      <c r="AB645" s="197"/>
      <c r="AD645" s="197"/>
      <c r="AF645" s="197"/>
      <c r="AH645" s="197"/>
      <c r="AI645" s="199"/>
      <c r="AK645" s="234"/>
      <c r="AO645" s="177"/>
      <c r="AP645" s="201"/>
      <c r="AR645" s="233"/>
    </row>
    <row r="646" spans="4:44" s="181" customFormat="1">
      <c r="D646" s="197"/>
      <c r="G646" s="199"/>
      <c r="K646" s="197"/>
      <c r="N646" s="199"/>
      <c r="P646" s="207"/>
      <c r="S646" s="207"/>
      <c r="U646" s="236"/>
      <c r="Z646" s="197"/>
      <c r="AB646" s="197"/>
      <c r="AD646" s="197"/>
      <c r="AF646" s="197"/>
      <c r="AH646" s="197"/>
      <c r="AI646" s="199"/>
      <c r="AK646" s="234"/>
      <c r="AO646" s="177"/>
      <c r="AP646" s="201"/>
      <c r="AR646" s="233"/>
    </row>
    <row r="647" spans="4:44" s="181" customFormat="1">
      <c r="D647" s="197"/>
      <c r="G647" s="199"/>
      <c r="K647" s="197"/>
      <c r="N647" s="199"/>
      <c r="P647" s="207"/>
      <c r="S647" s="207"/>
      <c r="U647" s="236"/>
      <c r="Z647" s="197"/>
      <c r="AB647" s="197"/>
      <c r="AD647" s="197"/>
      <c r="AF647" s="197"/>
      <c r="AH647" s="197"/>
      <c r="AI647" s="199"/>
      <c r="AK647" s="234"/>
      <c r="AO647" s="177"/>
      <c r="AP647" s="201"/>
      <c r="AR647" s="233"/>
    </row>
    <row r="648" spans="4:44" s="181" customFormat="1">
      <c r="D648" s="197"/>
      <c r="G648" s="199"/>
      <c r="K648" s="197"/>
      <c r="N648" s="199"/>
      <c r="P648" s="207"/>
      <c r="S648" s="207"/>
      <c r="U648" s="236"/>
      <c r="Z648" s="197"/>
      <c r="AB648" s="197"/>
      <c r="AD648" s="197"/>
      <c r="AF648" s="197"/>
      <c r="AH648" s="197"/>
      <c r="AI648" s="199"/>
      <c r="AK648" s="234"/>
      <c r="AO648" s="177"/>
      <c r="AP648" s="201"/>
      <c r="AR648" s="233"/>
    </row>
    <row r="649" spans="4:44" s="181" customFormat="1">
      <c r="D649" s="197"/>
      <c r="G649" s="199"/>
      <c r="K649" s="197"/>
      <c r="N649" s="199"/>
      <c r="P649" s="207"/>
      <c r="S649" s="207"/>
      <c r="U649" s="236"/>
      <c r="Z649" s="197"/>
      <c r="AB649" s="197"/>
      <c r="AD649" s="197"/>
      <c r="AF649" s="197"/>
      <c r="AH649" s="197"/>
      <c r="AI649" s="199"/>
      <c r="AK649" s="234"/>
      <c r="AO649" s="177"/>
      <c r="AP649" s="201"/>
      <c r="AR649" s="233"/>
    </row>
    <row r="650" spans="4:44" s="181" customFormat="1">
      <c r="D650" s="197"/>
      <c r="G650" s="199"/>
      <c r="K650" s="197"/>
      <c r="N650" s="199"/>
      <c r="P650" s="207"/>
      <c r="S650" s="207"/>
      <c r="U650" s="236"/>
      <c r="Z650" s="197"/>
      <c r="AB650" s="197"/>
      <c r="AD650" s="197"/>
      <c r="AF650" s="197"/>
      <c r="AH650" s="197"/>
      <c r="AI650" s="199"/>
      <c r="AK650" s="234"/>
      <c r="AO650" s="177"/>
      <c r="AP650" s="201"/>
      <c r="AR650" s="233"/>
    </row>
    <row r="651" spans="4:44" s="181" customFormat="1">
      <c r="D651" s="197"/>
      <c r="G651" s="199"/>
      <c r="K651" s="197"/>
      <c r="N651" s="199"/>
      <c r="P651" s="207"/>
      <c r="S651" s="207"/>
      <c r="U651" s="236"/>
      <c r="Z651" s="197"/>
      <c r="AB651" s="197"/>
      <c r="AD651" s="197"/>
      <c r="AF651" s="197"/>
      <c r="AH651" s="197"/>
      <c r="AI651" s="199"/>
      <c r="AK651" s="234"/>
      <c r="AO651" s="177"/>
      <c r="AP651" s="201"/>
      <c r="AR651" s="233"/>
    </row>
    <row r="652" spans="4:44" s="181" customFormat="1">
      <c r="D652" s="197"/>
      <c r="G652" s="199"/>
      <c r="K652" s="197"/>
      <c r="N652" s="199"/>
      <c r="P652" s="207"/>
      <c r="S652" s="207"/>
      <c r="U652" s="236"/>
      <c r="Z652" s="197"/>
      <c r="AB652" s="197"/>
      <c r="AD652" s="197"/>
      <c r="AF652" s="197"/>
      <c r="AH652" s="197"/>
      <c r="AI652" s="199"/>
      <c r="AK652" s="234"/>
      <c r="AO652" s="177"/>
      <c r="AP652" s="201"/>
      <c r="AR652" s="233"/>
    </row>
    <row r="653" spans="4:44" s="181" customFormat="1">
      <c r="D653" s="197"/>
      <c r="G653" s="199"/>
      <c r="K653" s="197"/>
      <c r="N653" s="199"/>
      <c r="P653" s="207"/>
      <c r="S653" s="207"/>
      <c r="U653" s="236"/>
      <c r="Z653" s="197"/>
      <c r="AB653" s="197"/>
      <c r="AD653" s="197"/>
      <c r="AF653" s="197"/>
      <c r="AH653" s="197"/>
      <c r="AI653" s="199"/>
      <c r="AK653" s="234"/>
      <c r="AO653" s="177"/>
      <c r="AP653" s="201"/>
      <c r="AR653" s="233"/>
    </row>
    <row r="654" spans="4:44" s="181" customFormat="1">
      <c r="D654" s="197"/>
      <c r="G654" s="199"/>
      <c r="K654" s="197"/>
      <c r="N654" s="199"/>
      <c r="P654" s="207"/>
      <c r="S654" s="207"/>
      <c r="U654" s="236"/>
      <c r="Z654" s="197"/>
      <c r="AB654" s="197"/>
      <c r="AD654" s="197"/>
      <c r="AF654" s="197"/>
      <c r="AH654" s="197"/>
      <c r="AI654" s="199"/>
      <c r="AK654" s="234"/>
      <c r="AO654" s="177"/>
      <c r="AP654" s="201"/>
      <c r="AR654" s="233"/>
    </row>
    <row r="655" spans="4:44" s="181" customFormat="1">
      <c r="D655" s="197"/>
      <c r="G655" s="199"/>
      <c r="K655" s="197"/>
      <c r="N655" s="199"/>
      <c r="P655" s="207"/>
      <c r="S655" s="207"/>
      <c r="U655" s="236"/>
      <c r="Z655" s="197"/>
      <c r="AB655" s="197"/>
      <c r="AD655" s="197"/>
      <c r="AF655" s="197"/>
      <c r="AH655" s="197"/>
      <c r="AI655" s="199"/>
      <c r="AK655" s="234"/>
      <c r="AO655" s="177"/>
      <c r="AP655" s="201"/>
      <c r="AR655" s="233"/>
    </row>
    <row r="656" spans="4:44" s="181" customFormat="1">
      <c r="D656" s="197"/>
      <c r="G656" s="199"/>
      <c r="K656" s="197"/>
      <c r="N656" s="199"/>
      <c r="P656" s="207"/>
      <c r="S656" s="207"/>
      <c r="U656" s="236"/>
      <c r="Z656" s="197"/>
      <c r="AB656" s="197"/>
      <c r="AD656" s="197"/>
      <c r="AF656" s="197"/>
      <c r="AH656" s="197"/>
      <c r="AI656" s="199"/>
      <c r="AK656" s="234"/>
      <c r="AO656" s="177"/>
      <c r="AP656" s="201"/>
      <c r="AR656" s="233"/>
    </row>
    <row r="657" spans="4:44" s="181" customFormat="1">
      <c r="D657" s="197"/>
      <c r="G657" s="199"/>
      <c r="K657" s="197"/>
      <c r="N657" s="199"/>
      <c r="P657" s="207"/>
      <c r="S657" s="207"/>
      <c r="U657" s="236"/>
      <c r="Z657" s="197"/>
      <c r="AB657" s="197"/>
      <c r="AD657" s="197"/>
      <c r="AF657" s="197"/>
      <c r="AH657" s="197"/>
      <c r="AI657" s="199"/>
      <c r="AK657" s="234"/>
      <c r="AO657" s="177"/>
      <c r="AP657" s="201"/>
      <c r="AR657" s="233"/>
    </row>
    <row r="658" spans="4:44" s="181" customFormat="1">
      <c r="D658" s="197"/>
      <c r="G658" s="199"/>
      <c r="K658" s="197"/>
      <c r="N658" s="199"/>
      <c r="P658" s="207"/>
      <c r="S658" s="207"/>
      <c r="U658" s="236"/>
      <c r="Z658" s="197"/>
      <c r="AB658" s="197"/>
      <c r="AD658" s="197"/>
      <c r="AF658" s="197"/>
      <c r="AH658" s="197"/>
      <c r="AI658" s="199"/>
      <c r="AK658" s="234"/>
      <c r="AO658" s="177"/>
      <c r="AP658" s="201"/>
      <c r="AR658" s="233"/>
    </row>
    <row r="659" spans="4:44" s="181" customFormat="1">
      <c r="D659" s="197"/>
      <c r="G659" s="199"/>
      <c r="K659" s="197"/>
      <c r="N659" s="199"/>
      <c r="P659" s="207"/>
      <c r="S659" s="207"/>
      <c r="U659" s="236"/>
      <c r="Z659" s="197"/>
      <c r="AB659" s="197"/>
      <c r="AD659" s="197"/>
      <c r="AF659" s="197"/>
      <c r="AH659" s="197"/>
      <c r="AI659" s="199"/>
      <c r="AK659" s="234"/>
      <c r="AO659" s="177"/>
      <c r="AP659" s="201"/>
      <c r="AR659" s="233"/>
    </row>
    <row r="660" spans="4:44" s="181" customFormat="1">
      <c r="D660" s="197"/>
      <c r="G660" s="199"/>
      <c r="K660" s="197"/>
      <c r="N660" s="199"/>
      <c r="P660" s="207"/>
      <c r="S660" s="207"/>
      <c r="U660" s="236"/>
      <c r="Z660" s="197"/>
      <c r="AB660" s="197"/>
      <c r="AD660" s="197"/>
      <c r="AF660" s="197"/>
      <c r="AH660" s="197"/>
      <c r="AI660" s="199"/>
      <c r="AK660" s="234"/>
      <c r="AO660" s="177"/>
      <c r="AP660" s="201"/>
      <c r="AR660" s="233"/>
    </row>
    <row r="661" spans="4:44" s="181" customFormat="1">
      <c r="D661" s="197"/>
      <c r="G661" s="199"/>
      <c r="K661" s="197"/>
      <c r="N661" s="199"/>
      <c r="P661" s="207"/>
      <c r="S661" s="207"/>
      <c r="U661" s="236"/>
      <c r="Z661" s="197"/>
      <c r="AB661" s="197"/>
      <c r="AD661" s="197"/>
      <c r="AF661" s="197"/>
      <c r="AH661" s="197"/>
      <c r="AI661" s="199"/>
      <c r="AK661" s="234"/>
      <c r="AO661" s="177"/>
      <c r="AP661" s="201"/>
      <c r="AR661" s="233"/>
    </row>
    <row r="662" spans="4:44" s="181" customFormat="1">
      <c r="D662" s="197"/>
      <c r="G662" s="199"/>
      <c r="K662" s="197"/>
      <c r="N662" s="199"/>
      <c r="P662" s="207"/>
      <c r="S662" s="207"/>
      <c r="U662" s="236"/>
      <c r="Z662" s="197"/>
      <c r="AB662" s="197"/>
      <c r="AD662" s="197"/>
      <c r="AF662" s="197"/>
      <c r="AH662" s="197"/>
      <c r="AI662" s="199"/>
      <c r="AK662" s="234"/>
      <c r="AO662" s="177"/>
      <c r="AP662" s="201"/>
      <c r="AR662" s="233"/>
    </row>
    <row r="663" spans="4:44" s="181" customFormat="1">
      <c r="D663" s="197"/>
      <c r="G663" s="199"/>
      <c r="K663" s="197"/>
      <c r="N663" s="199"/>
      <c r="P663" s="207"/>
      <c r="S663" s="207"/>
      <c r="U663" s="236"/>
      <c r="Z663" s="197"/>
      <c r="AB663" s="197"/>
      <c r="AD663" s="197"/>
      <c r="AF663" s="197"/>
      <c r="AH663" s="197"/>
      <c r="AI663" s="199"/>
      <c r="AK663" s="234"/>
      <c r="AO663" s="177"/>
      <c r="AP663" s="201"/>
      <c r="AR663" s="233"/>
    </row>
    <row r="664" spans="4:44" s="181" customFormat="1">
      <c r="D664" s="197"/>
      <c r="G664" s="199"/>
      <c r="K664" s="197"/>
      <c r="N664" s="199"/>
      <c r="P664" s="207"/>
      <c r="S664" s="207"/>
      <c r="U664" s="236"/>
      <c r="Z664" s="197"/>
      <c r="AB664" s="197"/>
      <c r="AD664" s="197"/>
      <c r="AF664" s="197"/>
      <c r="AH664" s="197"/>
      <c r="AI664" s="199"/>
      <c r="AK664" s="234"/>
      <c r="AO664" s="177"/>
      <c r="AP664" s="201"/>
      <c r="AR664" s="233"/>
    </row>
    <row r="665" spans="4:44" s="181" customFormat="1">
      <c r="D665" s="197"/>
      <c r="G665" s="199"/>
      <c r="K665" s="197"/>
      <c r="N665" s="199"/>
      <c r="P665" s="207"/>
      <c r="S665" s="207"/>
      <c r="U665" s="236"/>
      <c r="Z665" s="197"/>
      <c r="AB665" s="197"/>
      <c r="AD665" s="197"/>
      <c r="AF665" s="197"/>
      <c r="AH665" s="197"/>
      <c r="AI665" s="199"/>
      <c r="AK665" s="234"/>
      <c r="AO665" s="177"/>
      <c r="AP665" s="201"/>
      <c r="AR665" s="233"/>
    </row>
    <row r="666" spans="4:44" s="181" customFormat="1">
      <c r="D666" s="197"/>
      <c r="G666" s="199"/>
      <c r="K666" s="197"/>
      <c r="N666" s="199"/>
      <c r="P666" s="207"/>
      <c r="S666" s="207"/>
      <c r="U666" s="236"/>
      <c r="Z666" s="197"/>
      <c r="AB666" s="197"/>
      <c r="AD666" s="197"/>
      <c r="AF666" s="197"/>
      <c r="AH666" s="197"/>
      <c r="AI666" s="199"/>
      <c r="AK666" s="234"/>
      <c r="AO666" s="177"/>
      <c r="AP666" s="201"/>
      <c r="AR666" s="233"/>
    </row>
    <row r="667" spans="4:44" s="181" customFormat="1">
      <c r="D667" s="197"/>
      <c r="G667" s="199"/>
      <c r="K667" s="197"/>
      <c r="N667" s="199"/>
      <c r="P667" s="207"/>
      <c r="S667" s="207"/>
      <c r="U667" s="236"/>
      <c r="Z667" s="197"/>
      <c r="AB667" s="197"/>
      <c r="AD667" s="197"/>
      <c r="AF667" s="197"/>
      <c r="AH667" s="197"/>
      <c r="AI667" s="199"/>
      <c r="AK667" s="234"/>
      <c r="AO667" s="177"/>
      <c r="AP667" s="201"/>
      <c r="AR667" s="233"/>
    </row>
    <row r="668" spans="4:44" s="181" customFormat="1">
      <c r="D668" s="197"/>
      <c r="G668" s="199"/>
      <c r="K668" s="197"/>
      <c r="N668" s="199"/>
      <c r="P668" s="207"/>
      <c r="S668" s="207"/>
      <c r="U668" s="236"/>
      <c r="Z668" s="197"/>
      <c r="AB668" s="197"/>
      <c r="AD668" s="197"/>
      <c r="AF668" s="197"/>
      <c r="AH668" s="197"/>
      <c r="AI668" s="199"/>
      <c r="AK668" s="234"/>
      <c r="AO668" s="177"/>
      <c r="AP668" s="201"/>
      <c r="AR668" s="233"/>
    </row>
    <row r="669" spans="4:44" s="181" customFormat="1">
      <c r="D669" s="197"/>
      <c r="G669" s="199"/>
      <c r="K669" s="197"/>
      <c r="N669" s="199"/>
      <c r="P669" s="207"/>
      <c r="S669" s="207"/>
      <c r="U669" s="236"/>
      <c r="Z669" s="197"/>
      <c r="AB669" s="197"/>
      <c r="AD669" s="197"/>
      <c r="AF669" s="197"/>
      <c r="AH669" s="197"/>
      <c r="AI669" s="199"/>
      <c r="AK669" s="234"/>
      <c r="AO669" s="177"/>
      <c r="AP669" s="201"/>
      <c r="AR669" s="233"/>
    </row>
    <row r="670" spans="4:44" s="181" customFormat="1">
      <c r="D670" s="197"/>
      <c r="G670" s="199"/>
      <c r="K670" s="197"/>
      <c r="N670" s="199"/>
      <c r="P670" s="207"/>
      <c r="S670" s="207"/>
      <c r="U670" s="236"/>
      <c r="Z670" s="197"/>
      <c r="AB670" s="197"/>
      <c r="AD670" s="197"/>
      <c r="AF670" s="197"/>
      <c r="AH670" s="197"/>
      <c r="AI670" s="199"/>
      <c r="AK670" s="234"/>
      <c r="AO670" s="177"/>
      <c r="AP670" s="201"/>
      <c r="AR670" s="233"/>
    </row>
    <row r="671" spans="4:44" s="181" customFormat="1">
      <c r="D671" s="197"/>
      <c r="G671" s="199"/>
      <c r="K671" s="197"/>
      <c r="N671" s="199"/>
      <c r="P671" s="207"/>
      <c r="S671" s="207"/>
      <c r="U671" s="236"/>
      <c r="Z671" s="197"/>
      <c r="AB671" s="197"/>
      <c r="AD671" s="197"/>
      <c r="AF671" s="197"/>
      <c r="AH671" s="197"/>
      <c r="AI671" s="199"/>
      <c r="AK671" s="234"/>
      <c r="AO671" s="177"/>
      <c r="AP671" s="201"/>
      <c r="AR671" s="233"/>
    </row>
    <row r="672" spans="4:44" s="181" customFormat="1">
      <c r="D672" s="197"/>
      <c r="G672" s="199"/>
      <c r="K672" s="197"/>
      <c r="N672" s="199"/>
      <c r="P672" s="207"/>
      <c r="S672" s="207"/>
      <c r="U672" s="236"/>
      <c r="Z672" s="197"/>
      <c r="AB672" s="197"/>
      <c r="AD672" s="197"/>
      <c r="AF672" s="197"/>
      <c r="AH672" s="197"/>
      <c r="AI672" s="199"/>
      <c r="AK672" s="234"/>
      <c r="AO672" s="177"/>
      <c r="AP672" s="201"/>
      <c r="AR672" s="233"/>
    </row>
    <row r="673" spans="4:44" s="181" customFormat="1">
      <c r="D673" s="197"/>
      <c r="G673" s="199"/>
      <c r="K673" s="197"/>
      <c r="N673" s="199"/>
      <c r="P673" s="207"/>
      <c r="S673" s="207"/>
      <c r="U673" s="236"/>
      <c r="Z673" s="197"/>
      <c r="AB673" s="197"/>
      <c r="AD673" s="197"/>
      <c r="AF673" s="197"/>
      <c r="AH673" s="197"/>
      <c r="AI673" s="199"/>
      <c r="AK673" s="234"/>
      <c r="AO673" s="177"/>
      <c r="AP673" s="201"/>
      <c r="AR673" s="233"/>
    </row>
    <row r="674" spans="4:44" s="181" customFormat="1">
      <c r="D674" s="197"/>
      <c r="G674" s="199"/>
      <c r="K674" s="197"/>
      <c r="N674" s="199"/>
      <c r="P674" s="207"/>
      <c r="S674" s="207"/>
      <c r="U674" s="236"/>
      <c r="Z674" s="197"/>
      <c r="AB674" s="197"/>
      <c r="AD674" s="197"/>
      <c r="AF674" s="197"/>
      <c r="AH674" s="197"/>
      <c r="AI674" s="199"/>
      <c r="AK674" s="234"/>
      <c r="AO674" s="177"/>
      <c r="AP674" s="201"/>
      <c r="AR674" s="233"/>
    </row>
    <row r="675" spans="4:44" s="181" customFormat="1">
      <c r="D675" s="197"/>
      <c r="G675" s="199"/>
      <c r="K675" s="197"/>
      <c r="N675" s="199"/>
      <c r="P675" s="207"/>
      <c r="S675" s="207"/>
      <c r="U675" s="236"/>
      <c r="Z675" s="197"/>
      <c r="AB675" s="197"/>
      <c r="AD675" s="197"/>
      <c r="AF675" s="197"/>
      <c r="AH675" s="197"/>
      <c r="AI675" s="199"/>
      <c r="AK675" s="234"/>
      <c r="AO675" s="177"/>
      <c r="AP675" s="201"/>
      <c r="AR675" s="233"/>
    </row>
    <row r="676" spans="4:44" s="181" customFormat="1">
      <c r="D676" s="197"/>
      <c r="G676" s="199"/>
      <c r="K676" s="197"/>
      <c r="N676" s="199"/>
      <c r="P676" s="207"/>
      <c r="S676" s="207"/>
      <c r="U676" s="236"/>
      <c r="Z676" s="197"/>
      <c r="AB676" s="197"/>
      <c r="AD676" s="197"/>
      <c r="AF676" s="197"/>
      <c r="AH676" s="197"/>
      <c r="AI676" s="199"/>
      <c r="AK676" s="234"/>
      <c r="AO676" s="177"/>
      <c r="AP676" s="201"/>
      <c r="AR676" s="233"/>
    </row>
    <row r="677" spans="4:44" s="181" customFormat="1">
      <c r="D677" s="197"/>
      <c r="G677" s="199"/>
      <c r="K677" s="197"/>
      <c r="N677" s="199"/>
      <c r="P677" s="207"/>
      <c r="S677" s="207"/>
      <c r="U677" s="236"/>
      <c r="Z677" s="197"/>
      <c r="AB677" s="197"/>
      <c r="AD677" s="197"/>
      <c r="AF677" s="197"/>
      <c r="AH677" s="197"/>
      <c r="AI677" s="199"/>
      <c r="AK677" s="234"/>
      <c r="AO677" s="177"/>
      <c r="AP677" s="201"/>
      <c r="AR677" s="233"/>
    </row>
    <row r="678" spans="4:44" s="181" customFormat="1">
      <c r="D678" s="197"/>
      <c r="G678" s="199"/>
      <c r="K678" s="197"/>
      <c r="N678" s="199"/>
      <c r="P678" s="207"/>
      <c r="S678" s="207"/>
      <c r="U678" s="236"/>
      <c r="Z678" s="197"/>
      <c r="AB678" s="197"/>
      <c r="AD678" s="197"/>
      <c r="AF678" s="197"/>
      <c r="AH678" s="197"/>
      <c r="AI678" s="199"/>
      <c r="AK678" s="234"/>
      <c r="AO678" s="177"/>
      <c r="AP678" s="201"/>
      <c r="AR678" s="233"/>
    </row>
    <row r="679" spans="4:44" s="181" customFormat="1">
      <c r="D679" s="197"/>
      <c r="G679" s="199"/>
      <c r="K679" s="197"/>
      <c r="N679" s="199"/>
      <c r="P679" s="207"/>
      <c r="S679" s="207"/>
      <c r="U679" s="236"/>
      <c r="Z679" s="197"/>
      <c r="AB679" s="197"/>
      <c r="AD679" s="197"/>
      <c r="AF679" s="197"/>
      <c r="AH679" s="197"/>
      <c r="AI679" s="199"/>
      <c r="AK679" s="234"/>
      <c r="AO679" s="177"/>
      <c r="AP679" s="201"/>
      <c r="AR679" s="233"/>
    </row>
    <row r="680" spans="4:44" s="181" customFormat="1">
      <c r="D680" s="197"/>
      <c r="G680" s="199"/>
      <c r="K680" s="197"/>
      <c r="N680" s="199"/>
      <c r="P680" s="207"/>
      <c r="S680" s="207"/>
      <c r="U680" s="236"/>
      <c r="Z680" s="197"/>
      <c r="AB680" s="197"/>
      <c r="AD680" s="197"/>
      <c r="AF680" s="197"/>
      <c r="AH680" s="197"/>
      <c r="AI680" s="199"/>
      <c r="AK680" s="234"/>
      <c r="AO680" s="177"/>
      <c r="AP680" s="201"/>
      <c r="AR680" s="233"/>
    </row>
    <row r="681" spans="4:44" s="181" customFormat="1">
      <c r="D681" s="197"/>
      <c r="G681" s="199"/>
      <c r="K681" s="197"/>
      <c r="N681" s="199"/>
      <c r="P681" s="207"/>
      <c r="S681" s="207"/>
      <c r="U681" s="236"/>
      <c r="Z681" s="197"/>
      <c r="AB681" s="197"/>
      <c r="AD681" s="197"/>
      <c r="AF681" s="197"/>
      <c r="AH681" s="197"/>
      <c r="AI681" s="199"/>
      <c r="AK681" s="234"/>
      <c r="AO681" s="177"/>
      <c r="AP681" s="201"/>
      <c r="AR681" s="233"/>
    </row>
    <row r="682" spans="4:44" s="181" customFormat="1">
      <c r="D682" s="197"/>
      <c r="G682" s="199"/>
      <c r="K682" s="197"/>
      <c r="N682" s="199"/>
      <c r="P682" s="207"/>
      <c r="S682" s="207"/>
      <c r="U682" s="236"/>
      <c r="Z682" s="197"/>
      <c r="AB682" s="197"/>
      <c r="AD682" s="197"/>
      <c r="AF682" s="197"/>
      <c r="AH682" s="197"/>
      <c r="AI682" s="199"/>
      <c r="AK682" s="234"/>
      <c r="AO682" s="177"/>
      <c r="AP682" s="201"/>
      <c r="AR682" s="233"/>
    </row>
    <row r="683" spans="4:44" s="181" customFormat="1">
      <c r="D683" s="197"/>
      <c r="G683" s="199"/>
      <c r="K683" s="197"/>
      <c r="N683" s="199"/>
      <c r="P683" s="207"/>
      <c r="S683" s="207"/>
      <c r="U683" s="236"/>
      <c r="Z683" s="197"/>
      <c r="AB683" s="197"/>
      <c r="AD683" s="197"/>
      <c r="AF683" s="197"/>
      <c r="AH683" s="197"/>
      <c r="AI683" s="199"/>
      <c r="AK683" s="234"/>
      <c r="AO683" s="177"/>
      <c r="AP683" s="201"/>
      <c r="AR683" s="233"/>
    </row>
    <row r="684" spans="4:44" s="181" customFormat="1">
      <c r="D684" s="197"/>
      <c r="G684" s="199"/>
      <c r="K684" s="197"/>
      <c r="N684" s="199"/>
      <c r="P684" s="207"/>
      <c r="S684" s="207"/>
      <c r="U684" s="236"/>
      <c r="Z684" s="197"/>
      <c r="AB684" s="197"/>
      <c r="AD684" s="197"/>
      <c r="AF684" s="197"/>
      <c r="AH684" s="197"/>
      <c r="AI684" s="199"/>
      <c r="AK684" s="234"/>
      <c r="AO684" s="177"/>
      <c r="AP684" s="201"/>
      <c r="AR684" s="233"/>
    </row>
    <row r="685" spans="4:44" s="181" customFormat="1">
      <c r="D685" s="197"/>
      <c r="G685" s="199"/>
      <c r="K685" s="197"/>
      <c r="N685" s="199"/>
      <c r="P685" s="207"/>
      <c r="S685" s="207"/>
      <c r="U685" s="236"/>
      <c r="Z685" s="197"/>
      <c r="AB685" s="197"/>
      <c r="AD685" s="197"/>
      <c r="AF685" s="197"/>
      <c r="AH685" s="197"/>
      <c r="AI685" s="199"/>
      <c r="AK685" s="234"/>
      <c r="AO685" s="177"/>
      <c r="AP685" s="201"/>
      <c r="AR685" s="233"/>
    </row>
    <row r="686" spans="4:44" s="181" customFormat="1">
      <c r="D686" s="197"/>
      <c r="G686" s="199"/>
      <c r="K686" s="197"/>
      <c r="N686" s="199"/>
      <c r="P686" s="207"/>
      <c r="S686" s="207"/>
      <c r="U686" s="236"/>
      <c r="Z686" s="197"/>
      <c r="AB686" s="197"/>
      <c r="AD686" s="197"/>
      <c r="AF686" s="197"/>
      <c r="AH686" s="197"/>
      <c r="AI686" s="199"/>
      <c r="AK686" s="234"/>
      <c r="AO686" s="177"/>
      <c r="AP686" s="201"/>
      <c r="AR686" s="233"/>
    </row>
    <row r="687" spans="4:44" s="181" customFormat="1">
      <c r="D687" s="197"/>
      <c r="G687" s="199"/>
      <c r="K687" s="197"/>
      <c r="N687" s="199"/>
      <c r="P687" s="207"/>
      <c r="S687" s="207"/>
      <c r="U687" s="236"/>
      <c r="Z687" s="197"/>
      <c r="AB687" s="197"/>
      <c r="AD687" s="197"/>
      <c r="AF687" s="197"/>
      <c r="AH687" s="197"/>
      <c r="AI687" s="199"/>
      <c r="AK687" s="234"/>
      <c r="AO687" s="177"/>
      <c r="AP687" s="201"/>
      <c r="AR687" s="233"/>
    </row>
    <row r="688" spans="4:44" s="181" customFormat="1">
      <c r="D688" s="197"/>
      <c r="G688" s="199"/>
      <c r="K688" s="197"/>
      <c r="N688" s="199"/>
      <c r="P688" s="207"/>
      <c r="S688" s="207"/>
      <c r="U688" s="236"/>
      <c r="Z688" s="197"/>
      <c r="AB688" s="197"/>
      <c r="AD688" s="197"/>
      <c r="AF688" s="197"/>
      <c r="AH688" s="197"/>
      <c r="AI688" s="199"/>
      <c r="AK688" s="234"/>
      <c r="AO688" s="177"/>
      <c r="AP688" s="201"/>
      <c r="AR688" s="233"/>
    </row>
    <row r="689" spans="4:44" s="181" customFormat="1">
      <c r="D689" s="197"/>
      <c r="G689" s="199"/>
      <c r="K689" s="197"/>
      <c r="N689" s="199"/>
      <c r="P689" s="207"/>
      <c r="S689" s="207"/>
      <c r="U689" s="236"/>
      <c r="Z689" s="197"/>
      <c r="AB689" s="197"/>
      <c r="AD689" s="197"/>
      <c r="AF689" s="197"/>
      <c r="AH689" s="197"/>
      <c r="AI689" s="199"/>
      <c r="AK689" s="234"/>
      <c r="AO689" s="177"/>
      <c r="AP689" s="201"/>
      <c r="AR689" s="233"/>
    </row>
    <row r="690" spans="4:44" s="181" customFormat="1">
      <c r="D690" s="197"/>
      <c r="G690" s="199"/>
      <c r="K690" s="197"/>
      <c r="N690" s="199"/>
      <c r="P690" s="207"/>
      <c r="S690" s="207"/>
      <c r="U690" s="236"/>
      <c r="Z690" s="197"/>
      <c r="AB690" s="197"/>
      <c r="AD690" s="197"/>
      <c r="AF690" s="197"/>
      <c r="AH690" s="197"/>
      <c r="AI690" s="199"/>
      <c r="AK690" s="234"/>
      <c r="AO690" s="177"/>
      <c r="AP690" s="201"/>
      <c r="AR690" s="233"/>
    </row>
    <row r="691" spans="4:44" s="181" customFormat="1">
      <c r="D691" s="197"/>
      <c r="G691" s="199"/>
      <c r="K691" s="197"/>
      <c r="N691" s="199"/>
      <c r="P691" s="207"/>
      <c r="S691" s="207"/>
      <c r="U691" s="236"/>
      <c r="Z691" s="197"/>
      <c r="AB691" s="197"/>
      <c r="AD691" s="197"/>
      <c r="AF691" s="197"/>
      <c r="AH691" s="197"/>
      <c r="AI691" s="199"/>
      <c r="AK691" s="234"/>
      <c r="AO691" s="177"/>
      <c r="AP691" s="201"/>
      <c r="AR691" s="233"/>
    </row>
    <row r="692" spans="4:44" s="181" customFormat="1">
      <c r="D692" s="197"/>
      <c r="G692" s="199"/>
      <c r="K692" s="197"/>
      <c r="N692" s="199"/>
      <c r="P692" s="207"/>
      <c r="S692" s="207"/>
      <c r="U692" s="236"/>
      <c r="Z692" s="197"/>
      <c r="AB692" s="197"/>
      <c r="AD692" s="197"/>
      <c r="AF692" s="197"/>
      <c r="AH692" s="197"/>
      <c r="AI692" s="199"/>
      <c r="AK692" s="234"/>
      <c r="AO692" s="177"/>
      <c r="AP692" s="201"/>
      <c r="AR692" s="233"/>
    </row>
    <row r="693" spans="4:44" s="181" customFormat="1">
      <c r="D693" s="197"/>
      <c r="G693" s="199"/>
      <c r="K693" s="197"/>
      <c r="N693" s="199"/>
      <c r="P693" s="207"/>
      <c r="S693" s="207"/>
      <c r="U693" s="236"/>
      <c r="Z693" s="197"/>
      <c r="AB693" s="197"/>
      <c r="AD693" s="197"/>
      <c r="AF693" s="197"/>
      <c r="AH693" s="197"/>
      <c r="AI693" s="199"/>
      <c r="AK693" s="234"/>
      <c r="AO693" s="177"/>
      <c r="AP693" s="201"/>
      <c r="AR693" s="233"/>
    </row>
    <row r="694" spans="4:44" s="181" customFormat="1">
      <c r="D694" s="197"/>
      <c r="G694" s="199"/>
      <c r="K694" s="197"/>
      <c r="N694" s="199"/>
      <c r="P694" s="207"/>
      <c r="S694" s="207"/>
      <c r="U694" s="236"/>
      <c r="Z694" s="197"/>
      <c r="AB694" s="197"/>
      <c r="AD694" s="197"/>
      <c r="AF694" s="197"/>
      <c r="AH694" s="197"/>
      <c r="AI694" s="199"/>
      <c r="AK694" s="234"/>
      <c r="AO694" s="177"/>
      <c r="AP694" s="201"/>
      <c r="AR694" s="233"/>
    </row>
    <row r="695" spans="4:44" s="181" customFormat="1">
      <c r="D695" s="197"/>
      <c r="G695" s="199"/>
      <c r="K695" s="197"/>
      <c r="N695" s="199"/>
      <c r="P695" s="207"/>
      <c r="S695" s="207"/>
      <c r="U695" s="236"/>
      <c r="Z695" s="197"/>
      <c r="AB695" s="197"/>
      <c r="AD695" s="197"/>
      <c r="AF695" s="197"/>
      <c r="AH695" s="197"/>
      <c r="AI695" s="199"/>
      <c r="AK695" s="234"/>
      <c r="AO695" s="177"/>
      <c r="AP695" s="201"/>
      <c r="AR695" s="233"/>
    </row>
    <row r="696" spans="4:44" s="181" customFormat="1">
      <c r="D696" s="197"/>
      <c r="G696" s="199"/>
      <c r="K696" s="197"/>
      <c r="N696" s="199"/>
      <c r="P696" s="207"/>
      <c r="S696" s="207"/>
      <c r="U696" s="236"/>
      <c r="Z696" s="197"/>
      <c r="AB696" s="197"/>
      <c r="AD696" s="197"/>
      <c r="AF696" s="197"/>
      <c r="AH696" s="197"/>
      <c r="AI696" s="199"/>
      <c r="AK696" s="234"/>
      <c r="AO696" s="177"/>
      <c r="AP696" s="201"/>
      <c r="AR696" s="233"/>
    </row>
    <row r="697" spans="4:44" s="181" customFormat="1">
      <c r="D697" s="197"/>
      <c r="G697" s="199"/>
      <c r="K697" s="197"/>
      <c r="N697" s="199"/>
      <c r="P697" s="207"/>
      <c r="S697" s="207"/>
      <c r="U697" s="236"/>
      <c r="Z697" s="197"/>
      <c r="AB697" s="197"/>
      <c r="AD697" s="197"/>
      <c r="AF697" s="197"/>
      <c r="AH697" s="197"/>
      <c r="AI697" s="199"/>
      <c r="AK697" s="234"/>
      <c r="AO697" s="177"/>
      <c r="AP697" s="201"/>
      <c r="AR697" s="233"/>
    </row>
    <row r="698" spans="4:44" s="181" customFormat="1">
      <c r="D698" s="197"/>
      <c r="G698" s="199"/>
      <c r="K698" s="197"/>
      <c r="N698" s="199"/>
      <c r="P698" s="207"/>
      <c r="S698" s="207"/>
      <c r="U698" s="236"/>
      <c r="Z698" s="197"/>
      <c r="AB698" s="197"/>
      <c r="AD698" s="197"/>
      <c r="AF698" s="197"/>
      <c r="AH698" s="197"/>
      <c r="AI698" s="199"/>
      <c r="AK698" s="234"/>
      <c r="AO698" s="177"/>
      <c r="AP698" s="201"/>
      <c r="AR698" s="233"/>
    </row>
    <row r="699" spans="4:44" s="181" customFormat="1">
      <c r="D699" s="197"/>
      <c r="G699" s="199"/>
      <c r="K699" s="197"/>
      <c r="N699" s="199"/>
      <c r="P699" s="207"/>
      <c r="S699" s="207"/>
      <c r="U699" s="236"/>
      <c r="Z699" s="197"/>
      <c r="AB699" s="197"/>
      <c r="AD699" s="197"/>
      <c r="AF699" s="197"/>
      <c r="AH699" s="197"/>
      <c r="AI699" s="199"/>
      <c r="AK699" s="234"/>
      <c r="AO699" s="177"/>
      <c r="AP699" s="201"/>
      <c r="AR699" s="233"/>
    </row>
    <row r="700" spans="4:44" s="181" customFormat="1">
      <c r="D700" s="197"/>
      <c r="G700" s="199"/>
      <c r="K700" s="197"/>
      <c r="N700" s="199"/>
      <c r="P700" s="207"/>
      <c r="S700" s="207"/>
      <c r="U700" s="236"/>
      <c r="Z700" s="197"/>
      <c r="AB700" s="197"/>
      <c r="AD700" s="197"/>
      <c r="AF700" s="197"/>
      <c r="AH700" s="197"/>
      <c r="AI700" s="199"/>
      <c r="AK700" s="234"/>
      <c r="AO700" s="177"/>
      <c r="AP700" s="201"/>
      <c r="AR700" s="233"/>
    </row>
    <row r="701" spans="4:44" s="181" customFormat="1">
      <c r="D701" s="197"/>
      <c r="G701" s="199"/>
      <c r="K701" s="197"/>
      <c r="N701" s="199"/>
      <c r="P701" s="207"/>
      <c r="S701" s="207"/>
      <c r="U701" s="236"/>
      <c r="Z701" s="197"/>
      <c r="AB701" s="197"/>
      <c r="AD701" s="197"/>
      <c r="AF701" s="197"/>
      <c r="AH701" s="197"/>
      <c r="AI701" s="199"/>
      <c r="AK701" s="234"/>
      <c r="AO701" s="177"/>
      <c r="AP701" s="201"/>
      <c r="AR701" s="233"/>
    </row>
    <row r="702" spans="4:44" s="181" customFormat="1">
      <c r="D702" s="197"/>
      <c r="G702" s="199"/>
      <c r="K702" s="197"/>
      <c r="N702" s="199"/>
      <c r="P702" s="207"/>
      <c r="S702" s="207"/>
      <c r="U702" s="236"/>
      <c r="Z702" s="197"/>
      <c r="AB702" s="197"/>
      <c r="AD702" s="197"/>
      <c r="AF702" s="197"/>
      <c r="AH702" s="197"/>
      <c r="AI702" s="199"/>
      <c r="AK702" s="234"/>
      <c r="AO702" s="177"/>
      <c r="AP702" s="201"/>
      <c r="AR702" s="233"/>
    </row>
    <row r="703" spans="4:44" s="181" customFormat="1">
      <c r="D703" s="197"/>
      <c r="G703" s="199"/>
      <c r="K703" s="197"/>
      <c r="N703" s="199"/>
      <c r="P703" s="207"/>
      <c r="S703" s="207"/>
      <c r="U703" s="236"/>
      <c r="Z703" s="197"/>
      <c r="AB703" s="197"/>
      <c r="AD703" s="197"/>
      <c r="AF703" s="197"/>
      <c r="AH703" s="197"/>
      <c r="AI703" s="199"/>
      <c r="AK703" s="234"/>
      <c r="AO703" s="177"/>
      <c r="AP703" s="201"/>
      <c r="AR703" s="233"/>
    </row>
    <row r="704" spans="4:44" s="181" customFormat="1">
      <c r="D704" s="197"/>
      <c r="G704" s="199"/>
      <c r="K704" s="197"/>
      <c r="N704" s="199"/>
      <c r="P704" s="207"/>
      <c r="S704" s="207"/>
      <c r="U704" s="236"/>
      <c r="Z704" s="197"/>
      <c r="AB704" s="197"/>
      <c r="AD704" s="197"/>
      <c r="AF704" s="197"/>
      <c r="AH704" s="197"/>
      <c r="AI704" s="199"/>
      <c r="AK704" s="234"/>
      <c r="AO704" s="177"/>
      <c r="AP704" s="201"/>
      <c r="AR704" s="233"/>
    </row>
    <row r="705" spans="4:44" s="181" customFormat="1">
      <c r="D705" s="197"/>
      <c r="G705" s="199"/>
      <c r="K705" s="197"/>
      <c r="N705" s="199"/>
      <c r="P705" s="207"/>
      <c r="S705" s="207"/>
      <c r="U705" s="236"/>
      <c r="Z705" s="197"/>
      <c r="AB705" s="197"/>
      <c r="AD705" s="197"/>
      <c r="AF705" s="197"/>
      <c r="AH705" s="197"/>
      <c r="AI705" s="199"/>
      <c r="AK705" s="234"/>
      <c r="AO705" s="177"/>
      <c r="AP705" s="201"/>
      <c r="AR705" s="233"/>
    </row>
    <row r="706" spans="4:44" s="181" customFormat="1">
      <c r="D706" s="197"/>
      <c r="G706" s="199"/>
      <c r="K706" s="197"/>
      <c r="N706" s="199"/>
      <c r="P706" s="207"/>
      <c r="S706" s="207"/>
      <c r="U706" s="236"/>
      <c r="Z706" s="197"/>
      <c r="AB706" s="197"/>
      <c r="AD706" s="197"/>
      <c r="AF706" s="197"/>
      <c r="AH706" s="197"/>
      <c r="AI706" s="199"/>
      <c r="AK706" s="234"/>
      <c r="AO706" s="177"/>
      <c r="AP706" s="201"/>
      <c r="AR706" s="233"/>
    </row>
    <row r="707" spans="4:44" s="181" customFormat="1">
      <c r="D707" s="197"/>
      <c r="G707" s="199"/>
      <c r="K707" s="197"/>
      <c r="N707" s="199"/>
      <c r="P707" s="207"/>
      <c r="S707" s="207"/>
      <c r="U707" s="236"/>
      <c r="Z707" s="197"/>
      <c r="AB707" s="197"/>
      <c r="AD707" s="197"/>
      <c r="AF707" s="197"/>
      <c r="AH707" s="197"/>
      <c r="AI707" s="199"/>
      <c r="AK707" s="234"/>
      <c r="AO707" s="177"/>
      <c r="AP707" s="201"/>
      <c r="AR707" s="233"/>
    </row>
    <row r="708" spans="4:44" s="181" customFormat="1">
      <c r="D708" s="197"/>
      <c r="G708" s="199"/>
      <c r="K708" s="197"/>
      <c r="N708" s="199"/>
      <c r="P708" s="207"/>
      <c r="S708" s="207"/>
      <c r="U708" s="236"/>
      <c r="Z708" s="197"/>
      <c r="AB708" s="197"/>
      <c r="AD708" s="197"/>
      <c r="AF708" s="197"/>
      <c r="AH708" s="197"/>
      <c r="AI708" s="199"/>
      <c r="AK708" s="234"/>
      <c r="AO708" s="177"/>
      <c r="AP708" s="201"/>
      <c r="AR708" s="233"/>
    </row>
    <row r="709" spans="4:44" s="181" customFormat="1">
      <c r="D709" s="197"/>
      <c r="G709" s="199"/>
      <c r="K709" s="197"/>
      <c r="N709" s="199"/>
      <c r="P709" s="207"/>
      <c r="S709" s="207"/>
      <c r="U709" s="236"/>
      <c r="Z709" s="197"/>
      <c r="AB709" s="197"/>
      <c r="AD709" s="197"/>
      <c r="AF709" s="197"/>
      <c r="AH709" s="197"/>
      <c r="AI709" s="199"/>
      <c r="AK709" s="234"/>
      <c r="AO709" s="177"/>
      <c r="AP709" s="201"/>
      <c r="AR709" s="233"/>
    </row>
    <row r="710" spans="4:44" s="181" customFormat="1">
      <c r="D710" s="197"/>
      <c r="G710" s="199"/>
      <c r="K710" s="197"/>
      <c r="N710" s="199"/>
      <c r="P710" s="207"/>
      <c r="S710" s="207"/>
      <c r="U710" s="236"/>
      <c r="Z710" s="197"/>
      <c r="AB710" s="197"/>
      <c r="AD710" s="197"/>
      <c r="AF710" s="197"/>
      <c r="AH710" s="197"/>
      <c r="AI710" s="199"/>
      <c r="AK710" s="234"/>
      <c r="AO710" s="177"/>
      <c r="AP710" s="201"/>
      <c r="AR710" s="233"/>
    </row>
    <row r="711" spans="4:44" s="181" customFormat="1">
      <c r="D711" s="197"/>
      <c r="G711" s="199"/>
      <c r="K711" s="197"/>
      <c r="N711" s="199"/>
      <c r="P711" s="207"/>
      <c r="S711" s="207"/>
      <c r="U711" s="236"/>
      <c r="Z711" s="197"/>
      <c r="AB711" s="197"/>
      <c r="AD711" s="197"/>
      <c r="AF711" s="197"/>
      <c r="AH711" s="197"/>
      <c r="AI711" s="199"/>
      <c r="AK711" s="234"/>
      <c r="AO711" s="177"/>
      <c r="AP711" s="201"/>
      <c r="AR711" s="233"/>
    </row>
    <row r="712" spans="4:44" s="181" customFormat="1">
      <c r="D712" s="197"/>
      <c r="G712" s="199"/>
      <c r="K712" s="197"/>
      <c r="N712" s="199"/>
      <c r="P712" s="207"/>
      <c r="S712" s="207"/>
      <c r="U712" s="236"/>
      <c r="Z712" s="197"/>
      <c r="AB712" s="197"/>
      <c r="AD712" s="197"/>
      <c r="AF712" s="197"/>
      <c r="AH712" s="197"/>
      <c r="AI712" s="199"/>
      <c r="AK712" s="234"/>
      <c r="AO712" s="177"/>
      <c r="AP712" s="201"/>
      <c r="AR712" s="233"/>
    </row>
    <row r="713" spans="4:44" s="181" customFormat="1">
      <c r="D713" s="197"/>
      <c r="G713" s="199"/>
      <c r="K713" s="197"/>
      <c r="N713" s="199"/>
      <c r="P713" s="207"/>
      <c r="S713" s="207"/>
      <c r="U713" s="236"/>
      <c r="Z713" s="197"/>
      <c r="AB713" s="197"/>
      <c r="AD713" s="197"/>
      <c r="AF713" s="197"/>
      <c r="AH713" s="197"/>
      <c r="AI713" s="199"/>
      <c r="AK713" s="234"/>
      <c r="AO713" s="177"/>
      <c r="AP713" s="201"/>
      <c r="AR713" s="233"/>
    </row>
    <row r="714" spans="4:44" s="181" customFormat="1">
      <c r="D714" s="197"/>
      <c r="G714" s="199"/>
      <c r="K714" s="197"/>
      <c r="N714" s="199"/>
      <c r="P714" s="207"/>
      <c r="S714" s="207"/>
      <c r="U714" s="236"/>
      <c r="Z714" s="197"/>
      <c r="AB714" s="197"/>
      <c r="AD714" s="197"/>
      <c r="AF714" s="197"/>
      <c r="AH714" s="197"/>
      <c r="AI714" s="199"/>
      <c r="AK714" s="234"/>
      <c r="AO714" s="177"/>
      <c r="AP714" s="201"/>
      <c r="AR714" s="233"/>
    </row>
    <row r="715" spans="4:44" s="181" customFormat="1">
      <c r="D715" s="197"/>
      <c r="G715" s="199"/>
      <c r="K715" s="197"/>
      <c r="N715" s="199"/>
      <c r="P715" s="207"/>
      <c r="S715" s="207"/>
      <c r="U715" s="236"/>
      <c r="Z715" s="197"/>
      <c r="AB715" s="197"/>
      <c r="AD715" s="197"/>
      <c r="AF715" s="197"/>
      <c r="AH715" s="197"/>
      <c r="AI715" s="199"/>
      <c r="AK715" s="234"/>
      <c r="AO715" s="177"/>
      <c r="AP715" s="201"/>
      <c r="AR715" s="233"/>
    </row>
    <row r="716" spans="4:44" s="181" customFormat="1">
      <c r="D716" s="197"/>
      <c r="G716" s="199"/>
      <c r="K716" s="197"/>
      <c r="N716" s="199"/>
      <c r="P716" s="207"/>
      <c r="S716" s="207"/>
      <c r="U716" s="236"/>
      <c r="Z716" s="197"/>
      <c r="AB716" s="197"/>
      <c r="AD716" s="197"/>
      <c r="AF716" s="197"/>
      <c r="AH716" s="197"/>
      <c r="AI716" s="199"/>
      <c r="AK716" s="234"/>
      <c r="AO716" s="177"/>
      <c r="AP716" s="201"/>
      <c r="AR716" s="233"/>
    </row>
    <row r="717" spans="4:44" s="181" customFormat="1">
      <c r="D717" s="197"/>
      <c r="G717" s="199"/>
      <c r="K717" s="197"/>
      <c r="N717" s="199"/>
      <c r="P717" s="207"/>
      <c r="S717" s="207"/>
      <c r="U717" s="236"/>
      <c r="Z717" s="197"/>
      <c r="AB717" s="197"/>
      <c r="AD717" s="197"/>
      <c r="AF717" s="197"/>
      <c r="AH717" s="197"/>
      <c r="AI717" s="199"/>
      <c r="AK717" s="234"/>
      <c r="AO717" s="177"/>
      <c r="AP717" s="201"/>
      <c r="AR717" s="233"/>
    </row>
    <row r="718" spans="4:44" s="181" customFormat="1">
      <c r="D718" s="197"/>
      <c r="G718" s="199"/>
      <c r="K718" s="197"/>
      <c r="N718" s="199"/>
      <c r="P718" s="207"/>
      <c r="S718" s="207"/>
      <c r="U718" s="236"/>
      <c r="Z718" s="197"/>
      <c r="AB718" s="197"/>
      <c r="AD718" s="197"/>
      <c r="AF718" s="197"/>
      <c r="AH718" s="197"/>
      <c r="AI718" s="199"/>
      <c r="AK718" s="234"/>
      <c r="AO718" s="177"/>
      <c r="AP718" s="201"/>
      <c r="AR718" s="233"/>
    </row>
    <row r="719" spans="4:44" s="181" customFormat="1">
      <c r="D719" s="197"/>
      <c r="G719" s="199"/>
      <c r="K719" s="197"/>
      <c r="N719" s="199"/>
      <c r="P719" s="207"/>
      <c r="S719" s="207"/>
      <c r="U719" s="236"/>
      <c r="Z719" s="197"/>
      <c r="AB719" s="197"/>
      <c r="AD719" s="197"/>
      <c r="AF719" s="197"/>
      <c r="AH719" s="197"/>
      <c r="AI719" s="199"/>
      <c r="AK719" s="234"/>
      <c r="AO719" s="177"/>
      <c r="AP719" s="201"/>
      <c r="AR719" s="233"/>
    </row>
    <row r="720" spans="4:44" s="181" customFormat="1">
      <c r="D720" s="197"/>
      <c r="G720" s="199"/>
      <c r="K720" s="197"/>
      <c r="N720" s="199"/>
      <c r="P720" s="207"/>
      <c r="S720" s="207"/>
      <c r="U720" s="236"/>
      <c r="Z720" s="197"/>
      <c r="AB720" s="197"/>
      <c r="AD720" s="197"/>
      <c r="AF720" s="197"/>
      <c r="AH720" s="197"/>
      <c r="AI720" s="199"/>
      <c r="AK720" s="234"/>
      <c r="AO720" s="177"/>
      <c r="AP720" s="201"/>
      <c r="AR720" s="233"/>
    </row>
    <row r="721" spans="4:44" s="181" customFormat="1">
      <c r="D721" s="197"/>
      <c r="G721" s="199"/>
      <c r="K721" s="197"/>
      <c r="N721" s="199"/>
      <c r="P721" s="207"/>
      <c r="S721" s="207"/>
      <c r="U721" s="236"/>
      <c r="Z721" s="197"/>
      <c r="AB721" s="197"/>
      <c r="AD721" s="197"/>
      <c r="AF721" s="197"/>
      <c r="AH721" s="197"/>
      <c r="AI721" s="199"/>
      <c r="AK721" s="234"/>
      <c r="AO721" s="177"/>
      <c r="AP721" s="201"/>
      <c r="AR721" s="233"/>
    </row>
    <row r="722" spans="4:44" s="181" customFormat="1">
      <c r="D722" s="197"/>
      <c r="G722" s="199"/>
      <c r="K722" s="197"/>
      <c r="N722" s="199"/>
      <c r="P722" s="207"/>
      <c r="S722" s="207"/>
      <c r="U722" s="236"/>
      <c r="Z722" s="197"/>
      <c r="AB722" s="197"/>
      <c r="AD722" s="197"/>
      <c r="AF722" s="197"/>
      <c r="AH722" s="197"/>
      <c r="AI722" s="199"/>
      <c r="AK722" s="234"/>
      <c r="AO722" s="177"/>
      <c r="AP722" s="201"/>
      <c r="AR722" s="233"/>
    </row>
    <row r="723" spans="4:44" s="181" customFormat="1">
      <c r="D723" s="197"/>
      <c r="G723" s="199"/>
      <c r="K723" s="197"/>
      <c r="N723" s="199"/>
      <c r="P723" s="207"/>
      <c r="S723" s="207"/>
      <c r="U723" s="236"/>
      <c r="Z723" s="197"/>
      <c r="AB723" s="197"/>
      <c r="AD723" s="197"/>
      <c r="AF723" s="197"/>
      <c r="AH723" s="197"/>
      <c r="AI723" s="199"/>
      <c r="AK723" s="234"/>
      <c r="AO723" s="177"/>
      <c r="AP723" s="201"/>
      <c r="AR723" s="233"/>
    </row>
    <row r="724" spans="4:44" s="181" customFormat="1">
      <c r="D724" s="197"/>
      <c r="G724" s="199"/>
      <c r="K724" s="197"/>
      <c r="N724" s="199"/>
      <c r="P724" s="207"/>
      <c r="S724" s="207"/>
      <c r="U724" s="236"/>
      <c r="Z724" s="197"/>
      <c r="AB724" s="197"/>
      <c r="AD724" s="197"/>
      <c r="AF724" s="197"/>
      <c r="AH724" s="197"/>
      <c r="AI724" s="199"/>
      <c r="AK724" s="234"/>
      <c r="AO724" s="177"/>
      <c r="AP724" s="201"/>
      <c r="AR724" s="233"/>
    </row>
    <row r="725" spans="4:44" s="181" customFormat="1">
      <c r="D725" s="197"/>
      <c r="G725" s="199"/>
      <c r="K725" s="197"/>
      <c r="N725" s="199"/>
      <c r="P725" s="207"/>
      <c r="S725" s="207"/>
      <c r="U725" s="236"/>
      <c r="Z725" s="197"/>
      <c r="AB725" s="197"/>
      <c r="AD725" s="197"/>
      <c r="AF725" s="197"/>
      <c r="AH725" s="197"/>
      <c r="AI725" s="199"/>
      <c r="AK725" s="234"/>
      <c r="AO725" s="177"/>
      <c r="AP725" s="201"/>
      <c r="AR725" s="233"/>
    </row>
    <row r="726" spans="4:44" s="181" customFormat="1">
      <c r="D726" s="197"/>
      <c r="G726" s="199"/>
      <c r="K726" s="197"/>
      <c r="N726" s="199"/>
      <c r="P726" s="207"/>
      <c r="S726" s="207"/>
      <c r="U726" s="236"/>
      <c r="Z726" s="197"/>
      <c r="AB726" s="197"/>
      <c r="AD726" s="197"/>
      <c r="AF726" s="197"/>
      <c r="AH726" s="197"/>
      <c r="AI726" s="199"/>
      <c r="AK726" s="234"/>
      <c r="AO726" s="177"/>
      <c r="AP726" s="201"/>
      <c r="AR726" s="233"/>
    </row>
    <row r="727" spans="4:44" s="181" customFormat="1">
      <c r="D727" s="197"/>
      <c r="G727" s="199"/>
      <c r="K727" s="197"/>
      <c r="N727" s="199"/>
      <c r="P727" s="207"/>
      <c r="S727" s="207"/>
      <c r="U727" s="236"/>
      <c r="Z727" s="197"/>
      <c r="AB727" s="197"/>
      <c r="AD727" s="197"/>
      <c r="AF727" s="197"/>
      <c r="AH727" s="197"/>
      <c r="AI727" s="199"/>
      <c r="AK727" s="234"/>
      <c r="AO727" s="177"/>
      <c r="AP727" s="201"/>
      <c r="AR727" s="233"/>
    </row>
    <row r="728" spans="4:44" s="181" customFormat="1">
      <c r="D728" s="197"/>
      <c r="G728" s="199"/>
      <c r="K728" s="197"/>
      <c r="N728" s="199"/>
      <c r="P728" s="207"/>
      <c r="S728" s="207"/>
      <c r="U728" s="236"/>
      <c r="Z728" s="197"/>
      <c r="AB728" s="197"/>
      <c r="AD728" s="197"/>
      <c r="AF728" s="197"/>
      <c r="AH728" s="197"/>
      <c r="AI728" s="199"/>
      <c r="AK728" s="234"/>
      <c r="AO728" s="177"/>
      <c r="AP728" s="201"/>
      <c r="AR728" s="233"/>
    </row>
    <row r="729" spans="4:44" s="181" customFormat="1">
      <c r="D729" s="197"/>
      <c r="G729" s="199"/>
      <c r="K729" s="197"/>
      <c r="N729" s="199"/>
      <c r="P729" s="207"/>
      <c r="S729" s="207"/>
      <c r="U729" s="236"/>
      <c r="Z729" s="197"/>
      <c r="AB729" s="197"/>
      <c r="AD729" s="197"/>
      <c r="AF729" s="197"/>
      <c r="AH729" s="197"/>
      <c r="AI729" s="199"/>
      <c r="AK729" s="234"/>
      <c r="AO729" s="177"/>
      <c r="AP729" s="201"/>
      <c r="AR729" s="233"/>
    </row>
    <row r="730" spans="4:44" s="181" customFormat="1">
      <c r="D730" s="197"/>
      <c r="G730" s="199"/>
      <c r="K730" s="197"/>
      <c r="N730" s="199"/>
      <c r="P730" s="207"/>
      <c r="S730" s="207"/>
      <c r="U730" s="236"/>
      <c r="Z730" s="197"/>
      <c r="AB730" s="197"/>
      <c r="AD730" s="197"/>
      <c r="AF730" s="197"/>
      <c r="AH730" s="197"/>
      <c r="AI730" s="199"/>
      <c r="AK730" s="234"/>
      <c r="AO730" s="177"/>
      <c r="AP730" s="201"/>
      <c r="AR730" s="233"/>
    </row>
    <row r="731" spans="4:44" s="181" customFormat="1">
      <c r="D731" s="197"/>
      <c r="G731" s="199"/>
      <c r="K731" s="197"/>
      <c r="N731" s="199"/>
      <c r="P731" s="207"/>
      <c r="S731" s="207"/>
      <c r="U731" s="236"/>
      <c r="Z731" s="197"/>
      <c r="AB731" s="197"/>
      <c r="AD731" s="197"/>
      <c r="AF731" s="197"/>
      <c r="AH731" s="197"/>
      <c r="AI731" s="199"/>
      <c r="AK731" s="234"/>
      <c r="AO731" s="177"/>
      <c r="AP731" s="201"/>
      <c r="AR731" s="233"/>
    </row>
    <row r="732" spans="4:44" s="181" customFormat="1">
      <c r="D732" s="197"/>
      <c r="G732" s="199"/>
      <c r="K732" s="197"/>
      <c r="N732" s="199"/>
      <c r="P732" s="207"/>
      <c r="S732" s="207"/>
      <c r="U732" s="236"/>
      <c r="Z732" s="197"/>
      <c r="AB732" s="197"/>
      <c r="AD732" s="197"/>
      <c r="AF732" s="197"/>
      <c r="AH732" s="197"/>
      <c r="AI732" s="199"/>
      <c r="AK732" s="234"/>
      <c r="AO732" s="177"/>
      <c r="AP732" s="201"/>
      <c r="AR732" s="233"/>
    </row>
    <row r="733" spans="4:44" s="181" customFormat="1">
      <c r="D733" s="197"/>
      <c r="G733" s="199"/>
      <c r="K733" s="197"/>
      <c r="N733" s="199"/>
      <c r="P733" s="207"/>
      <c r="S733" s="207"/>
      <c r="U733" s="236"/>
      <c r="Z733" s="197"/>
      <c r="AB733" s="197"/>
      <c r="AD733" s="197"/>
      <c r="AF733" s="197"/>
      <c r="AH733" s="197"/>
      <c r="AI733" s="199"/>
      <c r="AK733" s="234"/>
      <c r="AO733" s="177"/>
      <c r="AP733" s="201"/>
      <c r="AR733" s="233"/>
    </row>
    <row r="734" spans="4:44" s="181" customFormat="1">
      <c r="D734" s="197"/>
      <c r="G734" s="199"/>
      <c r="K734" s="197"/>
      <c r="N734" s="199"/>
      <c r="P734" s="207"/>
      <c r="S734" s="207"/>
      <c r="U734" s="236"/>
      <c r="Z734" s="197"/>
      <c r="AB734" s="197"/>
      <c r="AD734" s="197"/>
      <c r="AF734" s="197"/>
      <c r="AH734" s="197"/>
      <c r="AI734" s="199"/>
      <c r="AK734" s="234"/>
      <c r="AO734" s="177"/>
      <c r="AP734" s="201"/>
      <c r="AR734" s="233"/>
    </row>
    <row r="735" spans="4:44" s="181" customFormat="1">
      <c r="D735" s="197"/>
      <c r="G735" s="199"/>
      <c r="K735" s="197"/>
      <c r="N735" s="199"/>
      <c r="P735" s="207"/>
      <c r="S735" s="207"/>
      <c r="U735" s="236"/>
      <c r="Z735" s="197"/>
      <c r="AB735" s="197"/>
      <c r="AD735" s="197"/>
      <c r="AF735" s="197"/>
      <c r="AH735" s="197"/>
      <c r="AI735" s="199"/>
      <c r="AK735" s="234"/>
      <c r="AO735" s="177"/>
      <c r="AP735" s="201"/>
      <c r="AR735" s="233"/>
    </row>
    <row r="736" spans="4:44" s="181" customFormat="1">
      <c r="D736" s="197"/>
      <c r="G736" s="199"/>
      <c r="K736" s="197"/>
      <c r="N736" s="199"/>
      <c r="P736" s="207"/>
      <c r="S736" s="207"/>
      <c r="U736" s="236"/>
      <c r="Z736" s="197"/>
      <c r="AB736" s="197"/>
      <c r="AD736" s="197"/>
      <c r="AF736" s="197"/>
      <c r="AH736" s="197"/>
      <c r="AI736" s="199"/>
      <c r="AK736" s="234"/>
      <c r="AO736" s="177"/>
      <c r="AP736" s="201"/>
      <c r="AR736" s="233"/>
    </row>
    <row r="737" spans="4:44" s="181" customFormat="1">
      <c r="D737" s="197"/>
      <c r="G737" s="199"/>
      <c r="K737" s="197"/>
      <c r="N737" s="199"/>
      <c r="P737" s="207"/>
      <c r="S737" s="207"/>
      <c r="U737" s="236"/>
      <c r="Z737" s="197"/>
      <c r="AB737" s="197"/>
      <c r="AD737" s="197"/>
      <c r="AF737" s="197"/>
      <c r="AH737" s="197"/>
      <c r="AI737" s="199"/>
      <c r="AK737" s="234"/>
      <c r="AO737" s="177"/>
      <c r="AP737" s="201"/>
      <c r="AR737" s="233"/>
    </row>
    <row r="738" spans="4:44" s="181" customFormat="1">
      <c r="D738" s="197"/>
      <c r="G738" s="199"/>
      <c r="K738" s="197"/>
      <c r="N738" s="199"/>
      <c r="P738" s="207"/>
      <c r="S738" s="207"/>
      <c r="U738" s="236"/>
      <c r="Z738" s="197"/>
      <c r="AB738" s="197"/>
      <c r="AD738" s="197"/>
      <c r="AF738" s="197"/>
      <c r="AH738" s="197"/>
      <c r="AI738" s="199"/>
      <c r="AK738" s="234"/>
      <c r="AO738" s="177"/>
      <c r="AP738" s="201"/>
      <c r="AR738" s="233"/>
    </row>
    <row r="739" spans="4:44" s="181" customFormat="1">
      <c r="D739" s="197"/>
      <c r="G739" s="199"/>
      <c r="K739" s="197"/>
      <c r="N739" s="199"/>
      <c r="P739" s="207"/>
      <c r="S739" s="207"/>
      <c r="U739" s="236"/>
      <c r="Z739" s="197"/>
      <c r="AB739" s="197"/>
      <c r="AD739" s="197"/>
      <c r="AF739" s="197"/>
      <c r="AH739" s="197"/>
      <c r="AI739" s="199"/>
      <c r="AK739" s="234"/>
      <c r="AO739" s="177"/>
      <c r="AP739" s="201"/>
      <c r="AR739" s="233"/>
    </row>
    <row r="740" spans="4:44" s="181" customFormat="1">
      <c r="D740" s="197"/>
      <c r="G740" s="199"/>
      <c r="K740" s="197"/>
      <c r="N740" s="199"/>
      <c r="P740" s="207"/>
      <c r="S740" s="207"/>
      <c r="U740" s="236"/>
      <c r="Z740" s="197"/>
      <c r="AB740" s="197"/>
      <c r="AD740" s="197"/>
      <c r="AF740" s="197"/>
      <c r="AH740" s="197"/>
      <c r="AI740" s="199"/>
      <c r="AK740" s="234"/>
      <c r="AO740" s="177"/>
      <c r="AP740" s="201"/>
      <c r="AR740" s="233"/>
    </row>
    <row r="741" spans="4:44" s="181" customFormat="1">
      <c r="D741" s="197"/>
      <c r="G741" s="199"/>
      <c r="K741" s="197"/>
      <c r="N741" s="199"/>
      <c r="P741" s="207"/>
      <c r="S741" s="207"/>
      <c r="U741" s="236"/>
      <c r="Z741" s="197"/>
      <c r="AB741" s="197"/>
      <c r="AD741" s="197"/>
      <c r="AF741" s="197"/>
      <c r="AH741" s="197"/>
      <c r="AI741" s="199"/>
      <c r="AK741" s="234"/>
      <c r="AO741" s="177"/>
      <c r="AP741" s="201"/>
      <c r="AR741" s="233"/>
    </row>
    <row r="742" spans="4:44" s="181" customFormat="1">
      <c r="D742" s="197"/>
      <c r="G742" s="199"/>
      <c r="K742" s="197"/>
      <c r="N742" s="199"/>
      <c r="P742" s="207"/>
      <c r="S742" s="207"/>
      <c r="U742" s="236"/>
      <c r="Z742" s="197"/>
      <c r="AB742" s="197"/>
      <c r="AD742" s="197"/>
      <c r="AF742" s="197"/>
      <c r="AH742" s="197"/>
      <c r="AI742" s="199"/>
      <c r="AK742" s="234"/>
      <c r="AO742" s="177"/>
      <c r="AP742" s="201"/>
      <c r="AR742" s="233"/>
    </row>
    <row r="743" spans="4:44" s="181" customFormat="1">
      <c r="D743" s="197"/>
      <c r="G743" s="199"/>
      <c r="K743" s="197"/>
      <c r="N743" s="199"/>
      <c r="P743" s="207"/>
      <c r="S743" s="207"/>
      <c r="U743" s="236"/>
      <c r="Z743" s="197"/>
      <c r="AB743" s="197"/>
      <c r="AD743" s="197"/>
      <c r="AF743" s="197"/>
      <c r="AH743" s="197"/>
      <c r="AI743" s="199"/>
      <c r="AK743" s="234"/>
      <c r="AO743" s="177"/>
      <c r="AP743" s="201"/>
      <c r="AR743" s="233"/>
    </row>
    <row r="744" spans="4:44" s="181" customFormat="1">
      <c r="D744" s="197"/>
      <c r="G744" s="199"/>
      <c r="K744" s="197"/>
      <c r="N744" s="199"/>
      <c r="P744" s="207"/>
      <c r="S744" s="207"/>
      <c r="U744" s="236"/>
      <c r="Z744" s="197"/>
      <c r="AB744" s="197"/>
      <c r="AD744" s="197"/>
      <c r="AF744" s="197"/>
      <c r="AH744" s="197"/>
      <c r="AI744" s="199"/>
      <c r="AK744" s="234"/>
      <c r="AO744" s="177"/>
      <c r="AP744" s="201"/>
      <c r="AR744" s="233"/>
    </row>
    <row r="745" spans="4:44" s="181" customFormat="1">
      <c r="D745" s="197"/>
      <c r="G745" s="199"/>
      <c r="K745" s="197"/>
      <c r="N745" s="199"/>
      <c r="P745" s="207"/>
      <c r="S745" s="207"/>
      <c r="U745" s="236"/>
      <c r="Z745" s="197"/>
      <c r="AB745" s="197"/>
      <c r="AD745" s="197"/>
      <c r="AF745" s="197"/>
      <c r="AH745" s="197"/>
      <c r="AI745" s="199"/>
      <c r="AK745" s="234"/>
      <c r="AO745" s="177"/>
      <c r="AP745" s="201"/>
      <c r="AR745" s="233"/>
    </row>
    <row r="746" spans="4:44" s="181" customFormat="1">
      <c r="D746" s="197"/>
      <c r="G746" s="199"/>
      <c r="K746" s="197"/>
      <c r="N746" s="199"/>
      <c r="P746" s="207"/>
      <c r="S746" s="207"/>
      <c r="U746" s="236"/>
      <c r="Z746" s="197"/>
      <c r="AB746" s="197"/>
      <c r="AD746" s="197"/>
      <c r="AF746" s="197"/>
      <c r="AH746" s="197"/>
      <c r="AI746" s="199"/>
      <c r="AK746" s="234"/>
      <c r="AO746" s="177"/>
      <c r="AP746" s="201"/>
      <c r="AR746" s="233"/>
    </row>
    <row r="747" spans="4:44" s="181" customFormat="1">
      <c r="D747" s="197"/>
      <c r="G747" s="199"/>
      <c r="K747" s="197"/>
      <c r="N747" s="199"/>
      <c r="P747" s="207"/>
      <c r="S747" s="207"/>
      <c r="U747" s="236"/>
      <c r="Z747" s="197"/>
      <c r="AB747" s="197"/>
      <c r="AD747" s="197"/>
      <c r="AF747" s="197"/>
      <c r="AH747" s="197"/>
      <c r="AI747" s="199"/>
      <c r="AK747" s="234"/>
      <c r="AO747" s="177"/>
      <c r="AP747" s="201"/>
      <c r="AR747" s="233"/>
    </row>
    <row r="748" spans="4:44" s="181" customFormat="1">
      <c r="D748" s="197"/>
      <c r="G748" s="199"/>
      <c r="K748" s="197"/>
      <c r="N748" s="199"/>
      <c r="P748" s="207"/>
      <c r="S748" s="207"/>
      <c r="U748" s="236"/>
      <c r="Z748" s="197"/>
      <c r="AB748" s="197"/>
      <c r="AD748" s="197"/>
      <c r="AF748" s="197"/>
      <c r="AH748" s="197"/>
      <c r="AI748" s="199"/>
      <c r="AK748" s="234"/>
      <c r="AO748" s="177"/>
      <c r="AP748" s="201"/>
      <c r="AR748" s="233"/>
    </row>
    <row r="749" spans="4:44" s="181" customFormat="1">
      <c r="D749" s="197"/>
      <c r="G749" s="199"/>
      <c r="K749" s="197"/>
      <c r="N749" s="199"/>
      <c r="P749" s="207"/>
      <c r="S749" s="207"/>
      <c r="U749" s="236"/>
      <c r="Z749" s="197"/>
      <c r="AB749" s="197"/>
      <c r="AD749" s="197"/>
      <c r="AF749" s="197"/>
      <c r="AH749" s="197"/>
      <c r="AI749" s="199"/>
      <c r="AK749" s="234"/>
      <c r="AO749" s="177"/>
      <c r="AP749" s="201"/>
      <c r="AR749" s="233"/>
    </row>
    <row r="750" spans="4:44" s="181" customFormat="1">
      <c r="D750" s="197"/>
      <c r="G750" s="199"/>
      <c r="K750" s="197"/>
      <c r="N750" s="199"/>
      <c r="P750" s="207"/>
      <c r="S750" s="207"/>
      <c r="U750" s="236"/>
      <c r="Z750" s="197"/>
      <c r="AB750" s="197"/>
      <c r="AD750" s="197"/>
      <c r="AF750" s="197"/>
      <c r="AH750" s="197"/>
      <c r="AI750" s="199"/>
      <c r="AK750" s="234"/>
      <c r="AO750" s="177"/>
      <c r="AP750" s="201"/>
      <c r="AR750" s="233"/>
    </row>
    <row r="751" spans="4:44" s="181" customFormat="1">
      <c r="D751" s="197"/>
      <c r="G751" s="199"/>
      <c r="K751" s="197"/>
      <c r="N751" s="199"/>
      <c r="P751" s="207"/>
      <c r="S751" s="207"/>
      <c r="U751" s="236"/>
      <c r="Z751" s="197"/>
      <c r="AB751" s="197"/>
      <c r="AD751" s="197"/>
      <c r="AF751" s="197"/>
      <c r="AH751" s="197"/>
      <c r="AI751" s="199"/>
      <c r="AK751" s="234"/>
      <c r="AO751" s="177"/>
      <c r="AP751" s="201"/>
      <c r="AR751" s="233"/>
    </row>
    <row r="752" spans="4:44" s="181" customFormat="1">
      <c r="D752" s="197"/>
      <c r="G752" s="199"/>
      <c r="K752" s="197"/>
      <c r="N752" s="199"/>
      <c r="P752" s="207"/>
      <c r="S752" s="207"/>
      <c r="U752" s="236"/>
      <c r="Z752" s="197"/>
      <c r="AB752" s="197"/>
      <c r="AD752" s="197"/>
      <c r="AF752" s="197"/>
      <c r="AH752" s="197"/>
      <c r="AI752" s="199"/>
      <c r="AK752" s="234"/>
      <c r="AO752" s="177"/>
      <c r="AP752" s="201"/>
      <c r="AR752" s="233"/>
    </row>
    <row r="753" spans="4:44" s="181" customFormat="1">
      <c r="D753" s="197"/>
      <c r="G753" s="199"/>
      <c r="K753" s="197"/>
      <c r="N753" s="199"/>
      <c r="P753" s="207"/>
      <c r="S753" s="207"/>
      <c r="U753" s="236"/>
      <c r="Z753" s="197"/>
      <c r="AB753" s="197"/>
      <c r="AD753" s="197"/>
      <c r="AF753" s="197"/>
      <c r="AH753" s="197"/>
      <c r="AI753" s="199"/>
      <c r="AK753" s="234"/>
      <c r="AO753" s="177"/>
      <c r="AP753" s="201"/>
      <c r="AR753" s="233"/>
    </row>
    <row r="754" spans="4:44" s="181" customFormat="1">
      <c r="D754" s="197"/>
      <c r="G754" s="199"/>
      <c r="K754" s="197"/>
      <c r="N754" s="199"/>
      <c r="P754" s="207"/>
      <c r="S754" s="207"/>
      <c r="U754" s="236"/>
      <c r="Z754" s="197"/>
      <c r="AB754" s="197"/>
      <c r="AD754" s="197"/>
      <c r="AF754" s="197"/>
      <c r="AH754" s="197"/>
      <c r="AI754" s="199"/>
      <c r="AK754" s="234"/>
      <c r="AO754" s="177"/>
      <c r="AP754" s="201"/>
      <c r="AR754" s="233"/>
    </row>
    <row r="755" spans="4:44" s="181" customFormat="1">
      <c r="D755" s="197"/>
      <c r="G755" s="199"/>
      <c r="K755" s="197"/>
      <c r="N755" s="199"/>
      <c r="P755" s="207"/>
      <c r="S755" s="207"/>
      <c r="U755" s="236"/>
      <c r="Z755" s="197"/>
      <c r="AB755" s="197"/>
      <c r="AD755" s="197"/>
      <c r="AF755" s="197"/>
      <c r="AH755" s="197"/>
      <c r="AI755" s="199"/>
      <c r="AK755" s="234"/>
      <c r="AO755" s="177"/>
      <c r="AP755" s="201"/>
      <c r="AR755" s="233"/>
    </row>
    <row r="756" spans="4:44" s="181" customFormat="1">
      <c r="D756" s="197"/>
      <c r="G756" s="199"/>
      <c r="K756" s="197"/>
      <c r="N756" s="199"/>
      <c r="P756" s="207"/>
      <c r="S756" s="207"/>
      <c r="U756" s="236"/>
      <c r="Z756" s="197"/>
      <c r="AB756" s="197"/>
      <c r="AD756" s="197"/>
      <c r="AF756" s="197"/>
      <c r="AH756" s="197"/>
      <c r="AI756" s="199"/>
      <c r="AK756" s="234"/>
      <c r="AO756" s="177"/>
      <c r="AP756" s="201"/>
      <c r="AR756" s="233"/>
    </row>
    <row r="757" spans="4:44" s="181" customFormat="1">
      <c r="D757" s="197"/>
      <c r="G757" s="199"/>
      <c r="K757" s="197"/>
      <c r="N757" s="199"/>
      <c r="P757" s="207"/>
      <c r="S757" s="207"/>
      <c r="U757" s="236"/>
      <c r="Z757" s="197"/>
      <c r="AB757" s="197"/>
      <c r="AD757" s="197"/>
      <c r="AF757" s="197"/>
      <c r="AH757" s="197"/>
      <c r="AI757" s="199"/>
      <c r="AK757" s="234"/>
      <c r="AO757" s="177"/>
      <c r="AP757" s="201"/>
      <c r="AR757" s="233"/>
    </row>
    <row r="758" spans="4:44" s="181" customFormat="1">
      <c r="D758" s="197"/>
      <c r="G758" s="199"/>
      <c r="K758" s="197"/>
      <c r="N758" s="199"/>
      <c r="P758" s="207"/>
      <c r="S758" s="207"/>
      <c r="U758" s="236"/>
      <c r="Z758" s="197"/>
      <c r="AB758" s="197"/>
      <c r="AD758" s="197"/>
      <c r="AF758" s="197"/>
      <c r="AH758" s="197"/>
      <c r="AI758" s="199"/>
      <c r="AK758" s="234"/>
      <c r="AO758" s="177"/>
      <c r="AP758" s="201"/>
      <c r="AR758" s="233"/>
    </row>
    <row r="759" spans="4:44" s="181" customFormat="1">
      <c r="D759" s="197"/>
      <c r="G759" s="199"/>
      <c r="K759" s="197"/>
      <c r="N759" s="199"/>
      <c r="P759" s="207"/>
      <c r="S759" s="207"/>
      <c r="U759" s="236"/>
      <c r="Z759" s="197"/>
      <c r="AB759" s="197"/>
      <c r="AD759" s="197"/>
      <c r="AF759" s="197"/>
      <c r="AH759" s="197"/>
      <c r="AI759" s="199"/>
      <c r="AK759" s="234"/>
      <c r="AO759" s="177"/>
      <c r="AP759" s="201"/>
      <c r="AR759" s="233"/>
    </row>
    <row r="760" spans="4:44" s="181" customFormat="1">
      <c r="D760" s="197"/>
      <c r="G760" s="199"/>
      <c r="K760" s="197"/>
      <c r="N760" s="199"/>
      <c r="P760" s="207"/>
      <c r="S760" s="207"/>
      <c r="U760" s="236"/>
      <c r="Z760" s="197"/>
      <c r="AB760" s="197"/>
      <c r="AD760" s="197"/>
      <c r="AF760" s="197"/>
      <c r="AH760" s="197"/>
      <c r="AI760" s="199"/>
      <c r="AK760" s="234"/>
      <c r="AO760" s="177"/>
      <c r="AP760" s="201"/>
      <c r="AR760" s="233"/>
    </row>
    <row r="761" spans="4:44" s="181" customFormat="1">
      <c r="D761" s="197"/>
      <c r="G761" s="199"/>
      <c r="K761" s="197"/>
      <c r="N761" s="199"/>
      <c r="P761" s="207"/>
      <c r="S761" s="207"/>
      <c r="U761" s="236"/>
      <c r="Z761" s="197"/>
      <c r="AB761" s="197"/>
      <c r="AD761" s="197"/>
      <c r="AF761" s="197"/>
      <c r="AH761" s="197"/>
      <c r="AI761" s="199"/>
      <c r="AK761" s="234"/>
      <c r="AO761" s="177"/>
      <c r="AP761" s="201"/>
      <c r="AR761" s="233"/>
    </row>
    <row r="762" spans="4:44" s="181" customFormat="1">
      <c r="D762" s="197"/>
      <c r="G762" s="199"/>
      <c r="K762" s="197"/>
      <c r="N762" s="199"/>
      <c r="P762" s="207"/>
      <c r="S762" s="207"/>
      <c r="U762" s="236"/>
      <c r="Z762" s="197"/>
      <c r="AB762" s="197"/>
      <c r="AD762" s="197"/>
      <c r="AF762" s="197"/>
      <c r="AH762" s="197"/>
      <c r="AI762" s="199"/>
      <c r="AK762" s="234"/>
      <c r="AO762" s="177"/>
      <c r="AP762" s="201"/>
      <c r="AR762" s="233"/>
    </row>
    <row r="763" spans="4:44" s="181" customFormat="1">
      <c r="D763" s="197"/>
      <c r="G763" s="199"/>
      <c r="K763" s="197"/>
      <c r="N763" s="199"/>
      <c r="P763" s="207"/>
      <c r="S763" s="207"/>
      <c r="U763" s="236"/>
      <c r="Z763" s="197"/>
      <c r="AB763" s="197"/>
      <c r="AD763" s="197"/>
      <c r="AF763" s="197"/>
      <c r="AH763" s="197"/>
      <c r="AI763" s="199"/>
      <c r="AK763" s="234"/>
      <c r="AO763" s="177"/>
      <c r="AP763" s="201"/>
      <c r="AR763" s="233"/>
    </row>
    <row r="764" spans="4:44" s="181" customFormat="1">
      <c r="D764" s="197"/>
      <c r="G764" s="199"/>
      <c r="K764" s="197"/>
      <c r="N764" s="199"/>
      <c r="P764" s="207"/>
      <c r="S764" s="207"/>
      <c r="U764" s="236"/>
      <c r="Z764" s="197"/>
      <c r="AB764" s="197"/>
      <c r="AD764" s="197"/>
      <c r="AF764" s="197"/>
      <c r="AH764" s="197"/>
      <c r="AI764" s="199"/>
      <c r="AK764" s="234"/>
      <c r="AO764" s="177"/>
      <c r="AP764" s="201"/>
      <c r="AR764" s="233"/>
    </row>
    <row r="765" spans="4:44" s="181" customFormat="1">
      <c r="D765" s="197"/>
      <c r="G765" s="199"/>
      <c r="K765" s="197"/>
      <c r="N765" s="199"/>
      <c r="P765" s="207"/>
      <c r="S765" s="207"/>
      <c r="U765" s="236"/>
      <c r="Z765" s="197"/>
      <c r="AB765" s="197"/>
      <c r="AD765" s="197"/>
      <c r="AF765" s="197"/>
      <c r="AH765" s="197"/>
      <c r="AI765" s="199"/>
      <c r="AK765" s="234"/>
      <c r="AO765" s="177"/>
      <c r="AP765" s="201"/>
      <c r="AR765" s="233"/>
    </row>
    <row r="766" spans="4:44" s="181" customFormat="1">
      <c r="D766" s="197"/>
      <c r="G766" s="199"/>
      <c r="K766" s="197"/>
      <c r="N766" s="199"/>
      <c r="P766" s="207"/>
      <c r="S766" s="207"/>
      <c r="U766" s="236"/>
      <c r="Z766" s="197"/>
      <c r="AB766" s="197"/>
      <c r="AD766" s="197"/>
      <c r="AF766" s="197"/>
      <c r="AH766" s="197"/>
      <c r="AI766" s="199"/>
      <c r="AK766" s="234"/>
      <c r="AO766" s="177"/>
      <c r="AP766" s="201"/>
      <c r="AR766" s="233"/>
    </row>
    <row r="767" spans="4:44" s="181" customFormat="1">
      <c r="D767" s="197"/>
      <c r="G767" s="199"/>
      <c r="K767" s="197"/>
      <c r="N767" s="199"/>
      <c r="P767" s="207"/>
      <c r="S767" s="207"/>
      <c r="U767" s="236"/>
      <c r="Z767" s="197"/>
      <c r="AB767" s="197"/>
      <c r="AD767" s="197"/>
      <c r="AF767" s="197"/>
      <c r="AH767" s="197"/>
      <c r="AI767" s="199"/>
      <c r="AK767" s="234"/>
      <c r="AO767" s="177"/>
      <c r="AP767" s="201"/>
      <c r="AR767" s="233"/>
    </row>
    <row r="768" spans="4:44" s="181" customFormat="1">
      <c r="D768" s="197"/>
      <c r="G768" s="199"/>
      <c r="K768" s="197"/>
      <c r="N768" s="199"/>
      <c r="P768" s="207"/>
      <c r="S768" s="207"/>
      <c r="U768" s="236"/>
      <c r="Z768" s="197"/>
      <c r="AB768" s="197"/>
      <c r="AD768" s="197"/>
      <c r="AF768" s="197"/>
      <c r="AH768" s="197"/>
      <c r="AI768" s="199"/>
      <c r="AK768" s="234"/>
      <c r="AO768" s="177"/>
      <c r="AP768" s="201"/>
      <c r="AR768" s="233"/>
    </row>
    <row r="769" spans="4:44" s="181" customFormat="1">
      <c r="D769" s="197"/>
      <c r="G769" s="199"/>
      <c r="K769" s="197"/>
      <c r="N769" s="199"/>
      <c r="P769" s="207"/>
      <c r="S769" s="207"/>
      <c r="U769" s="236"/>
      <c r="Z769" s="197"/>
      <c r="AB769" s="197"/>
      <c r="AD769" s="197"/>
      <c r="AF769" s="197"/>
      <c r="AH769" s="197"/>
      <c r="AI769" s="199"/>
      <c r="AK769" s="234"/>
      <c r="AO769" s="177"/>
      <c r="AP769" s="201"/>
      <c r="AR769" s="233"/>
    </row>
    <row r="770" spans="4:44" s="181" customFormat="1">
      <c r="D770" s="197"/>
      <c r="G770" s="199"/>
      <c r="K770" s="197"/>
      <c r="N770" s="199"/>
      <c r="P770" s="207"/>
      <c r="S770" s="207"/>
      <c r="U770" s="236"/>
      <c r="Z770" s="197"/>
      <c r="AB770" s="197"/>
      <c r="AD770" s="197"/>
      <c r="AF770" s="197"/>
      <c r="AH770" s="197"/>
      <c r="AI770" s="199"/>
      <c r="AK770" s="234"/>
      <c r="AO770" s="177"/>
      <c r="AP770" s="201"/>
      <c r="AR770" s="233"/>
    </row>
    <row r="771" spans="4:44" s="181" customFormat="1">
      <c r="D771" s="197"/>
      <c r="G771" s="199"/>
      <c r="K771" s="197"/>
      <c r="N771" s="199"/>
      <c r="P771" s="207"/>
      <c r="S771" s="207"/>
      <c r="U771" s="236"/>
      <c r="Z771" s="197"/>
      <c r="AB771" s="197"/>
      <c r="AD771" s="197"/>
      <c r="AF771" s="197"/>
      <c r="AH771" s="197"/>
      <c r="AI771" s="199"/>
      <c r="AK771" s="234"/>
      <c r="AO771" s="177"/>
      <c r="AP771" s="201"/>
      <c r="AR771" s="233"/>
    </row>
    <row r="772" spans="4:44" s="181" customFormat="1">
      <c r="D772" s="197"/>
      <c r="G772" s="199"/>
      <c r="K772" s="197"/>
      <c r="N772" s="199"/>
      <c r="P772" s="207"/>
      <c r="S772" s="207"/>
      <c r="U772" s="236"/>
      <c r="Z772" s="197"/>
      <c r="AB772" s="197"/>
      <c r="AD772" s="197"/>
      <c r="AF772" s="197"/>
      <c r="AH772" s="197"/>
      <c r="AI772" s="199"/>
      <c r="AK772" s="234"/>
      <c r="AO772" s="177"/>
      <c r="AP772" s="201"/>
      <c r="AR772" s="233"/>
    </row>
    <row r="773" spans="4:44" s="181" customFormat="1">
      <c r="D773" s="197"/>
      <c r="G773" s="199"/>
      <c r="K773" s="197"/>
      <c r="N773" s="199"/>
      <c r="P773" s="207"/>
      <c r="S773" s="207"/>
      <c r="U773" s="236"/>
      <c r="Z773" s="197"/>
      <c r="AB773" s="197"/>
      <c r="AD773" s="197"/>
      <c r="AF773" s="197"/>
      <c r="AH773" s="197"/>
      <c r="AI773" s="199"/>
      <c r="AK773" s="234"/>
      <c r="AO773" s="177"/>
      <c r="AP773" s="201"/>
      <c r="AR773" s="233"/>
    </row>
    <row r="774" spans="4:44" s="181" customFormat="1">
      <c r="D774" s="197"/>
      <c r="G774" s="199"/>
      <c r="K774" s="197"/>
      <c r="N774" s="199"/>
      <c r="P774" s="207"/>
      <c r="S774" s="207"/>
      <c r="U774" s="236"/>
      <c r="Z774" s="197"/>
      <c r="AB774" s="197"/>
      <c r="AD774" s="197"/>
      <c r="AF774" s="197"/>
      <c r="AH774" s="197"/>
      <c r="AI774" s="199"/>
      <c r="AK774" s="234"/>
      <c r="AO774" s="177"/>
      <c r="AP774" s="201"/>
      <c r="AR774" s="233"/>
    </row>
    <row r="775" spans="4:44" s="181" customFormat="1">
      <c r="D775" s="197"/>
      <c r="G775" s="199"/>
      <c r="K775" s="197"/>
      <c r="N775" s="199"/>
      <c r="P775" s="207"/>
      <c r="S775" s="207"/>
      <c r="U775" s="236"/>
      <c r="Z775" s="197"/>
      <c r="AB775" s="197"/>
      <c r="AD775" s="197"/>
      <c r="AF775" s="197"/>
      <c r="AH775" s="197"/>
      <c r="AI775" s="199"/>
      <c r="AK775" s="234"/>
      <c r="AO775" s="177"/>
      <c r="AP775" s="201"/>
      <c r="AR775" s="233"/>
    </row>
    <row r="776" spans="4:44" s="181" customFormat="1">
      <c r="D776" s="197"/>
      <c r="G776" s="199"/>
      <c r="K776" s="197"/>
      <c r="N776" s="199"/>
      <c r="P776" s="207"/>
      <c r="S776" s="207"/>
      <c r="U776" s="236"/>
      <c r="Z776" s="197"/>
      <c r="AB776" s="197"/>
      <c r="AD776" s="197"/>
      <c r="AF776" s="197"/>
      <c r="AH776" s="197"/>
      <c r="AI776" s="199"/>
      <c r="AK776" s="234"/>
      <c r="AO776" s="177"/>
      <c r="AP776" s="201"/>
      <c r="AR776" s="233"/>
    </row>
    <row r="777" spans="4:44" s="181" customFormat="1">
      <c r="D777" s="197"/>
      <c r="G777" s="199"/>
      <c r="K777" s="197"/>
      <c r="N777" s="199"/>
      <c r="P777" s="207"/>
      <c r="S777" s="207"/>
      <c r="U777" s="236"/>
      <c r="Z777" s="197"/>
      <c r="AB777" s="197"/>
      <c r="AD777" s="197"/>
      <c r="AF777" s="197"/>
      <c r="AH777" s="197"/>
      <c r="AI777" s="199"/>
      <c r="AK777" s="234"/>
      <c r="AO777" s="177"/>
      <c r="AP777" s="201"/>
      <c r="AR777" s="233"/>
    </row>
    <row r="778" spans="4:44" s="181" customFormat="1">
      <c r="D778" s="197"/>
      <c r="G778" s="199"/>
      <c r="K778" s="197"/>
      <c r="N778" s="199"/>
      <c r="P778" s="207"/>
      <c r="S778" s="207"/>
      <c r="U778" s="236"/>
      <c r="Z778" s="197"/>
      <c r="AB778" s="197"/>
      <c r="AD778" s="197"/>
      <c r="AF778" s="197"/>
      <c r="AH778" s="197"/>
      <c r="AI778" s="199"/>
      <c r="AK778" s="234"/>
      <c r="AO778" s="177"/>
      <c r="AP778" s="201"/>
      <c r="AR778" s="233"/>
    </row>
    <row r="779" spans="4:44" s="181" customFormat="1">
      <c r="D779" s="197"/>
      <c r="G779" s="199"/>
      <c r="K779" s="197"/>
      <c r="N779" s="199"/>
      <c r="P779" s="207"/>
      <c r="S779" s="207"/>
      <c r="U779" s="236"/>
      <c r="Z779" s="197"/>
      <c r="AB779" s="197"/>
      <c r="AD779" s="197"/>
      <c r="AF779" s="197"/>
      <c r="AH779" s="197"/>
      <c r="AI779" s="199"/>
      <c r="AK779" s="234"/>
      <c r="AO779" s="177"/>
      <c r="AP779" s="201"/>
      <c r="AR779" s="233"/>
    </row>
    <row r="780" spans="4:44" s="181" customFormat="1">
      <c r="D780" s="197"/>
      <c r="G780" s="199"/>
      <c r="K780" s="197"/>
      <c r="N780" s="199"/>
      <c r="P780" s="207"/>
      <c r="S780" s="207"/>
      <c r="U780" s="236"/>
      <c r="Z780" s="197"/>
      <c r="AB780" s="197"/>
      <c r="AD780" s="197"/>
      <c r="AF780" s="197"/>
      <c r="AH780" s="197"/>
      <c r="AI780" s="199"/>
      <c r="AK780" s="234"/>
      <c r="AO780" s="177"/>
      <c r="AP780" s="201"/>
      <c r="AR780" s="233"/>
    </row>
    <row r="781" spans="4:44" s="181" customFormat="1">
      <c r="D781" s="197"/>
      <c r="G781" s="199"/>
      <c r="K781" s="197"/>
      <c r="N781" s="199"/>
      <c r="P781" s="207"/>
      <c r="S781" s="207"/>
      <c r="U781" s="236"/>
      <c r="Z781" s="197"/>
      <c r="AB781" s="197"/>
      <c r="AD781" s="197"/>
      <c r="AF781" s="197"/>
      <c r="AH781" s="197"/>
      <c r="AI781" s="199"/>
      <c r="AK781" s="234"/>
      <c r="AO781" s="177"/>
      <c r="AP781" s="201"/>
      <c r="AR781" s="233"/>
    </row>
    <row r="782" spans="4:44" s="181" customFormat="1">
      <c r="D782" s="197"/>
      <c r="G782" s="199"/>
      <c r="K782" s="197"/>
      <c r="N782" s="199"/>
      <c r="P782" s="207"/>
      <c r="S782" s="207"/>
      <c r="U782" s="236"/>
      <c r="Z782" s="197"/>
      <c r="AB782" s="197"/>
      <c r="AD782" s="197"/>
      <c r="AF782" s="197"/>
      <c r="AH782" s="197"/>
      <c r="AI782" s="199"/>
      <c r="AK782" s="234"/>
      <c r="AO782" s="177"/>
      <c r="AP782" s="201"/>
      <c r="AR782" s="233"/>
    </row>
    <row r="783" spans="4:44" s="181" customFormat="1">
      <c r="D783" s="197"/>
      <c r="G783" s="199"/>
      <c r="K783" s="197"/>
      <c r="N783" s="199"/>
      <c r="P783" s="207"/>
      <c r="S783" s="207"/>
      <c r="U783" s="236"/>
      <c r="Z783" s="197"/>
      <c r="AB783" s="197"/>
      <c r="AD783" s="197"/>
      <c r="AF783" s="197"/>
      <c r="AH783" s="197"/>
      <c r="AI783" s="199"/>
      <c r="AK783" s="234"/>
      <c r="AO783" s="177"/>
      <c r="AP783" s="201"/>
      <c r="AR783" s="233"/>
    </row>
    <row r="784" spans="4:44" s="181" customFormat="1">
      <c r="D784" s="197"/>
      <c r="G784" s="199"/>
      <c r="K784" s="197"/>
      <c r="N784" s="199"/>
      <c r="P784" s="207"/>
      <c r="S784" s="207"/>
      <c r="U784" s="236"/>
      <c r="Z784" s="197"/>
      <c r="AB784" s="197"/>
      <c r="AD784" s="197"/>
      <c r="AF784" s="197"/>
      <c r="AH784" s="197"/>
      <c r="AI784" s="199"/>
      <c r="AK784" s="234"/>
      <c r="AO784" s="177"/>
      <c r="AP784" s="201"/>
      <c r="AR784" s="233"/>
    </row>
    <row r="785" spans="4:44" s="181" customFormat="1">
      <c r="D785" s="197"/>
      <c r="G785" s="199"/>
      <c r="K785" s="197"/>
      <c r="N785" s="199"/>
      <c r="P785" s="207"/>
      <c r="S785" s="207"/>
      <c r="U785" s="236"/>
      <c r="Z785" s="197"/>
      <c r="AB785" s="197"/>
      <c r="AD785" s="197"/>
      <c r="AF785" s="197"/>
      <c r="AH785" s="197"/>
      <c r="AI785" s="199"/>
      <c r="AK785" s="234"/>
      <c r="AO785" s="177"/>
      <c r="AP785" s="201"/>
      <c r="AR785" s="233"/>
    </row>
    <row r="786" spans="4:44" s="181" customFormat="1">
      <c r="D786" s="197"/>
      <c r="G786" s="199"/>
      <c r="K786" s="197"/>
      <c r="N786" s="199"/>
      <c r="P786" s="207"/>
      <c r="S786" s="207"/>
      <c r="U786" s="236"/>
      <c r="Z786" s="197"/>
      <c r="AB786" s="197"/>
      <c r="AD786" s="197"/>
      <c r="AF786" s="197"/>
      <c r="AH786" s="197"/>
      <c r="AI786" s="199"/>
      <c r="AK786" s="234"/>
      <c r="AO786" s="177"/>
      <c r="AP786" s="201"/>
      <c r="AR786" s="233"/>
    </row>
    <row r="787" spans="4:44" s="181" customFormat="1">
      <c r="D787" s="197"/>
      <c r="G787" s="199"/>
      <c r="K787" s="197"/>
      <c r="N787" s="199"/>
      <c r="P787" s="207"/>
      <c r="S787" s="207"/>
      <c r="U787" s="236"/>
      <c r="Z787" s="197"/>
      <c r="AB787" s="197"/>
      <c r="AD787" s="197"/>
      <c r="AF787" s="197"/>
      <c r="AH787" s="197"/>
      <c r="AI787" s="199"/>
      <c r="AK787" s="234"/>
      <c r="AO787" s="177"/>
      <c r="AP787" s="201"/>
      <c r="AR787" s="233"/>
    </row>
    <row r="788" spans="4:44" s="181" customFormat="1">
      <c r="D788" s="197"/>
      <c r="G788" s="199"/>
      <c r="K788" s="197"/>
      <c r="N788" s="199"/>
      <c r="P788" s="207"/>
      <c r="S788" s="207"/>
      <c r="U788" s="236"/>
      <c r="Z788" s="197"/>
      <c r="AB788" s="197"/>
      <c r="AD788" s="197"/>
      <c r="AF788" s="197"/>
      <c r="AH788" s="197"/>
      <c r="AI788" s="199"/>
      <c r="AK788" s="234"/>
      <c r="AO788" s="177"/>
      <c r="AP788" s="201"/>
      <c r="AR788" s="233"/>
    </row>
    <row r="789" spans="4:44" s="181" customFormat="1">
      <c r="D789" s="197"/>
      <c r="G789" s="199"/>
      <c r="K789" s="197"/>
      <c r="N789" s="199"/>
      <c r="P789" s="207"/>
      <c r="S789" s="207"/>
      <c r="U789" s="236"/>
      <c r="Z789" s="197"/>
      <c r="AB789" s="197"/>
      <c r="AD789" s="197"/>
      <c r="AF789" s="197"/>
      <c r="AH789" s="197"/>
      <c r="AI789" s="199"/>
      <c r="AK789" s="234"/>
      <c r="AO789" s="177"/>
      <c r="AP789" s="201"/>
      <c r="AR789" s="233"/>
    </row>
    <row r="790" spans="4:44" s="181" customFormat="1">
      <c r="D790" s="197"/>
      <c r="G790" s="199"/>
      <c r="K790" s="197"/>
      <c r="N790" s="199"/>
      <c r="P790" s="207"/>
      <c r="S790" s="207"/>
      <c r="U790" s="236"/>
      <c r="Z790" s="197"/>
      <c r="AB790" s="197"/>
      <c r="AD790" s="197"/>
      <c r="AF790" s="197"/>
      <c r="AH790" s="197"/>
      <c r="AI790" s="199"/>
      <c r="AK790" s="234"/>
      <c r="AO790" s="177"/>
      <c r="AP790" s="201"/>
      <c r="AR790" s="233"/>
    </row>
    <row r="791" spans="4:44" s="181" customFormat="1">
      <c r="D791" s="197"/>
      <c r="G791" s="199"/>
      <c r="K791" s="197"/>
      <c r="N791" s="199"/>
      <c r="P791" s="207"/>
      <c r="S791" s="207"/>
      <c r="U791" s="236"/>
      <c r="Z791" s="197"/>
      <c r="AB791" s="197"/>
      <c r="AD791" s="197"/>
      <c r="AF791" s="197"/>
      <c r="AH791" s="197"/>
      <c r="AI791" s="199"/>
      <c r="AK791" s="234"/>
      <c r="AO791" s="177"/>
      <c r="AP791" s="201"/>
      <c r="AR791" s="233"/>
    </row>
    <row r="792" spans="4:44" s="181" customFormat="1">
      <c r="D792" s="197"/>
      <c r="G792" s="199"/>
      <c r="K792" s="197"/>
      <c r="N792" s="199"/>
      <c r="P792" s="207"/>
      <c r="S792" s="207"/>
      <c r="U792" s="236"/>
      <c r="Z792" s="197"/>
      <c r="AB792" s="197"/>
      <c r="AD792" s="197"/>
      <c r="AF792" s="197"/>
      <c r="AH792" s="197"/>
      <c r="AI792" s="199"/>
      <c r="AK792" s="234"/>
      <c r="AO792" s="177"/>
      <c r="AP792" s="201"/>
      <c r="AR792" s="233"/>
    </row>
    <row r="793" spans="4:44" s="181" customFormat="1">
      <c r="D793" s="197"/>
      <c r="G793" s="199"/>
      <c r="K793" s="197"/>
      <c r="N793" s="199"/>
      <c r="P793" s="207"/>
      <c r="S793" s="207"/>
      <c r="U793" s="236"/>
      <c r="Z793" s="197"/>
      <c r="AB793" s="197"/>
      <c r="AD793" s="197"/>
      <c r="AF793" s="197"/>
      <c r="AH793" s="197"/>
      <c r="AI793" s="199"/>
      <c r="AK793" s="234"/>
      <c r="AO793" s="177"/>
      <c r="AP793" s="201"/>
      <c r="AR793" s="233"/>
    </row>
    <row r="794" spans="4:44" s="181" customFormat="1">
      <c r="D794" s="197"/>
      <c r="G794" s="199"/>
      <c r="K794" s="197"/>
      <c r="N794" s="199"/>
      <c r="P794" s="207"/>
      <c r="S794" s="207"/>
      <c r="U794" s="236"/>
      <c r="Z794" s="197"/>
      <c r="AB794" s="197"/>
      <c r="AD794" s="197"/>
      <c r="AF794" s="197"/>
      <c r="AH794" s="197"/>
      <c r="AI794" s="199"/>
      <c r="AK794" s="234"/>
      <c r="AO794" s="177"/>
      <c r="AP794" s="201"/>
      <c r="AR794" s="233"/>
    </row>
    <row r="795" spans="4:44" s="181" customFormat="1">
      <c r="D795" s="197"/>
      <c r="G795" s="199"/>
      <c r="K795" s="197"/>
      <c r="N795" s="199"/>
      <c r="P795" s="207"/>
      <c r="S795" s="207"/>
      <c r="U795" s="236"/>
      <c r="Z795" s="197"/>
      <c r="AB795" s="197"/>
      <c r="AD795" s="197"/>
      <c r="AF795" s="197"/>
      <c r="AH795" s="197"/>
      <c r="AI795" s="199"/>
      <c r="AK795" s="234"/>
      <c r="AO795" s="177"/>
      <c r="AP795" s="201"/>
      <c r="AR795" s="233"/>
    </row>
    <row r="796" spans="4:44" s="181" customFormat="1">
      <c r="D796" s="197"/>
      <c r="G796" s="199"/>
      <c r="K796" s="197"/>
      <c r="N796" s="199"/>
      <c r="P796" s="207"/>
      <c r="S796" s="207"/>
      <c r="U796" s="236"/>
      <c r="Z796" s="197"/>
      <c r="AB796" s="197"/>
      <c r="AD796" s="197"/>
      <c r="AF796" s="197"/>
      <c r="AH796" s="197"/>
      <c r="AI796" s="199"/>
      <c r="AK796" s="234"/>
      <c r="AO796" s="177"/>
      <c r="AP796" s="201"/>
      <c r="AR796" s="233"/>
    </row>
    <row r="797" spans="4:44" s="181" customFormat="1">
      <c r="D797" s="197"/>
      <c r="G797" s="199"/>
      <c r="K797" s="197"/>
      <c r="N797" s="199"/>
      <c r="P797" s="207"/>
      <c r="S797" s="207"/>
      <c r="U797" s="236"/>
      <c r="Z797" s="197"/>
      <c r="AB797" s="197"/>
      <c r="AD797" s="197"/>
      <c r="AF797" s="197"/>
      <c r="AH797" s="197"/>
      <c r="AI797" s="199"/>
      <c r="AK797" s="234"/>
      <c r="AO797" s="177"/>
      <c r="AP797" s="201"/>
      <c r="AR797" s="233"/>
    </row>
    <row r="798" spans="4:44" s="181" customFormat="1">
      <c r="D798" s="197"/>
      <c r="G798" s="199"/>
      <c r="K798" s="197"/>
      <c r="N798" s="199"/>
      <c r="P798" s="207"/>
      <c r="S798" s="207"/>
      <c r="U798" s="236"/>
      <c r="Z798" s="197"/>
      <c r="AB798" s="197"/>
      <c r="AD798" s="197"/>
      <c r="AF798" s="197"/>
      <c r="AH798" s="197"/>
      <c r="AI798" s="199"/>
      <c r="AK798" s="234"/>
      <c r="AO798" s="177"/>
      <c r="AP798" s="201"/>
      <c r="AR798" s="233"/>
    </row>
    <row r="799" spans="4:44" s="181" customFormat="1">
      <c r="D799" s="197"/>
      <c r="G799" s="199"/>
      <c r="K799" s="197"/>
      <c r="N799" s="199"/>
      <c r="P799" s="207"/>
      <c r="S799" s="207"/>
      <c r="U799" s="236"/>
      <c r="Z799" s="197"/>
      <c r="AB799" s="197"/>
      <c r="AD799" s="197"/>
      <c r="AF799" s="197"/>
      <c r="AH799" s="197"/>
      <c r="AI799" s="199"/>
      <c r="AK799" s="234"/>
      <c r="AO799" s="177"/>
      <c r="AP799" s="201"/>
      <c r="AR799" s="233"/>
    </row>
    <row r="800" spans="4:44" s="181" customFormat="1">
      <c r="D800" s="197"/>
      <c r="G800" s="199"/>
      <c r="K800" s="197"/>
      <c r="N800" s="199"/>
      <c r="P800" s="207"/>
      <c r="S800" s="207"/>
      <c r="U800" s="236"/>
      <c r="Z800" s="197"/>
      <c r="AB800" s="197"/>
      <c r="AD800" s="197"/>
      <c r="AF800" s="197"/>
      <c r="AH800" s="197"/>
      <c r="AI800" s="199"/>
      <c r="AK800" s="234"/>
      <c r="AO800" s="177"/>
      <c r="AP800" s="201"/>
      <c r="AR800" s="233"/>
    </row>
    <row r="801" spans="4:44" s="181" customFormat="1">
      <c r="D801" s="197"/>
      <c r="G801" s="199"/>
      <c r="K801" s="197"/>
      <c r="N801" s="199"/>
      <c r="P801" s="207"/>
      <c r="S801" s="207"/>
      <c r="U801" s="236"/>
      <c r="Z801" s="197"/>
      <c r="AB801" s="197"/>
      <c r="AD801" s="197"/>
      <c r="AF801" s="197"/>
      <c r="AH801" s="197"/>
      <c r="AI801" s="199"/>
      <c r="AK801" s="234"/>
      <c r="AO801" s="177"/>
      <c r="AP801" s="201"/>
      <c r="AR801" s="233"/>
    </row>
    <row r="802" spans="4:44" s="181" customFormat="1">
      <c r="D802" s="197"/>
      <c r="G802" s="199"/>
      <c r="K802" s="197"/>
      <c r="N802" s="199"/>
      <c r="P802" s="207"/>
      <c r="S802" s="207"/>
      <c r="U802" s="236"/>
      <c r="Z802" s="197"/>
      <c r="AB802" s="197"/>
      <c r="AD802" s="197"/>
      <c r="AF802" s="197"/>
      <c r="AH802" s="197"/>
      <c r="AI802" s="199"/>
      <c r="AK802" s="234"/>
      <c r="AO802" s="177"/>
      <c r="AP802" s="201"/>
      <c r="AR802" s="233"/>
    </row>
    <row r="803" spans="4:44" s="181" customFormat="1">
      <c r="D803" s="197"/>
      <c r="G803" s="199"/>
      <c r="K803" s="197"/>
      <c r="N803" s="199"/>
      <c r="P803" s="207"/>
      <c r="S803" s="207"/>
      <c r="U803" s="236"/>
      <c r="Z803" s="197"/>
      <c r="AB803" s="197"/>
      <c r="AD803" s="197"/>
      <c r="AF803" s="197"/>
      <c r="AH803" s="197"/>
      <c r="AI803" s="199"/>
      <c r="AK803" s="234"/>
      <c r="AO803" s="177"/>
      <c r="AP803" s="201"/>
      <c r="AR803" s="233"/>
    </row>
    <row r="804" spans="4:44" s="181" customFormat="1">
      <c r="D804" s="197"/>
      <c r="G804" s="199"/>
      <c r="K804" s="197"/>
      <c r="N804" s="199"/>
      <c r="P804" s="207"/>
      <c r="S804" s="207"/>
      <c r="U804" s="236"/>
      <c r="Z804" s="197"/>
      <c r="AB804" s="197"/>
      <c r="AD804" s="197"/>
      <c r="AF804" s="197"/>
      <c r="AH804" s="197"/>
      <c r="AI804" s="199"/>
      <c r="AK804" s="234"/>
      <c r="AO804" s="177"/>
      <c r="AP804" s="201"/>
      <c r="AR804" s="233"/>
    </row>
    <row r="805" spans="4:44" s="181" customFormat="1">
      <c r="D805" s="197"/>
      <c r="G805" s="199"/>
      <c r="K805" s="197"/>
      <c r="N805" s="199"/>
      <c r="P805" s="207"/>
      <c r="S805" s="207"/>
      <c r="U805" s="236"/>
      <c r="Z805" s="197"/>
      <c r="AB805" s="197"/>
      <c r="AD805" s="197"/>
      <c r="AF805" s="197"/>
      <c r="AH805" s="197"/>
      <c r="AI805" s="199"/>
      <c r="AK805" s="234"/>
      <c r="AO805" s="177"/>
      <c r="AP805" s="201"/>
      <c r="AR805" s="233"/>
    </row>
    <row r="806" spans="4:44" s="181" customFormat="1">
      <c r="D806" s="197"/>
      <c r="G806" s="199"/>
      <c r="K806" s="197"/>
      <c r="N806" s="199"/>
      <c r="P806" s="207"/>
      <c r="S806" s="207"/>
      <c r="U806" s="236"/>
      <c r="Z806" s="197"/>
      <c r="AB806" s="197"/>
      <c r="AD806" s="197"/>
      <c r="AF806" s="197"/>
      <c r="AH806" s="197"/>
      <c r="AI806" s="199"/>
      <c r="AK806" s="234"/>
      <c r="AO806" s="177"/>
      <c r="AP806" s="201"/>
      <c r="AR806" s="233"/>
    </row>
    <row r="807" spans="4:44" s="181" customFormat="1">
      <c r="D807" s="197"/>
      <c r="G807" s="199"/>
      <c r="K807" s="197"/>
      <c r="N807" s="199"/>
      <c r="P807" s="207"/>
      <c r="S807" s="207"/>
      <c r="U807" s="236"/>
      <c r="Z807" s="197"/>
      <c r="AB807" s="197"/>
      <c r="AD807" s="197"/>
      <c r="AF807" s="197"/>
      <c r="AH807" s="197"/>
      <c r="AI807" s="199"/>
      <c r="AK807" s="234"/>
      <c r="AO807" s="177"/>
      <c r="AP807" s="201"/>
      <c r="AR807" s="233"/>
    </row>
    <row r="808" spans="4:44" s="181" customFormat="1">
      <c r="D808" s="197"/>
      <c r="G808" s="199"/>
      <c r="K808" s="197"/>
      <c r="N808" s="199"/>
      <c r="P808" s="207"/>
      <c r="S808" s="207"/>
      <c r="U808" s="236"/>
      <c r="Z808" s="197"/>
      <c r="AB808" s="197"/>
      <c r="AD808" s="197"/>
      <c r="AF808" s="197"/>
      <c r="AH808" s="197"/>
      <c r="AI808" s="199"/>
      <c r="AK808" s="234"/>
      <c r="AO808" s="177"/>
      <c r="AP808" s="201"/>
      <c r="AR808" s="233"/>
    </row>
    <row r="809" spans="4:44" s="181" customFormat="1">
      <c r="D809" s="197"/>
      <c r="G809" s="199"/>
      <c r="K809" s="197"/>
      <c r="N809" s="199"/>
      <c r="P809" s="207"/>
      <c r="S809" s="207"/>
      <c r="U809" s="236"/>
      <c r="Z809" s="197"/>
      <c r="AB809" s="197"/>
      <c r="AD809" s="197"/>
      <c r="AF809" s="197"/>
      <c r="AH809" s="197"/>
      <c r="AI809" s="199"/>
      <c r="AK809" s="234"/>
      <c r="AO809" s="177"/>
      <c r="AP809" s="201"/>
      <c r="AR809" s="233"/>
    </row>
    <row r="810" spans="4:44" s="181" customFormat="1">
      <c r="D810" s="197"/>
      <c r="G810" s="199"/>
      <c r="K810" s="197"/>
      <c r="N810" s="199"/>
      <c r="P810" s="207"/>
      <c r="S810" s="207"/>
      <c r="U810" s="236"/>
      <c r="Z810" s="197"/>
      <c r="AB810" s="197"/>
      <c r="AD810" s="197"/>
      <c r="AF810" s="197"/>
      <c r="AH810" s="197"/>
      <c r="AI810" s="199"/>
      <c r="AK810" s="234"/>
      <c r="AO810" s="177"/>
      <c r="AP810" s="201"/>
      <c r="AR810" s="233"/>
    </row>
    <row r="811" spans="4:44" s="181" customFormat="1">
      <c r="D811" s="197"/>
      <c r="G811" s="199"/>
      <c r="K811" s="197"/>
      <c r="N811" s="199"/>
      <c r="P811" s="207"/>
      <c r="S811" s="207"/>
      <c r="U811" s="236"/>
      <c r="Z811" s="197"/>
      <c r="AB811" s="197"/>
      <c r="AD811" s="197"/>
      <c r="AF811" s="197"/>
      <c r="AH811" s="197"/>
      <c r="AI811" s="199"/>
      <c r="AK811" s="234"/>
      <c r="AO811" s="177"/>
      <c r="AP811" s="201"/>
      <c r="AR811" s="233"/>
    </row>
    <row r="812" spans="4:44" s="181" customFormat="1">
      <c r="D812" s="197"/>
      <c r="G812" s="199"/>
      <c r="K812" s="197"/>
      <c r="N812" s="199"/>
      <c r="P812" s="207"/>
      <c r="S812" s="207"/>
      <c r="U812" s="236"/>
      <c r="Z812" s="197"/>
      <c r="AB812" s="197"/>
      <c r="AD812" s="197"/>
      <c r="AF812" s="197"/>
      <c r="AH812" s="197"/>
      <c r="AI812" s="199"/>
      <c r="AK812" s="234"/>
      <c r="AO812" s="177"/>
      <c r="AP812" s="201"/>
      <c r="AR812" s="233"/>
    </row>
    <row r="813" spans="4:44" s="181" customFormat="1">
      <c r="D813" s="197"/>
      <c r="G813" s="199"/>
      <c r="K813" s="197"/>
      <c r="N813" s="199"/>
      <c r="P813" s="207"/>
      <c r="S813" s="207"/>
      <c r="U813" s="236"/>
      <c r="Z813" s="197"/>
      <c r="AB813" s="197"/>
      <c r="AD813" s="197"/>
      <c r="AF813" s="197"/>
      <c r="AH813" s="197"/>
      <c r="AI813" s="199"/>
      <c r="AK813" s="234"/>
      <c r="AO813" s="177"/>
      <c r="AP813" s="201"/>
      <c r="AR813" s="233"/>
    </row>
    <row r="814" spans="4:44" s="181" customFormat="1">
      <c r="D814" s="197"/>
      <c r="G814" s="199"/>
      <c r="K814" s="197"/>
      <c r="N814" s="199"/>
      <c r="P814" s="207"/>
      <c r="S814" s="207"/>
      <c r="U814" s="236"/>
      <c r="Z814" s="197"/>
      <c r="AB814" s="197"/>
      <c r="AD814" s="197"/>
      <c r="AF814" s="197"/>
      <c r="AH814" s="197"/>
      <c r="AI814" s="199"/>
      <c r="AK814" s="234"/>
      <c r="AO814" s="177"/>
      <c r="AP814" s="201"/>
      <c r="AR814" s="233"/>
    </row>
    <row r="815" spans="4:44" s="181" customFormat="1">
      <c r="D815" s="197"/>
      <c r="G815" s="199"/>
      <c r="K815" s="197"/>
      <c r="N815" s="199"/>
      <c r="P815" s="207"/>
      <c r="S815" s="207"/>
      <c r="U815" s="236"/>
      <c r="Z815" s="197"/>
      <c r="AB815" s="197"/>
      <c r="AD815" s="197"/>
      <c r="AF815" s="197"/>
      <c r="AH815" s="197"/>
      <c r="AI815" s="199"/>
      <c r="AK815" s="234"/>
      <c r="AO815" s="177"/>
      <c r="AP815" s="201"/>
      <c r="AR815" s="233"/>
    </row>
    <row r="816" spans="4:44" s="181" customFormat="1">
      <c r="D816" s="197"/>
      <c r="G816" s="199"/>
      <c r="K816" s="197"/>
      <c r="N816" s="199"/>
      <c r="P816" s="207"/>
      <c r="S816" s="207"/>
      <c r="U816" s="236"/>
      <c r="Z816" s="197"/>
      <c r="AB816" s="197"/>
      <c r="AD816" s="197"/>
      <c r="AF816" s="197"/>
      <c r="AH816" s="197"/>
      <c r="AI816" s="199"/>
      <c r="AK816" s="234"/>
      <c r="AO816" s="177"/>
      <c r="AP816" s="201"/>
      <c r="AR816" s="233"/>
    </row>
    <row r="817" spans="4:44" s="181" customFormat="1">
      <c r="D817" s="197"/>
      <c r="G817" s="199"/>
      <c r="K817" s="197"/>
      <c r="N817" s="199"/>
      <c r="P817" s="207"/>
      <c r="S817" s="207"/>
      <c r="U817" s="236"/>
      <c r="Z817" s="197"/>
      <c r="AB817" s="197"/>
      <c r="AD817" s="197"/>
      <c r="AF817" s="197"/>
      <c r="AH817" s="197"/>
      <c r="AI817" s="199"/>
      <c r="AK817" s="234"/>
      <c r="AO817" s="177"/>
      <c r="AP817" s="201"/>
      <c r="AR817" s="233"/>
    </row>
    <row r="818" spans="4:44" s="181" customFormat="1">
      <c r="D818" s="197"/>
      <c r="G818" s="199"/>
      <c r="K818" s="197"/>
      <c r="N818" s="199"/>
      <c r="P818" s="207"/>
      <c r="S818" s="207"/>
      <c r="U818" s="236"/>
      <c r="Z818" s="197"/>
      <c r="AB818" s="197"/>
      <c r="AD818" s="197"/>
      <c r="AF818" s="197"/>
      <c r="AH818" s="197"/>
      <c r="AI818" s="199"/>
      <c r="AK818" s="234"/>
      <c r="AO818" s="177"/>
      <c r="AP818" s="201"/>
      <c r="AR818" s="233"/>
    </row>
    <row r="819" spans="4:44" s="181" customFormat="1">
      <c r="D819" s="197"/>
      <c r="G819" s="199"/>
      <c r="K819" s="197"/>
      <c r="N819" s="199"/>
      <c r="P819" s="207"/>
      <c r="S819" s="207"/>
      <c r="U819" s="236"/>
      <c r="Z819" s="197"/>
      <c r="AB819" s="197"/>
      <c r="AD819" s="197"/>
      <c r="AF819" s="197"/>
      <c r="AH819" s="197"/>
      <c r="AI819" s="199"/>
      <c r="AK819" s="234"/>
      <c r="AO819" s="177"/>
      <c r="AP819" s="201"/>
      <c r="AR819" s="233"/>
    </row>
    <row r="820" spans="4:44" s="181" customFormat="1">
      <c r="D820" s="197"/>
      <c r="G820" s="199"/>
      <c r="K820" s="197"/>
      <c r="N820" s="199"/>
      <c r="P820" s="207"/>
      <c r="S820" s="207"/>
      <c r="U820" s="236"/>
      <c r="Z820" s="197"/>
      <c r="AB820" s="197"/>
      <c r="AD820" s="197"/>
      <c r="AF820" s="197"/>
      <c r="AH820" s="197"/>
      <c r="AI820" s="199"/>
      <c r="AK820" s="234"/>
      <c r="AO820" s="177"/>
      <c r="AP820" s="201"/>
      <c r="AR820" s="233"/>
    </row>
    <row r="821" spans="4:44" s="181" customFormat="1">
      <c r="D821" s="197"/>
      <c r="G821" s="199"/>
      <c r="K821" s="197"/>
      <c r="N821" s="199"/>
      <c r="P821" s="207"/>
      <c r="S821" s="207"/>
      <c r="U821" s="236"/>
      <c r="Z821" s="197"/>
      <c r="AB821" s="197"/>
      <c r="AD821" s="197"/>
      <c r="AF821" s="197"/>
      <c r="AH821" s="197"/>
      <c r="AI821" s="199"/>
      <c r="AK821" s="234"/>
      <c r="AO821" s="177"/>
      <c r="AP821" s="201"/>
      <c r="AR821" s="233"/>
    </row>
    <row r="822" spans="4:44" s="181" customFormat="1">
      <c r="D822" s="197"/>
      <c r="G822" s="199"/>
      <c r="K822" s="197"/>
      <c r="N822" s="199"/>
      <c r="P822" s="207"/>
      <c r="S822" s="207"/>
      <c r="U822" s="236"/>
      <c r="Z822" s="197"/>
      <c r="AB822" s="197"/>
      <c r="AD822" s="197"/>
      <c r="AF822" s="197"/>
      <c r="AH822" s="197"/>
      <c r="AI822" s="199"/>
      <c r="AK822" s="234"/>
      <c r="AO822" s="177"/>
      <c r="AP822" s="201"/>
      <c r="AR822" s="233"/>
    </row>
    <row r="823" spans="4:44" s="181" customFormat="1">
      <c r="D823" s="197"/>
      <c r="G823" s="199"/>
      <c r="K823" s="197"/>
      <c r="N823" s="199"/>
      <c r="P823" s="207"/>
      <c r="S823" s="207"/>
      <c r="U823" s="236"/>
      <c r="Z823" s="197"/>
      <c r="AB823" s="197"/>
      <c r="AD823" s="197"/>
      <c r="AF823" s="197"/>
      <c r="AH823" s="197"/>
      <c r="AI823" s="199"/>
      <c r="AK823" s="234"/>
      <c r="AO823" s="177"/>
      <c r="AP823" s="201"/>
      <c r="AR823" s="233"/>
    </row>
    <row r="824" spans="4:44" s="181" customFormat="1">
      <c r="D824" s="197"/>
      <c r="G824" s="199"/>
      <c r="K824" s="197"/>
      <c r="N824" s="199"/>
      <c r="P824" s="207"/>
      <c r="S824" s="207"/>
      <c r="U824" s="236"/>
      <c r="Z824" s="197"/>
      <c r="AB824" s="197"/>
      <c r="AD824" s="197"/>
      <c r="AF824" s="197"/>
      <c r="AH824" s="197"/>
      <c r="AI824" s="199"/>
      <c r="AK824" s="234"/>
      <c r="AO824" s="177"/>
      <c r="AP824" s="201"/>
      <c r="AR824" s="233"/>
    </row>
    <row r="825" spans="4:44" s="181" customFormat="1">
      <c r="D825" s="197"/>
      <c r="G825" s="199"/>
      <c r="K825" s="197"/>
      <c r="N825" s="199"/>
      <c r="P825" s="207"/>
      <c r="S825" s="207"/>
      <c r="U825" s="236"/>
      <c r="Z825" s="197"/>
      <c r="AB825" s="197"/>
      <c r="AD825" s="197"/>
      <c r="AF825" s="197"/>
      <c r="AH825" s="197"/>
      <c r="AI825" s="199"/>
      <c r="AK825" s="234"/>
      <c r="AO825" s="177"/>
      <c r="AP825" s="201"/>
      <c r="AR825" s="233"/>
    </row>
    <row r="826" spans="4:44" s="181" customFormat="1">
      <c r="D826" s="197"/>
      <c r="G826" s="199"/>
      <c r="K826" s="197"/>
      <c r="N826" s="199"/>
      <c r="P826" s="207"/>
      <c r="S826" s="207"/>
      <c r="U826" s="236"/>
      <c r="Z826" s="197"/>
      <c r="AB826" s="197"/>
      <c r="AD826" s="197"/>
      <c r="AF826" s="197"/>
      <c r="AH826" s="197"/>
      <c r="AI826" s="199"/>
      <c r="AK826" s="234"/>
      <c r="AO826" s="177"/>
      <c r="AP826" s="201"/>
      <c r="AR826" s="233"/>
    </row>
    <row r="827" spans="4:44" s="181" customFormat="1">
      <c r="D827" s="197"/>
      <c r="G827" s="199"/>
      <c r="K827" s="197"/>
      <c r="N827" s="199"/>
      <c r="P827" s="207"/>
      <c r="S827" s="207"/>
      <c r="U827" s="236"/>
      <c r="Z827" s="197"/>
      <c r="AB827" s="197"/>
      <c r="AD827" s="197"/>
      <c r="AF827" s="197"/>
      <c r="AH827" s="197"/>
      <c r="AI827" s="199"/>
      <c r="AK827" s="234"/>
      <c r="AO827" s="177"/>
      <c r="AP827" s="201"/>
      <c r="AR827" s="233"/>
    </row>
    <row r="828" spans="4:44" s="181" customFormat="1">
      <c r="D828" s="197"/>
      <c r="G828" s="199"/>
      <c r="K828" s="197"/>
      <c r="N828" s="199"/>
      <c r="P828" s="207"/>
      <c r="S828" s="207"/>
      <c r="U828" s="236"/>
      <c r="Z828" s="197"/>
      <c r="AB828" s="197"/>
      <c r="AD828" s="197"/>
      <c r="AF828" s="197"/>
      <c r="AH828" s="197"/>
      <c r="AI828" s="199"/>
      <c r="AK828" s="234"/>
      <c r="AO828" s="177"/>
      <c r="AP828" s="201"/>
      <c r="AR828" s="233"/>
    </row>
    <row r="829" spans="4:44" s="181" customFormat="1">
      <c r="D829" s="197"/>
      <c r="G829" s="199"/>
      <c r="K829" s="197"/>
      <c r="N829" s="199"/>
      <c r="P829" s="207"/>
      <c r="S829" s="207"/>
      <c r="U829" s="236"/>
      <c r="Z829" s="197"/>
      <c r="AB829" s="197"/>
      <c r="AD829" s="197"/>
      <c r="AF829" s="197"/>
      <c r="AH829" s="197"/>
      <c r="AI829" s="199"/>
      <c r="AK829" s="234"/>
      <c r="AO829" s="177"/>
      <c r="AP829" s="201"/>
      <c r="AR829" s="233"/>
    </row>
    <row r="830" spans="4:44" s="181" customFormat="1">
      <c r="D830" s="197"/>
      <c r="G830" s="199"/>
      <c r="K830" s="197"/>
      <c r="N830" s="199"/>
      <c r="P830" s="207"/>
      <c r="S830" s="207"/>
      <c r="U830" s="236"/>
      <c r="Z830" s="197"/>
      <c r="AB830" s="197"/>
      <c r="AD830" s="197"/>
      <c r="AF830" s="197"/>
      <c r="AH830" s="197"/>
      <c r="AI830" s="199"/>
      <c r="AK830" s="234"/>
      <c r="AO830" s="177"/>
      <c r="AP830" s="201"/>
      <c r="AR830" s="233"/>
    </row>
    <row r="831" spans="4:44" s="181" customFormat="1">
      <c r="D831" s="197"/>
      <c r="G831" s="199"/>
      <c r="K831" s="197"/>
      <c r="N831" s="199"/>
      <c r="P831" s="207"/>
      <c r="S831" s="207"/>
      <c r="U831" s="236"/>
      <c r="Z831" s="197"/>
      <c r="AB831" s="197"/>
      <c r="AD831" s="197"/>
      <c r="AF831" s="197"/>
      <c r="AH831" s="197"/>
      <c r="AI831" s="199"/>
      <c r="AK831" s="234"/>
      <c r="AO831" s="177"/>
      <c r="AP831" s="201"/>
      <c r="AR831" s="233"/>
    </row>
    <row r="832" spans="4:44" s="181" customFormat="1">
      <c r="D832" s="197"/>
      <c r="G832" s="199"/>
      <c r="K832" s="197"/>
      <c r="N832" s="199"/>
      <c r="P832" s="207"/>
      <c r="S832" s="207"/>
      <c r="U832" s="236"/>
      <c r="Z832" s="197"/>
      <c r="AB832" s="197"/>
      <c r="AD832" s="197"/>
      <c r="AF832" s="197"/>
      <c r="AH832" s="197"/>
      <c r="AI832" s="199"/>
      <c r="AK832" s="234"/>
      <c r="AO832" s="177"/>
      <c r="AP832" s="201"/>
      <c r="AR832" s="233"/>
    </row>
    <row r="833" spans="4:44" s="181" customFormat="1">
      <c r="D833" s="197"/>
      <c r="G833" s="199"/>
      <c r="K833" s="197"/>
      <c r="N833" s="199"/>
      <c r="P833" s="207"/>
      <c r="S833" s="207"/>
      <c r="U833" s="236"/>
      <c r="Z833" s="197"/>
      <c r="AB833" s="197"/>
      <c r="AD833" s="197"/>
      <c r="AF833" s="197"/>
      <c r="AH833" s="197"/>
      <c r="AI833" s="199"/>
      <c r="AK833" s="234"/>
      <c r="AO833" s="177"/>
      <c r="AP833" s="201"/>
      <c r="AR833" s="233"/>
    </row>
    <row r="834" spans="4:44" s="181" customFormat="1">
      <c r="D834" s="197"/>
      <c r="G834" s="199"/>
      <c r="K834" s="197"/>
      <c r="N834" s="199"/>
      <c r="P834" s="207"/>
      <c r="S834" s="207"/>
      <c r="U834" s="236"/>
      <c r="Z834" s="197"/>
      <c r="AB834" s="197"/>
      <c r="AD834" s="197"/>
      <c r="AF834" s="197"/>
      <c r="AH834" s="197"/>
      <c r="AI834" s="199"/>
      <c r="AK834" s="234"/>
      <c r="AO834" s="177"/>
      <c r="AP834" s="201"/>
      <c r="AR834" s="233"/>
    </row>
    <row r="835" spans="4:44" s="181" customFormat="1">
      <c r="D835" s="197"/>
      <c r="G835" s="199"/>
      <c r="K835" s="197"/>
      <c r="N835" s="199"/>
      <c r="P835" s="207"/>
      <c r="S835" s="207"/>
      <c r="U835" s="236"/>
      <c r="Z835" s="197"/>
      <c r="AB835" s="197"/>
      <c r="AD835" s="197"/>
      <c r="AF835" s="197"/>
      <c r="AH835" s="197"/>
      <c r="AI835" s="199"/>
      <c r="AK835" s="234"/>
      <c r="AO835" s="177"/>
      <c r="AP835" s="201"/>
      <c r="AR835" s="233"/>
    </row>
    <row r="836" spans="4:44" s="181" customFormat="1">
      <c r="D836" s="197"/>
      <c r="G836" s="199"/>
      <c r="K836" s="197"/>
      <c r="N836" s="199"/>
      <c r="P836" s="207"/>
      <c r="S836" s="207"/>
      <c r="U836" s="236"/>
      <c r="Z836" s="197"/>
      <c r="AB836" s="197"/>
      <c r="AD836" s="197"/>
      <c r="AF836" s="197"/>
      <c r="AH836" s="197"/>
      <c r="AI836" s="199"/>
      <c r="AK836" s="234"/>
      <c r="AO836" s="177"/>
      <c r="AP836" s="201"/>
      <c r="AR836" s="233"/>
    </row>
    <row r="837" spans="4:44" s="181" customFormat="1">
      <c r="D837" s="197"/>
      <c r="G837" s="199"/>
      <c r="K837" s="197"/>
      <c r="N837" s="199"/>
      <c r="P837" s="207"/>
      <c r="S837" s="207"/>
      <c r="U837" s="236"/>
      <c r="Z837" s="197"/>
      <c r="AB837" s="197"/>
      <c r="AD837" s="197"/>
      <c r="AF837" s="197"/>
      <c r="AH837" s="197"/>
      <c r="AI837" s="199"/>
      <c r="AK837" s="234"/>
      <c r="AO837" s="177"/>
      <c r="AP837" s="201"/>
      <c r="AR837" s="233"/>
    </row>
    <row r="838" spans="4:44" s="181" customFormat="1">
      <c r="D838" s="197"/>
      <c r="G838" s="199"/>
      <c r="K838" s="197"/>
      <c r="N838" s="199"/>
      <c r="P838" s="207"/>
      <c r="S838" s="207"/>
      <c r="U838" s="236"/>
      <c r="Z838" s="197"/>
      <c r="AB838" s="197"/>
      <c r="AD838" s="197"/>
      <c r="AF838" s="197"/>
      <c r="AH838" s="197"/>
      <c r="AI838" s="199"/>
      <c r="AK838" s="234"/>
      <c r="AO838" s="177"/>
      <c r="AP838" s="201"/>
      <c r="AR838" s="233"/>
    </row>
    <row r="839" spans="4:44" s="181" customFormat="1">
      <c r="D839" s="197"/>
      <c r="G839" s="199"/>
      <c r="K839" s="197"/>
      <c r="N839" s="199"/>
      <c r="P839" s="207"/>
      <c r="S839" s="207"/>
      <c r="U839" s="236"/>
      <c r="Z839" s="197"/>
      <c r="AB839" s="197"/>
      <c r="AD839" s="197"/>
      <c r="AF839" s="197"/>
      <c r="AH839" s="197"/>
      <c r="AI839" s="199"/>
      <c r="AK839" s="234"/>
      <c r="AO839" s="177"/>
      <c r="AP839" s="201"/>
      <c r="AR839" s="233"/>
    </row>
    <row r="840" spans="4:44" s="181" customFormat="1">
      <c r="D840" s="197"/>
      <c r="G840" s="199"/>
      <c r="K840" s="197"/>
      <c r="N840" s="199"/>
      <c r="P840" s="207"/>
      <c r="S840" s="207"/>
      <c r="U840" s="236"/>
      <c r="Z840" s="197"/>
      <c r="AB840" s="197"/>
      <c r="AD840" s="197"/>
      <c r="AF840" s="197"/>
      <c r="AH840" s="197"/>
      <c r="AI840" s="199"/>
      <c r="AK840" s="234"/>
      <c r="AO840" s="177"/>
      <c r="AP840" s="201"/>
      <c r="AR840" s="233"/>
    </row>
    <row r="841" spans="4:44" s="181" customFormat="1">
      <c r="D841" s="197"/>
      <c r="G841" s="199"/>
      <c r="K841" s="197"/>
      <c r="N841" s="199"/>
      <c r="P841" s="207"/>
      <c r="S841" s="207"/>
      <c r="U841" s="236"/>
      <c r="Z841" s="197"/>
      <c r="AB841" s="197"/>
      <c r="AD841" s="197"/>
      <c r="AF841" s="197"/>
      <c r="AH841" s="197"/>
      <c r="AI841" s="199"/>
      <c r="AK841" s="234"/>
      <c r="AO841" s="177"/>
      <c r="AP841" s="201"/>
      <c r="AR841" s="233"/>
    </row>
    <row r="842" spans="4:44" s="181" customFormat="1">
      <c r="D842" s="197"/>
      <c r="G842" s="199"/>
      <c r="K842" s="197"/>
      <c r="N842" s="199"/>
      <c r="P842" s="207"/>
      <c r="S842" s="207"/>
      <c r="U842" s="236"/>
      <c r="Z842" s="197"/>
      <c r="AB842" s="197"/>
      <c r="AD842" s="197"/>
      <c r="AF842" s="197"/>
      <c r="AH842" s="197"/>
      <c r="AI842" s="199"/>
      <c r="AK842" s="234"/>
      <c r="AO842" s="177"/>
      <c r="AP842" s="201"/>
      <c r="AR842" s="233"/>
    </row>
    <row r="843" spans="4:44" s="181" customFormat="1">
      <c r="D843" s="197"/>
      <c r="G843" s="199"/>
      <c r="K843" s="197"/>
      <c r="N843" s="199"/>
      <c r="P843" s="207"/>
      <c r="S843" s="207"/>
      <c r="U843" s="236"/>
      <c r="Z843" s="197"/>
      <c r="AB843" s="197"/>
      <c r="AD843" s="197"/>
      <c r="AF843" s="197"/>
      <c r="AH843" s="197"/>
      <c r="AI843" s="199"/>
      <c r="AK843" s="234"/>
      <c r="AO843" s="177"/>
      <c r="AP843" s="201"/>
      <c r="AR843" s="233"/>
    </row>
    <row r="844" spans="4:44" s="181" customFormat="1">
      <c r="D844" s="197"/>
      <c r="G844" s="199"/>
      <c r="K844" s="197"/>
      <c r="N844" s="199"/>
      <c r="P844" s="207"/>
      <c r="S844" s="207"/>
      <c r="U844" s="236"/>
      <c r="Z844" s="197"/>
      <c r="AB844" s="197"/>
      <c r="AD844" s="197"/>
      <c r="AF844" s="197"/>
      <c r="AH844" s="197"/>
      <c r="AI844" s="199"/>
      <c r="AK844" s="234"/>
      <c r="AO844" s="177"/>
      <c r="AP844" s="201"/>
      <c r="AR844" s="233"/>
    </row>
    <row r="845" spans="4:44" s="181" customFormat="1">
      <c r="D845" s="197"/>
      <c r="G845" s="199"/>
      <c r="K845" s="197"/>
      <c r="N845" s="199"/>
      <c r="P845" s="207"/>
      <c r="S845" s="207"/>
      <c r="U845" s="236"/>
      <c r="Z845" s="197"/>
      <c r="AB845" s="197"/>
      <c r="AD845" s="197"/>
      <c r="AF845" s="197"/>
      <c r="AH845" s="197"/>
      <c r="AI845" s="199"/>
      <c r="AK845" s="234"/>
      <c r="AO845" s="177"/>
      <c r="AP845" s="201"/>
      <c r="AR845" s="233"/>
    </row>
    <row r="846" spans="4:44" s="181" customFormat="1">
      <c r="D846" s="197"/>
      <c r="G846" s="199"/>
      <c r="K846" s="197"/>
      <c r="N846" s="199"/>
      <c r="P846" s="207"/>
      <c r="S846" s="207"/>
      <c r="U846" s="236"/>
      <c r="Z846" s="197"/>
      <c r="AB846" s="197"/>
      <c r="AD846" s="197"/>
      <c r="AF846" s="197"/>
      <c r="AH846" s="197"/>
      <c r="AI846" s="199"/>
      <c r="AK846" s="234"/>
      <c r="AO846" s="177"/>
      <c r="AP846" s="201"/>
      <c r="AR846" s="233"/>
    </row>
    <row r="847" spans="4:44" s="181" customFormat="1">
      <c r="D847" s="197"/>
      <c r="G847" s="199"/>
      <c r="K847" s="197"/>
      <c r="N847" s="199"/>
      <c r="P847" s="207"/>
      <c r="S847" s="207"/>
      <c r="U847" s="236"/>
      <c r="Z847" s="197"/>
      <c r="AB847" s="197"/>
      <c r="AD847" s="197"/>
      <c r="AF847" s="197"/>
      <c r="AH847" s="197"/>
      <c r="AI847" s="199"/>
      <c r="AK847" s="234"/>
      <c r="AO847" s="177"/>
      <c r="AP847" s="201"/>
      <c r="AR847" s="233"/>
    </row>
    <row r="848" spans="4:44" s="181" customFormat="1">
      <c r="D848" s="197"/>
      <c r="G848" s="199"/>
      <c r="K848" s="197"/>
      <c r="N848" s="199"/>
      <c r="P848" s="207"/>
      <c r="S848" s="207"/>
      <c r="U848" s="236"/>
      <c r="Z848" s="197"/>
      <c r="AB848" s="197"/>
      <c r="AD848" s="197"/>
      <c r="AF848" s="197"/>
      <c r="AH848" s="197"/>
      <c r="AI848" s="199"/>
      <c r="AK848" s="234"/>
      <c r="AO848" s="177"/>
      <c r="AP848" s="201"/>
      <c r="AR848" s="233"/>
    </row>
    <row r="849" spans="4:44" s="181" customFormat="1">
      <c r="D849" s="197"/>
      <c r="G849" s="199"/>
      <c r="K849" s="197"/>
      <c r="N849" s="199"/>
      <c r="P849" s="207"/>
      <c r="S849" s="207"/>
      <c r="U849" s="236"/>
      <c r="Z849" s="197"/>
      <c r="AB849" s="197"/>
      <c r="AD849" s="197"/>
      <c r="AF849" s="197"/>
      <c r="AH849" s="197"/>
      <c r="AI849" s="199"/>
      <c r="AK849" s="234"/>
      <c r="AO849" s="177"/>
      <c r="AP849" s="201"/>
      <c r="AR849" s="233"/>
    </row>
    <row r="850" spans="4:44" s="181" customFormat="1">
      <c r="D850" s="197"/>
      <c r="G850" s="199"/>
      <c r="K850" s="197"/>
      <c r="N850" s="199"/>
      <c r="P850" s="207"/>
      <c r="S850" s="207"/>
      <c r="U850" s="236"/>
      <c r="Z850" s="197"/>
      <c r="AB850" s="197"/>
      <c r="AD850" s="197"/>
      <c r="AF850" s="197"/>
      <c r="AH850" s="197"/>
      <c r="AI850" s="199"/>
      <c r="AK850" s="234"/>
      <c r="AO850" s="177"/>
      <c r="AP850" s="201"/>
      <c r="AR850" s="233"/>
    </row>
    <row r="851" spans="4:44" s="181" customFormat="1">
      <c r="D851" s="197"/>
      <c r="G851" s="199"/>
      <c r="K851" s="197"/>
      <c r="N851" s="199"/>
      <c r="P851" s="207"/>
      <c r="S851" s="207"/>
      <c r="U851" s="236"/>
      <c r="Z851" s="197"/>
      <c r="AB851" s="197"/>
      <c r="AD851" s="197"/>
      <c r="AF851" s="197"/>
      <c r="AH851" s="197"/>
      <c r="AI851" s="199"/>
      <c r="AK851" s="234"/>
      <c r="AO851" s="177"/>
      <c r="AP851" s="201"/>
      <c r="AR851" s="233"/>
    </row>
    <row r="852" spans="4:44" s="181" customFormat="1">
      <c r="D852" s="197"/>
      <c r="G852" s="199"/>
      <c r="K852" s="197"/>
      <c r="N852" s="199"/>
      <c r="P852" s="207"/>
      <c r="S852" s="207"/>
      <c r="U852" s="236"/>
      <c r="Z852" s="197"/>
      <c r="AB852" s="197"/>
      <c r="AD852" s="197"/>
      <c r="AF852" s="197"/>
      <c r="AH852" s="197"/>
      <c r="AI852" s="199"/>
      <c r="AK852" s="234"/>
      <c r="AO852" s="177"/>
      <c r="AP852" s="201"/>
      <c r="AR852" s="233"/>
    </row>
    <row r="853" spans="4:44" s="181" customFormat="1">
      <c r="D853" s="197"/>
      <c r="G853" s="199"/>
      <c r="K853" s="197"/>
      <c r="N853" s="199"/>
      <c r="P853" s="207"/>
      <c r="S853" s="207"/>
      <c r="U853" s="236"/>
      <c r="Z853" s="197"/>
      <c r="AB853" s="197"/>
      <c r="AD853" s="197"/>
      <c r="AF853" s="197"/>
      <c r="AH853" s="197"/>
      <c r="AI853" s="199"/>
      <c r="AK853" s="234"/>
      <c r="AO853" s="177"/>
      <c r="AP853" s="201"/>
      <c r="AR853" s="233"/>
    </row>
    <row r="854" spans="4:44" s="181" customFormat="1">
      <c r="D854" s="197"/>
      <c r="G854" s="199"/>
      <c r="K854" s="197"/>
      <c r="N854" s="199"/>
      <c r="P854" s="207"/>
      <c r="S854" s="207"/>
      <c r="U854" s="236"/>
      <c r="Z854" s="197"/>
      <c r="AB854" s="197"/>
      <c r="AD854" s="197"/>
      <c r="AF854" s="197"/>
      <c r="AH854" s="197"/>
      <c r="AI854" s="199"/>
      <c r="AK854" s="234"/>
      <c r="AO854" s="177"/>
      <c r="AP854" s="201"/>
      <c r="AR854" s="233"/>
    </row>
    <row r="855" spans="4:44" s="181" customFormat="1">
      <c r="D855" s="197"/>
      <c r="G855" s="199"/>
      <c r="K855" s="197"/>
      <c r="N855" s="199"/>
      <c r="P855" s="207"/>
      <c r="S855" s="207"/>
      <c r="U855" s="236"/>
      <c r="Z855" s="197"/>
      <c r="AB855" s="197"/>
      <c r="AD855" s="197"/>
      <c r="AF855" s="197"/>
      <c r="AH855" s="197"/>
      <c r="AI855" s="199"/>
      <c r="AK855" s="234"/>
      <c r="AO855" s="177"/>
      <c r="AP855" s="201"/>
      <c r="AR855" s="233"/>
    </row>
    <row r="856" spans="4:44" s="181" customFormat="1">
      <c r="D856" s="197"/>
      <c r="G856" s="199"/>
      <c r="K856" s="197"/>
      <c r="N856" s="199"/>
      <c r="P856" s="207"/>
      <c r="S856" s="207"/>
      <c r="U856" s="236"/>
      <c r="Z856" s="197"/>
      <c r="AB856" s="197"/>
      <c r="AD856" s="197"/>
      <c r="AF856" s="197"/>
      <c r="AH856" s="197"/>
      <c r="AI856" s="199"/>
      <c r="AK856" s="234"/>
      <c r="AO856" s="177"/>
      <c r="AP856" s="201"/>
      <c r="AR856" s="233"/>
    </row>
    <row r="857" spans="4:44" s="181" customFormat="1">
      <c r="D857" s="197"/>
      <c r="G857" s="199"/>
      <c r="K857" s="197"/>
      <c r="N857" s="199"/>
      <c r="P857" s="207"/>
      <c r="S857" s="207"/>
      <c r="U857" s="236"/>
      <c r="Z857" s="197"/>
      <c r="AB857" s="197"/>
      <c r="AD857" s="197"/>
      <c r="AF857" s="197"/>
      <c r="AH857" s="197"/>
      <c r="AI857" s="199"/>
      <c r="AK857" s="234"/>
      <c r="AO857" s="177"/>
      <c r="AP857" s="201"/>
      <c r="AR857" s="233"/>
    </row>
    <row r="858" spans="4:44" s="181" customFormat="1">
      <c r="D858" s="197"/>
      <c r="G858" s="199"/>
      <c r="K858" s="197"/>
      <c r="N858" s="199"/>
      <c r="P858" s="207"/>
      <c r="S858" s="207"/>
      <c r="U858" s="236"/>
      <c r="Z858" s="197"/>
      <c r="AB858" s="197"/>
      <c r="AD858" s="197"/>
      <c r="AF858" s="197"/>
      <c r="AH858" s="197"/>
      <c r="AI858" s="199"/>
      <c r="AK858" s="234"/>
      <c r="AO858" s="177"/>
      <c r="AP858" s="201"/>
      <c r="AR858" s="233"/>
    </row>
    <row r="859" spans="4:44" s="181" customFormat="1">
      <c r="D859" s="197"/>
      <c r="G859" s="199"/>
      <c r="K859" s="197"/>
      <c r="N859" s="199"/>
      <c r="P859" s="207"/>
      <c r="S859" s="207"/>
      <c r="U859" s="236"/>
      <c r="Z859" s="197"/>
      <c r="AB859" s="197"/>
      <c r="AD859" s="197"/>
      <c r="AF859" s="197"/>
      <c r="AH859" s="197"/>
      <c r="AI859" s="199"/>
      <c r="AK859" s="234"/>
      <c r="AO859" s="177"/>
      <c r="AP859" s="201"/>
      <c r="AR859" s="233"/>
    </row>
    <row r="860" spans="4:44" s="181" customFormat="1">
      <c r="D860" s="197"/>
      <c r="G860" s="199"/>
      <c r="K860" s="197"/>
      <c r="N860" s="199"/>
      <c r="P860" s="207"/>
      <c r="S860" s="207"/>
      <c r="U860" s="236"/>
      <c r="Z860" s="197"/>
      <c r="AB860" s="197"/>
      <c r="AD860" s="197"/>
      <c r="AF860" s="197"/>
      <c r="AH860" s="197"/>
      <c r="AI860" s="199"/>
      <c r="AK860" s="234"/>
      <c r="AO860" s="177"/>
      <c r="AP860" s="201"/>
      <c r="AR860" s="233"/>
    </row>
    <row r="861" spans="4:44" s="181" customFormat="1">
      <c r="D861" s="197"/>
      <c r="G861" s="199"/>
      <c r="K861" s="197"/>
      <c r="N861" s="199"/>
      <c r="P861" s="207"/>
      <c r="S861" s="207"/>
      <c r="U861" s="236"/>
      <c r="Z861" s="197"/>
      <c r="AB861" s="197"/>
      <c r="AD861" s="197"/>
      <c r="AF861" s="197"/>
      <c r="AH861" s="197"/>
      <c r="AI861" s="199"/>
      <c r="AK861" s="234"/>
      <c r="AO861" s="177"/>
      <c r="AP861" s="201"/>
      <c r="AR861" s="233"/>
    </row>
    <row r="862" spans="4:44" s="181" customFormat="1">
      <c r="D862" s="197"/>
      <c r="G862" s="199"/>
      <c r="K862" s="197"/>
      <c r="N862" s="199"/>
      <c r="P862" s="207"/>
      <c r="S862" s="207"/>
      <c r="U862" s="236"/>
      <c r="Z862" s="197"/>
      <c r="AB862" s="197"/>
      <c r="AD862" s="197"/>
      <c r="AF862" s="197"/>
      <c r="AH862" s="197"/>
      <c r="AI862" s="199"/>
      <c r="AK862" s="234"/>
      <c r="AO862" s="177"/>
      <c r="AP862" s="201"/>
      <c r="AR862" s="233"/>
    </row>
    <row r="863" spans="4:44" s="181" customFormat="1">
      <c r="D863" s="197"/>
      <c r="G863" s="199"/>
      <c r="K863" s="197"/>
      <c r="N863" s="199"/>
      <c r="P863" s="207"/>
      <c r="S863" s="207"/>
      <c r="U863" s="236"/>
      <c r="Z863" s="197"/>
      <c r="AB863" s="197"/>
      <c r="AD863" s="197"/>
      <c r="AF863" s="197"/>
      <c r="AH863" s="197"/>
      <c r="AI863" s="199"/>
      <c r="AK863" s="234"/>
      <c r="AO863" s="177"/>
      <c r="AP863" s="201"/>
      <c r="AR863" s="233"/>
    </row>
    <row r="864" spans="4:44" s="181" customFormat="1">
      <c r="D864" s="197"/>
      <c r="G864" s="199"/>
      <c r="K864" s="197"/>
      <c r="N864" s="199"/>
      <c r="P864" s="207"/>
      <c r="S864" s="207"/>
      <c r="U864" s="236"/>
      <c r="Z864" s="197"/>
      <c r="AB864" s="197"/>
      <c r="AD864" s="197"/>
      <c r="AF864" s="197"/>
      <c r="AH864" s="197"/>
      <c r="AI864" s="199"/>
      <c r="AK864" s="234"/>
      <c r="AO864" s="177"/>
      <c r="AP864" s="201"/>
      <c r="AR864" s="233"/>
    </row>
    <row r="865" spans="4:44" s="181" customFormat="1">
      <c r="D865" s="197"/>
      <c r="G865" s="199"/>
      <c r="K865" s="197"/>
      <c r="N865" s="199"/>
      <c r="P865" s="207"/>
      <c r="S865" s="207"/>
      <c r="U865" s="236"/>
      <c r="Z865" s="197"/>
      <c r="AB865" s="197"/>
      <c r="AD865" s="197"/>
      <c r="AF865" s="197"/>
      <c r="AH865" s="197"/>
      <c r="AI865" s="199"/>
      <c r="AK865" s="234"/>
      <c r="AO865" s="177"/>
      <c r="AP865" s="201"/>
      <c r="AR865" s="233"/>
    </row>
    <row r="866" spans="4:44" s="181" customFormat="1">
      <c r="D866" s="197"/>
      <c r="G866" s="199"/>
      <c r="K866" s="197"/>
      <c r="N866" s="199"/>
      <c r="P866" s="207"/>
      <c r="S866" s="207"/>
      <c r="U866" s="236"/>
      <c r="Z866" s="197"/>
      <c r="AB866" s="197"/>
      <c r="AD866" s="197"/>
      <c r="AF866" s="197"/>
      <c r="AH866" s="197"/>
      <c r="AI866" s="199"/>
      <c r="AK866" s="234"/>
      <c r="AO866" s="177"/>
      <c r="AP866" s="201"/>
      <c r="AR866" s="233"/>
    </row>
    <row r="867" spans="4:44" s="181" customFormat="1">
      <c r="D867" s="197"/>
      <c r="G867" s="199"/>
      <c r="K867" s="197"/>
      <c r="N867" s="199"/>
      <c r="P867" s="207"/>
      <c r="S867" s="207"/>
      <c r="U867" s="236"/>
      <c r="Z867" s="197"/>
      <c r="AB867" s="197"/>
      <c r="AD867" s="197"/>
      <c r="AF867" s="197"/>
      <c r="AH867" s="197"/>
      <c r="AI867" s="199"/>
      <c r="AK867" s="234"/>
      <c r="AO867" s="177"/>
      <c r="AP867" s="201"/>
      <c r="AR867" s="233"/>
    </row>
    <row r="868" spans="4:44" s="181" customFormat="1">
      <c r="D868" s="197"/>
      <c r="G868" s="199"/>
      <c r="K868" s="197"/>
      <c r="N868" s="199"/>
      <c r="P868" s="207"/>
      <c r="S868" s="207"/>
      <c r="U868" s="236"/>
      <c r="Z868" s="197"/>
      <c r="AB868" s="197"/>
      <c r="AD868" s="197"/>
      <c r="AF868" s="197"/>
      <c r="AH868" s="197"/>
      <c r="AI868" s="199"/>
      <c r="AK868" s="234"/>
      <c r="AO868" s="177"/>
      <c r="AP868" s="201"/>
      <c r="AR868" s="233"/>
    </row>
    <row r="869" spans="4:44" s="181" customFormat="1">
      <c r="D869" s="197"/>
      <c r="G869" s="199"/>
      <c r="K869" s="197"/>
      <c r="N869" s="199"/>
      <c r="P869" s="207"/>
      <c r="S869" s="207"/>
      <c r="U869" s="236"/>
      <c r="Z869" s="197"/>
      <c r="AB869" s="197"/>
      <c r="AD869" s="197"/>
      <c r="AF869" s="197"/>
      <c r="AH869" s="197"/>
      <c r="AI869" s="199"/>
      <c r="AK869" s="234"/>
      <c r="AO869" s="177"/>
      <c r="AP869" s="201"/>
      <c r="AR869" s="233"/>
    </row>
    <row r="870" spans="4:44" s="181" customFormat="1">
      <c r="D870" s="197"/>
      <c r="G870" s="199"/>
      <c r="K870" s="197"/>
      <c r="N870" s="199"/>
      <c r="P870" s="207"/>
      <c r="S870" s="207"/>
      <c r="U870" s="236"/>
      <c r="Z870" s="197"/>
      <c r="AB870" s="197"/>
      <c r="AD870" s="197"/>
      <c r="AF870" s="197"/>
      <c r="AH870" s="197"/>
      <c r="AI870" s="199"/>
      <c r="AK870" s="234"/>
      <c r="AO870" s="177"/>
      <c r="AP870" s="201"/>
      <c r="AR870" s="233"/>
    </row>
    <row r="871" spans="4:44" s="181" customFormat="1">
      <c r="D871" s="197"/>
      <c r="G871" s="199"/>
      <c r="K871" s="197"/>
      <c r="N871" s="199"/>
      <c r="P871" s="207"/>
      <c r="S871" s="207"/>
      <c r="U871" s="236"/>
      <c r="Z871" s="197"/>
      <c r="AB871" s="197"/>
      <c r="AD871" s="197"/>
      <c r="AF871" s="197"/>
      <c r="AH871" s="197"/>
      <c r="AI871" s="199"/>
      <c r="AK871" s="234"/>
      <c r="AO871" s="177"/>
      <c r="AP871" s="201"/>
      <c r="AR871" s="233"/>
    </row>
    <row r="872" spans="4:44" s="181" customFormat="1">
      <c r="D872" s="197"/>
      <c r="G872" s="199"/>
      <c r="K872" s="197"/>
      <c r="N872" s="199"/>
      <c r="P872" s="207"/>
      <c r="S872" s="207"/>
      <c r="U872" s="236"/>
      <c r="Z872" s="197"/>
      <c r="AB872" s="197"/>
      <c r="AD872" s="197"/>
      <c r="AF872" s="197"/>
      <c r="AH872" s="197"/>
      <c r="AI872" s="199"/>
      <c r="AK872" s="234"/>
      <c r="AO872" s="177"/>
      <c r="AP872" s="201"/>
      <c r="AR872" s="233"/>
    </row>
    <row r="873" spans="4:44" s="181" customFormat="1">
      <c r="D873" s="197"/>
      <c r="G873" s="199"/>
      <c r="K873" s="197"/>
      <c r="N873" s="199"/>
      <c r="P873" s="207"/>
      <c r="S873" s="207"/>
      <c r="U873" s="236"/>
      <c r="Z873" s="197"/>
      <c r="AB873" s="197"/>
      <c r="AD873" s="197"/>
      <c r="AF873" s="197"/>
      <c r="AH873" s="197"/>
      <c r="AI873" s="199"/>
      <c r="AK873" s="234"/>
      <c r="AO873" s="177"/>
      <c r="AP873" s="201"/>
      <c r="AR873" s="233"/>
    </row>
    <row r="874" spans="4:44" s="181" customFormat="1">
      <c r="D874" s="197"/>
      <c r="G874" s="199"/>
      <c r="K874" s="197"/>
      <c r="N874" s="199"/>
      <c r="P874" s="207"/>
      <c r="S874" s="207"/>
      <c r="U874" s="236"/>
      <c r="Z874" s="197"/>
      <c r="AB874" s="197"/>
      <c r="AD874" s="197"/>
      <c r="AF874" s="197"/>
      <c r="AH874" s="197"/>
      <c r="AI874" s="199"/>
      <c r="AK874" s="234"/>
      <c r="AO874" s="177"/>
      <c r="AP874" s="201"/>
      <c r="AR874" s="233"/>
    </row>
    <row r="875" spans="4:44" s="181" customFormat="1">
      <c r="D875" s="197"/>
      <c r="G875" s="199"/>
      <c r="K875" s="197"/>
      <c r="N875" s="199"/>
      <c r="P875" s="207"/>
      <c r="S875" s="207"/>
      <c r="U875" s="236"/>
      <c r="Z875" s="197"/>
      <c r="AB875" s="197"/>
      <c r="AD875" s="197"/>
      <c r="AF875" s="197"/>
      <c r="AH875" s="197"/>
      <c r="AI875" s="199"/>
      <c r="AK875" s="234"/>
      <c r="AO875" s="177"/>
      <c r="AP875" s="201"/>
      <c r="AR875" s="233"/>
    </row>
    <row r="876" spans="4:44" s="181" customFormat="1">
      <c r="D876" s="197"/>
      <c r="G876" s="199"/>
      <c r="K876" s="197"/>
      <c r="N876" s="199"/>
      <c r="P876" s="207"/>
      <c r="S876" s="207"/>
      <c r="U876" s="236"/>
      <c r="Z876" s="197"/>
      <c r="AB876" s="197"/>
      <c r="AD876" s="197"/>
      <c r="AF876" s="197"/>
      <c r="AH876" s="197"/>
      <c r="AI876" s="199"/>
      <c r="AK876" s="234"/>
      <c r="AO876" s="177"/>
      <c r="AP876" s="201"/>
      <c r="AR876" s="233"/>
    </row>
    <row r="877" spans="4:44" s="181" customFormat="1">
      <c r="D877" s="197"/>
      <c r="G877" s="199"/>
      <c r="K877" s="197"/>
      <c r="N877" s="199"/>
      <c r="P877" s="207"/>
      <c r="S877" s="207"/>
      <c r="U877" s="236"/>
      <c r="Z877" s="197"/>
      <c r="AB877" s="197"/>
      <c r="AD877" s="197"/>
      <c r="AF877" s="197"/>
      <c r="AH877" s="197"/>
      <c r="AI877" s="199"/>
      <c r="AK877" s="234"/>
      <c r="AO877" s="177"/>
      <c r="AP877" s="201"/>
      <c r="AR877" s="233"/>
    </row>
    <row r="878" spans="4:44" s="181" customFormat="1">
      <c r="D878" s="197"/>
      <c r="G878" s="199"/>
      <c r="K878" s="197"/>
      <c r="N878" s="199"/>
      <c r="P878" s="207"/>
      <c r="S878" s="207"/>
      <c r="U878" s="236"/>
      <c r="Z878" s="197"/>
      <c r="AB878" s="197"/>
      <c r="AD878" s="197"/>
      <c r="AF878" s="197"/>
      <c r="AH878" s="197"/>
      <c r="AI878" s="199"/>
      <c r="AK878" s="234"/>
      <c r="AO878" s="177"/>
      <c r="AP878" s="201"/>
      <c r="AR878" s="233"/>
    </row>
    <row r="879" spans="4:44" s="181" customFormat="1">
      <c r="D879" s="197"/>
      <c r="G879" s="199"/>
      <c r="K879" s="197"/>
      <c r="N879" s="199"/>
      <c r="P879" s="207"/>
      <c r="S879" s="207"/>
      <c r="U879" s="236"/>
      <c r="Z879" s="197"/>
      <c r="AB879" s="197"/>
      <c r="AD879" s="197"/>
      <c r="AF879" s="197"/>
      <c r="AH879" s="197"/>
      <c r="AI879" s="199"/>
      <c r="AK879" s="234"/>
      <c r="AO879" s="177"/>
      <c r="AP879" s="201"/>
      <c r="AR879" s="233"/>
    </row>
    <row r="880" spans="4:44" s="181" customFormat="1">
      <c r="D880" s="197"/>
      <c r="G880" s="199"/>
      <c r="K880" s="197"/>
      <c r="N880" s="199"/>
      <c r="P880" s="207"/>
      <c r="S880" s="207"/>
      <c r="U880" s="236"/>
      <c r="Z880" s="197"/>
      <c r="AB880" s="197"/>
      <c r="AD880" s="197"/>
      <c r="AF880" s="197"/>
      <c r="AH880" s="197"/>
      <c r="AI880" s="199"/>
      <c r="AK880" s="234"/>
      <c r="AO880" s="177"/>
      <c r="AP880" s="201"/>
      <c r="AR880" s="233"/>
    </row>
    <row r="881" spans="4:44" s="181" customFormat="1">
      <c r="D881" s="197"/>
      <c r="G881" s="199"/>
      <c r="K881" s="197"/>
      <c r="N881" s="199"/>
      <c r="P881" s="207"/>
      <c r="S881" s="207"/>
      <c r="U881" s="236"/>
      <c r="Z881" s="197"/>
      <c r="AB881" s="197"/>
      <c r="AD881" s="197"/>
      <c r="AF881" s="197"/>
      <c r="AH881" s="197"/>
      <c r="AI881" s="199"/>
      <c r="AK881" s="234"/>
      <c r="AO881" s="177"/>
      <c r="AP881" s="201"/>
      <c r="AR881" s="233"/>
    </row>
    <row r="882" spans="4:44" s="181" customFormat="1">
      <c r="D882" s="197"/>
      <c r="G882" s="199"/>
      <c r="K882" s="197"/>
      <c r="N882" s="199"/>
      <c r="P882" s="207"/>
      <c r="S882" s="207"/>
      <c r="U882" s="236"/>
      <c r="Z882" s="197"/>
      <c r="AB882" s="197"/>
      <c r="AD882" s="197"/>
      <c r="AF882" s="197"/>
      <c r="AH882" s="197"/>
      <c r="AI882" s="199"/>
      <c r="AK882" s="234"/>
      <c r="AO882" s="177"/>
      <c r="AP882" s="201"/>
      <c r="AR882" s="233"/>
    </row>
    <row r="883" spans="4:44" s="181" customFormat="1">
      <c r="D883" s="197"/>
      <c r="G883" s="199"/>
      <c r="K883" s="197"/>
      <c r="N883" s="199"/>
      <c r="P883" s="207"/>
      <c r="S883" s="207"/>
      <c r="U883" s="236"/>
      <c r="Z883" s="197"/>
      <c r="AB883" s="197"/>
      <c r="AD883" s="197"/>
      <c r="AF883" s="197"/>
      <c r="AH883" s="197"/>
      <c r="AI883" s="199"/>
      <c r="AK883" s="234"/>
      <c r="AO883" s="177"/>
      <c r="AP883" s="201"/>
      <c r="AR883" s="233"/>
    </row>
    <row r="884" spans="4:44" s="181" customFormat="1">
      <c r="D884" s="197"/>
      <c r="G884" s="199"/>
      <c r="K884" s="197"/>
      <c r="N884" s="199"/>
      <c r="P884" s="207"/>
      <c r="S884" s="207"/>
      <c r="U884" s="236"/>
      <c r="Z884" s="197"/>
      <c r="AB884" s="197"/>
      <c r="AD884" s="197"/>
      <c r="AF884" s="197"/>
      <c r="AH884" s="197"/>
      <c r="AI884" s="199"/>
      <c r="AK884" s="234"/>
      <c r="AO884" s="177"/>
      <c r="AP884" s="201"/>
      <c r="AR884" s="233"/>
    </row>
    <row r="885" spans="4:44" s="181" customFormat="1">
      <c r="D885" s="197"/>
      <c r="G885" s="199"/>
      <c r="K885" s="197"/>
      <c r="N885" s="199"/>
      <c r="P885" s="207"/>
      <c r="S885" s="207"/>
      <c r="U885" s="236"/>
      <c r="Z885" s="197"/>
      <c r="AB885" s="197"/>
      <c r="AD885" s="197"/>
      <c r="AF885" s="197"/>
      <c r="AH885" s="197"/>
      <c r="AI885" s="199"/>
      <c r="AK885" s="234"/>
      <c r="AO885" s="177"/>
      <c r="AP885" s="201"/>
      <c r="AR885" s="233"/>
    </row>
    <row r="886" spans="4:44" s="181" customFormat="1">
      <c r="D886" s="197"/>
      <c r="G886" s="199"/>
      <c r="K886" s="197"/>
      <c r="N886" s="199"/>
      <c r="P886" s="207"/>
      <c r="S886" s="207"/>
      <c r="U886" s="236"/>
      <c r="Z886" s="197"/>
      <c r="AB886" s="197"/>
      <c r="AD886" s="197"/>
      <c r="AF886" s="197"/>
      <c r="AH886" s="197"/>
      <c r="AI886" s="199"/>
      <c r="AK886" s="234"/>
      <c r="AO886" s="177"/>
      <c r="AP886" s="201"/>
      <c r="AR886" s="233"/>
    </row>
    <row r="887" spans="4:44" s="181" customFormat="1">
      <c r="D887" s="197"/>
      <c r="G887" s="199"/>
      <c r="K887" s="197"/>
      <c r="N887" s="199"/>
      <c r="P887" s="207"/>
      <c r="S887" s="207"/>
      <c r="U887" s="236"/>
      <c r="Z887" s="197"/>
      <c r="AB887" s="197"/>
      <c r="AD887" s="197"/>
      <c r="AF887" s="197"/>
      <c r="AH887" s="197"/>
      <c r="AI887" s="199"/>
      <c r="AK887" s="234"/>
      <c r="AO887" s="177"/>
      <c r="AP887" s="201"/>
      <c r="AR887" s="233"/>
    </row>
    <row r="888" spans="4:44" s="181" customFormat="1">
      <c r="D888" s="197"/>
      <c r="G888" s="199"/>
      <c r="K888" s="197"/>
      <c r="N888" s="199"/>
      <c r="P888" s="207"/>
      <c r="S888" s="207"/>
      <c r="U888" s="236"/>
      <c r="Z888" s="197"/>
      <c r="AB888" s="197"/>
      <c r="AD888" s="197"/>
      <c r="AF888" s="197"/>
      <c r="AH888" s="197"/>
      <c r="AI888" s="199"/>
      <c r="AK888" s="234"/>
      <c r="AO888" s="177"/>
      <c r="AP888" s="201"/>
      <c r="AR888" s="233"/>
    </row>
    <row r="889" spans="4:44" s="181" customFormat="1">
      <c r="D889" s="197"/>
      <c r="G889" s="199"/>
      <c r="K889" s="197"/>
      <c r="N889" s="199"/>
      <c r="P889" s="207"/>
      <c r="S889" s="207"/>
      <c r="U889" s="236"/>
      <c r="Z889" s="197"/>
      <c r="AB889" s="197"/>
      <c r="AD889" s="197"/>
      <c r="AF889" s="197"/>
      <c r="AH889" s="197"/>
      <c r="AI889" s="199"/>
      <c r="AK889" s="234"/>
      <c r="AO889" s="177"/>
      <c r="AP889" s="201"/>
      <c r="AR889" s="233"/>
    </row>
    <row r="890" spans="4:44" s="181" customFormat="1">
      <c r="D890" s="197"/>
      <c r="G890" s="199"/>
      <c r="K890" s="197"/>
      <c r="N890" s="199"/>
      <c r="P890" s="207"/>
      <c r="S890" s="207"/>
      <c r="U890" s="236"/>
      <c r="Z890" s="197"/>
      <c r="AB890" s="197"/>
      <c r="AD890" s="197"/>
      <c r="AF890" s="197"/>
      <c r="AH890" s="197"/>
      <c r="AI890" s="199"/>
      <c r="AK890" s="234"/>
      <c r="AO890" s="177"/>
      <c r="AP890" s="201"/>
      <c r="AR890" s="233"/>
    </row>
    <row r="891" spans="4:44" s="181" customFormat="1">
      <c r="D891" s="197"/>
      <c r="G891" s="199"/>
      <c r="K891" s="197"/>
      <c r="N891" s="199"/>
      <c r="P891" s="207"/>
      <c r="S891" s="207"/>
      <c r="U891" s="236"/>
      <c r="Z891" s="197"/>
      <c r="AB891" s="197"/>
      <c r="AD891" s="197"/>
      <c r="AF891" s="197"/>
      <c r="AH891" s="197"/>
      <c r="AI891" s="199"/>
      <c r="AK891" s="234"/>
      <c r="AO891" s="177"/>
      <c r="AP891" s="201"/>
      <c r="AR891" s="233"/>
    </row>
    <row r="892" spans="4:44" s="181" customFormat="1">
      <c r="D892" s="197"/>
      <c r="G892" s="199"/>
      <c r="K892" s="197"/>
      <c r="N892" s="199"/>
      <c r="P892" s="207"/>
      <c r="S892" s="207"/>
      <c r="U892" s="236"/>
      <c r="Z892" s="197"/>
      <c r="AB892" s="197"/>
      <c r="AD892" s="197"/>
      <c r="AF892" s="197"/>
      <c r="AH892" s="197"/>
      <c r="AI892" s="199"/>
      <c r="AK892" s="234"/>
      <c r="AO892" s="177"/>
      <c r="AP892" s="201"/>
      <c r="AR892" s="233"/>
    </row>
    <row r="893" spans="4:44" s="181" customFormat="1">
      <c r="D893" s="197"/>
      <c r="G893" s="199"/>
      <c r="K893" s="197"/>
      <c r="N893" s="199"/>
      <c r="P893" s="207"/>
      <c r="S893" s="207"/>
      <c r="U893" s="236"/>
      <c r="Z893" s="197"/>
      <c r="AB893" s="197"/>
      <c r="AD893" s="197"/>
      <c r="AF893" s="197"/>
      <c r="AH893" s="197"/>
      <c r="AI893" s="199"/>
      <c r="AK893" s="234"/>
      <c r="AO893" s="177"/>
      <c r="AP893" s="201"/>
      <c r="AR893" s="233"/>
    </row>
    <row r="894" spans="4:44" s="181" customFormat="1">
      <c r="D894" s="197"/>
      <c r="G894" s="199"/>
      <c r="K894" s="197"/>
      <c r="N894" s="199"/>
      <c r="P894" s="207"/>
      <c r="S894" s="207"/>
      <c r="U894" s="236"/>
      <c r="Z894" s="197"/>
      <c r="AB894" s="197"/>
      <c r="AD894" s="197"/>
      <c r="AF894" s="197"/>
      <c r="AH894" s="197"/>
      <c r="AI894" s="199"/>
      <c r="AK894" s="234"/>
      <c r="AO894" s="177"/>
      <c r="AP894" s="201"/>
      <c r="AR894" s="233"/>
    </row>
    <row r="895" spans="4:44" s="181" customFormat="1">
      <c r="D895" s="197"/>
      <c r="G895" s="199"/>
      <c r="K895" s="197"/>
      <c r="N895" s="199"/>
      <c r="P895" s="207"/>
      <c r="S895" s="207"/>
      <c r="U895" s="236"/>
      <c r="Z895" s="197"/>
      <c r="AB895" s="197"/>
      <c r="AD895" s="197"/>
      <c r="AF895" s="197"/>
      <c r="AH895" s="197"/>
      <c r="AI895" s="199"/>
      <c r="AK895" s="234"/>
      <c r="AO895" s="177"/>
      <c r="AP895" s="201"/>
      <c r="AR895" s="233"/>
    </row>
    <row r="896" spans="4:44" s="181" customFormat="1">
      <c r="D896" s="197"/>
      <c r="G896" s="199"/>
      <c r="K896" s="197"/>
      <c r="N896" s="199"/>
      <c r="P896" s="207"/>
      <c r="S896" s="207"/>
      <c r="U896" s="236"/>
      <c r="Z896" s="197"/>
      <c r="AB896" s="197"/>
      <c r="AD896" s="197"/>
      <c r="AF896" s="197"/>
      <c r="AH896" s="197"/>
      <c r="AI896" s="199"/>
      <c r="AK896" s="234"/>
      <c r="AO896" s="177"/>
      <c r="AP896" s="201"/>
      <c r="AR896" s="233"/>
    </row>
    <row r="897" spans="4:44" s="181" customFormat="1">
      <c r="D897" s="197"/>
      <c r="G897" s="199"/>
      <c r="K897" s="197"/>
      <c r="N897" s="199"/>
      <c r="P897" s="207"/>
      <c r="S897" s="207"/>
      <c r="U897" s="236"/>
      <c r="Z897" s="197"/>
      <c r="AB897" s="197"/>
      <c r="AD897" s="197"/>
      <c r="AF897" s="197"/>
      <c r="AH897" s="197"/>
      <c r="AI897" s="199"/>
      <c r="AK897" s="234"/>
      <c r="AO897" s="177"/>
      <c r="AP897" s="201"/>
      <c r="AR897" s="233"/>
    </row>
    <row r="898" spans="4:44" s="181" customFormat="1">
      <c r="D898" s="197"/>
      <c r="G898" s="199"/>
      <c r="K898" s="197"/>
      <c r="N898" s="199"/>
      <c r="P898" s="207"/>
      <c r="S898" s="207"/>
      <c r="U898" s="236"/>
      <c r="Z898" s="197"/>
      <c r="AB898" s="197"/>
      <c r="AD898" s="197"/>
      <c r="AF898" s="197"/>
      <c r="AH898" s="197"/>
      <c r="AI898" s="199"/>
      <c r="AK898" s="234"/>
      <c r="AO898" s="177"/>
      <c r="AP898" s="201"/>
      <c r="AR898" s="233"/>
    </row>
    <row r="899" spans="4:44" s="181" customFormat="1">
      <c r="D899" s="197"/>
      <c r="G899" s="199"/>
      <c r="K899" s="197"/>
      <c r="N899" s="199"/>
      <c r="P899" s="207"/>
      <c r="S899" s="207"/>
      <c r="U899" s="236"/>
      <c r="Z899" s="197"/>
      <c r="AB899" s="197"/>
      <c r="AD899" s="197"/>
      <c r="AF899" s="197"/>
      <c r="AH899" s="197"/>
      <c r="AI899" s="199"/>
      <c r="AK899" s="234"/>
      <c r="AO899" s="177"/>
      <c r="AP899" s="201"/>
      <c r="AR899" s="233"/>
    </row>
    <row r="900" spans="4:44" s="181" customFormat="1">
      <c r="D900" s="197"/>
      <c r="G900" s="199"/>
      <c r="K900" s="197"/>
      <c r="N900" s="199"/>
      <c r="P900" s="207"/>
      <c r="S900" s="207"/>
      <c r="U900" s="236"/>
      <c r="Z900" s="197"/>
      <c r="AB900" s="197"/>
      <c r="AD900" s="197"/>
      <c r="AF900" s="197"/>
      <c r="AH900" s="197"/>
      <c r="AI900" s="199"/>
      <c r="AK900" s="234"/>
      <c r="AO900" s="177"/>
      <c r="AP900" s="201"/>
      <c r="AR900" s="233"/>
    </row>
    <row r="901" spans="4:44" s="181" customFormat="1">
      <c r="D901" s="197"/>
      <c r="G901" s="199"/>
      <c r="K901" s="197"/>
      <c r="N901" s="199"/>
      <c r="P901" s="207"/>
      <c r="S901" s="207"/>
      <c r="U901" s="236"/>
      <c r="Z901" s="197"/>
      <c r="AB901" s="197"/>
      <c r="AD901" s="197"/>
      <c r="AF901" s="197"/>
      <c r="AH901" s="197"/>
      <c r="AI901" s="199"/>
      <c r="AK901" s="234"/>
      <c r="AO901" s="177"/>
      <c r="AP901" s="201"/>
      <c r="AR901" s="233"/>
    </row>
    <row r="902" spans="4:44" s="181" customFormat="1">
      <c r="D902" s="197"/>
      <c r="G902" s="199"/>
      <c r="K902" s="197"/>
      <c r="N902" s="199"/>
      <c r="P902" s="207"/>
      <c r="S902" s="207"/>
      <c r="U902" s="236"/>
      <c r="Z902" s="197"/>
      <c r="AB902" s="197"/>
      <c r="AD902" s="197"/>
      <c r="AF902" s="197"/>
      <c r="AH902" s="197"/>
      <c r="AI902" s="199"/>
      <c r="AK902" s="234"/>
      <c r="AO902" s="177"/>
      <c r="AP902" s="201"/>
      <c r="AR902" s="233"/>
    </row>
    <row r="903" spans="4:44" s="181" customFormat="1">
      <c r="D903" s="197"/>
      <c r="G903" s="199"/>
      <c r="K903" s="197"/>
      <c r="N903" s="199"/>
      <c r="P903" s="207"/>
      <c r="S903" s="207"/>
      <c r="U903" s="236"/>
      <c r="Z903" s="197"/>
      <c r="AB903" s="197"/>
      <c r="AD903" s="197"/>
      <c r="AF903" s="197"/>
      <c r="AH903" s="197"/>
      <c r="AI903" s="199"/>
      <c r="AK903" s="234"/>
      <c r="AO903" s="177"/>
      <c r="AP903" s="201"/>
      <c r="AR903" s="233"/>
    </row>
    <row r="904" spans="4:44" s="181" customFormat="1">
      <c r="D904" s="197"/>
      <c r="G904" s="199"/>
      <c r="K904" s="197"/>
      <c r="N904" s="199"/>
      <c r="P904" s="207"/>
      <c r="S904" s="207"/>
      <c r="U904" s="236"/>
      <c r="Z904" s="197"/>
      <c r="AB904" s="197"/>
      <c r="AD904" s="197"/>
      <c r="AF904" s="197"/>
      <c r="AH904" s="197"/>
      <c r="AI904" s="199"/>
      <c r="AK904" s="234"/>
      <c r="AO904" s="177"/>
      <c r="AP904" s="201"/>
      <c r="AR904" s="233"/>
    </row>
    <row r="905" spans="4:44" s="181" customFormat="1">
      <c r="D905" s="197"/>
      <c r="G905" s="199"/>
      <c r="K905" s="197"/>
      <c r="N905" s="199"/>
      <c r="P905" s="207"/>
      <c r="S905" s="207"/>
      <c r="U905" s="236"/>
      <c r="Z905" s="197"/>
      <c r="AB905" s="197"/>
      <c r="AD905" s="197"/>
      <c r="AF905" s="197"/>
      <c r="AH905" s="197"/>
      <c r="AI905" s="199"/>
      <c r="AK905" s="234"/>
      <c r="AO905" s="177"/>
      <c r="AP905" s="201"/>
      <c r="AR905" s="233"/>
    </row>
    <row r="906" spans="4:44" s="181" customFormat="1">
      <c r="D906" s="197"/>
      <c r="G906" s="199"/>
      <c r="K906" s="197"/>
      <c r="N906" s="199"/>
      <c r="P906" s="207"/>
      <c r="S906" s="207"/>
      <c r="U906" s="236"/>
      <c r="Z906" s="197"/>
      <c r="AB906" s="197"/>
      <c r="AD906" s="197"/>
      <c r="AF906" s="197"/>
      <c r="AH906" s="197"/>
      <c r="AI906" s="199"/>
      <c r="AK906" s="234"/>
      <c r="AO906" s="177"/>
      <c r="AP906" s="201"/>
      <c r="AR906" s="233"/>
    </row>
    <row r="907" spans="4:44" s="181" customFormat="1">
      <c r="D907" s="197"/>
      <c r="G907" s="199"/>
      <c r="K907" s="197"/>
      <c r="N907" s="199"/>
      <c r="P907" s="207"/>
      <c r="S907" s="207"/>
      <c r="U907" s="236"/>
      <c r="Z907" s="197"/>
      <c r="AB907" s="197"/>
      <c r="AD907" s="197"/>
      <c r="AF907" s="197"/>
      <c r="AH907" s="197"/>
      <c r="AI907" s="199"/>
      <c r="AK907" s="234"/>
      <c r="AO907" s="177"/>
      <c r="AP907" s="201"/>
      <c r="AR907" s="233"/>
    </row>
    <row r="908" spans="4:44" s="181" customFormat="1">
      <c r="D908" s="197"/>
      <c r="G908" s="199"/>
      <c r="K908" s="197"/>
      <c r="N908" s="199"/>
      <c r="P908" s="207"/>
      <c r="S908" s="207"/>
      <c r="U908" s="236"/>
      <c r="Z908" s="197"/>
      <c r="AB908" s="197"/>
      <c r="AD908" s="197"/>
      <c r="AF908" s="197"/>
      <c r="AH908" s="197"/>
      <c r="AI908" s="199"/>
      <c r="AK908" s="234"/>
      <c r="AO908" s="177"/>
      <c r="AP908" s="201"/>
      <c r="AR908" s="233"/>
    </row>
    <row r="909" spans="4:44" s="181" customFormat="1">
      <c r="D909" s="197"/>
      <c r="G909" s="199"/>
      <c r="K909" s="197"/>
      <c r="N909" s="199"/>
      <c r="P909" s="207"/>
      <c r="S909" s="207"/>
      <c r="U909" s="236"/>
      <c r="Z909" s="197"/>
      <c r="AB909" s="197"/>
      <c r="AD909" s="197"/>
      <c r="AF909" s="197"/>
      <c r="AH909" s="197"/>
      <c r="AI909" s="199"/>
      <c r="AK909" s="234"/>
      <c r="AO909" s="177"/>
      <c r="AP909" s="201"/>
      <c r="AR909" s="233"/>
    </row>
    <row r="910" spans="4:44" s="181" customFormat="1">
      <c r="D910" s="197"/>
      <c r="G910" s="199"/>
      <c r="K910" s="197"/>
      <c r="N910" s="199"/>
      <c r="P910" s="207"/>
      <c r="S910" s="207"/>
      <c r="U910" s="236"/>
      <c r="Z910" s="197"/>
      <c r="AB910" s="197"/>
      <c r="AD910" s="197"/>
      <c r="AF910" s="197"/>
      <c r="AH910" s="197"/>
      <c r="AI910" s="199"/>
      <c r="AK910" s="234"/>
      <c r="AO910" s="177"/>
      <c r="AP910" s="201"/>
      <c r="AR910" s="233"/>
    </row>
    <row r="911" spans="4:44" s="181" customFormat="1">
      <c r="D911" s="197"/>
      <c r="G911" s="199"/>
      <c r="K911" s="197"/>
      <c r="N911" s="199"/>
      <c r="P911" s="207"/>
      <c r="S911" s="207"/>
      <c r="U911" s="236"/>
      <c r="Z911" s="197"/>
      <c r="AB911" s="197"/>
      <c r="AD911" s="197"/>
      <c r="AF911" s="197"/>
      <c r="AH911" s="197"/>
      <c r="AI911" s="199"/>
      <c r="AK911" s="234"/>
      <c r="AO911" s="177"/>
      <c r="AP911" s="201"/>
      <c r="AR911" s="233"/>
    </row>
    <row r="912" spans="4:44" s="181" customFormat="1">
      <c r="D912" s="197"/>
      <c r="G912" s="199"/>
      <c r="K912" s="197"/>
      <c r="N912" s="199"/>
      <c r="P912" s="207"/>
      <c r="S912" s="207"/>
      <c r="U912" s="236"/>
      <c r="Z912" s="197"/>
      <c r="AB912" s="197"/>
      <c r="AD912" s="197"/>
      <c r="AF912" s="197"/>
      <c r="AH912" s="197"/>
      <c r="AI912" s="199"/>
      <c r="AK912" s="234"/>
      <c r="AO912" s="177"/>
      <c r="AP912" s="201"/>
      <c r="AR912" s="233"/>
    </row>
    <row r="913" spans="4:44" s="181" customFormat="1">
      <c r="D913" s="197"/>
      <c r="G913" s="199"/>
      <c r="K913" s="197"/>
      <c r="N913" s="199"/>
      <c r="P913" s="207"/>
      <c r="S913" s="207"/>
      <c r="U913" s="236"/>
      <c r="Z913" s="197"/>
      <c r="AB913" s="197"/>
      <c r="AD913" s="197"/>
      <c r="AF913" s="197"/>
      <c r="AH913" s="197"/>
      <c r="AI913" s="199"/>
      <c r="AK913" s="234"/>
      <c r="AO913" s="177"/>
      <c r="AP913" s="201"/>
      <c r="AR913" s="233"/>
    </row>
    <row r="914" spans="4:44" s="181" customFormat="1">
      <c r="D914" s="197"/>
      <c r="G914" s="199"/>
      <c r="K914" s="197"/>
      <c r="N914" s="199"/>
      <c r="P914" s="207"/>
      <c r="S914" s="207"/>
      <c r="U914" s="236"/>
      <c r="Z914" s="197"/>
      <c r="AB914" s="197"/>
      <c r="AD914" s="197"/>
      <c r="AF914" s="197"/>
      <c r="AH914" s="197"/>
      <c r="AI914" s="199"/>
      <c r="AK914" s="234"/>
      <c r="AO914" s="177"/>
      <c r="AP914" s="201"/>
      <c r="AR914" s="233"/>
    </row>
    <row r="915" spans="4:44" s="181" customFormat="1">
      <c r="D915" s="197"/>
      <c r="G915" s="199"/>
      <c r="K915" s="197"/>
      <c r="N915" s="199"/>
      <c r="P915" s="207"/>
      <c r="S915" s="207"/>
      <c r="U915" s="236"/>
      <c r="Z915" s="197"/>
      <c r="AB915" s="197"/>
      <c r="AD915" s="197"/>
      <c r="AF915" s="197"/>
      <c r="AH915" s="197"/>
      <c r="AI915" s="199"/>
      <c r="AK915" s="234"/>
      <c r="AO915" s="177"/>
      <c r="AP915" s="201"/>
      <c r="AR915" s="233"/>
    </row>
    <row r="916" spans="4:44" s="181" customFormat="1">
      <c r="D916" s="197"/>
      <c r="G916" s="199"/>
      <c r="K916" s="197"/>
      <c r="N916" s="199"/>
      <c r="P916" s="207"/>
      <c r="S916" s="207"/>
      <c r="U916" s="236"/>
      <c r="Z916" s="197"/>
      <c r="AB916" s="197"/>
      <c r="AD916" s="197"/>
      <c r="AF916" s="197"/>
      <c r="AH916" s="197"/>
      <c r="AI916" s="199"/>
      <c r="AK916" s="234"/>
      <c r="AO916" s="177"/>
      <c r="AP916" s="201"/>
      <c r="AR916" s="233"/>
    </row>
    <row r="917" spans="4:44" s="181" customFormat="1">
      <c r="D917" s="197"/>
      <c r="G917" s="199"/>
      <c r="K917" s="197"/>
      <c r="N917" s="199"/>
      <c r="P917" s="207"/>
      <c r="S917" s="207"/>
      <c r="U917" s="236"/>
      <c r="Z917" s="197"/>
      <c r="AB917" s="197"/>
      <c r="AD917" s="197"/>
      <c r="AF917" s="197"/>
      <c r="AH917" s="197"/>
      <c r="AI917" s="199"/>
      <c r="AK917" s="234"/>
      <c r="AO917" s="177"/>
      <c r="AP917" s="201"/>
      <c r="AR917" s="233"/>
    </row>
    <row r="918" spans="4:44" s="181" customFormat="1">
      <c r="D918" s="197"/>
      <c r="G918" s="199"/>
      <c r="K918" s="197"/>
      <c r="N918" s="199"/>
      <c r="P918" s="207"/>
      <c r="S918" s="207"/>
      <c r="U918" s="236"/>
      <c r="Z918" s="197"/>
      <c r="AB918" s="197"/>
      <c r="AD918" s="197"/>
      <c r="AF918" s="197"/>
      <c r="AH918" s="197"/>
      <c r="AI918" s="199"/>
      <c r="AK918" s="234"/>
      <c r="AO918" s="177"/>
      <c r="AP918" s="201"/>
      <c r="AR918" s="233"/>
    </row>
    <row r="919" spans="4:44" s="181" customFormat="1">
      <c r="D919" s="197"/>
      <c r="G919" s="199"/>
      <c r="K919" s="197"/>
      <c r="N919" s="199"/>
      <c r="P919" s="207"/>
      <c r="S919" s="207"/>
      <c r="U919" s="236"/>
      <c r="Z919" s="197"/>
      <c r="AB919" s="197"/>
      <c r="AD919" s="197"/>
      <c r="AF919" s="197"/>
      <c r="AH919" s="197"/>
      <c r="AI919" s="199"/>
      <c r="AK919" s="234"/>
      <c r="AO919" s="177"/>
      <c r="AP919" s="201"/>
      <c r="AR919" s="233"/>
    </row>
    <row r="920" spans="4:44" s="181" customFormat="1">
      <c r="D920" s="197"/>
      <c r="G920" s="199"/>
      <c r="K920" s="197"/>
      <c r="N920" s="199"/>
      <c r="P920" s="207"/>
      <c r="S920" s="207"/>
      <c r="U920" s="236"/>
      <c r="Z920" s="197"/>
      <c r="AB920" s="197"/>
      <c r="AD920" s="197"/>
      <c r="AF920" s="197"/>
      <c r="AH920" s="197"/>
      <c r="AI920" s="199"/>
      <c r="AK920" s="234"/>
      <c r="AO920" s="177"/>
      <c r="AP920" s="201"/>
      <c r="AR920" s="233"/>
    </row>
    <row r="921" spans="4:44" s="181" customFormat="1">
      <c r="D921" s="197"/>
      <c r="G921" s="199"/>
      <c r="K921" s="197"/>
      <c r="N921" s="199"/>
      <c r="P921" s="207"/>
      <c r="S921" s="207"/>
      <c r="U921" s="236"/>
      <c r="Z921" s="197"/>
      <c r="AB921" s="197"/>
      <c r="AD921" s="197"/>
      <c r="AF921" s="197"/>
      <c r="AH921" s="197"/>
      <c r="AI921" s="199"/>
      <c r="AK921" s="234"/>
      <c r="AO921" s="177"/>
      <c r="AP921" s="201"/>
      <c r="AR921" s="233"/>
    </row>
    <row r="922" spans="4:44" s="181" customFormat="1">
      <c r="D922" s="197"/>
      <c r="G922" s="199"/>
      <c r="K922" s="197"/>
      <c r="N922" s="199"/>
      <c r="P922" s="207"/>
      <c r="S922" s="207"/>
      <c r="U922" s="236"/>
      <c r="Z922" s="197"/>
      <c r="AB922" s="197"/>
      <c r="AD922" s="197"/>
      <c r="AF922" s="197"/>
      <c r="AH922" s="197"/>
      <c r="AI922" s="199"/>
      <c r="AK922" s="234"/>
      <c r="AO922" s="177"/>
      <c r="AP922" s="201"/>
      <c r="AR922" s="233"/>
    </row>
    <row r="923" spans="4:44" s="181" customFormat="1">
      <c r="D923" s="197"/>
      <c r="G923" s="199"/>
      <c r="K923" s="197"/>
      <c r="N923" s="199"/>
      <c r="P923" s="207"/>
      <c r="S923" s="207"/>
      <c r="U923" s="236"/>
      <c r="Z923" s="197"/>
      <c r="AB923" s="197"/>
      <c r="AD923" s="197"/>
      <c r="AF923" s="197"/>
      <c r="AH923" s="197"/>
      <c r="AI923" s="199"/>
      <c r="AK923" s="234"/>
      <c r="AO923" s="177"/>
      <c r="AP923" s="201"/>
      <c r="AR923" s="233"/>
    </row>
    <row r="924" spans="4:44" s="181" customFormat="1">
      <c r="D924" s="197"/>
      <c r="G924" s="199"/>
      <c r="K924" s="197"/>
      <c r="N924" s="199"/>
      <c r="P924" s="207"/>
      <c r="S924" s="207"/>
      <c r="U924" s="236"/>
      <c r="Z924" s="197"/>
      <c r="AB924" s="197"/>
      <c r="AD924" s="197"/>
      <c r="AF924" s="197"/>
      <c r="AH924" s="197"/>
      <c r="AI924" s="199"/>
      <c r="AK924" s="234"/>
      <c r="AO924" s="177"/>
      <c r="AP924" s="201"/>
      <c r="AR924" s="233"/>
    </row>
    <row r="925" spans="4:44" s="181" customFormat="1">
      <c r="D925" s="197"/>
      <c r="G925" s="199"/>
      <c r="K925" s="197"/>
      <c r="N925" s="199"/>
      <c r="P925" s="207"/>
      <c r="S925" s="207"/>
      <c r="U925" s="236"/>
      <c r="Z925" s="197"/>
      <c r="AB925" s="197"/>
      <c r="AD925" s="197"/>
      <c r="AF925" s="197"/>
      <c r="AH925" s="197"/>
      <c r="AI925" s="199"/>
      <c r="AK925" s="234"/>
      <c r="AO925" s="177"/>
      <c r="AP925" s="201"/>
      <c r="AR925" s="233"/>
    </row>
    <row r="926" spans="4:44" s="181" customFormat="1">
      <c r="D926" s="197"/>
      <c r="G926" s="199"/>
      <c r="K926" s="197"/>
      <c r="N926" s="199"/>
      <c r="P926" s="207"/>
      <c r="S926" s="207"/>
      <c r="U926" s="236"/>
      <c r="Z926" s="197"/>
      <c r="AB926" s="197"/>
      <c r="AD926" s="197"/>
      <c r="AF926" s="197"/>
      <c r="AH926" s="197"/>
      <c r="AI926" s="199"/>
      <c r="AK926" s="234"/>
      <c r="AO926" s="177"/>
      <c r="AP926" s="201"/>
      <c r="AR926" s="233"/>
    </row>
    <row r="927" spans="4:44" s="181" customFormat="1">
      <c r="D927" s="197"/>
      <c r="G927" s="199"/>
      <c r="K927" s="197"/>
      <c r="N927" s="199"/>
      <c r="P927" s="207"/>
      <c r="S927" s="207"/>
      <c r="U927" s="236"/>
      <c r="Z927" s="197"/>
      <c r="AB927" s="197"/>
      <c r="AD927" s="197"/>
      <c r="AF927" s="197"/>
      <c r="AH927" s="197"/>
      <c r="AI927" s="199"/>
      <c r="AK927" s="234"/>
      <c r="AO927" s="177"/>
      <c r="AP927" s="201"/>
      <c r="AR927" s="233"/>
    </row>
    <row r="928" spans="4:44" s="181" customFormat="1">
      <c r="D928" s="197"/>
      <c r="G928" s="199"/>
      <c r="K928" s="197"/>
      <c r="N928" s="199"/>
      <c r="P928" s="207"/>
      <c r="S928" s="207"/>
      <c r="U928" s="236"/>
      <c r="Z928" s="197"/>
      <c r="AB928" s="197"/>
      <c r="AD928" s="197"/>
      <c r="AF928" s="197"/>
      <c r="AH928" s="197"/>
      <c r="AI928" s="199"/>
      <c r="AK928" s="234"/>
      <c r="AO928" s="177"/>
      <c r="AP928" s="201"/>
      <c r="AR928" s="233"/>
    </row>
    <row r="929" spans="4:44" s="181" customFormat="1">
      <c r="D929" s="197"/>
      <c r="G929" s="199"/>
      <c r="K929" s="197"/>
      <c r="N929" s="199"/>
      <c r="P929" s="207"/>
      <c r="S929" s="207"/>
      <c r="U929" s="236"/>
      <c r="Z929" s="197"/>
      <c r="AB929" s="197"/>
      <c r="AD929" s="197"/>
      <c r="AF929" s="197"/>
      <c r="AH929" s="197"/>
      <c r="AI929" s="199"/>
      <c r="AK929" s="234"/>
      <c r="AO929" s="177"/>
      <c r="AP929" s="201"/>
      <c r="AR929" s="233"/>
    </row>
    <row r="930" spans="4:44" s="181" customFormat="1">
      <c r="D930" s="197"/>
      <c r="G930" s="199"/>
      <c r="K930" s="197"/>
      <c r="N930" s="199"/>
      <c r="P930" s="207"/>
      <c r="S930" s="207"/>
      <c r="U930" s="236"/>
      <c r="Z930" s="197"/>
      <c r="AB930" s="197"/>
      <c r="AD930" s="197"/>
      <c r="AF930" s="197"/>
      <c r="AH930" s="197"/>
      <c r="AI930" s="199"/>
      <c r="AK930" s="234"/>
      <c r="AO930" s="177"/>
      <c r="AP930" s="201"/>
      <c r="AR930" s="233"/>
    </row>
    <row r="931" spans="4:44" s="181" customFormat="1">
      <c r="D931" s="197"/>
      <c r="G931" s="199"/>
      <c r="K931" s="197"/>
      <c r="N931" s="199"/>
      <c r="P931" s="207"/>
      <c r="S931" s="207"/>
      <c r="U931" s="236"/>
      <c r="Z931" s="197"/>
      <c r="AB931" s="197"/>
      <c r="AD931" s="197"/>
      <c r="AF931" s="197"/>
      <c r="AH931" s="197"/>
      <c r="AI931" s="199"/>
      <c r="AK931" s="234"/>
      <c r="AO931" s="177"/>
      <c r="AP931" s="201"/>
      <c r="AR931" s="233"/>
    </row>
    <row r="932" spans="4:44" s="181" customFormat="1">
      <c r="D932" s="197"/>
      <c r="G932" s="199"/>
      <c r="K932" s="197"/>
      <c r="N932" s="199"/>
      <c r="P932" s="207"/>
      <c r="S932" s="207"/>
      <c r="U932" s="236"/>
      <c r="Z932" s="197"/>
      <c r="AB932" s="197"/>
      <c r="AD932" s="197"/>
      <c r="AF932" s="197"/>
      <c r="AH932" s="197"/>
      <c r="AI932" s="199"/>
      <c r="AK932" s="234"/>
      <c r="AO932" s="177"/>
      <c r="AP932" s="201"/>
      <c r="AR932" s="233"/>
    </row>
    <row r="933" spans="4:44" s="181" customFormat="1">
      <c r="D933" s="197"/>
      <c r="G933" s="199"/>
      <c r="K933" s="197"/>
      <c r="N933" s="199"/>
      <c r="P933" s="207"/>
      <c r="S933" s="207"/>
      <c r="U933" s="236"/>
      <c r="Z933" s="197"/>
      <c r="AB933" s="197"/>
      <c r="AD933" s="197"/>
      <c r="AF933" s="197"/>
      <c r="AH933" s="197"/>
      <c r="AI933" s="199"/>
      <c r="AK933" s="234"/>
      <c r="AO933" s="177"/>
      <c r="AP933" s="201"/>
      <c r="AR933" s="233"/>
    </row>
    <row r="934" spans="4:44" s="181" customFormat="1">
      <c r="D934" s="197"/>
      <c r="G934" s="199"/>
      <c r="K934" s="197"/>
      <c r="N934" s="199"/>
      <c r="P934" s="207"/>
      <c r="S934" s="207"/>
      <c r="U934" s="236"/>
      <c r="Z934" s="197"/>
      <c r="AB934" s="197"/>
      <c r="AD934" s="197"/>
      <c r="AF934" s="197"/>
      <c r="AH934" s="197"/>
      <c r="AI934" s="199"/>
      <c r="AK934" s="234"/>
      <c r="AO934" s="177"/>
      <c r="AP934" s="201"/>
      <c r="AR934" s="233"/>
    </row>
    <row r="935" spans="4:44" s="181" customFormat="1">
      <c r="D935" s="197"/>
      <c r="G935" s="199"/>
      <c r="K935" s="197"/>
      <c r="N935" s="199"/>
      <c r="P935" s="207"/>
      <c r="S935" s="207"/>
      <c r="U935" s="236"/>
      <c r="Z935" s="197"/>
      <c r="AB935" s="197"/>
      <c r="AD935" s="197"/>
      <c r="AF935" s="197"/>
      <c r="AH935" s="197"/>
      <c r="AI935" s="199"/>
      <c r="AK935" s="234"/>
      <c r="AO935" s="177"/>
      <c r="AP935" s="201"/>
      <c r="AR935" s="233"/>
    </row>
    <row r="936" spans="4:44" s="181" customFormat="1">
      <c r="D936" s="197"/>
      <c r="G936" s="199"/>
      <c r="K936" s="197"/>
      <c r="N936" s="199"/>
      <c r="P936" s="207"/>
      <c r="S936" s="207"/>
      <c r="U936" s="236"/>
      <c r="Z936" s="197"/>
      <c r="AB936" s="197"/>
      <c r="AD936" s="197"/>
      <c r="AF936" s="197"/>
      <c r="AH936" s="197"/>
      <c r="AI936" s="199"/>
      <c r="AK936" s="234"/>
      <c r="AO936" s="177"/>
      <c r="AP936" s="201"/>
      <c r="AR936" s="233"/>
    </row>
    <row r="937" spans="4:44" s="181" customFormat="1">
      <c r="D937" s="197"/>
      <c r="G937" s="199"/>
      <c r="K937" s="197"/>
      <c r="N937" s="199"/>
      <c r="P937" s="207"/>
      <c r="S937" s="207"/>
      <c r="U937" s="236"/>
      <c r="Z937" s="197"/>
      <c r="AB937" s="197"/>
      <c r="AD937" s="197"/>
      <c r="AF937" s="197"/>
      <c r="AH937" s="197"/>
      <c r="AI937" s="199"/>
      <c r="AK937" s="234"/>
      <c r="AO937" s="177"/>
      <c r="AP937" s="201"/>
      <c r="AR937" s="233"/>
    </row>
    <row r="938" spans="4:44" s="181" customFormat="1">
      <c r="D938" s="197"/>
      <c r="G938" s="199"/>
      <c r="K938" s="197"/>
      <c r="N938" s="199"/>
      <c r="P938" s="207"/>
      <c r="S938" s="207"/>
      <c r="U938" s="236"/>
      <c r="Z938" s="197"/>
      <c r="AB938" s="197"/>
      <c r="AD938" s="197"/>
      <c r="AF938" s="197"/>
      <c r="AH938" s="197"/>
      <c r="AI938" s="199"/>
      <c r="AK938" s="234"/>
      <c r="AO938" s="177"/>
      <c r="AP938" s="201"/>
      <c r="AR938" s="233"/>
    </row>
    <row r="939" spans="4:44" s="181" customFormat="1">
      <c r="D939" s="197"/>
      <c r="G939" s="199"/>
      <c r="K939" s="197"/>
      <c r="N939" s="199"/>
      <c r="P939" s="207"/>
      <c r="S939" s="207"/>
      <c r="U939" s="236"/>
      <c r="Z939" s="197"/>
      <c r="AB939" s="197"/>
      <c r="AD939" s="197"/>
      <c r="AF939" s="197"/>
      <c r="AH939" s="197"/>
      <c r="AI939" s="199"/>
      <c r="AK939" s="234"/>
      <c r="AO939" s="177"/>
      <c r="AP939" s="201"/>
      <c r="AR939" s="233"/>
    </row>
    <row r="940" spans="4:44" s="181" customFormat="1">
      <c r="D940" s="197"/>
      <c r="G940" s="199"/>
      <c r="K940" s="197"/>
      <c r="N940" s="199"/>
      <c r="P940" s="207"/>
      <c r="S940" s="207"/>
      <c r="U940" s="236"/>
      <c r="Z940" s="197"/>
      <c r="AB940" s="197"/>
      <c r="AD940" s="197"/>
      <c r="AF940" s="197"/>
      <c r="AH940" s="197"/>
      <c r="AI940" s="199"/>
      <c r="AK940" s="234"/>
      <c r="AO940" s="177"/>
      <c r="AP940" s="201"/>
      <c r="AR940" s="233"/>
    </row>
    <row r="941" spans="4:44" s="181" customFormat="1">
      <c r="D941" s="197"/>
      <c r="G941" s="199"/>
      <c r="K941" s="197"/>
      <c r="N941" s="199"/>
      <c r="P941" s="207"/>
      <c r="S941" s="207"/>
      <c r="U941" s="236"/>
      <c r="Z941" s="197"/>
      <c r="AB941" s="197"/>
      <c r="AD941" s="197"/>
      <c r="AF941" s="197"/>
      <c r="AH941" s="197"/>
      <c r="AI941" s="199"/>
      <c r="AK941" s="234"/>
      <c r="AO941" s="177"/>
      <c r="AP941" s="201"/>
      <c r="AR941" s="233"/>
    </row>
    <row r="942" spans="4:44" s="181" customFormat="1">
      <c r="D942" s="197"/>
      <c r="G942" s="199"/>
      <c r="K942" s="197"/>
      <c r="N942" s="199"/>
      <c r="P942" s="207"/>
      <c r="S942" s="207"/>
      <c r="U942" s="236"/>
      <c r="Z942" s="197"/>
      <c r="AB942" s="197"/>
      <c r="AD942" s="197"/>
      <c r="AF942" s="197"/>
      <c r="AH942" s="197"/>
      <c r="AI942" s="199"/>
      <c r="AK942" s="234"/>
      <c r="AO942" s="177"/>
      <c r="AP942" s="201"/>
      <c r="AR942" s="233"/>
    </row>
    <row r="943" spans="4:44" s="181" customFormat="1">
      <c r="D943" s="197"/>
      <c r="G943" s="199"/>
      <c r="K943" s="197"/>
      <c r="N943" s="199"/>
      <c r="P943" s="207"/>
      <c r="S943" s="207"/>
      <c r="U943" s="236"/>
      <c r="Z943" s="197"/>
      <c r="AB943" s="197"/>
      <c r="AD943" s="197"/>
      <c r="AF943" s="197"/>
      <c r="AH943" s="197"/>
      <c r="AI943" s="199"/>
      <c r="AK943" s="234"/>
      <c r="AO943" s="177"/>
      <c r="AP943" s="201"/>
      <c r="AR943" s="233"/>
    </row>
    <row r="944" spans="4:44" s="181" customFormat="1">
      <c r="D944" s="197"/>
      <c r="G944" s="199"/>
      <c r="K944" s="197"/>
      <c r="N944" s="199"/>
      <c r="P944" s="207"/>
      <c r="S944" s="207"/>
      <c r="U944" s="236"/>
      <c r="Z944" s="197"/>
      <c r="AB944" s="197"/>
      <c r="AD944" s="197"/>
      <c r="AF944" s="197"/>
      <c r="AH944" s="197"/>
      <c r="AI944" s="199"/>
      <c r="AK944" s="234"/>
      <c r="AO944" s="177"/>
      <c r="AP944" s="201"/>
      <c r="AR944" s="233"/>
    </row>
    <row r="945" spans="4:44" s="181" customFormat="1">
      <c r="D945" s="197"/>
      <c r="G945" s="199"/>
      <c r="K945" s="197"/>
      <c r="N945" s="199"/>
      <c r="P945" s="207"/>
      <c r="S945" s="207"/>
      <c r="U945" s="236"/>
      <c r="Z945" s="197"/>
      <c r="AB945" s="197"/>
      <c r="AD945" s="197"/>
      <c r="AF945" s="197"/>
      <c r="AH945" s="197"/>
      <c r="AI945" s="199"/>
      <c r="AK945" s="234"/>
      <c r="AO945" s="177"/>
      <c r="AP945" s="201"/>
      <c r="AR945" s="233"/>
    </row>
    <row r="946" spans="4:44" s="181" customFormat="1">
      <c r="D946" s="197"/>
      <c r="G946" s="199"/>
      <c r="K946" s="197"/>
      <c r="N946" s="199"/>
      <c r="P946" s="207"/>
      <c r="S946" s="207"/>
      <c r="U946" s="236"/>
      <c r="Z946" s="197"/>
      <c r="AB946" s="197"/>
      <c r="AD946" s="197"/>
      <c r="AF946" s="197"/>
      <c r="AH946" s="197"/>
      <c r="AI946" s="199"/>
      <c r="AK946" s="234"/>
      <c r="AO946" s="177"/>
      <c r="AP946" s="201"/>
      <c r="AR946" s="233"/>
    </row>
    <row r="947" spans="4:44" s="181" customFormat="1">
      <c r="D947" s="197"/>
      <c r="G947" s="199"/>
      <c r="K947" s="197"/>
      <c r="N947" s="199"/>
      <c r="P947" s="207"/>
      <c r="S947" s="207"/>
      <c r="U947" s="236"/>
      <c r="Z947" s="197"/>
      <c r="AB947" s="197"/>
      <c r="AD947" s="197"/>
      <c r="AF947" s="197"/>
      <c r="AH947" s="197"/>
      <c r="AI947" s="199"/>
      <c r="AK947" s="234"/>
      <c r="AO947" s="177"/>
      <c r="AP947" s="201"/>
      <c r="AR947" s="233"/>
    </row>
    <row r="948" spans="4:44" s="181" customFormat="1">
      <c r="D948" s="197"/>
      <c r="G948" s="199"/>
      <c r="K948" s="197"/>
      <c r="N948" s="199"/>
      <c r="P948" s="207"/>
      <c r="S948" s="207"/>
      <c r="U948" s="236"/>
      <c r="Z948" s="197"/>
      <c r="AB948" s="197"/>
      <c r="AD948" s="197"/>
      <c r="AF948" s="197"/>
      <c r="AH948" s="197"/>
      <c r="AI948" s="199"/>
      <c r="AK948" s="234"/>
      <c r="AO948" s="177"/>
      <c r="AP948" s="201"/>
      <c r="AR948" s="233"/>
    </row>
    <row r="949" spans="4:44" s="181" customFormat="1">
      <c r="D949" s="197"/>
      <c r="G949" s="199"/>
      <c r="K949" s="197"/>
      <c r="N949" s="199"/>
      <c r="P949" s="207"/>
      <c r="S949" s="207"/>
      <c r="U949" s="236"/>
      <c r="Z949" s="197"/>
      <c r="AB949" s="197"/>
      <c r="AD949" s="197"/>
      <c r="AF949" s="197"/>
      <c r="AH949" s="197"/>
      <c r="AI949" s="199"/>
      <c r="AK949" s="234"/>
      <c r="AO949" s="177"/>
      <c r="AP949" s="201"/>
      <c r="AR949" s="233"/>
    </row>
    <row r="950" spans="4:44" s="181" customFormat="1">
      <c r="D950" s="197"/>
      <c r="G950" s="199"/>
      <c r="K950" s="197"/>
      <c r="N950" s="199"/>
      <c r="P950" s="207"/>
      <c r="S950" s="207"/>
      <c r="U950" s="236"/>
      <c r="Z950" s="197"/>
      <c r="AB950" s="197"/>
      <c r="AD950" s="197"/>
      <c r="AF950" s="197"/>
      <c r="AH950" s="197"/>
      <c r="AI950" s="199"/>
      <c r="AK950" s="234"/>
      <c r="AO950" s="177"/>
      <c r="AP950" s="201"/>
      <c r="AR950" s="233"/>
    </row>
    <row r="951" spans="4:44" s="181" customFormat="1">
      <c r="D951" s="197"/>
      <c r="G951" s="199"/>
      <c r="K951" s="197"/>
      <c r="N951" s="199"/>
      <c r="P951" s="207"/>
      <c r="S951" s="207"/>
      <c r="U951" s="236"/>
      <c r="Z951" s="197"/>
      <c r="AB951" s="197"/>
      <c r="AD951" s="197"/>
      <c r="AF951" s="197"/>
      <c r="AH951" s="197"/>
      <c r="AI951" s="199"/>
      <c r="AK951" s="234"/>
      <c r="AO951" s="177"/>
      <c r="AP951" s="201"/>
      <c r="AR951" s="233"/>
    </row>
    <row r="952" spans="4:44" s="181" customFormat="1">
      <c r="D952" s="197"/>
      <c r="G952" s="199"/>
      <c r="K952" s="197"/>
      <c r="N952" s="199"/>
      <c r="P952" s="207"/>
      <c r="S952" s="207"/>
      <c r="U952" s="236"/>
      <c r="Z952" s="197"/>
      <c r="AB952" s="197"/>
      <c r="AD952" s="197"/>
      <c r="AF952" s="197"/>
      <c r="AH952" s="197"/>
      <c r="AI952" s="199"/>
      <c r="AK952" s="234"/>
      <c r="AO952" s="177"/>
      <c r="AP952" s="201"/>
      <c r="AR952" s="233"/>
    </row>
    <row r="953" spans="4:44" s="181" customFormat="1">
      <c r="D953" s="197"/>
      <c r="G953" s="199"/>
      <c r="K953" s="197"/>
      <c r="N953" s="199"/>
      <c r="P953" s="207"/>
      <c r="S953" s="207"/>
      <c r="U953" s="236"/>
      <c r="Z953" s="197"/>
      <c r="AB953" s="197"/>
      <c r="AD953" s="197"/>
      <c r="AF953" s="197"/>
      <c r="AH953" s="197"/>
      <c r="AI953" s="199"/>
      <c r="AK953" s="234"/>
      <c r="AO953" s="177"/>
      <c r="AP953" s="201"/>
      <c r="AR953" s="233"/>
    </row>
    <row r="954" spans="4:44" s="181" customFormat="1">
      <c r="D954" s="197"/>
      <c r="G954" s="199"/>
      <c r="K954" s="197"/>
      <c r="N954" s="199"/>
      <c r="P954" s="207"/>
      <c r="S954" s="207"/>
      <c r="U954" s="236"/>
      <c r="Z954" s="197"/>
      <c r="AB954" s="197"/>
      <c r="AD954" s="197"/>
      <c r="AF954" s="197"/>
      <c r="AH954" s="197"/>
      <c r="AI954" s="199"/>
      <c r="AK954" s="234"/>
      <c r="AO954" s="177"/>
      <c r="AP954" s="201"/>
      <c r="AR954" s="233"/>
    </row>
    <row r="955" spans="4:44" s="181" customFormat="1">
      <c r="D955" s="197"/>
      <c r="G955" s="199"/>
      <c r="K955" s="197"/>
      <c r="N955" s="199"/>
      <c r="P955" s="207"/>
      <c r="S955" s="207"/>
      <c r="U955" s="236"/>
      <c r="Z955" s="197"/>
      <c r="AB955" s="197"/>
      <c r="AD955" s="197"/>
      <c r="AF955" s="197"/>
      <c r="AH955" s="197"/>
      <c r="AI955" s="199"/>
      <c r="AK955" s="234"/>
      <c r="AO955" s="177"/>
      <c r="AP955" s="201"/>
      <c r="AR955" s="233"/>
    </row>
    <row r="956" spans="4:44" s="181" customFormat="1">
      <c r="D956" s="197"/>
      <c r="G956" s="199"/>
      <c r="K956" s="197"/>
      <c r="N956" s="199"/>
      <c r="P956" s="207"/>
      <c r="S956" s="207"/>
      <c r="U956" s="236"/>
      <c r="Z956" s="197"/>
      <c r="AB956" s="197"/>
      <c r="AD956" s="197"/>
      <c r="AF956" s="197"/>
      <c r="AH956" s="197"/>
      <c r="AI956" s="199"/>
      <c r="AK956" s="234"/>
      <c r="AO956" s="177"/>
      <c r="AP956" s="201"/>
      <c r="AR956" s="233"/>
    </row>
    <row r="957" spans="4:44" s="181" customFormat="1">
      <c r="D957" s="197"/>
      <c r="G957" s="199"/>
      <c r="K957" s="197"/>
      <c r="N957" s="199"/>
      <c r="P957" s="207"/>
      <c r="S957" s="207"/>
      <c r="U957" s="236"/>
      <c r="Z957" s="197"/>
      <c r="AB957" s="197"/>
      <c r="AD957" s="197"/>
      <c r="AF957" s="197"/>
      <c r="AH957" s="197"/>
      <c r="AI957" s="199"/>
      <c r="AK957" s="234"/>
      <c r="AO957" s="177"/>
      <c r="AP957" s="201"/>
      <c r="AR957" s="233"/>
    </row>
    <row r="958" spans="4:44" s="181" customFormat="1">
      <c r="D958" s="197"/>
      <c r="G958" s="199"/>
      <c r="K958" s="197"/>
      <c r="N958" s="199"/>
      <c r="P958" s="207"/>
      <c r="S958" s="207"/>
      <c r="U958" s="236"/>
      <c r="Z958" s="197"/>
      <c r="AB958" s="197"/>
      <c r="AD958" s="197"/>
      <c r="AF958" s="197"/>
      <c r="AH958" s="197"/>
      <c r="AI958" s="199"/>
      <c r="AK958" s="234"/>
      <c r="AO958" s="177"/>
      <c r="AP958" s="201"/>
      <c r="AR958" s="233"/>
    </row>
    <row r="959" spans="4:44" s="181" customFormat="1">
      <c r="D959" s="197"/>
      <c r="G959" s="199"/>
      <c r="K959" s="197"/>
      <c r="N959" s="199"/>
      <c r="P959" s="207"/>
      <c r="S959" s="207"/>
      <c r="U959" s="236"/>
      <c r="Z959" s="197"/>
      <c r="AB959" s="197"/>
      <c r="AD959" s="197"/>
      <c r="AF959" s="197"/>
      <c r="AH959" s="197"/>
      <c r="AI959" s="199"/>
      <c r="AK959" s="234"/>
      <c r="AO959" s="177"/>
      <c r="AP959" s="201"/>
      <c r="AR959" s="233"/>
    </row>
    <row r="960" spans="4:44" s="181" customFormat="1">
      <c r="D960" s="197"/>
      <c r="G960" s="199"/>
      <c r="K960" s="197"/>
      <c r="N960" s="199"/>
      <c r="P960" s="207"/>
      <c r="S960" s="207"/>
      <c r="U960" s="236"/>
      <c r="Z960" s="197"/>
      <c r="AB960" s="197"/>
      <c r="AD960" s="197"/>
      <c r="AF960" s="197"/>
      <c r="AH960" s="197"/>
      <c r="AI960" s="199"/>
      <c r="AK960" s="234"/>
      <c r="AO960" s="177"/>
      <c r="AP960" s="201"/>
      <c r="AR960" s="233"/>
    </row>
    <row r="961" spans="4:44" s="181" customFormat="1">
      <c r="D961" s="197"/>
      <c r="G961" s="199"/>
      <c r="K961" s="197"/>
      <c r="N961" s="199"/>
      <c r="P961" s="207"/>
      <c r="S961" s="207"/>
      <c r="U961" s="236"/>
      <c r="Z961" s="197"/>
      <c r="AB961" s="197"/>
      <c r="AD961" s="197"/>
      <c r="AF961" s="197"/>
      <c r="AH961" s="197"/>
      <c r="AI961" s="199"/>
      <c r="AK961" s="234"/>
      <c r="AO961" s="177"/>
      <c r="AP961" s="201"/>
      <c r="AR961" s="233"/>
    </row>
    <row r="962" spans="4:44" s="181" customFormat="1">
      <c r="D962" s="197"/>
      <c r="G962" s="199"/>
      <c r="K962" s="197"/>
      <c r="N962" s="199"/>
      <c r="P962" s="207"/>
      <c r="S962" s="207"/>
      <c r="U962" s="236"/>
      <c r="Z962" s="197"/>
      <c r="AB962" s="197"/>
      <c r="AD962" s="197"/>
      <c r="AF962" s="197"/>
      <c r="AH962" s="197"/>
      <c r="AI962" s="199"/>
      <c r="AK962" s="234"/>
      <c r="AO962" s="177"/>
      <c r="AP962" s="201"/>
      <c r="AR962" s="233"/>
    </row>
    <row r="963" spans="4:44" s="181" customFormat="1">
      <c r="D963" s="197"/>
      <c r="G963" s="199"/>
      <c r="K963" s="197"/>
      <c r="N963" s="199"/>
      <c r="P963" s="207"/>
      <c r="S963" s="207"/>
      <c r="U963" s="236"/>
      <c r="Z963" s="197"/>
      <c r="AB963" s="197"/>
      <c r="AD963" s="197"/>
      <c r="AF963" s="197"/>
      <c r="AH963" s="197"/>
      <c r="AI963" s="199"/>
      <c r="AK963" s="234"/>
      <c r="AO963" s="177"/>
      <c r="AP963" s="201"/>
      <c r="AR963" s="233"/>
    </row>
    <row r="964" spans="4:44" s="181" customFormat="1">
      <c r="D964" s="197"/>
      <c r="G964" s="199"/>
      <c r="K964" s="197"/>
      <c r="N964" s="199"/>
      <c r="P964" s="207"/>
      <c r="S964" s="207"/>
      <c r="U964" s="236"/>
      <c r="Z964" s="197"/>
      <c r="AB964" s="197"/>
      <c r="AD964" s="197"/>
      <c r="AF964" s="197"/>
      <c r="AH964" s="197"/>
      <c r="AI964" s="199"/>
      <c r="AK964" s="234"/>
      <c r="AO964" s="177"/>
      <c r="AP964" s="201"/>
      <c r="AR964" s="233"/>
    </row>
    <row r="965" spans="4:44" s="181" customFormat="1">
      <c r="D965" s="197"/>
      <c r="G965" s="199"/>
      <c r="K965" s="197"/>
      <c r="N965" s="199"/>
      <c r="P965" s="207"/>
      <c r="S965" s="207"/>
      <c r="U965" s="236"/>
      <c r="Z965" s="197"/>
      <c r="AB965" s="197"/>
      <c r="AD965" s="197"/>
      <c r="AF965" s="197"/>
      <c r="AH965" s="197"/>
      <c r="AI965" s="199"/>
      <c r="AK965" s="234"/>
      <c r="AO965" s="177"/>
      <c r="AP965" s="201"/>
      <c r="AR965" s="233"/>
    </row>
    <row r="966" spans="4:44" s="181" customFormat="1">
      <c r="D966" s="197"/>
      <c r="G966" s="199"/>
      <c r="K966" s="197"/>
      <c r="N966" s="199"/>
      <c r="P966" s="207"/>
      <c r="S966" s="207"/>
      <c r="U966" s="236"/>
      <c r="Z966" s="197"/>
      <c r="AB966" s="197"/>
      <c r="AD966" s="197"/>
      <c r="AF966" s="197"/>
      <c r="AH966" s="197"/>
      <c r="AI966" s="199"/>
      <c r="AK966" s="234"/>
      <c r="AO966" s="177"/>
      <c r="AP966" s="201"/>
      <c r="AR966" s="233"/>
    </row>
    <row r="967" spans="4:44" s="181" customFormat="1">
      <c r="D967" s="197"/>
      <c r="G967" s="199"/>
      <c r="K967" s="197"/>
      <c r="N967" s="199"/>
      <c r="P967" s="207"/>
      <c r="S967" s="207"/>
      <c r="U967" s="236"/>
      <c r="Z967" s="197"/>
      <c r="AB967" s="197"/>
      <c r="AD967" s="197"/>
      <c r="AF967" s="197"/>
      <c r="AH967" s="197"/>
      <c r="AI967" s="199"/>
      <c r="AK967" s="234"/>
      <c r="AO967" s="177"/>
      <c r="AP967" s="201"/>
      <c r="AR967" s="233"/>
    </row>
    <row r="968" spans="4:44" s="181" customFormat="1">
      <c r="D968" s="197"/>
      <c r="G968" s="199"/>
      <c r="K968" s="197"/>
      <c r="N968" s="199"/>
      <c r="P968" s="207"/>
      <c r="S968" s="207"/>
      <c r="U968" s="236"/>
      <c r="Z968" s="197"/>
      <c r="AB968" s="197"/>
      <c r="AD968" s="197"/>
      <c r="AF968" s="197"/>
      <c r="AH968" s="197"/>
      <c r="AI968" s="199"/>
      <c r="AK968" s="234"/>
      <c r="AO968" s="177"/>
      <c r="AP968" s="201"/>
      <c r="AR968" s="233"/>
    </row>
    <row r="969" spans="4:44" s="181" customFormat="1">
      <c r="D969" s="197"/>
      <c r="G969" s="199"/>
      <c r="K969" s="197"/>
      <c r="N969" s="199"/>
      <c r="P969" s="207"/>
      <c r="S969" s="207"/>
      <c r="U969" s="236"/>
      <c r="Z969" s="197"/>
      <c r="AB969" s="197"/>
      <c r="AD969" s="197"/>
      <c r="AF969" s="197"/>
      <c r="AH969" s="197"/>
      <c r="AI969" s="199"/>
      <c r="AK969" s="234"/>
      <c r="AO969" s="177"/>
      <c r="AP969" s="201"/>
      <c r="AR969" s="233"/>
    </row>
    <row r="970" spans="4:44" s="181" customFormat="1">
      <c r="D970" s="197"/>
      <c r="G970" s="199"/>
      <c r="K970" s="197"/>
      <c r="N970" s="199"/>
      <c r="P970" s="207"/>
      <c r="S970" s="207"/>
      <c r="U970" s="236"/>
      <c r="Z970" s="197"/>
      <c r="AB970" s="197"/>
      <c r="AD970" s="197"/>
      <c r="AF970" s="197"/>
      <c r="AH970" s="197"/>
      <c r="AI970" s="199"/>
      <c r="AK970" s="234"/>
      <c r="AO970" s="177"/>
      <c r="AP970" s="201"/>
      <c r="AR970" s="233"/>
    </row>
    <row r="971" spans="4:44" s="181" customFormat="1">
      <c r="D971" s="197"/>
      <c r="G971" s="199"/>
      <c r="K971" s="197"/>
      <c r="N971" s="199"/>
      <c r="P971" s="207"/>
      <c r="S971" s="207"/>
      <c r="U971" s="236"/>
      <c r="Z971" s="197"/>
      <c r="AB971" s="197"/>
      <c r="AD971" s="197"/>
      <c r="AF971" s="197"/>
      <c r="AH971" s="197"/>
      <c r="AI971" s="199"/>
      <c r="AK971" s="234"/>
      <c r="AO971" s="177"/>
      <c r="AP971" s="201"/>
      <c r="AR971" s="233"/>
    </row>
    <row r="972" spans="4:44" s="181" customFormat="1">
      <c r="D972" s="197"/>
      <c r="G972" s="199"/>
      <c r="K972" s="197"/>
      <c r="N972" s="199"/>
      <c r="P972" s="207"/>
      <c r="S972" s="207"/>
      <c r="U972" s="236"/>
      <c r="Z972" s="197"/>
      <c r="AB972" s="197"/>
      <c r="AD972" s="197"/>
      <c r="AF972" s="197"/>
      <c r="AH972" s="197"/>
      <c r="AI972" s="199"/>
      <c r="AK972" s="234"/>
      <c r="AO972" s="177"/>
      <c r="AP972" s="201"/>
      <c r="AR972" s="233"/>
    </row>
    <row r="973" spans="4:44" s="181" customFormat="1">
      <c r="D973" s="197"/>
      <c r="G973" s="199"/>
      <c r="K973" s="197"/>
      <c r="N973" s="199"/>
      <c r="P973" s="207"/>
      <c r="S973" s="207"/>
      <c r="U973" s="236"/>
      <c r="Z973" s="197"/>
      <c r="AB973" s="197"/>
      <c r="AD973" s="197"/>
      <c r="AF973" s="197"/>
      <c r="AH973" s="197"/>
      <c r="AI973" s="199"/>
      <c r="AK973" s="234"/>
      <c r="AO973" s="177"/>
      <c r="AP973" s="201"/>
      <c r="AR973" s="233"/>
    </row>
    <row r="974" spans="4:44" s="181" customFormat="1">
      <c r="D974" s="197"/>
      <c r="G974" s="199"/>
      <c r="K974" s="197"/>
      <c r="N974" s="199"/>
      <c r="P974" s="207"/>
      <c r="S974" s="207"/>
      <c r="U974" s="236"/>
      <c r="Z974" s="197"/>
      <c r="AB974" s="197"/>
      <c r="AD974" s="197"/>
      <c r="AF974" s="197"/>
      <c r="AH974" s="197"/>
      <c r="AI974" s="199"/>
      <c r="AK974" s="234"/>
      <c r="AO974" s="177"/>
      <c r="AP974" s="201"/>
      <c r="AR974" s="233"/>
    </row>
    <row r="975" spans="4:44" s="181" customFormat="1">
      <c r="D975" s="197"/>
      <c r="G975" s="199"/>
      <c r="K975" s="197"/>
      <c r="N975" s="199"/>
      <c r="P975" s="207"/>
      <c r="S975" s="207"/>
      <c r="U975" s="236"/>
      <c r="Z975" s="197"/>
      <c r="AB975" s="197"/>
      <c r="AD975" s="197"/>
      <c r="AF975" s="197"/>
      <c r="AH975" s="197"/>
      <c r="AI975" s="199"/>
      <c r="AK975" s="234"/>
      <c r="AO975" s="177"/>
      <c r="AP975" s="201"/>
      <c r="AR975" s="233"/>
    </row>
    <row r="976" spans="4:44" s="181" customFormat="1">
      <c r="D976" s="197"/>
      <c r="G976" s="199"/>
      <c r="K976" s="197"/>
      <c r="N976" s="199"/>
      <c r="P976" s="207"/>
      <c r="S976" s="207"/>
      <c r="U976" s="236"/>
      <c r="Z976" s="197"/>
      <c r="AB976" s="197"/>
      <c r="AD976" s="197"/>
      <c r="AF976" s="197"/>
      <c r="AH976" s="197"/>
      <c r="AI976" s="199"/>
      <c r="AK976" s="234"/>
      <c r="AO976" s="177"/>
      <c r="AP976" s="201"/>
      <c r="AR976" s="233"/>
    </row>
    <row r="977" spans="4:44" s="181" customFormat="1">
      <c r="D977" s="197"/>
      <c r="G977" s="199"/>
      <c r="K977" s="197"/>
      <c r="N977" s="199"/>
      <c r="P977" s="207"/>
      <c r="S977" s="207"/>
      <c r="U977" s="236"/>
      <c r="Z977" s="197"/>
      <c r="AB977" s="197"/>
      <c r="AD977" s="197"/>
      <c r="AF977" s="197"/>
      <c r="AH977" s="197"/>
      <c r="AI977" s="199"/>
      <c r="AK977" s="234"/>
      <c r="AO977" s="177"/>
      <c r="AP977" s="201"/>
      <c r="AR977" s="233"/>
    </row>
    <row r="978" spans="4:44" s="181" customFormat="1">
      <c r="D978" s="197"/>
      <c r="G978" s="199"/>
      <c r="K978" s="197"/>
      <c r="N978" s="199"/>
      <c r="P978" s="207"/>
      <c r="S978" s="207"/>
      <c r="U978" s="236"/>
      <c r="Z978" s="197"/>
      <c r="AB978" s="197"/>
      <c r="AD978" s="197"/>
      <c r="AF978" s="197"/>
      <c r="AH978" s="197"/>
      <c r="AI978" s="199"/>
      <c r="AK978" s="234"/>
      <c r="AO978" s="177"/>
      <c r="AP978" s="201"/>
      <c r="AR978" s="233"/>
    </row>
    <row r="979" spans="4:44" s="181" customFormat="1">
      <c r="D979" s="197"/>
      <c r="G979" s="199"/>
      <c r="K979" s="197"/>
      <c r="N979" s="199"/>
      <c r="P979" s="207"/>
      <c r="S979" s="207"/>
      <c r="U979" s="236"/>
      <c r="Z979" s="197"/>
      <c r="AB979" s="197"/>
      <c r="AD979" s="197"/>
      <c r="AF979" s="197"/>
      <c r="AH979" s="197"/>
      <c r="AI979" s="199"/>
      <c r="AK979" s="234"/>
      <c r="AO979" s="177"/>
      <c r="AP979" s="201"/>
      <c r="AR979" s="233"/>
    </row>
    <row r="980" spans="4:44" s="181" customFormat="1">
      <c r="D980" s="197"/>
      <c r="G980" s="199"/>
      <c r="K980" s="197"/>
      <c r="N980" s="199"/>
      <c r="P980" s="207"/>
      <c r="S980" s="207"/>
      <c r="U980" s="236"/>
      <c r="Z980" s="197"/>
      <c r="AB980" s="197"/>
      <c r="AD980" s="197"/>
      <c r="AF980" s="197"/>
      <c r="AH980" s="197"/>
      <c r="AI980" s="199"/>
      <c r="AK980" s="234"/>
      <c r="AO980" s="177"/>
      <c r="AP980" s="201"/>
      <c r="AR980" s="233"/>
    </row>
    <row r="981" spans="4:44" s="181" customFormat="1">
      <c r="D981" s="197"/>
      <c r="G981" s="199"/>
      <c r="K981" s="197"/>
      <c r="N981" s="199"/>
      <c r="P981" s="207"/>
      <c r="S981" s="207"/>
      <c r="U981" s="236"/>
      <c r="Z981" s="197"/>
      <c r="AB981" s="197"/>
      <c r="AD981" s="197"/>
      <c r="AF981" s="197"/>
      <c r="AH981" s="197"/>
      <c r="AI981" s="199"/>
      <c r="AK981" s="234"/>
      <c r="AO981" s="177"/>
      <c r="AP981" s="201"/>
      <c r="AR981" s="233"/>
    </row>
    <row r="982" spans="4:44" s="181" customFormat="1">
      <c r="D982" s="197"/>
      <c r="G982" s="199"/>
      <c r="K982" s="197"/>
      <c r="N982" s="199"/>
      <c r="P982" s="207"/>
      <c r="S982" s="207"/>
      <c r="U982" s="236"/>
      <c r="Z982" s="197"/>
      <c r="AB982" s="197"/>
      <c r="AD982" s="197"/>
      <c r="AF982" s="197"/>
      <c r="AH982" s="197"/>
      <c r="AI982" s="199"/>
      <c r="AK982" s="234"/>
      <c r="AO982" s="177"/>
      <c r="AP982" s="201"/>
      <c r="AR982" s="233"/>
    </row>
    <row r="983" spans="4:44" s="181" customFormat="1">
      <c r="D983" s="197"/>
      <c r="G983" s="199"/>
      <c r="K983" s="197"/>
      <c r="N983" s="199"/>
      <c r="P983" s="207"/>
      <c r="S983" s="207"/>
      <c r="U983" s="236"/>
      <c r="Z983" s="197"/>
      <c r="AB983" s="197"/>
      <c r="AD983" s="197"/>
      <c r="AF983" s="197"/>
      <c r="AH983" s="197"/>
      <c r="AI983" s="199"/>
      <c r="AK983" s="234"/>
      <c r="AO983" s="177"/>
      <c r="AP983" s="201"/>
      <c r="AR983" s="233"/>
    </row>
    <row r="984" spans="4:44" s="181" customFormat="1">
      <c r="D984" s="197"/>
      <c r="G984" s="199"/>
      <c r="K984" s="197"/>
      <c r="N984" s="199"/>
      <c r="P984" s="207"/>
      <c r="S984" s="207"/>
      <c r="U984" s="236"/>
      <c r="Z984" s="197"/>
      <c r="AB984" s="197"/>
      <c r="AD984" s="197"/>
      <c r="AF984" s="197"/>
      <c r="AH984" s="197"/>
      <c r="AI984" s="199"/>
      <c r="AK984" s="234"/>
      <c r="AO984" s="177"/>
      <c r="AP984" s="201"/>
      <c r="AR984" s="233"/>
    </row>
    <row r="985" spans="4:44" s="181" customFormat="1">
      <c r="D985" s="197"/>
      <c r="G985" s="199"/>
      <c r="K985" s="197"/>
      <c r="N985" s="199"/>
      <c r="P985" s="207"/>
      <c r="S985" s="207"/>
      <c r="U985" s="236"/>
      <c r="Z985" s="197"/>
      <c r="AB985" s="197"/>
      <c r="AD985" s="197"/>
      <c r="AF985" s="197"/>
      <c r="AH985" s="197"/>
      <c r="AI985" s="199"/>
      <c r="AK985" s="234"/>
      <c r="AO985" s="177"/>
      <c r="AP985" s="201"/>
      <c r="AR985" s="233"/>
    </row>
    <row r="986" spans="4:44" s="181" customFormat="1">
      <c r="D986" s="197"/>
      <c r="G986" s="199"/>
      <c r="K986" s="197"/>
      <c r="N986" s="199"/>
      <c r="P986" s="207"/>
      <c r="S986" s="207"/>
      <c r="U986" s="236"/>
      <c r="Z986" s="197"/>
      <c r="AB986" s="197"/>
      <c r="AD986" s="197"/>
      <c r="AF986" s="197"/>
      <c r="AH986" s="197"/>
      <c r="AI986" s="199"/>
      <c r="AK986" s="234"/>
      <c r="AO986" s="177"/>
      <c r="AP986" s="201"/>
      <c r="AR986" s="233"/>
    </row>
    <row r="987" spans="4:44" s="181" customFormat="1">
      <c r="D987" s="197"/>
      <c r="G987" s="199"/>
      <c r="K987" s="197"/>
      <c r="N987" s="199"/>
      <c r="P987" s="207"/>
      <c r="S987" s="207"/>
      <c r="U987" s="236"/>
      <c r="Z987" s="197"/>
      <c r="AB987" s="197"/>
      <c r="AD987" s="197"/>
      <c r="AF987" s="197"/>
      <c r="AH987" s="197"/>
      <c r="AI987" s="199"/>
      <c r="AK987" s="234"/>
      <c r="AO987" s="177"/>
      <c r="AP987" s="201"/>
      <c r="AR987" s="233"/>
    </row>
    <row r="988" spans="4:44" s="181" customFormat="1">
      <c r="D988" s="197"/>
      <c r="G988" s="199"/>
      <c r="K988" s="197"/>
      <c r="N988" s="199"/>
      <c r="P988" s="207"/>
      <c r="S988" s="207"/>
      <c r="U988" s="236"/>
      <c r="Z988" s="197"/>
      <c r="AB988" s="197"/>
      <c r="AD988" s="197"/>
      <c r="AF988" s="197"/>
      <c r="AH988" s="197"/>
      <c r="AI988" s="199"/>
      <c r="AK988" s="234"/>
      <c r="AO988" s="177"/>
      <c r="AP988" s="201"/>
      <c r="AR988" s="233"/>
    </row>
    <row r="989" spans="4:44" s="181" customFormat="1">
      <c r="D989" s="197"/>
      <c r="G989" s="199"/>
      <c r="K989" s="197"/>
      <c r="N989" s="199"/>
      <c r="P989" s="207"/>
      <c r="S989" s="207"/>
      <c r="U989" s="236"/>
      <c r="Z989" s="197"/>
      <c r="AB989" s="197"/>
      <c r="AD989" s="197"/>
      <c r="AF989" s="197"/>
      <c r="AH989" s="197"/>
      <c r="AI989" s="199"/>
      <c r="AK989" s="234"/>
      <c r="AO989" s="177"/>
      <c r="AP989" s="201"/>
      <c r="AR989" s="233"/>
    </row>
    <row r="990" spans="4:44" s="181" customFormat="1">
      <c r="D990" s="197"/>
      <c r="G990" s="199"/>
      <c r="K990" s="197"/>
      <c r="N990" s="199"/>
      <c r="P990" s="207"/>
      <c r="S990" s="207"/>
      <c r="U990" s="236"/>
      <c r="Z990" s="197"/>
      <c r="AB990" s="197"/>
      <c r="AD990" s="197"/>
      <c r="AF990" s="197"/>
      <c r="AH990" s="197"/>
      <c r="AI990" s="199"/>
      <c r="AK990" s="234"/>
      <c r="AO990" s="177"/>
      <c r="AP990" s="201"/>
      <c r="AR990" s="233"/>
    </row>
    <row r="991" spans="4:44" s="181" customFormat="1">
      <c r="D991" s="197"/>
      <c r="G991" s="199"/>
      <c r="K991" s="197"/>
      <c r="N991" s="199"/>
      <c r="P991" s="207"/>
      <c r="S991" s="207"/>
      <c r="U991" s="236"/>
      <c r="Z991" s="197"/>
      <c r="AB991" s="197"/>
      <c r="AD991" s="197"/>
      <c r="AF991" s="197"/>
      <c r="AH991" s="197"/>
      <c r="AI991" s="199"/>
      <c r="AK991" s="234"/>
      <c r="AO991" s="177"/>
      <c r="AP991" s="201"/>
      <c r="AR991" s="233"/>
    </row>
    <row r="992" spans="4:44" s="181" customFormat="1">
      <c r="D992" s="197"/>
      <c r="G992" s="199"/>
      <c r="K992" s="197"/>
      <c r="N992" s="199"/>
      <c r="P992" s="207"/>
      <c r="S992" s="207"/>
      <c r="U992" s="236"/>
      <c r="Z992" s="197"/>
      <c r="AB992" s="197"/>
      <c r="AD992" s="197"/>
      <c r="AF992" s="197"/>
      <c r="AH992" s="197"/>
      <c r="AI992" s="199"/>
      <c r="AK992" s="234"/>
      <c r="AO992" s="177"/>
      <c r="AP992" s="201"/>
      <c r="AR992" s="233"/>
    </row>
    <row r="993" spans="4:44" s="181" customFormat="1">
      <c r="D993" s="197"/>
      <c r="G993" s="199"/>
      <c r="K993" s="197"/>
      <c r="N993" s="199"/>
      <c r="P993" s="207"/>
      <c r="S993" s="207"/>
      <c r="U993" s="236"/>
      <c r="Z993" s="197"/>
      <c r="AB993" s="197"/>
      <c r="AD993" s="197"/>
      <c r="AF993" s="197"/>
      <c r="AH993" s="197"/>
      <c r="AI993" s="199"/>
      <c r="AK993" s="234"/>
      <c r="AO993" s="177"/>
      <c r="AP993" s="201"/>
      <c r="AR993" s="233"/>
    </row>
    <row r="994" spans="4:44" s="181" customFormat="1">
      <c r="D994" s="197"/>
      <c r="G994" s="199"/>
      <c r="K994" s="197"/>
      <c r="N994" s="199"/>
      <c r="P994" s="207"/>
      <c r="S994" s="207"/>
      <c r="U994" s="236"/>
      <c r="Z994" s="197"/>
      <c r="AB994" s="197"/>
      <c r="AD994" s="197"/>
      <c r="AF994" s="197"/>
      <c r="AH994" s="197"/>
      <c r="AI994" s="199"/>
      <c r="AK994" s="234"/>
      <c r="AO994" s="177"/>
      <c r="AP994" s="201"/>
      <c r="AR994" s="233"/>
    </row>
    <row r="995" spans="4:44" s="181" customFormat="1">
      <c r="D995" s="197"/>
      <c r="G995" s="199"/>
      <c r="K995" s="197"/>
      <c r="N995" s="199"/>
      <c r="P995" s="207"/>
      <c r="S995" s="207"/>
      <c r="U995" s="236"/>
      <c r="Z995" s="197"/>
      <c r="AB995" s="197"/>
      <c r="AD995" s="197"/>
      <c r="AF995" s="197"/>
      <c r="AH995" s="197"/>
      <c r="AI995" s="199"/>
      <c r="AK995" s="234"/>
      <c r="AO995" s="177"/>
      <c r="AP995" s="201"/>
      <c r="AR995" s="233"/>
    </row>
    <row r="996" spans="4:44" s="181" customFormat="1">
      <c r="D996" s="197"/>
      <c r="G996" s="199"/>
      <c r="K996" s="197"/>
      <c r="N996" s="199"/>
      <c r="P996" s="207"/>
      <c r="S996" s="207"/>
      <c r="U996" s="236"/>
      <c r="Z996" s="197"/>
      <c r="AB996" s="197"/>
      <c r="AD996" s="197"/>
      <c r="AF996" s="197"/>
      <c r="AH996" s="197"/>
      <c r="AI996" s="199"/>
      <c r="AK996" s="234"/>
      <c r="AO996" s="177"/>
      <c r="AP996" s="201"/>
      <c r="AR996" s="233"/>
    </row>
    <row r="997" spans="4:44" s="181" customFormat="1">
      <c r="D997" s="197"/>
      <c r="G997" s="199"/>
      <c r="K997" s="197"/>
      <c r="N997" s="199"/>
      <c r="P997" s="207"/>
      <c r="S997" s="207"/>
      <c r="U997" s="236"/>
      <c r="Z997" s="197"/>
      <c r="AB997" s="197"/>
      <c r="AD997" s="197"/>
      <c r="AF997" s="197"/>
      <c r="AH997" s="197"/>
      <c r="AI997" s="199"/>
      <c r="AK997" s="234"/>
      <c r="AO997" s="177"/>
      <c r="AP997" s="201"/>
      <c r="AR997" s="233"/>
    </row>
    <row r="998" spans="4:44" s="181" customFormat="1">
      <c r="D998" s="197"/>
      <c r="G998" s="199"/>
      <c r="K998" s="197"/>
      <c r="N998" s="199"/>
      <c r="P998" s="207"/>
      <c r="S998" s="207"/>
      <c r="U998" s="236"/>
      <c r="Z998" s="197"/>
      <c r="AB998" s="197"/>
      <c r="AD998" s="197"/>
      <c r="AF998" s="197"/>
      <c r="AH998" s="197"/>
      <c r="AI998" s="199"/>
      <c r="AK998" s="234"/>
      <c r="AO998" s="177"/>
      <c r="AP998" s="201"/>
      <c r="AR998" s="233"/>
    </row>
    <row r="999" spans="4:44" s="181" customFormat="1">
      <c r="D999" s="197"/>
      <c r="G999" s="199"/>
      <c r="K999" s="197"/>
      <c r="N999" s="199"/>
      <c r="P999" s="207"/>
      <c r="S999" s="207"/>
      <c r="U999" s="236"/>
      <c r="Z999" s="197"/>
      <c r="AB999" s="197"/>
      <c r="AD999" s="197"/>
      <c r="AF999" s="197"/>
      <c r="AH999" s="197"/>
      <c r="AI999" s="199"/>
      <c r="AK999" s="234"/>
      <c r="AO999" s="177"/>
      <c r="AP999" s="201"/>
      <c r="AR999" s="233"/>
    </row>
    <row r="1000" spans="4:44" s="181" customFormat="1">
      <c r="D1000" s="197"/>
      <c r="G1000" s="199"/>
      <c r="K1000" s="197"/>
      <c r="N1000" s="199"/>
      <c r="P1000" s="207"/>
      <c r="S1000" s="207"/>
      <c r="U1000" s="236"/>
      <c r="Z1000" s="197"/>
      <c r="AB1000" s="197"/>
      <c r="AD1000" s="197"/>
      <c r="AF1000" s="197"/>
      <c r="AH1000" s="197"/>
      <c r="AI1000" s="199"/>
      <c r="AK1000" s="234"/>
      <c r="AO1000" s="177"/>
      <c r="AP1000" s="201"/>
      <c r="AR1000" s="233"/>
    </row>
    <row r="1001" spans="4:44" s="181" customFormat="1">
      <c r="D1001" s="197"/>
      <c r="G1001" s="199"/>
      <c r="K1001" s="197"/>
      <c r="N1001" s="199"/>
      <c r="P1001" s="207"/>
      <c r="S1001" s="207"/>
      <c r="U1001" s="236"/>
      <c r="Z1001" s="197"/>
      <c r="AB1001" s="197"/>
      <c r="AD1001" s="197"/>
      <c r="AF1001" s="197"/>
      <c r="AH1001" s="197"/>
      <c r="AI1001" s="199"/>
      <c r="AK1001" s="234"/>
      <c r="AO1001" s="177"/>
      <c r="AP1001" s="201"/>
      <c r="AR1001" s="233"/>
    </row>
    <row r="1002" spans="4:44" s="181" customFormat="1">
      <c r="D1002" s="197"/>
      <c r="G1002" s="199"/>
      <c r="K1002" s="197"/>
      <c r="N1002" s="199"/>
      <c r="P1002" s="207"/>
      <c r="S1002" s="207"/>
      <c r="U1002" s="236"/>
      <c r="Z1002" s="197"/>
      <c r="AB1002" s="197"/>
      <c r="AD1002" s="197"/>
      <c r="AF1002" s="197"/>
      <c r="AH1002" s="197"/>
      <c r="AI1002" s="199"/>
      <c r="AK1002" s="234"/>
      <c r="AO1002" s="177"/>
      <c r="AP1002" s="201"/>
      <c r="AR1002" s="233"/>
    </row>
    <row r="1003" spans="4:44" s="181" customFormat="1">
      <c r="D1003" s="197"/>
      <c r="G1003" s="199"/>
      <c r="K1003" s="197"/>
      <c r="N1003" s="199"/>
      <c r="P1003" s="207"/>
      <c r="S1003" s="207"/>
      <c r="U1003" s="236"/>
      <c r="Z1003" s="197"/>
      <c r="AB1003" s="197"/>
      <c r="AD1003" s="197"/>
      <c r="AF1003" s="197"/>
      <c r="AH1003" s="197"/>
      <c r="AI1003" s="199"/>
      <c r="AK1003" s="234"/>
      <c r="AO1003" s="177"/>
      <c r="AP1003" s="201"/>
      <c r="AR1003" s="233"/>
    </row>
    <row r="1004" spans="4:44" s="181" customFormat="1">
      <c r="D1004" s="197"/>
      <c r="G1004" s="199"/>
      <c r="K1004" s="197"/>
      <c r="N1004" s="199"/>
      <c r="P1004" s="207"/>
      <c r="S1004" s="207"/>
      <c r="U1004" s="236"/>
      <c r="Z1004" s="197"/>
      <c r="AB1004" s="197"/>
      <c r="AD1004" s="197"/>
      <c r="AF1004" s="197"/>
      <c r="AH1004" s="197"/>
      <c r="AI1004" s="199"/>
      <c r="AK1004" s="234"/>
      <c r="AO1004" s="177"/>
      <c r="AP1004" s="201"/>
      <c r="AR1004" s="233"/>
    </row>
    <row r="1005" spans="4:44" s="181" customFormat="1">
      <c r="D1005" s="197"/>
      <c r="G1005" s="199"/>
      <c r="K1005" s="197"/>
      <c r="N1005" s="199"/>
      <c r="P1005" s="207"/>
      <c r="S1005" s="207"/>
      <c r="U1005" s="236"/>
      <c r="Z1005" s="197"/>
      <c r="AB1005" s="197"/>
      <c r="AD1005" s="197"/>
      <c r="AF1005" s="197"/>
      <c r="AH1005" s="197"/>
      <c r="AI1005" s="199"/>
      <c r="AK1005" s="234"/>
      <c r="AO1005" s="177"/>
      <c r="AP1005" s="201"/>
      <c r="AR1005" s="233"/>
    </row>
    <row r="1006" spans="4:44" s="181" customFormat="1">
      <c r="D1006" s="197"/>
      <c r="G1006" s="199"/>
      <c r="K1006" s="197"/>
      <c r="N1006" s="199"/>
      <c r="P1006" s="207"/>
      <c r="S1006" s="207"/>
      <c r="U1006" s="236"/>
      <c r="Z1006" s="197"/>
      <c r="AB1006" s="197"/>
      <c r="AD1006" s="197"/>
      <c r="AF1006" s="197"/>
      <c r="AH1006" s="197"/>
      <c r="AI1006" s="199"/>
      <c r="AK1006" s="234"/>
      <c r="AO1006" s="177"/>
      <c r="AP1006" s="201"/>
      <c r="AR1006" s="233"/>
    </row>
    <row r="1007" spans="4:44" s="181" customFormat="1">
      <c r="D1007" s="197"/>
      <c r="G1007" s="199"/>
      <c r="K1007" s="197"/>
      <c r="N1007" s="199"/>
      <c r="P1007" s="207"/>
      <c r="S1007" s="207"/>
      <c r="U1007" s="236"/>
      <c r="Z1007" s="197"/>
      <c r="AB1007" s="197"/>
      <c r="AD1007" s="197"/>
      <c r="AF1007" s="197"/>
      <c r="AH1007" s="197"/>
      <c r="AI1007" s="199"/>
      <c r="AK1007" s="234"/>
      <c r="AO1007" s="177"/>
      <c r="AP1007" s="201"/>
      <c r="AR1007" s="233"/>
    </row>
    <row r="1008" spans="4:44" s="181" customFormat="1">
      <c r="D1008" s="197"/>
      <c r="G1008" s="199"/>
      <c r="K1008" s="197"/>
      <c r="N1008" s="199"/>
      <c r="P1008" s="207"/>
      <c r="S1008" s="207"/>
      <c r="U1008" s="236"/>
      <c r="Z1008" s="197"/>
      <c r="AB1008" s="197"/>
      <c r="AD1008" s="197"/>
      <c r="AF1008" s="197"/>
      <c r="AH1008" s="197"/>
      <c r="AI1008" s="199"/>
      <c r="AK1008" s="234"/>
      <c r="AO1008" s="177"/>
      <c r="AP1008" s="201"/>
      <c r="AR1008" s="233"/>
    </row>
    <row r="1009" spans="4:44" s="181" customFormat="1">
      <c r="D1009" s="197"/>
      <c r="G1009" s="199"/>
      <c r="K1009" s="197"/>
      <c r="N1009" s="199"/>
      <c r="P1009" s="207"/>
      <c r="S1009" s="207"/>
      <c r="U1009" s="236"/>
      <c r="Z1009" s="197"/>
      <c r="AB1009" s="197"/>
      <c r="AD1009" s="197"/>
      <c r="AF1009" s="197"/>
      <c r="AH1009" s="197"/>
      <c r="AI1009" s="199"/>
      <c r="AK1009" s="234"/>
      <c r="AO1009" s="177"/>
      <c r="AP1009" s="201"/>
      <c r="AR1009" s="233"/>
    </row>
    <row r="1010" spans="4:44" s="181" customFormat="1">
      <c r="D1010" s="197"/>
      <c r="G1010" s="199"/>
      <c r="K1010" s="197"/>
      <c r="N1010" s="199"/>
      <c r="P1010" s="207"/>
      <c r="S1010" s="207"/>
      <c r="U1010" s="236"/>
      <c r="Z1010" s="197"/>
      <c r="AB1010" s="197"/>
      <c r="AD1010" s="197"/>
      <c r="AF1010" s="197"/>
      <c r="AH1010" s="197"/>
      <c r="AI1010" s="199"/>
      <c r="AK1010" s="234"/>
      <c r="AO1010" s="177"/>
      <c r="AP1010" s="201"/>
      <c r="AR1010" s="233"/>
    </row>
    <row r="1011" spans="4:44" s="181" customFormat="1">
      <c r="D1011" s="197"/>
      <c r="G1011" s="199"/>
      <c r="K1011" s="197"/>
      <c r="N1011" s="199"/>
      <c r="P1011" s="207"/>
      <c r="S1011" s="207"/>
      <c r="U1011" s="236"/>
      <c r="Z1011" s="197"/>
      <c r="AB1011" s="197"/>
      <c r="AD1011" s="197"/>
      <c r="AF1011" s="197"/>
      <c r="AH1011" s="197"/>
      <c r="AI1011" s="199"/>
      <c r="AK1011" s="234"/>
      <c r="AO1011" s="177"/>
      <c r="AP1011" s="201"/>
      <c r="AR1011" s="233"/>
    </row>
    <row r="1012" spans="4:44" s="181" customFormat="1">
      <c r="D1012" s="197"/>
      <c r="G1012" s="199"/>
      <c r="K1012" s="197"/>
      <c r="N1012" s="199"/>
      <c r="P1012" s="207"/>
      <c r="S1012" s="207"/>
      <c r="U1012" s="236"/>
      <c r="Z1012" s="197"/>
      <c r="AB1012" s="197"/>
      <c r="AD1012" s="197"/>
      <c r="AF1012" s="197"/>
      <c r="AH1012" s="197"/>
      <c r="AI1012" s="199"/>
      <c r="AK1012" s="234"/>
      <c r="AO1012" s="177"/>
      <c r="AP1012" s="201"/>
      <c r="AR1012" s="233"/>
    </row>
    <row r="1013" spans="4:44" s="181" customFormat="1">
      <c r="D1013" s="197"/>
      <c r="G1013" s="199"/>
      <c r="K1013" s="197"/>
      <c r="N1013" s="199"/>
      <c r="P1013" s="207"/>
      <c r="S1013" s="207"/>
      <c r="U1013" s="236"/>
      <c r="Z1013" s="197"/>
      <c r="AB1013" s="197"/>
      <c r="AD1013" s="197"/>
      <c r="AF1013" s="197"/>
      <c r="AH1013" s="197"/>
      <c r="AI1013" s="199"/>
      <c r="AK1013" s="234"/>
      <c r="AO1013" s="177"/>
      <c r="AP1013" s="201"/>
      <c r="AR1013" s="233"/>
    </row>
    <row r="1014" spans="4:44" s="181" customFormat="1">
      <c r="D1014" s="197"/>
      <c r="G1014" s="199"/>
      <c r="K1014" s="197"/>
      <c r="N1014" s="199"/>
      <c r="P1014" s="207"/>
      <c r="S1014" s="207"/>
      <c r="U1014" s="236"/>
      <c r="Z1014" s="197"/>
      <c r="AB1014" s="197"/>
      <c r="AD1014" s="197"/>
      <c r="AF1014" s="197"/>
      <c r="AH1014" s="197"/>
      <c r="AI1014" s="199"/>
      <c r="AK1014" s="234"/>
      <c r="AO1014" s="177"/>
      <c r="AP1014" s="201"/>
      <c r="AR1014" s="233"/>
    </row>
    <row r="1015" spans="4:44" s="181" customFormat="1">
      <c r="D1015" s="197"/>
      <c r="G1015" s="199"/>
      <c r="K1015" s="197"/>
      <c r="N1015" s="199"/>
      <c r="P1015" s="207"/>
      <c r="S1015" s="207"/>
      <c r="U1015" s="236"/>
      <c r="Z1015" s="197"/>
      <c r="AB1015" s="197"/>
      <c r="AD1015" s="197"/>
      <c r="AF1015" s="197"/>
      <c r="AH1015" s="197"/>
      <c r="AI1015" s="199"/>
      <c r="AK1015" s="234"/>
      <c r="AO1015" s="177"/>
      <c r="AP1015" s="201"/>
      <c r="AR1015" s="233"/>
    </row>
    <row r="1016" spans="4:44" s="181" customFormat="1">
      <c r="D1016" s="197"/>
      <c r="G1016" s="199"/>
      <c r="K1016" s="197"/>
      <c r="N1016" s="199"/>
      <c r="P1016" s="207"/>
      <c r="S1016" s="207"/>
      <c r="U1016" s="236"/>
      <c r="Z1016" s="197"/>
      <c r="AB1016" s="197"/>
      <c r="AD1016" s="197"/>
      <c r="AF1016" s="197"/>
      <c r="AH1016" s="197"/>
      <c r="AI1016" s="199"/>
      <c r="AK1016" s="234"/>
      <c r="AO1016" s="177"/>
      <c r="AP1016" s="201"/>
      <c r="AR1016" s="233"/>
    </row>
    <row r="1017" spans="4:44" s="181" customFormat="1">
      <c r="D1017" s="197"/>
      <c r="G1017" s="199"/>
      <c r="K1017" s="197"/>
      <c r="N1017" s="199"/>
      <c r="P1017" s="207"/>
      <c r="S1017" s="207"/>
      <c r="U1017" s="236"/>
      <c r="Z1017" s="197"/>
      <c r="AB1017" s="197"/>
      <c r="AD1017" s="197"/>
      <c r="AF1017" s="197"/>
      <c r="AH1017" s="197"/>
      <c r="AI1017" s="199"/>
      <c r="AK1017" s="234"/>
      <c r="AO1017" s="177"/>
      <c r="AP1017" s="201"/>
      <c r="AR1017" s="233"/>
    </row>
    <row r="1018" spans="4:44" s="181" customFormat="1">
      <c r="D1018" s="197"/>
      <c r="G1018" s="199"/>
      <c r="K1018" s="197"/>
      <c r="N1018" s="199"/>
      <c r="P1018" s="207"/>
      <c r="S1018" s="207"/>
      <c r="U1018" s="236"/>
      <c r="Z1018" s="197"/>
      <c r="AB1018" s="197"/>
      <c r="AD1018" s="197"/>
      <c r="AF1018" s="197"/>
      <c r="AH1018" s="197"/>
      <c r="AI1018" s="199"/>
      <c r="AK1018" s="234"/>
      <c r="AO1018" s="177"/>
      <c r="AP1018" s="201"/>
      <c r="AR1018" s="233"/>
    </row>
    <row r="1019" spans="4:44" s="181" customFormat="1">
      <c r="D1019" s="197"/>
      <c r="G1019" s="199"/>
      <c r="K1019" s="197"/>
      <c r="N1019" s="199"/>
      <c r="P1019" s="207"/>
      <c r="S1019" s="207"/>
      <c r="U1019" s="236"/>
      <c r="Z1019" s="197"/>
      <c r="AB1019" s="197"/>
      <c r="AD1019" s="197"/>
      <c r="AF1019" s="197"/>
      <c r="AH1019" s="197"/>
      <c r="AI1019" s="199"/>
      <c r="AK1019" s="234"/>
      <c r="AO1019" s="177"/>
      <c r="AP1019" s="201"/>
      <c r="AR1019" s="233"/>
    </row>
    <row r="1020" spans="4:44" s="181" customFormat="1">
      <c r="D1020" s="197"/>
      <c r="G1020" s="199"/>
      <c r="K1020" s="197"/>
      <c r="N1020" s="199"/>
      <c r="P1020" s="207"/>
      <c r="S1020" s="207"/>
      <c r="U1020" s="236"/>
      <c r="Z1020" s="197"/>
      <c r="AB1020" s="197"/>
      <c r="AD1020" s="197"/>
      <c r="AF1020" s="197"/>
      <c r="AH1020" s="197"/>
      <c r="AI1020" s="199"/>
      <c r="AK1020" s="234"/>
      <c r="AO1020" s="177"/>
      <c r="AP1020" s="201"/>
      <c r="AR1020" s="233"/>
    </row>
    <row r="1021" spans="4:44" s="181" customFormat="1">
      <c r="D1021" s="197"/>
      <c r="G1021" s="199"/>
      <c r="K1021" s="197"/>
      <c r="N1021" s="199"/>
      <c r="P1021" s="207"/>
      <c r="S1021" s="207"/>
      <c r="U1021" s="236"/>
      <c r="Z1021" s="197"/>
      <c r="AB1021" s="197"/>
      <c r="AD1021" s="197"/>
      <c r="AF1021" s="197"/>
      <c r="AH1021" s="197"/>
      <c r="AI1021" s="199"/>
      <c r="AK1021" s="234"/>
      <c r="AO1021" s="177"/>
      <c r="AP1021" s="201"/>
      <c r="AR1021" s="233"/>
    </row>
    <row r="1022" spans="4:44" s="181" customFormat="1">
      <c r="D1022" s="197"/>
      <c r="G1022" s="199"/>
      <c r="K1022" s="197"/>
      <c r="N1022" s="199"/>
      <c r="P1022" s="207"/>
      <c r="S1022" s="207"/>
      <c r="U1022" s="236"/>
      <c r="Z1022" s="197"/>
      <c r="AB1022" s="197"/>
      <c r="AD1022" s="197"/>
      <c r="AF1022" s="197"/>
      <c r="AH1022" s="197"/>
      <c r="AI1022" s="199"/>
      <c r="AK1022" s="234"/>
      <c r="AO1022" s="177"/>
      <c r="AP1022" s="201"/>
      <c r="AR1022" s="233"/>
    </row>
    <row r="1023" spans="4:44" s="181" customFormat="1">
      <c r="D1023" s="197"/>
      <c r="G1023" s="199"/>
      <c r="K1023" s="197"/>
      <c r="N1023" s="199"/>
      <c r="P1023" s="207"/>
      <c r="S1023" s="207"/>
      <c r="U1023" s="236"/>
      <c r="Z1023" s="197"/>
      <c r="AB1023" s="197"/>
      <c r="AD1023" s="197"/>
      <c r="AF1023" s="197"/>
      <c r="AH1023" s="197"/>
      <c r="AI1023" s="199"/>
      <c r="AK1023" s="234"/>
      <c r="AO1023" s="177"/>
      <c r="AP1023" s="201"/>
      <c r="AR1023" s="233"/>
    </row>
    <row r="1024" spans="4:44" s="181" customFormat="1">
      <c r="D1024" s="197"/>
      <c r="G1024" s="199"/>
      <c r="K1024" s="197"/>
      <c r="N1024" s="199"/>
      <c r="P1024" s="207"/>
      <c r="S1024" s="207"/>
      <c r="U1024" s="236"/>
      <c r="Z1024" s="197"/>
      <c r="AB1024" s="197"/>
      <c r="AD1024" s="197"/>
      <c r="AF1024" s="197"/>
      <c r="AH1024" s="197"/>
      <c r="AI1024" s="199"/>
      <c r="AK1024" s="234"/>
      <c r="AO1024" s="177"/>
      <c r="AP1024" s="201"/>
      <c r="AR1024" s="233"/>
    </row>
    <row r="1025" spans="4:44" s="181" customFormat="1">
      <c r="D1025" s="197"/>
      <c r="G1025" s="199"/>
      <c r="K1025" s="197"/>
      <c r="N1025" s="199"/>
      <c r="P1025" s="207"/>
      <c r="S1025" s="207"/>
      <c r="U1025" s="236"/>
      <c r="Z1025" s="197"/>
      <c r="AB1025" s="197"/>
      <c r="AD1025" s="197"/>
      <c r="AF1025" s="197"/>
      <c r="AH1025" s="197"/>
      <c r="AI1025" s="199"/>
      <c r="AK1025" s="234"/>
      <c r="AO1025" s="177"/>
      <c r="AP1025" s="201"/>
      <c r="AR1025" s="233"/>
    </row>
    <row r="1026" spans="4:44" s="181" customFormat="1">
      <c r="D1026" s="197"/>
      <c r="G1026" s="199"/>
      <c r="K1026" s="197"/>
      <c r="N1026" s="199"/>
      <c r="P1026" s="207"/>
      <c r="S1026" s="207"/>
      <c r="U1026" s="236"/>
      <c r="Z1026" s="197"/>
      <c r="AB1026" s="197"/>
      <c r="AD1026" s="197"/>
      <c r="AF1026" s="197"/>
      <c r="AH1026" s="197"/>
      <c r="AI1026" s="199"/>
      <c r="AK1026" s="234"/>
      <c r="AO1026" s="177"/>
      <c r="AP1026" s="201"/>
      <c r="AR1026" s="233"/>
    </row>
    <row r="1027" spans="4:44" s="181" customFormat="1">
      <c r="D1027" s="197"/>
      <c r="G1027" s="199"/>
      <c r="K1027" s="197"/>
      <c r="N1027" s="199"/>
      <c r="P1027" s="207"/>
      <c r="S1027" s="207"/>
      <c r="U1027" s="236"/>
      <c r="Z1027" s="197"/>
      <c r="AB1027" s="197"/>
      <c r="AD1027" s="197"/>
      <c r="AF1027" s="197"/>
      <c r="AH1027" s="197"/>
      <c r="AI1027" s="199"/>
      <c r="AK1027" s="234"/>
      <c r="AO1027" s="177"/>
      <c r="AP1027" s="201"/>
      <c r="AR1027" s="233"/>
    </row>
    <row r="1028" spans="4:44" s="181" customFormat="1">
      <c r="D1028" s="197"/>
      <c r="G1028" s="199"/>
      <c r="K1028" s="197"/>
      <c r="N1028" s="199"/>
      <c r="P1028" s="207"/>
      <c r="S1028" s="207"/>
      <c r="U1028" s="236"/>
      <c r="Z1028" s="197"/>
      <c r="AB1028" s="197"/>
      <c r="AD1028" s="197"/>
      <c r="AF1028" s="197"/>
      <c r="AH1028" s="197"/>
      <c r="AI1028" s="199"/>
      <c r="AK1028" s="234"/>
      <c r="AO1028" s="177"/>
      <c r="AP1028" s="201"/>
      <c r="AR1028" s="233"/>
    </row>
    <row r="1029" spans="4:44" s="181" customFormat="1">
      <c r="D1029" s="197"/>
      <c r="G1029" s="199"/>
      <c r="K1029" s="197"/>
      <c r="N1029" s="199"/>
      <c r="P1029" s="207"/>
      <c r="S1029" s="207"/>
      <c r="U1029" s="236"/>
      <c r="Z1029" s="197"/>
      <c r="AB1029" s="197"/>
      <c r="AD1029" s="197"/>
      <c r="AF1029" s="197"/>
      <c r="AH1029" s="197"/>
      <c r="AI1029" s="199"/>
      <c r="AK1029" s="234"/>
      <c r="AO1029" s="177"/>
      <c r="AP1029" s="201"/>
      <c r="AR1029" s="233"/>
    </row>
    <row r="1030" spans="4:44" s="181" customFormat="1">
      <c r="D1030" s="197"/>
      <c r="G1030" s="199"/>
      <c r="K1030" s="197"/>
      <c r="N1030" s="199"/>
      <c r="P1030" s="207"/>
      <c r="S1030" s="207"/>
      <c r="U1030" s="236"/>
      <c r="Z1030" s="197"/>
      <c r="AB1030" s="197"/>
      <c r="AD1030" s="197"/>
      <c r="AF1030" s="197"/>
      <c r="AH1030" s="197"/>
      <c r="AI1030" s="199"/>
      <c r="AK1030" s="234"/>
      <c r="AO1030" s="177"/>
      <c r="AP1030" s="201"/>
      <c r="AR1030" s="233"/>
    </row>
    <row r="1031" spans="4:44" s="181" customFormat="1">
      <c r="D1031" s="197"/>
      <c r="G1031" s="199"/>
      <c r="K1031" s="197"/>
      <c r="N1031" s="199"/>
      <c r="P1031" s="207"/>
      <c r="S1031" s="207"/>
      <c r="U1031" s="236"/>
      <c r="Z1031" s="197"/>
      <c r="AB1031" s="197"/>
      <c r="AD1031" s="197"/>
      <c r="AF1031" s="197"/>
      <c r="AH1031" s="197"/>
      <c r="AI1031" s="199"/>
      <c r="AK1031" s="234"/>
      <c r="AO1031" s="177"/>
      <c r="AP1031" s="201"/>
      <c r="AR1031" s="233"/>
    </row>
    <row r="1032" spans="4:44" s="181" customFormat="1">
      <c r="D1032" s="197"/>
      <c r="G1032" s="199"/>
      <c r="K1032" s="197"/>
      <c r="N1032" s="199"/>
      <c r="P1032" s="207"/>
      <c r="S1032" s="207"/>
      <c r="U1032" s="236"/>
      <c r="Z1032" s="197"/>
      <c r="AB1032" s="197"/>
      <c r="AD1032" s="197"/>
      <c r="AF1032" s="197"/>
      <c r="AH1032" s="197"/>
      <c r="AI1032" s="199"/>
      <c r="AK1032" s="234"/>
      <c r="AO1032" s="177"/>
      <c r="AP1032" s="201"/>
      <c r="AR1032" s="233"/>
    </row>
    <row r="1033" spans="4:44" s="181" customFormat="1">
      <c r="D1033" s="197"/>
      <c r="G1033" s="199"/>
      <c r="K1033" s="197"/>
      <c r="N1033" s="199"/>
      <c r="P1033" s="207"/>
      <c r="S1033" s="207"/>
      <c r="U1033" s="236"/>
      <c r="Z1033" s="197"/>
      <c r="AB1033" s="197"/>
      <c r="AD1033" s="197"/>
      <c r="AF1033" s="197"/>
      <c r="AH1033" s="197"/>
      <c r="AI1033" s="199"/>
      <c r="AK1033" s="234"/>
      <c r="AO1033" s="177"/>
      <c r="AP1033" s="201"/>
      <c r="AR1033" s="233"/>
    </row>
    <row r="1034" spans="4:44" s="181" customFormat="1">
      <c r="D1034" s="197"/>
      <c r="G1034" s="199"/>
      <c r="K1034" s="197"/>
      <c r="N1034" s="199"/>
      <c r="P1034" s="207"/>
      <c r="S1034" s="207"/>
      <c r="U1034" s="236"/>
      <c r="Z1034" s="197"/>
      <c r="AB1034" s="197"/>
      <c r="AD1034" s="197"/>
      <c r="AF1034" s="197"/>
      <c r="AH1034" s="197"/>
      <c r="AI1034" s="199"/>
      <c r="AK1034" s="234"/>
      <c r="AO1034" s="177"/>
      <c r="AP1034" s="201"/>
      <c r="AR1034" s="233"/>
    </row>
    <row r="1035" spans="4:44" s="181" customFormat="1">
      <c r="D1035" s="197"/>
      <c r="G1035" s="199"/>
      <c r="K1035" s="197"/>
      <c r="N1035" s="199"/>
      <c r="P1035" s="207"/>
      <c r="S1035" s="207"/>
      <c r="U1035" s="236"/>
      <c r="Z1035" s="197"/>
      <c r="AB1035" s="197"/>
      <c r="AD1035" s="197"/>
      <c r="AF1035" s="197"/>
      <c r="AH1035" s="197"/>
      <c r="AI1035" s="199"/>
      <c r="AK1035" s="234"/>
      <c r="AO1035" s="177"/>
      <c r="AP1035" s="201"/>
      <c r="AR1035" s="233"/>
    </row>
    <row r="1036" spans="4:44" s="181" customFormat="1">
      <c r="D1036" s="197"/>
      <c r="G1036" s="199"/>
      <c r="K1036" s="197"/>
      <c r="N1036" s="199"/>
      <c r="P1036" s="207"/>
      <c r="S1036" s="207"/>
      <c r="U1036" s="236"/>
      <c r="Z1036" s="197"/>
      <c r="AB1036" s="197"/>
      <c r="AD1036" s="197"/>
      <c r="AF1036" s="197"/>
      <c r="AH1036" s="197"/>
      <c r="AI1036" s="199"/>
      <c r="AK1036" s="234"/>
      <c r="AO1036" s="177"/>
      <c r="AP1036" s="201"/>
      <c r="AR1036" s="233"/>
    </row>
    <row r="1037" spans="4:44" s="181" customFormat="1">
      <c r="D1037" s="197"/>
      <c r="G1037" s="199"/>
      <c r="K1037" s="197"/>
      <c r="N1037" s="199"/>
      <c r="P1037" s="207"/>
      <c r="S1037" s="207"/>
      <c r="U1037" s="236"/>
      <c r="Z1037" s="197"/>
      <c r="AB1037" s="197"/>
      <c r="AD1037" s="197"/>
      <c r="AF1037" s="197"/>
      <c r="AH1037" s="197"/>
      <c r="AI1037" s="199"/>
      <c r="AK1037" s="234"/>
      <c r="AO1037" s="177"/>
      <c r="AP1037" s="201"/>
      <c r="AR1037" s="233"/>
    </row>
    <row r="1038" spans="4:44" s="181" customFormat="1">
      <c r="D1038" s="197"/>
      <c r="G1038" s="199"/>
      <c r="K1038" s="197"/>
      <c r="N1038" s="199"/>
      <c r="P1038" s="207"/>
      <c r="S1038" s="207"/>
      <c r="U1038" s="236"/>
      <c r="Z1038" s="197"/>
      <c r="AB1038" s="197"/>
      <c r="AD1038" s="197"/>
      <c r="AF1038" s="197"/>
      <c r="AH1038" s="197"/>
      <c r="AI1038" s="199"/>
      <c r="AK1038" s="234"/>
      <c r="AO1038" s="177"/>
      <c r="AP1038" s="201"/>
      <c r="AR1038" s="233"/>
    </row>
    <row r="1039" spans="4:44" s="181" customFormat="1">
      <c r="D1039" s="197"/>
      <c r="G1039" s="199"/>
      <c r="K1039" s="197"/>
      <c r="N1039" s="199"/>
      <c r="P1039" s="207"/>
      <c r="S1039" s="207"/>
      <c r="U1039" s="236"/>
      <c r="Z1039" s="197"/>
      <c r="AB1039" s="197"/>
      <c r="AD1039" s="197"/>
      <c r="AF1039" s="197"/>
      <c r="AH1039" s="197"/>
      <c r="AI1039" s="199"/>
      <c r="AK1039" s="234"/>
      <c r="AO1039" s="177"/>
      <c r="AP1039" s="201"/>
      <c r="AR1039" s="233"/>
    </row>
    <row r="1040" spans="4:44" s="181" customFormat="1">
      <c r="D1040" s="197"/>
      <c r="G1040" s="199"/>
      <c r="K1040" s="197"/>
      <c r="N1040" s="199"/>
      <c r="P1040" s="207"/>
      <c r="S1040" s="207"/>
      <c r="U1040" s="236"/>
      <c r="Z1040" s="197"/>
      <c r="AB1040" s="197"/>
      <c r="AD1040" s="197"/>
      <c r="AF1040" s="197"/>
      <c r="AH1040" s="197"/>
      <c r="AI1040" s="199"/>
      <c r="AK1040" s="234"/>
      <c r="AO1040" s="177"/>
      <c r="AP1040" s="201"/>
      <c r="AR1040" s="233"/>
    </row>
    <row r="1041" spans="4:44" s="181" customFormat="1">
      <c r="D1041" s="197"/>
      <c r="G1041" s="199"/>
      <c r="K1041" s="197"/>
      <c r="N1041" s="199"/>
      <c r="P1041" s="207"/>
      <c r="S1041" s="207"/>
      <c r="U1041" s="236"/>
      <c r="Z1041" s="197"/>
      <c r="AB1041" s="197"/>
      <c r="AD1041" s="197"/>
      <c r="AF1041" s="197"/>
      <c r="AH1041" s="197"/>
      <c r="AI1041" s="199"/>
      <c r="AK1041" s="234"/>
      <c r="AO1041" s="177"/>
      <c r="AP1041" s="201"/>
      <c r="AR1041" s="233"/>
    </row>
    <row r="1042" spans="4:44" s="181" customFormat="1">
      <c r="D1042" s="197"/>
      <c r="G1042" s="199"/>
      <c r="K1042" s="197"/>
      <c r="N1042" s="199"/>
      <c r="P1042" s="207"/>
      <c r="S1042" s="207"/>
      <c r="U1042" s="236"/>
      <c r="Z1042" s="197"/>
      <c r="AB1042" s="197"/>
      <c r="AD1042" s="197"/>
      <c r="AF1042" s="197"/>
      <c r="AH1042" s="197"/>
      <c r="AI1042" s="199"/>
      <c r="AK1042" s="234"/>
      <c r="AO1042" s="177"/>
      <c r="AP1042" s="201"/>
      <c r="AR1042" s="233"/>
    </row>
    <row r="1043" spans="4:44" s="181" customFormat="1">
      <c r="D1043" s="197"/>
      <c r="G1043" s="199"/>
      <c r="K1043" s="197"/>
      <c r="N1043" s="199"/>
      <c r="P1043" s="207"/>
      <c r="S1043" s="207"/>
      <c r="U1043" s="236"/>
      <c r="Z1043" s="197"/>
      <c r="AB1043" s="197"/>
      <c r="AD1043" s="197"/>
      <c r="AF1043" s="197"/>
      <c r="AH1043" s="197"/>
      <c r="AI1043" s="199"/>
      <c r="AK1043" s="234"/>
      <c r="AO1043" s="177"/>
      <c r="AP1043" s="201"/>
      <c r="AR1043" s="233"/>
    </row>
    <row r="1044" spans="4:44" s="181" customFormat="1">
      <c r="D1044" s="197"/>
      <c r="G1044" s="199"/>
      <c r="K1044" s="197"/>
      <c r="N1044" s="199"/>
      <c r="P1044" s="207"/>
      <c r="S1044" s="207"/>
      <c r="U1044" s="236"/>
      <c r="Z1044" s="197"/>
      <c r="AB1044" s="197"/>
      <c r="AD1044" s="197"/>
      <c r="AF1044" s="197"/>
      <c r="AH1044" s="197"/>
      <c r="AI1044" s="199"/>
      <c r="AK1044" s="234"/>
      <c r="AO1044" s="177"/>
      <c r="AP1044" s="201"/>
      <c r="AR1044" s="233"/>
    </row>
    <row r="1045" spans="4:44" s="181" customFormat="1">
      <c r="D1045" s="197"/>
      <c r="G1045" s="199"/>
      <c r="K1045" s="197"/>
      <c r="N1045" s="199"/>
      <c r="P1045" s="207"/>
      <c r="S1045" s="207"/>
      <c r="U1045" s="236"/>
      <c r="Z1045" s="197"/>
      <c r="AB1045" s="197"/>
      <c r="AD1045" s="197"/>
      <c r="AF1045" s="197"/>
      <c r="AH1045" s="197"/>
      <c r="AI1045" s="199"/>
      <c r="AK1045" s="234"/>
      <c r="AO1045" s="177"/>
      <c r="AP1045" s="201"/>
      <c r="AR1045" s="233"/>
    </row>
    <row r="1046" spans="4:44" s="181" customFormat="1">
      <c r="D1046" s="197"/>
      <c r="G1046" s="199"/>
      <c r="K1046" s="197"/>
      <c r="N1046" s="199"/>
      <c r="P1046" s="207"/>
      <c r="S1046" s="207"/>
      <c r="U1046" s="236"/>
      <c r="Z1046" s="197"/>
      <c r="AB1046" s="197"/>
      <c r="AD1046" s="197"/>
      <c r="AF1046" s="197"/>
      <c r="AH1046" s="197"/>
      <c r="AI1046" s="199"/>
      <c r="AK1046" s="234"/>
      <c r="AO1046" s="177"/>
      <c r="AP1046" s="201"/>
      <c r="AR1046" s="233"/>
    </row>
    <row r="1047" spans="4:44" s="181" customFormat="1">
      <c r="D1047" s="197"/>
      <c r="G1047" s="199"/>
      <c r="K1047" s="197"/>
      <c r="N1047" s="199"/>
      <c r="P1047" s="207"/>
      <c r="S1047" s="207"/>
      <c r="U1047" s="236"/>
      <c r="Z1047" s="197"/>
      <c r="AB1047" s="197"/>
      <c r="AD1047" s="197"/>
      <c r="AF1047" s="197"/>
      <c r="AH1047" s="197"/>
      <c r="AI1047" s="199"/>
      <c r="AK1047" s="234"/>
      <c r="AO1047" s="177"/>
      <c r="AP1047" s="201"/>
      <c r="AR1047" s="233"/>
    </row>
    <row r="1048" spans="4:44" s="181" customFormat="1">
      <c r="D1048" s="197"/>
      <c r="G1048" s="199"/>
      <c r="K1048" s="197"/>
      <c r="N1048" s="199"/>
      <c r="P1048" s="207"/>
      <c r="S1048" s="207"/>
      <c r="U1048" s="236"/>
      <c r="Z1048" s="197"/>
      <c r="AB1048" s="197"/>
      <c r="AD1048" s="197"/>
      <c r="AF1048" s="197"/>
      <c r="AH1048" s="197"/>
      <c r="AI1048" s="199"/>
      <c r="AK1048" s="234"/>
      <c r="AO1048" s="177"/>
      <c r="AP1048" s="201"/>
      <c r="AR1048" s="233"/>
    </row>
    <row r="1049" spans="4:44" s="181" customFormat="1">
      <c r="D1049" s="197"/>
      <c r="G1049" s="199"/>
      <c r="K1049" s="197"/>
      <c r="N1049" s="199"/>
      <c r="P1049" s="207"/>
      <c r="S1049" s="207"/>
      <c r="U1049" s="236"/>
      <c r="Z1049" s="197"/>
      <c r="AB1049" s="197"/>
      <c r="AD1049" s="197"/>
      <c r="AF1049" s="197"/>
      <c r="AH1049" s="197"/>
      <c r="AI1049" s="199"/>
      <c r="AK1049" s="234"/>
      <c r="AO1049" s="177"/>
      <c r="AP1049" s="201"/>
      <c r="AR1049" s="233"/>
    </row>
    <row r="1050" spans="4:44" s="181" customFormat="1">
      <c r="D1050" s="197"/>
      <c r="G1050" s="199"/>
      <c r="K1050" s="197"/>
      <c r="N1050" s="199"/>
      <c r="P1050" s="207"/>
      <c r="S1050" s="207"/>
      <c r="U1050" s="236"/>
      <c r="Z1050" s="197"/>
      <c r="AB1050" s="197"/>
      <c r="AD1050" s="197"/>
      <c r="AF1050" s="197"/>
      <c r="AH1050" s="197"/>
      <c r="AI1050" s="199"/>
      <c r="AK1050" s="234"/>
      <c r="AO1050" s="177"/>
      <c r="AP1050" s="201"/>
      <c r="AR1050" s="233"/>
    </row>
    <row r="1051" spans="4:44" s="181" customFormat="1">
      <c r="D1051" s="197"/>
      <c r="G1051" s="199"/>
      <c r="K1051" s="197"/>
      <c r="N1051" s="199"/>
      <c r="P1051" s="207"/>
      <c r="S1051" s="207"/>
      <c r="U1051" s="236"/>
      <c r="Z1051" s="197"/>
      <c r="AB1051" s="197"/>
      <c r="AD1051" s="197"/>
      <c r="AF1051" s="197"/>
      <c r="AH1051" s="197"/>
      <c r="AI1051" s="199"/>
      <c r="AK1051" s="234"/>
      <c r="AO1051" s="177"/>
      <c r="AP1051" s="201"/>
      <c r="AR1051" s="233"/>
    </row>
    <row r="1052" spans="4:44" s="181" customFormat="1">
      <c r="D1052" s="197"/>
      <c r="G1052" s="199"/>
      <c r="K1052" s="197"/>
      <c r="N1052" s="199"/>
      <c r="P1052" s="207"/>
      <c r="S1052" s="207"/>
      <c r="U1052" s="236"/>
      <c r="Z1052" s="197"/>
      <c r="AB1052" s="197"/>
      <c r="AD1052" s="197"/>
      <c r="AF1052" s="197"/>
      <c r="AH1052" s="197"/>
      <c r="AI1052" s="199"/>
      <c r="AK1052" s="234"/>
      <c r="AO1052" s="177"/>
      <c r="AP1052" s="201"/>
      <c r="AR1052" s="233"/>
    </row>
    <row r="1053" spans="4:44" s="181" customFormat="1">
      <c r="D1053" s="197"/>
      <c r="G1053" s="199"/>
      <c r="K1053" s="197"/>
      <c r="N1053" s="199"/>
      <c r="P1053" s="207"/>
      <c r="S1053" s="207"/>
      <c r="U1053" s="236"/>
      <c r="Z1053" s="197"/>
      <c r="AB1053" s="197"/>
      <c r="AD1053" s="197"/>
      <c r="AF1053" s="197"/>
      <c r="AH1053" s="197"/>
      <c r="AI1053" s="199"/>
      <c r="AK1053" s="234"/>
      <c r="AO1053" s="177"/>
      <c r="AP1053" s="201"/>
      <c r="AR1053" s="233"/>
    </row>
    <row r="1054" spans="4:44" s="181" customFormat="1">
      <c r="D1054" s="197"/>
      <c r="G1054" s="199"/>
      <c r="K1054" s="197"/>
      <c r="N1054" s="199"/>
      <c r="P1054" s="207"/>
      <c r="S1054" s="207"/>
      <c r="U1054" s="236"/>
      <c r="Z1054" s="197"/>
      <c r="AB1054" s="197"/>
      <c r="AD1054" s="197"/>
      <c r="AF1054" s="197"/>
      <c r="AH1054" s="197"/>
      <c r="AI1054" s="199"/>
      <c r="AK1054" s="234"/>
      <c r="AO1054" s="177"/>
      <c r="AP1054" s="201"/>
      <c r="AR1054" s="233"/>
    </row>
    <row r="1055" spans="4:44" s="181" customFormat="1">
      <c r="D1055" s="197"/>
      <c r="G1055" s="199"/>
      <c r="K1055" s="197"/>
      <c r="N1055" s="199"/>
      <c r="P1055" s="207"/>
      <c r="S1055" s="207"/>
      <c r="U1055" s="236"/>
      <c r="Z1055" s="197"/>
      <c r="AB1055" s="197"/>
      <c r="AD1055" s="197"/>
      <c r="AF1055" s="197"/>
      <c r="AH1055" s="197"/>
      <c r="AI1055" s="199"/>
      <c r="AK1055" s="234"/>
      <c r="AO1055" s="177"/>
      <c r="AP1055" s="201"/>
      <c r="AR1055" s="233"/>
    </row>
    <row r="1056" spans="4:44" s="181" customFormat="1">
      <c r="D1056" s="197"/>
      <c r="G1056" s="199"/>
      <c r="K1056" s="197"/>
      <c r="N1056" s="199"/>
      <c r="P1056" s="207"/>
      <c r="S1056" s="207"/>
      <c r="U1056" s="236"/>
      <c r="Z1056" s="197"/>
      <c r="AB1056" s="197"/>
      <c r="AD1056" s="197"/>
      <c r="AF1056" s="197"/>
      <c r="AH1056" s="197"/>
      <c r="AI1056" s="199"/>
      <c r="AK1056" s="234"/>
      <c r="AO1056" s="177"/>
      <c r="AP1056" s="201"/>
      <c r="AR1056" s="233"/>
    </row>
    <row r="1057" spans="4:44" s="181" customFormat="1">
      <c r="D1057" s="197"/>
      <c r="G1057" s="199"/>
      <c r="K1057" s="197"/>
      <c r="N1057" s="199"/>
      <c r="P1057" s="207"/>
      <c r="S1057" s="207"/>
      <c r="U1057" s="236"/>
      <c r="Z1057" s="197"/>
      <c r="AB1057" s="197"/>
      <c r="AD1057" s="197"/>
      <c r="AF1057" s="197"/>
      <c r="AH1057" s="197"/>
      <c r="AI1057" s="199"/>
      <c r="AK1057" s="234"/>
      <c r="AO1057" s="177"/>
      <c r="AP1057" s="201"/>
      <c r="AR1057" s="233"/>
    </row>
    <row r="1058" spans="4:44" s="181" customFormat="1">
      <c r="D1058" s="197"/>
      <c r="G1058" s="199"/>
      <c r="K1058" s="197"/>
      <c r="N1058" s="199"/>
      <c r="P1058" s="207"/>
      <c r="S1058" s="207"/>
      <c r="U1058" s="236"/>
      <c r="Z1058" s="197"/>
      <c r="AB1058" s="197"/>
      <c r="AD1058" s="197"/>
      <c r="AF1058" s="197"/>
      <c r="AH1058" s="197"/>
      <c r="AI1058" s="199"/>
      <c r="AK1058" s="234"/>
      <c r="AO1058" s="177"/>
      <c r="AP1058" s="201"/>
      <c r="AR1058" s="233"/>
    </row>
    <row r="1059" spans="4:44" s="181" customFormat="1">
      <c r="D1059" s="197"/>
      <c r="G1059" s="199"/>
      <c r="K1059" s="197"/>
      <c r="N1059" s="199"/>
      <c r="P1059" s="207"/>
      <c r="S1059" s="207"/>
      <c r="U1059" s="236"/>
      <c r="Z1059" s="197"/>
      <c r="AB1059" s="197"/>
      <c r="AD1059" s="197"/>
      <c r="AF1059" s="197"/>
      <c r="AH1059" s="197"/>
      <c r="AI1059" s="199"/>
      <c r="AK1059" s="234"/>
      <c r="AO1059" s="177"/>
      <c r="AP1059" s="201"/>
      <c r="AR1059" s="233"/>
    </row>
    <row r="1060" spans="4:44" s="181" customFormat="1">
      <c r="D1060" s="197"/>
      <c r="G1060" s="199"/>
      <c r="K1060" s="197"/>
      <c r="N1060" s="199"/>
      <c r="P1060" s="207"/>
      <c r="S1060" s="207"/>
      <c r="U1060" s="236"/>
      <c r="Z1060" s="197"/>
      <c r="AB1060" s="197"/>
      <c r="AD1060" s="197"/>
      <c r="AF1060" s="197"/>
      <c r="AH1060" s="197"/>
      <c r="AI1060" s="199"/>
      <c r="AK1060" s="234"/>
      <c r="AO1060" s="177"/>
      <c r="AP1060" s="201"/>
      <c r="AR1060" s="233"/>
    </row>
    <row r="1061" spans="4:44" s="181" customFormat="1">
      <c r="D1061" s="197"/>
      <c r="G1061" s="199"/>
      <c r="K1061" s="197"/>
      <c r="N1061" s="199"/>
      <c r="P1061" s="207"/>
      <c r="S1061" s="207"/>
      <c r="U1061" s="236"/>
      <c r="Z1061" s="197"/>
      <c r="AB1061" s="197"/>
      <c r="AD1061" s="197"/>
      <c r="AF1061" s="197"/>
      <c r="AH1061" s="197"/>
      <c r="AI1061" s="199"/>
      <c r="AK1061" s="234"/>
      <c r="AO1061" s="177"/>
      <c r="AP1061" s="201"/>
      <c r="AR1061" s="233"/>
    </row>
    <row r="1062" spans="4:44" s="181" customFormat="1">
      <c r="D1062" s="197"/>
      <c r="G1062" s="199"/>
      <c r="K1062" s="197"/>
      <c r="N1062" s="199"/>
      <c r="P1062" s="207"/>
      <c r="S1062" s="207"/>
      <c r="U1062" s="236"/>
      <c r="Z1062" s="197"/>
      <c r="AB1062" s="197"/>
      <c r="AD1062" s="197"/>
      <c r="AF1062" s="197"/>
      <c r="AH1062" s="197"/>
      <c r="AI1062" s="199"/>
      <c r="AK1062" s="234"/>
      <c r="AO1062" s="177"/>
      <c r="AP1062" s="201"/>
      <c r="AR1062" s="233"/>
    </row>
    <row r="1063" spans="4:44" s="181" customFormat="1">
      <c r="D1063" s="197"/>
      <c r="G1063" s="199"/>
      <c r="K1063" s="197"/>
      <c r="N1063" s="199"/>
      <c r="P1063" s="207"/>
      <c r="S1063" s="207"/>
      <c r="U1063" s="236"/>
      <c r="Z1063" s="197"/>
      <c r="AB1063" s="197"/>
      <c r="AD1063" s="197"/>
      <c r="AF1063" s="197"/>
      <c r="AH1063" s="197"/>
      <c r="AI1063" s="199"/>
      <c r="AK1063" s="234"/>
      <c r="AO1063" s="177"/>
      <c r="AP1063" s="201"/>
      <c r="AR1063" s="233"/>
    </row>
    <row r="1064" spans="4:44" s="181" customFormat="1">
      <c r="D1064" s="197"/>
      <c r="G1064" s="199"/>
      <c r="K1064" s="197"/>
      <c r="N1064" s="199"/>
      <c r="P1064" s="207"/>
      <c r="S1064" s="207"/>
      <c r="U1064" s="236"/>
      <c r="Z1064" s="197"/>
      <c r="AB1064" s="197"/>
      <c r="AD1064" s="197"/>
      <c r="AF1064" s="197"/>
      <c r="AH1064" s="197"/>
      <c r="AI1064" s="199"/>
      <c r="AK1064" s="234"/>
      <c r="AO1064" s="177"/>
      <c r="AP1064" s="201"/>
      <c r="AR1064" s="233"/>
    </row>
    <row r="1065" spans="4:44" s="181" customFormat="1">
      <c r="D1065" s="197"/>
      <c r="G1065" s="199"/>
      <c r="K1065" s="197"/>
      <c r="N1065" s="199"/>
      <c r="P1065" s="207"/>
      <c r="S1065" s="207"/>
      <c r="U1065" s="236"/>
      <c r="Z1065" s="197"/>
      <c r="AB1065" s="197"/>
      <c r="AD1065" s="197"/>
      <c r="AF1065" s="197"/>
      <c r="AH1065" s="197"/>
      <c r="AI1065" s="199"/>
      <c r="AK1065" s="234"/>
      <c r="AO1065" s="177"/>
      <c r="AP1065" s="201"/>
      <c r="AR1065" s="233"/>
    </row>
    <row r="1066" spans="4:44" s="181" customFormat="1">
      <c r="D1066" s="197"/>
      <c r="G1066" s="199"/>
      <c r="K1066" s="197"/>
      <c r="N1066" s="199"/>
      <c r="P1066" s="207"/>
      <c r="S1066" s="207"/>
      <c r="U1066" s="236"/>
      <c r="Z1066" s="197"/>
      <c r="AB1066" s="197"/>
      <c r="AD1066" s="197"/>
      <c r="AF1066" s="197"/>
      <c r="AH1066" s="197"/>
      <c r="AI1066" s="199"/>
      <c r="AK1066" s="234"/>
      <c r="AO1066" s="177"/>
      <c r="AP1066" s="201"/>
      <c r="AR1066" s="233"/>
    </row>
    <row r="1067" spans="4:44" s="181" customFormat="1">
      <c r="D1067" s="197"/>
      <c r="G1067" s="199"/>
      <c r="K1067" s="197"/>
      <c r="N1067" s="199"/>
      <c r="P1067" s="207"/>
      <c r="S1067" s="207"/>
      <c r="U1067" s="236"/>
      <c r="Z1067" s="197"/>
      <c r="AB1067" s="197"/>
      <c r="AD1067" s="197"/>
      <c r="AF1067" s="197"/>
      <c r="AH1067" s="197"/>
      <c r="AI1067" s="199"/>
      <c r="AK1067" s="234"/>
      <c r="AO1067" s="177"/>
      <c r="AP1067" s="201"/>
      <c r="AR1067" s="233"/>
    </row>
    <row r="1068" spans="4:44" s="181" customFormat="1">
      <c r="D1068" s="197"/>
      <c r="G1068" s="199"/>
      <c r="K1068" s="197"/>
      <c r="N1068" s="199"/>
      <c r="P1068" s="207"/>
      <c r="S1068" s="207"/>
      <c r="U1068" s="236"/>
      <c r="Z1068" s="197"/>
      <c r="AB1068" s="197"/>
      <c r="AD1068" s="197"/>
      <c r="AF1068" s="197"/>
      <c r="AH1068" s="197"/>
      <c r="AI1068" s="199"/>
      <c r="AK1068" s="234"/>
      <c r="AO1068" s="177"/>
      <c r="AP1068" s="201"/>
      <c r="AR1068" s="233"/>
    </row>
    <row r="1069" spans="4:44" s="181" customFormat="1">
      <c r="D1069" s="197"/>
      <c r="G1069" s="199"/>
      <c r="K1069" s="197"/>
      <c r="N1069" s="199"/>
      <c r="P1069" s="207"/>
      <c r="S1069" s="207"/>
      <c r="U1069" s="236"/>
      <c r="Z1069" s="197"/>
      <c r="AB1069" s="197"/>
      <c r="AD1069" s="197"/>
      <c r="AF1069" s="197"/>
      <c r="AH1069" s="197"/>
      <c r="AI1069" s="199"/>
      <c r="AK1069" s="234"/>
      <c r="AO1069" s="177"/>
      <c r="AP1069" s="201"/>
      <c r="AR1069" s="233"/>
    </row>
    <row r="1070" spans="4:44" s="181" customFormat="1">
      <c r="D1070" s="197"/>
      <c r="G1070" s="199"/>
      <c r="K1070" s="197"/>
      <c r="N1070" s="199"/>
      <c r="P1070" s="207"/>
      <c r="S1070" s="207"/>
      <c r="U1070" s="236"/>
      <c r="Z1070" s="197"/>
      <c r="AB1070" s="197"/>
      <c r="AD1070" s="197"/>
      <c r="AF1070" s="197"/>
      <c r="AH1070" s="197"/>
      <c r="AI1070" s="199"/>
      <c r="AK1070" s="234"/>
      <c r="AO1070" s="177"/>
      <c r="AP1070" s="201"/>
      <c r="AR1070" s="233"/>
    </row>
    <row r="1071" spans="4:44" s="181" customFormat="1">
      <c r="D1071" s="197"/>
      <c r="G1071" s="199"/>
      <c r="K1071" s="197"/>
      <c r="N1071" s="199"/>
      <c r="P1071" s="207"/>
      <c r="S1071" s="207"/>
      <c r="U1071" s="236"/>
      <c r="Z1071" s="197"/>
      <c r="AB1071" s="197"/>
      <c r="AD1071" s="197"/>
      <c r="AF1071" s="197"/>
      <c r="AH1071" s="197"/>
      <c r="AI1071" s="199"/>
      <c r="AK1071" s="234"/>
      <c r="AO1071" s="177"/>
      <c r="AP1071" s="201"/>
      <c r="AR1071" s="233"/>
    </row>
    <row r="1072" spans="4:44" s="181" customFormat="1">
      <c r="D1072" s="197"/>
      <c r="G1072" s="199"/>
      <c r="K1072" s="197"/>
      <c r="N1072" s="199"/>
      <c r="P1072" s="207"/>
      <c r="S1072" s="207"/>
      <c r="U1072" s="236"/>
      <c r="Z1072" s="197"/>
      <c r="AB1072" s="197"/>
      <c r="AD1072" s="197"/>
      <c r="AF1072" s="197"/>
      <c r="AH1072" s="197"/>
      <c r="AI1072" s="199"/>
      <c r="AK1072" s="234"/>
      <c r="AO1072" s="177"/>
      <c r="AP1072" s="201"/>
      <c r="AR1072" s="233"/>
    </row>
    <row r="1073" spans="4:44" s="181" customFormat="1">
      <c r="D1073" s="197"/>
      <c r="G1073" s="199"/>
      <c r="K1073" s="197"/>
      <c r="N1073" s="199"/>
      <c r="P1073" s="207"/>
      <c r="S1073" s="207"/>
      <c r="U1073" s="236"/>
      <c r="Z1073" s="197"/>
      <c r="AB1073" s="197"/>
      <c r="AD1073" s="197"/>
      <c r="AF1073" s="197"/>
      <c r="AH1073" s="197"/>
      <c r="AI1073" s="199"/>
      <c r="AK1073" s="234"/>
      <c r="AO1073" s="177"/>
      <c r="AP1073" s="201"/>
      <c r="AR1073" s="233"/>
    </row>
    <row r="1074" spans="4:44" s="181" customFormat="1">
      <c r="D1074" s="197"/>
      <c r="G1074" s="199"/>
      <c r="K1074" s="197"/>
      <c r="N1074" s="199"/>
      <c r="P1074" s="207"/>
      <c r="S1074" s="207"/>
      <c r="U1074" s="236"/>
      <c r="Z1074" s="197"/>
      <c r="AB1074" s="197"/>
      <c r="AD1074" s="197"/>
      <c r="AF1074" s="197"/>
      <c r="AH1074" s="197"/>
      <c r="AI1074" s="199"/>
      <c r="AK1074" s="234"/>
      <c r="AO1074" s="177"/>
      <c r="AP1074" s="201"/>
      <c r="AR1074" s="233"/>
    </row>
    <row r="1075" spans="4:44" s="181" customFormat="1">
      <c r="D1075" s="197"/>
      <c r="G1075" s="199"/>
      <c r="K1075" s="197"/>
      <c r="N1075" s="199"/>
      <c r="P1075" s="207"/>
      <c r="S1075" s="207"/>
      <c r="U1075" s="236"/>
      <c r="Z1075" s="197"/>
      <c r="AB1075" s="197"/>
      <c r="AD1075" s="197"/>
      <c r="AF1075" s="197"/>
      <c r="AH1075" s="197"/>
      <c r="AI1075" s="199"/>
      <c r="AK1075" s="234"/>
      <c r="AO1075" s="177"/>
      <c r="AP1075" s="201"/>
      <c r="AR1075" s="233"/>
    </row>
    <row r="1076" spans="4:44" s="181" customFormat="1">
      <c r="D1076" s="197"/>
      <c r="G1076" s="199"/>
      <c r="K1076" s="197"/>
      <c r="N1076" s="199"/>
      <c r="P1076" s="207"/>
      <c r="S1076" s="207"/>
      <c r="U1076" s="236"/>
      <c r="Z1076" s="197"/>
      <c r="AB1076" s="197"/>
      <c r="AD1076" s="197"/>
      <c r="AF1076" s="197"/>
      <c r="AH1076" s="197"/>
      <c r="AI1076" s="199"/>
      <c r="AK1076" s="234"/>
      <c r="AO1076" s="177"/>
      <c r="AP1076" s="201"/>
      <c r="AR1076" s="233"/>
    </row>
    <row r="1077" spans="4:44" s="181" customFormat="1">
      <c r="D1077" s="197"/>
      <c r="G1077" s="199"/>
      <c r="K1077" s="197"/>
      <c r="N1077" s="199"/>
      <c r="P1077" s="207"/>
      <c r="S1077" s="207"/>
      <c r="U1077" s="236"/>
      <c r="Z1077" s="197"/>
      <c r="AB1077" s="197"/>
      <c r="AD1077" s="197"/>
      <c r="AF1077" s="197"/>
      <c r="AH1077" s="197"/>
      <c r="AI1077" s="199"/>
      <c r="AK1077" s="234"/>
      <c r="AO1077" s="177"/>
      <c r="AP1077" s="201"/>
      <c r="AR1077" s="233"/>
    </row>
    <row r="1078" spans="4:44" s="181" customFormat="1">
      <c r="D1078" s="197"/>
      <c r="G1078" s="199"/>
      <c r="K1078" s="197"/>
      <c r="N1078" s="199"/>
      <c r="P1078" s="207"/>
      <c r="S1078" s="207"/>
      <c r="U1078" s="236"/>
      <c r="Z1078" s="197"/>
      <c r="AB1078" s="197"/>
      <c r="AD1078" s="197"/>
      <c r="AF1078" s="197"/>
      <c r="AH1078" s="197"/>
      <c r="AI1078" s="199"/>
      <c r="AK1078" s="234"/>
      <c r="AO1078" s="177"/>
      <c r="AP1078" s="201"/>
      <c r="AR1078" s="233"/>
    </row>
    <row r="1079" spans="4:44" s="181" customFormat="1">
      <c r="D1079" s="197"/>
      <c r="G1079" s="199"/>
      <c r="K1079" s="197"/>
      <c r="N1079" s="199"/>
      <c r="P1079" s="207"/>
      <c r="S1079" s="207"/>
      <c r="U1079" s="236"/>
      <c r="Z1079" s="197"/>
      <c r="AB1079" s="197"/>
      <c r="AD1079" s="197"/>
      <c r="AF1079" s="197"/>
      <c r="AH1079" s="197"/>
      <c r="AI1079" s="199"/>
      <c r="AK1079" s="234"/>
      <c r="AO1079" s="177"/>
      <c r="AP1079" s="201"/>
      <c r="AR1079" s="233"/>
    </row>
    <row r="1080" spans="4:44" s="181" customFormat="1">
      <c r="D1080" s="197"/>
      <c r="G1080" s="199"/>
      <c r="K1080" s="197"/>
      <c r="N1080" s="199"/>
      <c r="P1080" s="207"/>
      <c r="S1080" s="207"/>
      <c r="U1080" s="236"/>
      <c r="Z1080" s="197"/>
      <c r="AB1080" s="197"/>
      <c r="AD1080" s="197"/>
      <c r="AF1080" s="197"/>
      <c r="AH1080" s="197"/>
      <c r="AI1080" s="199"/>
      <c r="AK1080" s="234"/>
      <c r="AO1080" s="177"/>
      <c r="AP1080" s="201"/>
      <c r="AR1080" s="233"/>
    </row>
    <row r="1081" spans="4:44" s="181" customFormat="1">
      <c r="D1081" s="197"/>
      <c r="G1081" s="199"/>
      <c r="K1081" s="197"/>
      <c r="N1081" s="199"/>
      <c r="P1081" s="207"/>
      <c r="S1081" s="207"/>
      <c r="U1081" s="236"/>
      <c r="Z1081" s="197"/>
      <c r="AB1081" s="197"/>
      <c r="AD1081" s="197"/>
      <c r="AF1081" s="197"/>
      <c r="AH1081" s="197"/>
      <c r="AI1081" s="199"/>
      <c r="AK1081" s="234"/>
      <c r="AO1081" s="177"/>
      <c r="AP1081" s="201"/>
      <c r="AR1081" s="233"/>
    </row>
    <row r="1082" spans="4:44" s="181" customFormat="1">
      <c r="D1082" s="197"/>
      <c r="G1082" s="199"/>
      <c r="K1082" s="197"/>
      <c r="N1082" s="199"/>
      <c r="P1082" s="207"/>
      <c r="S1082" s="207"/>
      <c r="U1082" s="236"/>
      <c r="Z1082" s="197"/>
      <c r="AB1082" s="197"/>
      <c r="AD1082" s="197"/>
      <c r="AF1082" s="197"/>
      <c r="AH1082" s="197"/>
      <c r="AI1082" s="199"/>
      <c r="AK1082" s="234"/>
      <c r="AO1082" s="177"/>
      <c r="AP1082" s="201"/>
      <c r="AR1082" s="233"/>
    </row>
    <row r="1083" spans="4:44" s="181" customFormat="1">
      <c r="D1083" s="197"/>
      <c r="G1083" s="199"/>
      <c r="K1083" s="197"/>
      <c r="N1083" s="199"/>
      <c r="P1083" s="207"/>
      <c r="S1083" s="207"/>
      <c r="U1083" s="236"/>
      <c r="Z1083" s="197"/>
      <c r="AB1083" s="197"/>
      <c r="AD1083" s="197"/>
      <c r="AF1083" s="197"/>
      <c r="AH1083" s="197"/>
      <c r="AI1083" s="199"/>
      <c r="AK1083" s="234"/>
      <c r="AO1083" s="177"/>
      <c r="AP1083" s="201"/>
      <c r="AR1083" s="233"/>
    </row>
    <row r="1084" spans="4:44" s="181" customFormat="1">
      <c r="D1084" s="197"/>
      <c r="G1084" s="199"/>
      <c r="K1084" s="197"/>
      <c r="N1084" s="199"/>
      <c r="P1084" s="207"/>
      <c r="S1084" s="207"/>
      <c r="U1084" s="236"/>
      <c r="Z1084" s="197"/>
      <c r="AB1084" s="197"/>
      <c r="AD1084" s="197"/>
      <c r="AF1084" s="197"/>
      <c r="AH1084" s="197"/>
      <c r="AI1084" s="199"/>
      <c r="AK1084" s="234"/>
      <c r="AO1084" s="177"/>
      <c r="AP1084" s="201"/>
      <c r="AR1084" s="233"/>
    </row>
    <row r="1085" spans="4:44" s="181" customFormat="1">
      <c r="D1085" s="197"/>
      <c r="G1085" s="199"/>
      <c r="K1085" s="197"/>
      <c r="N1085" s="199"/>
      <c r="P1085" s="207"/>
      <c r="S1085" s="207"/>
      <c r="U1085" s="236"/>
      <c r="Z1085" s="197"/>
      <c r="AB1085" s="197"/>
      <c r="AD1085" s="197"/>
      <c r="AF1085" s="197"/>
      <c r="AH1085" s="197"/>
      <c r="AI1085" s="199"/>
      <c r="AK1085" s="234"/>
      <c r="AO1085" s="177"/>
      <c r="AP1085" s="201"/>
      <c r="AR1085" s="233"/>
    </row>
    <row r="1086" spans="4:44" s="181" customFormat="1">
      <c r="D1086" s="197"/>
      <c r="G1086" s="199"/>
      <c r="K1086" s="197"/>
      <c r="N1086" s="199"/>
      <c r="P1086" s="207"/>
      <c r="S1086" s="207"/>
      <c r="U1086" s="236"/>
      <c r="Z1086" s="197"/>
      <c r="AB1086" s="197"/>
      <c r="AD1086" s="197"/>
      <c r="AF1086" s="197"/>
      <c r="AH1086" s="197"/>
      <c r="AI1086" s="199"/>
      <c r="AK1086" s="234"/>
      <c r="AO1086" s="177"/>
      <c r="AP1086" s="201"/>
      <c r="AR1086" s="233"/>
    </row>
    <row r="1087" spans="4:44" s="181" customFormat="1">
      <c r="D1087" s="197"/>
      <c r="G1087" s="199"/>
      <c r="K1087" s="197"/>
      <c r="N1087" s="199"/>
      <c r="P1087" s="207"/>
      <c r="S1087" s="207"/>
      <c r="U1087" s="236"/>
      <c r="Z1087" s="197"/>
      <c r="AB1087" s="197"/>
      <c r="AD1087" s="197"/>
      <c r="AF1087" s="197"/>
      <c r="AH1087" s="197"/>
      <c r="AI1087" s="199"/>
      <c r="AK1087" s="234"/>
      <c r="AO1087" s="177"/>
      <c r="AP1087" s="201"/>
      <c r="AR1087" s="233"/>
    </row>
    <row r="1088" spans="4:44" s="181" customFormat="1">
      <c r="D1088" s="197"/>
      <c r="G1088" s="199"/>
      <c r="K1088" s="197"/>
      <c r="N1088" s="199"/>
      <c r="P1088" s="207"/>
      <c r="S1088" s="207"/>
      <c r="U1088" s="236"/>
      <c r="Z1088" s="197"/>
      <c r="AB1088" s="197"/>
      <c r="AD1088" s="197"/>
      <c r="AF1088" s="197"/>
      <c r="AH1088" s="197"/>
      <c r="AI1088" s="199"/>
      <c r="AK1088" s="234"/>
      <c r="AO1088" s="177"/>
      <c r="AP1088" s="201"/>
      <c r="AR1088" s="233"/>
    </row>
    <row r="1089" spans="4:44" s="181" customFormat="1">
      <c r="D1089" s="197"/>
      <c r="G1089" s="199"/>
      <c r="K1089" s="197"/>
      <c r="N1089" s="199"/>
      <c r="P1089" s="207"/>
      <c r="S1089" s="207"/>
      <c r="U1089" s="236"/>
      <c r="Z1089" s="197"/>
      <c r="AB1089" s="197"/>
      <c r="AD1089" s="197"/>
      <c r="AF1089" s="197"/>
      <c r="AH1089" s="197"/>
      <c r="AI1089" s="199"/>
      <c r="AK1089" s="234"/>
      <c r="AO1089" s="177"/>
      <c r="AP1089" s="201"/>
      <c r="AR1089" s="233"/>
    </row>
    <row r="1090" spans="4:44" s="181" customFormat="1">
      <c r="D1090" s="197"/>
      <c r="G1090" s="199"/>
      <c r="K1090" s="197"/>
      <c r="N1090" s="199"/>
      <c r="P1090" s="207"/>
      <c r="S1090" s="207"/>
      <c r="U1090" s="236"/>
      <c r="Z1090" s="197"/>
      <c r="AB1090" s="197"/>
      <c r="AD1090" s="197"/>
      <c r="AF1090" s="197"/>
      <c r="AH1090" s="197"/>
      <c r="AI1090" s="199"/>
      <c r="AK1090" s="234"/>
      <c r="AO1090" s="177"/>
      <c r="AP1090" s="201"/>
      <c r="AR1090" s="233"/>
    </row>
    <row r="1091" spans="4:44" s="181" customFormat="1">
      <c r="D1091" s="197"/>
      <c r="G1091" s="199"/>
      <c r="K1091" s="197"/>
      <c r="N1091" s="199"/>
      <c r="P1091" s="207"/>
      <c r="S1091" s="207"/>
      <c r="U1091" s="236"/>
      <c r="Z1091" s="197"/>
      <c r="AB1091" s="197"/>
      <c r="AD1091" s="197"/>
      <c r="AF1091" s="197"/>
      <c r="AH1091" s="197"/>
      <c r="AI1091" s="199"/>
      <c r="AK1091" s="234"/>
      <c r="AO1091" s="177"/>
      <c r="AP1091" s="201"/>
      <c r="AR1091" s="233"/>
    </row>
    <row r="1092" spans="4:44" s="181" customFormat="1">
      <c r="D1092" s="197"/>
      <c r="G1092" s="199"/>
      <c r="K1092" s="197"/>
      <c r="N1092" s="199"/>
      <c r="P1092" s="207"/>
      <c r="S1092" s="207"/>
      <c r="U1092" s="236"/>
      <c r="Z1092" s="197"/>
      <c r="AB1092" s="197"/>
      <c r="AD1092" s="197"/>
      <c r="AF1092" s="197"/>
      <c r="AH1092" s="197"/>
      <c r="AI1092" s="199"/>
      <c r="AK1092" s="234"/>
      <c r="AO1092" s="177"/>
      <c r="AP1092" s="201"/>
      <c r="AR1092" s="233"/>
    </row>
    <row r="1093" spans="4:44" s="181" customFormat="1">
      <c r="D1093" s="197"/>
      <c r="G1093" s="199"/>
      <c r="K1093" s="197"/>
      <c r="N1093" s="199"/>
      <c r="P1093" s="207"/>
      <c r="S1093" s="207"/>
      <c r="U1093" s="236"/>
      <c r="Z1093" s="197"/>
      <c r="AB1093" s="197"/>
      <c r="AD1093" s="197"/>
      <c r="AF1093" s="197"/>
      <c r="AH1093" s="197"/>
      <c r="AI1093" s="199"/>
      <c r="AK1093" s="234"/>
      <c r="AO1093" s="177"/>
      <c r="AP1093" s="201"/>
      <c r="AR1093" s="233"/>
    </row>
    <row r="1094" spans="4:44" s="181" customFormat="1">
      <c r="D1094" s="197"/>
      <c r="G1094" s="199"/>
      <c r="K1094" s="197"/>
      <c r="N1094" s="199"/>
      <c r="P1094" s="207"/>
      <c r="S1094" s="207"/>
      <c r="U1094" s="236"/>
      <c r="Z1094" s="197"/>
      <c r="AB1094" s="197"/>
      <c r="AD1094" s="197"/>
      <c r="AF1094" s="197"/>
      <c r="AH1094" s="197"/>
      <c r="AI1094" s="199"/>
      <c r="AK1094" s="234"/>
      <c r="AO1094" s="177"/>
      <c r="AP1094" s="201"/>
      <c r="AR1094" s="233"/>
    </row>
    <row r="1095" spans="4:44" s="181" customFormat="1">
      <c r="D1095" s="197"/>
      <c r="G1095" s="199"/>
      <c r="K1095" s="197"/>
      <c r="N1095" s="199"/>
      <c r="P1095" s="207"/>
      <c r="S1095" s="207"/>
      <c r="U1095" s="236"/>
      <c r="Z1095" s="197"/>
      <c r="AB1095" s="197"/>
      <c r="AD1095" s="197"/>
      <c r="AF1095" s="197"/>
      <c r="AH1095" s="197"/>
      <c r="AI1095" s="199"/>
      <c r="AK1095" s="234"/>
      <c r="AO1095" s="177"/>
      <c r="AP1095" s="201"/>
      <c r="AR1095" s="233"/>
    </row>
    <row r="1096" spans="4:44" s="181" customFormat="1">
      <c r="D1096" s="197"/>
      <c r="G1096" s="199"/>
      <c r="K1096" s="197"/>
      <c r="N1096" s="199"/>
      <c r="P1096" s="207"/>
      <c r="S1096" s="207"/>
      <c r="U1096" s="236"/>
      <c r="Z1096" s="197"/>
      <c r="AB1096" s="197"/>
      <c r="AD1096" s="197"/>
      <c r="AF1096" s="197"/>
      <c r="AH1096" s="197"/>
      <c r="AI1096" s="199"/>
      <c r="AK1096" s="234"/>
      <c r="AO1096" s="177"/>
      <c r="AP1096" s="201"/>
      <c r="AR1096" s="233"/>
    </row>
    <row r="1097" spans="4:44" s="181" customFormat="1">
      <c r="D1097" s="197"/>
      <c r="G1097" s="199"/>
      <c r="K1097" s="197"/>
      <c r="N1097" s="199"/>
      <c r="P1097" s="207"/>
      <c r="S1097" s="207"/>
      <c r="U1097" s="236"/>
      <c r="Z1097" s="197"/>
      <c r="AB1097" s="197"/>
      <c r="AD1097" s="197"/>
      <c r="AF1097" s="197"/>
      <c r="AH1097" s="197"/>
      <c r="AI1097" s="199"/>
      <c r="AK1097" s="234"/>
      <c r="AO1097" s="177"/>
      <c r="AP1097" s="201"/>
      <c r="AR1097" s="233"/>
    </row>
    <row r="1098" spans="4:44" s="181" customFormat="1">
      <c r="D1098" s="197"/>
      <c r="G1098" s="199"/>
      <c r="K1098" s="197"/>
      <c r="N1098" s="199"/>
      <c r="P1098" s="207"/>
      <c r="S1098" s="207"/>
      <c r="U1098" s="236"/>
      <c r="Z1098" s="197"/>
      <c r="AB1098" s="197"/>
      <c r="AD1098" s="197"/>
      <c r="AF1098" s="197"/>
      <c r="AH1098" s="197"/>
      <c r="AI1098" s="199"/>
      <c r="AK1098" s="234"/>
      <c r="AO1098" s="177"/>
      <c r="AP1098" s="201"/>
      <c r="AR1098" s="233"/>
    </row>
    <row r="1099" spans="4:44" s="181" customFormat="1">
      <c r="D1099" s="197"/>
      <c r="G1099" s="199"/>
      <c r="K1099" s="197"/>
      <c r="N1099" s="199"/>
      <c r="P1099" s="207"/>
      <c r="S1099" s="207"/>
      <c r="U1099" s="236"/>
      <c r="Z1099" s="197"/>
      <c r="AB1099" s="197"/>
      <c r="AD1099" s="197"/>
      <c r="AF1099" s="197"/>
      <c r="AH1099" s="197"/>
      <c r="AI1099" s="199"/>
      <c r="AK1099" s="234"/>
      <c r="AO1099" s="177"/>
      <c r="AP1099" s="201"/>
      <c r="AR1099" s="233"/>
    </row>
    <row r="1100" spans="4:44" s="181" customFormat="1">
      <c r="D1100" s="197"/>
      <c r="G1100" s="199"/>
      <c r="K1100" s="197"/>
      <c r="N1100" s="199"/>
      <c r="P1100" s="207"/>
      <c r="S1100" s="207"/>
      <c r="U1100" s="236"/>
      <c r="Z1100" s="197"/>
      <c r="AB1100" s="197"/>
      <c r="AD1100" s="197"/>
      <c r="AF1100" s="197"/>
      <c r="AH1100" s="197"/>
      <c r="AI1100" s="199"/>
      <c r="AK1100" s="234"/>
      <c r="AO1100" s="177"/>
      <c r="AP1100" s="201"/>
      <c r="AR1100" s="233"/>
    </row>
    <row r="1101" spans="4:44" s="181" customFormat="1">
      <c r="D1101" s="197"/>
      <c r="G1101" s="199"/>
      <c r="K1101" s="197"/>
      <c r="N1101" s="199"/>
      <c r="P1101" s="207"/>
      <c r="S1101" s="207"/>
      <c r="U1101" s="236"/>
      <c r="Z1101" s="197"/>
      <c r="AB1101" s="197"/>
      <c r="AD1101" s="197"/>
      <c r="AF1101" s="197"/>
      <c r="AH1101" s="197"/>
      <c r="AI1101" s="199"/>
      <c r="AK1101" s="234"/>
      <c r="AO1101" s="177"/>
      <c r="AP1101" s="201"/>
      <c r="AR1101" s="233"/>
    </row>
    <row r="1102" spans="4:44" s="181" customFormat="1">
      <c r="D1102" s="197"/>
      <c r="G1102" s="199"/>
      <c r="K1102" s="197"/>
      <c r="N1102" s="199"/>
      <c r="P1102" s="207"/>
      <c r="S1102" s="207"/>
      <c r="U1102" s="236"/>
      <c r="Z1102" s="197"/>
      <c r="AB1102" s="197"/>
      <c r="AD1102" s="197"/>
      <c r="AF1102" s="197"/>
      <c r="AH1102" s="197"/>
      <c r="AI1102" s="199"/>
      <c r="AK1102" s="234"/>
      <c r="AO1102" s="177"/>
      <c r="AP1102" s="201"/>
      <c r="AR1102" s="233"/>
    </row>
    <row r="1103" spans="4:44" s="181" customFormat="1">
      <c r="D1103" s="197"/>
      <c r="G1103" s="199"/>
      <c r="K1103" s="197"/>
      <c r="N1103" s="199"/>
      <c r="P1103" s="207"/>
      <c r="S1103" s="207"/>
      <c r="U1103" s="236"/>
      <c r="Z1103" s="197"/>
      <c r="AB1103" s="197"/>
      <c r="AD1103" s="197"/>
      <c r="AF1103" s="197"/>
      <c r="AH1103" s="197"/>
      <c r="AI1103" s="199"/>
      <c r="AK1103" s="234"/>
      <c r="AO1103" s="177"/>
      <c r="AP1103" s="201"/>
      <c r="AR1103" s="233"/>
    </row>
    <row r="1104" spans="4:44" s="181" customFormat="1">
      <c r="D1104" s="197"/>
      <c r="G1104" s="199"/>
      <c r="K1104" s="197"/>
      <c r="N1104" s="199"/>
      <c r="P1104" s="207"/>
      <c r="S1104" s="207"/>
      <c r="U1104" s="236"/>
      <c r="Z1104" s="197"/>
      <c r="AB1104" s="197"/>
      <c r="AD1104" s="197"/>
      <c r="AF1104" s="197"/>
      <c r="AH1104" s="197"/>
      <c r="AI1104" s="199"/>
      <c r="AK1104" s="234"/>
      <c r="AO1104" s="177"/>
      <c r="AP1104" s="201"/>
      <c r="AR1104" s="233"/>
    </row>
    <row r="1105" spans="4:44" s="181" customFormat="1">
      <c r="D1105" s="197"/>
      <c r="G1105" s="199"/>
      <c r="K1105" s="197"/>
      <c r="N1105" s="199"/>
      <c r="P1105" s="207"/>
      <c r="S1105" s="207"/>
      <c r="U1105" s="236"/>
      <c r="Z1105" s="197"/>
      <c r="AB1105" s="197"/>
      <c r="AD1105" s="197"/>
      <c r="AF1105" s="197"/>
      <c r="AH1105" s="197"/>
      <c r="AI1105" s="199"/>
      <c r="AK1105" s="234"/>
      <c r="AO1105" s="177"/>
      <c r="AP1105" s="201"/>
      <c r="AR1105" s="233"/>
    </row>
    <row r="1106" spans="4:44" s="181" customFormat="1">
      <c r="D1106" s="197"/>
      <c r="G1106" s="199"/>
      <c r="K1106" s="197"/>
      <c r="N1106" s="199"/>
      <c r="P1106" s="207"/>
      <c r="S1106" s="207"/>
      <c r="U1106" s="236"/>
      <c r="Z1106" s="197"/>
      <c r="AB1106" s="197"/>
      <c r="AD1106" s="197"/>
      <c r="AF1106" s="197"/>
      <c r="AH1106" s="197"/>
      <c r="AI1106" s="199"/>
      <c r="AK1106" s="234"/>
      <c r="AO1106" s="177"/>
      <c r="AP1106" s="201"/>
      <c r="AR1106" s="233"/>
    </row>
    <row r="1107" spans="4:44" s="181" customFormat="1">
      <c r="D1107" s="197"/>
      <c r="G1107" s="199"/>
      <c r="K1107" s="197"/>
      <c r="N1107" s="199"/>
      <c r="P1107" s="207"/>
      <c r="S1107" s="207"/>
      <c r="U1107" s="236"/>
      <c r="Z1107" s="197"/>
      <c r="AB1107" s="197"/>
      <c r="AD1107" s="197"/>
      <c r="AF1107" s="197"/>
      <c r="AH1107" s="197"/>
      <c r="AI1107" s="199"/>
      <c r="AK1107" s="234"/>
      <c r="AO1107" s="177"/>
      <c r="AP1107" s="201"/>
      <c r="AR1107" s="233"/>
    </row>
    <row r="1108" spans="4:44" s="181" customFormat="1">
      <c r="D1108" s="197"/>
      <c r="G1108" s="199"/>
      <c r="K1108" s="197"/>
      <c r="N1108" s="199"/>
      <c r="P1108" s="207"/>
      <c r="S1108" s="207"/>
      <c r="U1108" s="236"/>
      <c r="Z1108" s="197"/>
      <c r="AB1108" s="197"/>
      <c r="AD1108" s="197"/>
      <c r="AF1108" s="197"/>
      <c r="AH1108" s="197"/>
      <c r="AI1108" s="199"/>
      <c r="AK1108" s="234"/>
      <c r="AO1108" s="177"/>
      <c r="AP1108" s="201"/>
      <c r="AR1108" s="233"/>
    </row>
    <row r="1109" spans="4:44" s="181" customFormat="1">
      <c r="D1109" s="197"/>
      <c r="G1109" s="199"/>
      <c r="K1109" s="197"/>
      <c r="N1109" s="199"/>
      <c r="P1109" s="207"/>
      <c r="S1109" s="207"/>
      <c r="U1109" s="236"/>
      <c r="Z1109" s="197"/>
      <c r="AB1109" s="197"/>
      <c r="AD1109" s="197"/>
      <c r="AF1109" s="197"/>
      <c r="AH1109" s="197"/>
      <c r="AI1109" s="199"/>
      <c r="AK1109" s="234"/>
      <c r="AO1109" s="177"/>
      <c r="AP1109" s="201"/>
      <c r="AR1109" s="233"/>
    </row>
    <row r="1110" spans="4:44" s="181" customFormat="1">
      <c r="D1110" s="197"/>
      <c r="G1110" s="199"/>
      <c r="K1110" s="197"/>
      <c r="N1110" s="199"/>
      <c r="P1110" s="207"/>
      <c r="S1110" s="207"/>
      <c r="U1110" s="236"/>
      <c r="Z1110" s="197"/>
      <c r="AB1110" s="197"/>
      <c r="AD1110" s="197"/>
      <c r="AF1110" s="197"/>
      <c r="AH1110" s="197"/>
      <c r="AI1110" s="199"/>
      <c r="AK1110" s="234"/>
      <c r="AO1110" s="177"/>
      <c r="AP1110" s="201"/>
      <c r="AR1110" s="233"/>
    </row>
    <row r="1111" spans="4:44" s="181" customFormat="1">
      <c r="D1111" s="197"/>
      <c r="G1111" s="199"/>
      <c r="K1111" s="197"/>
      <c r="N1111" s="199"/>
      <c r="P1111" s="207"/>
      <c r="S1111" s="207"/>
      <c r="U1111" s="236"/>
      <c r="Z1111" s="197"/>
      <c r="AB1111" s="197"/>
      <c r="AD1111" s="197"/>
      <c r="AF1111" s="197"/>
      <c r="AH1111" s="197"/>
      <c r="AI1111" s="199"/>
      <c r="AK1111" s="234"/>
      <c r="AO1111" s="177"/>
      <c r="AP1111" s="201"/>
      <c r="AR1111" s="233"/>
    </row>
    <row r="1112" spans="4:44" s="181" customFormat="1">
      <c r="D1112" s="197"/>
      <c r="G1112" s="199"/>
      <c r="K1112" s="197"/>
      <c r="N1112" s="199"/>
      <c r="P1112" s="207"/>
      <c r="S1112" s="207"/>
      <c r="U1112" s="236"/>
      <c r="Z1112" s="197"/>
      <c r="AB1112" s="197"/>
      <c r="AD1112" s="197"/>
      <c r="AF1112" s="197"/>
      <c r="AH1112" s="197"/>
      <c r="AI1112" s="199"/>
      <c r="AK1112" s="234"/>
      <c r="AO1112" s="177"/>
      <c r="AP1112" s="201"/>
      <c r="AR1112" s="233"/>
    </row>
    <row r="1113" spans="4:44" s="181" customFormat="1">
      <c r="D1113" s="197"/>
      <c r="G1113" s="199"/>
      <c r="K1113" s="197"/>
      <c r="N1113" s="199"/>
      <c r="P1113" s="207"/>
      <c r="S1113" s="207"/>
      <c r="U1113" s="236"/>
      <c r="Z1113" s="197"/>
      <c r="AB1113" s="197"/>
      <c r="AD1113" s="197"/>
      <c r="AF1113" s="197"/>
      <c r="AH1113" s="197"/>
      <c r="AI1113" s="199"/>
      <c r="AK1113" s="234"/>
      <c r="AO1113" s="177"/>
      <c r="AP1113" s="201"/>
      <c r="AR1113" s="233"/>
    </row>
    <row r="1114" spans="4:44" s="181" customFormat="1">
      <c r="D1114" s="197"/>
      <c r="G1114" s="199"/>
      <c r="K1114" s="197"/>
      <c r="N1114" s="199"/>
      <c r="P1114" s="207"/>
      <c r="S1114" s="207"/>
      <c r="U1114" s="236"/>
      <c r="Z1114" s="197"/>
      <c r="AB1114" s="197"/>
      <c r="AD1114" s="197"/>
      <c r="AF1114" s="197"/>
      <c r="AH1114" s="197"/>
      <c r="AI1114" s="199"/>
      <c r="AK1114" s="234"/>
      <c r="AO1114" s="177"/>
      <c r="AP1114" s="201"/>
      <c r="AR1114" s="233"/>
    </row>
    <row r="1115" spans="4:44" s="181" customFormat="1">
      <c r="D1115" s="197"/>
      <c r="G1115" s="199"/>
      <c r="K1115" s="197"/>
      <c r="N1115" s="199"/>
      <c r="P1115" s="207"/>
      <c r="S1115" s="207"/>
      <c r="U1115" s="236"/>
      <c r="Z1115" s="197"/>
      <c r="AB1115" s="197"/>
      <c r="AD1115" s="197"/>
      <c r="AF1115" s="197"/>
      <c r="AH1115" s="197"/>
      <c r="AI1115" s="199"/>
      <c r="AK1115" s="234"/>
      <c r="AO1115" s="177"/>
      <c r="AP1115" s="201"/>
      <c r="AR1115" s="233"/>
    </row>
    <row r="1116" spans="4:44" s="181" customFormat="1">
      <c r="D1116" s="197"/>
      <c r="G1116" s="199"/>
      <c r="K1116" s="197"/>
      <c r="N1116" s="199"/>
      <c r="P1116" s="207"/>
      <c r="S1116" s="207"/>
      <c r="U1116" s="236"/>
      <c r="Z1116" s="197"/>
      <c r="AB1116" s="197"/>
      <c r="AD1116" s="197"/>
      <c r="AF1116" s="197"/>
      <c r="AH1116" s="197"/>
      <c r="AI1116" s="199"/>
      <c r="AK1116" s="234"/>
      <c r="AO1116" s="177"/>
      <c r="AP1116" s="201"/>
      <c r="AR1116" s="233"/>
    </row>
    <row r="1117" spans="4:44" s="181" customFormat="1">
      <c r="D1117" s="197"/>
      <c r="G1117" s="199"/>
      <c r="K1117" s="197"/>
      <c r="N1117" s="199"/>
      <c r="P1117" s="207"/>
      <c r="S1117" s="207"/>
      <c r="U1117" s="236"/>
      <c r="Z1117" s="197"/>
      <c r="AB1117" s="197"/>
      <c r="AD1117" s="197"/>
      <c r="AF1117" s="197"/>
      <c r="AH1117" s="197"/>
      <c r="AI1117" s="199"/>
      <c r="AK1117" s="234"/>
      <c r="AO1117" s="177"/>
      <c r="AP1117" s="201"/>
      <c r="AR1117" s="233"/>
    </row>
    <row r="1118" spans="4:44" s="181" customFormat="1">
      <c r="D1118" s="197"/>
      <c r="G1118" s="199"/>
      <c r="K1118" s="197"/>
      <c r="N1118" s="199"/>
      <c r="P1118" s="207"/>
      <c r="S1118" s="207"/>
      <c r="U1118" s="236"/>
      <c r="Z1118" s="197"/>
      <c r="AB1118" s="197"/>
      <c r="AD1118" s="197"/>
      <c r="AF1118" s="197"/>
      <c r="AH1118" s="197"/>
      <c r="AI1118" s="199"/>
      <c r="AK1118" s="234"/>
      <c r="AO1118" s="177"/>
      <c r="AP1118" s="201"/>
      <c r="AR1118" s="233"/>
    </row>
    <row r="1119" spans="4:44" s="181" customFormat="1">
      <c r="D1119" s="197"/>
      <c r="G1119" s="199"/>
      <c r="K1119" s="197"/>
      <c r="N1119" s="199"/>
      <c r="P1119" s="207"/>
      <c r="S1119" s="207"/>
      <c r="U1119" s="236"/>
      <c r="Z1119" s="197"/>
      <c r="AB1119" s="197"/>
      <c r="AD1119" s="197"/>
      <c r="AF1119" s="197"/>
      <c r="AH1119" s="197"/>
      <c r="AI1119" s="199"/>
      <c r="AK1119" s="234"/>
      <c r="AO1119" s="177"/>
      <c r="AP1119" s="201"/>
      <c r="AR1119" s="233"/>
    </row>
    <row r="1120" spans="4:44" s="181" customFormat="1">
      <c r="D1120" s="197"/>
      <c r="G1120" s="199"/>
      <c r="K1120" s="197"/>
      <c r="N1120" s="199"/>
      <c r="P1120" s="207"/>
      <c r="S1120" s="207"/>
      <c r="U1120" s="236"/>
      <c r="Z1120" s="197"/>
      <c r="AB1120" s="197"/>
      <c r="AD1120" s="197"/>
      <c r="AF1120" s="197"/>
      <c r="AH1120" s="197"/>
      <c r="AI1120" s="199"/>
      <c r="AK1120" s="234"/>
      <c r="AO1120" s="177"/>
      <c r="AP1120" s="201"/>
      <c r="AR1120" s="233"/>
    </row>
    <row r="1121" spans="4:44" s="181" customFormat="1">
      <c r="D1121" s="197"/>
      <c r="G1121" s="199"/>
      <c r="K1121" s="197"/>
      <c r="N1121" s="199"/>
      <c r="P1121" s="207"/>
      <c r="S1121" s="207"/>
      <c r="U1121" s="236"/>
      <c r="Z1121" s="197"/>
      <c r="AB1121" s="197"/>
      <c r="AD1121" s="197"/>
      <c r="AF1121" s="197"/>
      <c r="AH1121" s="197"/>
      <c r="AI1121" s="199"/>
      <c r="AK1121" s="234"/>
      <c r="AO1121" s="177"/>
      <c r="AP1121" s="201"/>
      <c r="AR1121" s="233"/>
    </row>
    <row r="1122" spans="4:44" s="181" customFormat="1">
      <c r="D1122" s="197"/>
      <c r="G1122" s="199"/>
      <c r="K1122" s="197"/>
      <c r="N1122" s="199"/>
      <c r="P1122" s="207"/>
      <c r="S1122" s="207"/>
      <c r="U1122" s="236"/>
      <c r="Z1122" s="197"/>
      <c r="AB1122" s="197"/>
      <c r="AD1122" s="197"/>
      <c r="AF1122" s="197"/>
      <c r="AH1122" s="197"/>
      <c r="AI1122" s="199"/>
      <c r="AK1122" s="234"/>
      <c r="AO1122" s="177"/>
      <c r="AP1122" s="201"/>
      <c r="AR1122" s="233"/>
    </row>
    <row r="1123" spans="4:44" s="181" customFormat="1">
      <c r="D1123" s="197"/>
      <c r="G1123" s="199"/>
      <c r="K1123" s="197"/>
      <c r="N1123" s="199"/>
      <c r="P1123" s="207"/>
      <c r="S1123" s="207"/>
      <c r="U1123" s="236"/>
      <c r="Z1123" s="197"/>
      <c r="AB1123" s="197"/>
      <c r="AD1123" s="197"/>
      <c r="AF1123" s="197"/>
      <c r="AH1123" s="197"/>
      <c r="AI1123" s="199"/>
      <c r="AK1123" s="234"/>
      <c r="AO1123" s="177"/>
      <c r="AP1123" s="201"/>
      <c r="AR1123" s="233"/>
    </row>
    <row r="1124" spans="4:44" s="181" customFormat="1">
      <c r="D1124" s="197"/>
      <c r="G1124" s="199"/>
      <c r="K1124" s="197"/>
      <c r="N1124" s="199"/>
      <c r="P1124" s="207"/>
      <c r="S1124" s="207"/>
      <c r="U1124" s="236"/>
      <c r="Z1124" s="197"/>
      <c r="AB1124" s="197"/>
      <c r="AD1124" s="197"/>
      <c r="AF1124" s="197"/>
      <c r="AH1124" s="197"/>
      <c r="AI1124" s="199"/>
      <c r="AK1124" s="234"/>
      <c r="AO1124" s="177"/>
      <c r="AP1124" s="201"/>
      <c r="AR1124" s="233"/>
    </row>
    <row r="1125" spans="4:44" s="181" customFormat="1">
      <c r="D1125" s="197"/>
      <c r="G1125" s="199"/>
      <c r="K1125" s="197"/>
      <c r="N1125" s="199"/>
      <c r="P1125" s="207"/>
      <c r="S1125" s="207"/>
      <c r="U1125" s="236"/>
      <c r="Z1125" s="197"/>
      <c r="AB1125" s="197"/>
      <c r="AD1125" s="197"/>
      <c r="AF1125" s="197"/>
      <c r="AH1125" s="197"/>
      <c r="AI1125" s="199"/>
      <c r="AK1125" s="234"/>
      <c r="AO1125" s="177"/>
      <c r="AP1125" s="201"/>
      <c r="AR1125" s="233"/>
    </row>
    <row r="1126" spans="4:44" s="181" customFormat="1">
      <c r="D1126" s="197"/>
      <c r="G1126" s="199"/>
      <c r="K1126" s="197"/>
      <c r="N1126" s="199"/>
      <c r="P1126" s="207"/>
      <c r="S1126" s="207"/>
      <c r="U1126" s="236"/>
      <c r="Z1126" s="197"/>
      <c r="AB1126" s="197"/>
      <c r="AD1126" s="197"/>
      <c r="AF1126" s="197"/>
      <c r="AH1126" s="197"/>
      <c r="AI1126" s="199"/>
      <c r="AK1126" s="234"/>
      <c r="AO1126" s="177"/>
      <c r="AP1126" s="201"/>
      <c r="AR1126" s="233"/>
    </row>
    <row r="1127" spans="4:44" s="181" customFormat="1">
      <c r="D1127" s="197"/>
      <c r="G1127" s="199"/>
      <c r="K1127" s="197"/>
      <c r="N1127" s="199"/>
      <c r="P1127" s="207"/>
      <c r="S1127" s="207"/>
      <c r="U1127" s="236"/>
      <c r="Z1127" s="197"/>
      <c r="AB1127" s="197"/>
      <c r="AD1127" s="197"/>
      <c r="AF1127" s="197"/>
      <c r="AH1127" s="197"/>
      <c r="AI1127" s="199"/>
      <c r="AK1127" s="234"/>
      <c r="AO1127" s="177"/>
      <c r="AP1127" s="201"/>
      <c r="AR1127" s="233"/>
    </row>
    <row r="1128" spans="4:44" s="181" customFormat="1">
      <c r="D1128" s="197"/>
      <c r="G1128" s="199"/>
      <c r="K1128" s="197"/>
      <c r="N1128" s="199"/>
      <c r="P1128" s="207"/>
      <c r="S1128" s="207"/>
      <c r="U1128" s="236"/>
      <c r="Z1128" s="197"/>
      <c r="AB1128" s="197"/>
      <c r="AD1128" s="197"/>
      <c r="AF1128" s="197"/>
      <c r="AH1128" s="197"/>
      <c r="AI1128" s="199"/>
      <c r="AK1128" s="234"/>
      <c r="AO1128" s="177"/>
      <c r="AP1128" s="201"/>
      <c r="AR1128" s="233"/>
    </row>
    <row r="1129" spans="4:44" s="181" customFormat="1">
      <c r="D1129" s="197"/>
      <c r="G1129" s="199"/>
      <c r="K1129" s="197"/>
      <c r="N1129" s="199"/>
      <c r="P1129" s="207"/>
      <c r="S1129" s="207"/>
      <c r="U1129" s="236"/>
      <c r="Z1129" s="197"/>
      <c r="AB1129" s="197"/>
      <c r="AD1129" s="197"/>
      <c r="AF1129" s="197"/>
      <c r="AH1129" s="197"/>
      <c r="AI1129" s="199"/>
      <c r="AK1129" s="234"/>
      <c r="AO1129" s="177"/>
      <c r="AP1129" s="201"/>
      <c r="AR1129" s="233"/>
    </row>
    <row r="1130" spans="4:44" s="181" customFormat="1">
      <c r="D1130" s="197"/>
      <c r="G1130" s="199"/>
      <c r="K1130" s="197"/>
      <c r="N1130" s="199"/>
      <c r="P1130" s="207"/>
      <c r="S1130" s="207"/>
      <c r="U1130" s="236"/>
      <c r="Z1130" s="197"/>
      <c r="AB1130" s="197"/>
      <c r="AD1130" s="197"/>
      <c r="AF1130" s="197"/>
      <c r="AH1130" s="197"/>
      <c r="AI1130" s="199"/>
      <c r="AK1130" s="234"/>
      <c r="AO1130" s="177"/>
      <c r="AP1130" s="201"/>
      <c r="AR1130" s="233"/>
    </row>
    <row r="1131" spans="4:44" s="181" customFormat="1">
      <c r="D1131" s="197"/>
      <c r="G1131" s="199"/>
      <c r="K1131" s="197"/>
      <c r="N1131" s="199"/>
      <c r="P1131" s="207"/>
      <c r="S1131" s="207"/>
      <c r="U1131" s="236"/>
      <c r="Z1131" s="197"/>
      <c r="AB1131" s="197"/>
      <c r="AD1131" s="197"/>
      <c r="AF1131" s="197"/>
      <c r="AH1131" s="197"/>
      <c r="AI1131" s="199"/>
      <c r="AK1131" s="234"/>
      <c r="AO1131" s="177"/>
      <c r="AP1131" s="201"/>
      <c r="AR1131" s="233"/>
    </row>
    <row r="1132" spans="4:44" s="181" customFormat="1">
      <c r="D1132" s="197"/>
      <c r="G1132" s="199"/>
      <c r="K1132" s="197"/>
      <c r="N1132" s="199"/>
      <c r="P1132" s="207"/>
      <c r="S1132" s="207"/>
      <c r="U1132" s="236"/>
      <c r="Z1132" s="197"/>
      <c r="AB1132" s="197"/>
      <c r="AD1132" s="197"/>
      <c r="AF1132" s="197"/>
      <c r="AH1132" s="197"/>
      <c r="AI1132" s="199"/>
      <c r="AK1132" s="234"/>
      <c r="AO1132" s="177"/>
      <c r="AP1132" s="201"/>
      <c r="AR1132" s="233"/>
    </row>
    <row r="1133" spans="4:44" s="181" customFormat="1">
      <c r="D1133" s="197"/>
      <c r="G1133" s="199"/>
      <c r="K1133" s="197"/>
      <c r="N1133" s="199"/>
      <c r="P1133" s="207"/>
      <c r="S1133" s="207"/>
      <c r="U1133" s="236"/>
      <c r="Z1133" s="197"/>
      <c r="AB1133" s="197"/>
      <c r="AD1133" s="197"/>
      <c r="AF1133" s="197"/>
      <c r="AH1133" s="197"/>
      <c r="AI1133" s="199"/>
      <c r="AK1133" s="234"/>
      <c r="AO1133" s="177"/>
      <c r="AP1133" s="201"/>
      <c r="AR1133" s="233"/>
    </row>
    <row r="1134" spans="4:44" s="181" customFormat="1">
      <c r="D1134" s="197"/>
      <c r="G1134" s="199"/>
      <c r="K1134" s="197"/>
      <c r="N1134" s="199"/>
      <c r="P1134" s="207"/>
      <c r="S1134" s="207"/>
      <c r="U1134" s="236"/>
      <c r="Z1134" s="197"/>
      <c r="AB1134" s="197"/>
      <c r="AD1134" s="197"/>
      <c r="AF1134" s="197"/>
      <c r="AH1134" s="197"/>
      <c r="AI1134" s="199"/>
      <c r="AK1134" s="234"/>
      <c r="AO1134" s="177"/>
      <c r="AP1134" s="201"/>
      <c r="AR1134" s="233"/>
    </row>
    <row r="1135" spans="4:44" s="181" customFormat="1">
      <c r="D1135" s="197"/>
      <c r="G1135" s="199"/>
      <c r="K1135" s="197"/>
      <c r="N1135" s="199"/>
      <c r="P1135" s="207"/>
      <c r="S1135" s="207"/>
      <c r="U1135" s="236"/>
      <c r="Z1135" s="197"/>
      <c r="AB1135" s="197"/>
      <c r="AD1135" s="197"/>
      <c r="AF1135" s="197"/>
      <c r="AH1135" s="197"/>
      <c r="AI1135" s="199"/>
      <c r="AK1135" s="234"/>
      <c r="AO1135" s="177"/>
      <c r="AP1135" s="201"/>
      <c r="AR1135" s="233"/>
    </row>
    <row r="1136" spans="4:44" s="181" customFormat="1">
      <c r="D1136" s="197"/>
      <c r="G1136" s="199"/>
      <c r="K1136" s="197"/>
      <c r="N1136" s="199"/>
      <c r="P1136" s="207"/>
      <c r="S1136" s="207"/>
      <c r="U1136" s="236"/>
      <c r="Z1136" s="197"/>
      <c r="AB1136" s="197"/>
      <c r="AD1136" s="197"/>
      <c r="AF1136" s="197"/>
      <c r="AH1136" s="197"/>
      <c r="AI1136" s="199"/>
      <c r="AK1136" s="234"/>
      <c r="AO1136" s="177"/>
      <c r="AP1136" s="201"/>
      <c r="AR1136" s="233"/>
    </row>
    <row r="1137" spans="4:44" s="181" customFormat="1">
      <c r="D1137" s="197"/>
      <c r="G1137" s="199"/>
      <c r="K1137" s="197"/>
      <c r="N1137" s="199"/>
      <c r="P1137" s="207"/>
      <c r="S1137" s="207"/>
      <c r="U1137" s="236"/>
      <c r="Z1137" s="197"/>
      <c r="AB1137" s="197"/>
      <c r="AD1137" s="197"/>
      <c r="AF1137" s="197"/>
      <c r="AH1137" s="197"/>
      <c r="AI1137" s="199"/>
      <c r="AK1137" s="234"/>
      <c r="AO1137" s="177"/>
      <c r="AP1137" s="201"/>
      <c r="AR1137" s="233"/>
    </row>
    <row r="1138" spans="4:44" s="181" customFormat="1">
      <c r="D1138" s="197"/>
      <c r="G1138" s="199"/>
      <c r="K1138" s="197"/>
      <c r="N1138" s="199"/>
      <c r="P1138" s="207"/>
      <c r="S1138" s="207"/>
      <c r="U1138" s="236"/>
      <c r="Z1138" s="197"/>
      <c r="AB1138" s="197"/>
      <c r="AD1138" s="197"/>
      <c r="AF1138" s="197"/>
      <c r="AH1138" s="197"/>
      <c r="AI1138" s="199"/>
      <c r="AK1138" s="234"/>
      <c r="AO1138" s="177"/>
      <c r="AP1138" s="201"/>
      <c r="AR1138" s="233"/>
    </row>
    <row r="1139" spans="4:44" s="181" customFormat="1">
      <c r="D1139" s="197"/>
      <c r="G1139" s="199"/>
      <c r="K1139" s="197"/>
      <c r="N1139" s="199"/>
      <c r="P1139" s="207"/>
      <c r="S1139" s="207"/>
      <c r="U1139" s="236"/>
      <c r="Z1139" s="197"/>
      <c r="AB1139" s="197"/>
      <c r="AD1139" s="197"/>
      <c r="AF1139" s="197"/>
      <c r="AH1139" s="197"/>
      <c r="AI1139" s="199"/>
      <c r="AK1139" s="234"/>
      <c r="AO1139" s="177"/>
      <c r="AP1139" s="201"/>
      <c r="AR1139" s="233"/>
    </row>
    <row r="1140" spans="4:44" s="181" customFormat="1">
      <c r="D1140" s="197"/>
      <c r="G1140" s="199"/>
      <c r="K1140" s="197"/>
      <c r="N1140" s="199"/>
      <c r="P1140" s="207"/>
      <c r="S1140" s="207"/>
      <c r="U1140" s="236"/>
      <c r="Z1140" s="197"/>
      <c r="AB1140" s="197"/>
      <c r="AD1140" s="197"/>
      <c r="AF1140" s="197"/>
      <c r="AH1140" s="197"/>
      <c r="AI1140" s="199"/>
      <c r="AK1140" s="234"/>
      <c r="AO1140" s="177"/>
      <c r="AP1140" s="201"/>
      <c r="AR1140" s="233"/>
    </row>
    <row r="1141" spans="4:44" s="181" customFormat="1">
      <c r="D1141" s="197"/>
      <c r="G1141" s="199"/>
      <c r="K1141" s="197"/>
      <c r="N1141" s="199"/>
      <c r="P1141" s="207"/>
      <c r="S1141" s="207"/>
      <c r="U1141" s="236"/>
      <c r="Z1141" s="197"/>
      <c r="AB1141" s="197"/>
      <c r="AD1141" s="197"/>
      <c r="AF1141" s="197"/>
      <c r="AH1141" s="197"/>
      <c r="AI1141" s="199"/>
      <c r="AK1141" s="234"/>
      <c r="AO1141" s="177"/>
      <c r="AP1141" s="201"/>
      <c r="AR1141" s="233"/>
    </row>
    <row r="1142" spans="4:44" s="181" customFormat="1">
      <c r="D1142" s="197"/>
      <c r="G1142" s="199"/>
      <c r="K1142" s="197"/>
      <c r="N1142" s="199"/>
      <c r="P1142" s="207"/>
      <c r="S1142" s="207"/>
      <c r="U1142" s="236"/>
      <c r="Z1142" s="197"/>
      <c r="AB1142" s="197"/>
      <c r="AD1142" s="197"/>
      <c r="AF1142" s="197"/>
      <c r="AH1142" s="197"/>
      <c r="AI1142" s="199"/>
      <c r="AK1142" s="234"/>
      <c r="AO1142" s="177"/>
      <c r="AP1142" s="201"/>
      <c r="AR1142" s="233"/>
    </row>
    <row r="1143" spans="4:44" s="181" customFormat="1">
      <c r="D1143" s="197"/>
      <c r="G1143" s="199"/>
      <c r="K1143" s="197"/>
      <c r="N1143" s="199"/>
      <c r="P1143" s="207"/>
      <c r="S1143" s="207"/>
      <c r="U1143" s="236"/>
      <c r="Z1143" s="197"/>
      <c r="AB1143" s="197"/>
      <c r="AD1143" s="197"/>
      <c r="AF1143" s="197"/>
      <c r="AH1143" s="197"/>
      <c r="AI1143" s="199"/>
      <c r="AK1143" s="234"/>
      <c r="AO1143" s="177"/>
      <c r="AP1143" s="201"/>
      <c r="AR1143" s="233"/>
    </row>
    <row r="1144" spans="4:44" s="181" customFormat="1">
      <c r="D1144" s="197"/>
      <c r="G1144" s="199"/>
      <c r="K1144" s="197"/>
      <c r="N1144" s="199"/>
      <c r="P1144" s="207"/>
      <c r="S1144" s="207"/>
      <c r="U1144" s="236"/>
      <c r="Z1144" s="197"/>
      <c r="AB1144" s="197"/>
      <c r="AD1144" s="197"/>
      <c r="AF1144" s="197"/>
      <c r="AH1144" s="197"/>
      <c r="AI1144" s="199"/>
      <c r="AK1144" s="234"/>
      <c r="AO1144" s="177"/>
      <c r="AP1144" s="201"/>
      <c r="AR1144" s="233"/>
    </row>
    <row r="1145" spans="4:44" s="181" customFormat="1">
      <c r="D1145" s="197"/>
      <c r="G1145" s="199"/>
      <c r="K1145" s="197"/>
      <c r="N1145" s="199"/>
      <c r="P1145" s="207"/>
      <c r="S1145" s="207"/>
      <c r="U1145" s="236"/>
      <c r="Z1145" s="197"/>
      <c r="AB1145" s="197"/>
      <c r="AD1145" s="197"/>
      <c r="AF1145" s="197"/>
      <c r="AH1145" s="197"/>
      <c r="AI1145" s="199"/>
      <c r="AK1145" s="234"/>
      <c r="AO1145" s="177"/>
      <c r="AP1145" s="201"/>
      <c r="AR1145" s="233"/>
    </row>
    <row r="1146" spans="4:44" s="181" customFormat="1">
      <c r="D1146" s="197"/>
      <c r="G1146" s="199"/>
      <c r="K1146" s="197"/>
      <c r="N1146" s="199"/>
      <c r="P1146" s="207"/>
      <c r="S1146" s="207"/>
      <c r="U1146" s="236"/>
      <c r="Z1146" s="197"/>
      <c r="AB1146" s="197"/>
      <c r="AD1146" s="197"/>
      <c r="AF1146" s="197"/>
      <c r="AH1146" s="197"/>
      <c r="AI1146" s="199"/>
      <c r="AK1146" s="234"/>
      <c r="AO1146" s="177"/>
      <c r="AP1146" s="201"/>
      <c r="AR1146" s="233"/>
    </row>
    <row r="1147" spans="4:44" s="181" customFormat="1">
      <c r="D1147" s="197"/>
      <c r="G1147" s="199"/>
      <c r="K1147" s="197"/>
      <c r="N1147" s="199"/>
      <c r="P1147" s="207"/>
      <c r="S1147" s="207"/>
      <c r="U1147" s="236"/>
      <c r="Z1147" s="197"/>
      <c r="AB1147" s="197"/>
      <c r="AD1147" s="197"/>
      <c r="AF1147" s="197"/>
      <c r="AH1147" s="197"/>
      <c r="AI1147" s="199"/>
      <c r="AK1147" s="234"/>
      <c r="AO1147" s="177"/>
      <c r="AP1147" s="201"/>
      <c r="AR1147" s="233"/>
    </row>
    <row r="1148" spans="4:44" s="181" customFormat="1">
      <c r="D1148" s="197"/>
      <c r="G1148" s="199"/>
      <c r="K1148" s="197"/>
      <c r="N1148" s="199"/>
      <c r="P1148" s="207"/>
      <c r="S1148" s="207"/>
      <c r="U1148" s="236"/>
      <c r="Z1148" s="197"/>
      <c r="AB1148" s="197"/>
      <c r="AD1148" s="197"/>
      <c r="AF1148" s="197"/>
      <c r="AH1148" s="197"/>
      <c r="AI1148" s="199"/>
      <c r="AK1148" s="234"/>
      <c r="AO1148" s="177"/>
      <c r="AP1148" s="201"/>
      <c r="AR1148" s="233"/>
    </row>
    <row r="1149" spans="4:44" s="181" customFormat="1">
      <c r="D1149" s="197"/>
      <c r="G1149" s="199"/>
      <c r="K1149" s="197"/>
      <c r="N1149" s="199"/>
      <c r="P1149" s="207"/>
      <c r="S1149" s="207"/>
      <c r="U1149" s="236"/>
      <c r="Z1149" s="197"/>
      <c r="AB1149" s="197"/>
      <c r="AD1149" s="197"/>
      <c r="AF1149" s="197"/>
      <c r="AH1149" s="197"/>
      <c r="AI1149" s="199"/>
      <c r="AK1149" s="234"/>
      <c r="AO1149" s="177"/>
      <c r="AP1149" s="201"/>
      <c r="AR1149" s="233"/>
    </row>
    <row r="1150" spans="4:44" s="181" customFormat="1">
      <c r="D1150" s="197"/>
      <c r="G1150" s="199"/>
      <c r="K1150" s="197"/>
      <c r="N1150" s="199"/>
      <c r="P1150" s="207"/>
      <c r="S1150" s="207"/>
      <c r="U1150" s="236"/>
      <c r="Z1150" s="197"/>
      <c r="AB1150" s="197"/>
      <c r="AD1150" s="197"/>
      <c r="AF1150" s="197"/>
      <c r="AH1150" s="197"/>
      <c r="AI1150" s="199"/>
      <c r="AK1150" s="234"/>
      <c r="AO1150" s="177"/>
      <c r="AP1150" s="201"/>
      <c r="AR1150" s="233"/>
    </row>
    <row r="1151" spans="4:44" s="181" customFormat="1">
      <c r="D1151" s="197"/>
      <c r="G1151" s="199"/>
      <c r="K1151" s="197"/>
      <c r="N1151" s="199"/>
      <c r="P1151" s="207"/>
      <c r="S1151" s="207"/>
      <c r="U1151" s="236"/>
      <c r="Z1151" s="197"/>
      <c r="AB1151" s="197"/>
      <c r="AD1151" s="197"/>
      <c r="AF1151" s="197"/>
      <c r="AH1151" s="197"/>
      <c r="AI1151" s="199"/>
      <c r="AK1151" s="234"/>
      <c r="AO1151" s="177"/>
      <c r="AP1151" s="201"/>
      <c r="AR1151" s="233"/>
    </row>
    <row r="1152" spans="4:44" s="181" customFormat="1">
      <c r="D1152" s="197"/>
      <c r="G1152" s="199"/>
      <c r="K1152" s="197"/>
      <c r="N1152" s="199"/>
      <c r="P1152" s="207"/>
      <c r="S1152" s="207"/>
      <c r="U1152" s="236"/>
      <c r="Z1152" s="197"/>
      <c r="AB1152" s="197"/>
      <c r="AD1152" s="197"/>
      <c r="AF1152" s="197"/>
      <c r="AH1152" s="197"/>
      <c r="AI1152" s="199"/>
      <c r="AK1152" s="234"/>
      <c r="AO1152" s="177"/>
      <c r="AP1152" s="201"/>
      <c r="AR1152" s="233"/>
    </row>
    <row r="1153" spans="4:44" s="181" customFormat="1">
      <c r="D1153" s="197"/>
      <c r="G1153" s="199"/>
      <c r="K1153" s="197"/>
      <c r="N1153" s="199"/>
      <c r="P1153" s="207"/>
      <c r="S1153" s="207"/>
      <c r="U1153" s="236"/>
      <c r="Z1153" s="197"/>
      <c r="AB1153" s="197"/>
      <c r="AD1153" s="197"/>
      <c r="AF1153" s="197"/>
      <c r="AH1153" s="197"/>
      <c r="AI1153" s="199"/>
      <c r="AK1153" s="234"/>
      <c r="AO1153" s="177"/>
      <c r="AP1153" s="201"/>
      <c r="AR1153" s="233"/>
    </row>
    <row r="1154" spans="4:44" s="181" customFormat="1">
      <c r="D1154" s="197"/>
      <c r="G1154" s="199"/>
      <c r="K1154" s="197"/>
      <c r="N1154" s="199"/>
      <c r="P1154" s="207"/>
      <c r="S1154" s="207"/>
      <c r="U1154" s="236"/>
      <c r="Z1154" s="197"/>
      <c r="AB1154" s="197"/>
      <c r="AD1154" s="197"/>
      <c r="AF1154" s="197"/>
      <c r="AH1154" s="197"/>
      <c r="AI1154" s="199"/>
      <c r="AK1154" s="234"/>
      <c r="AO1154" s="177"/>
      <c r="AP1154" s="201"/>
      <c r="AR1154" s="233"/>
    </row>
    <row r="1155" spans="4:44" s="181" customFormat="1">
      <c r="D1155" s="197"/>
      <c r="G1155" s="199"/>
      <c r="K1155" s="197"/>
      <c r="N1155" s="199"/>
      <c r="P1155" s="207"/>
      <c r="S1155" s="207"/>
      <c r="U1155" s="236"/>
      <c r="Z1155" s="197"/>
      <c r="AB1155" s="197"/>
      <c r="AD1155" s="197"/>
      <c r="AF1155" s="197"/>
      <c r="AH1155" s="197"/>
      <c r="AI1155" s="199"/>
      <c r="AK1155" s="234"/>
      <c r="AO1155" s="177"/>
      <c r="AP1155" s="201"/>
      <c r="AR1155" s="233"/>
    </row>
    <row r="1156" spans="4:44" s="181" customFormat="1">
      <c r="D1156" s="197"/>
      <c r="G1156" s="199"/>
      <c r="K1156" s="197"/>
      <c r="N1156" s="199"/>
      <c r="P1156" s="207"/>
      <c r="S1156" s="207"/>
      <c r="U1156" s="236"/>
      <c r="Z1156" s="197"/>
      <c r="AB1156" s="197"/>
      <c r="AD1156" s="197"/>
      <c r="AF1156" s="197"/>
      <c r="AH1156" s="197"/>
      <c r="AI1156" s="199"/>
      <c r="AK1156" s="234"/>
      <c r="AO1156" s="177"/>
      <c r="AP1156" s="201"/>
      <c r="AR1156" s="233"/>
    </row>
    <row r="1157" spans="4:44" s="181" customFormat="1">
      <c r="D1157" s="197"/>
      <c r="G1157" s="199"/>
      <c r="K1157" s="197"/>
      <c r="N1157" s="199"/>
      <c r="P1157" s="207"/>
      <c r="S1157" s="207"/>
      <c r="U1157" s="236"/>
      <c r="Z1157" s="197"/>
      <c r="AB1157" s="197"/>
      <c r="AD1157" s="197"/>
      <c r="AF1157" s="197"/>
      <c r="AH1157" s="197"/>
      <c r="AI1157" s="199"/>
      <c r="AK1157" s="234"/>
      <c r="AO1157" s="177"/>
      <c r="AP1157" s="201"/>
      <c r="AR1157" s="233"/>
    </row>
    <row r="1158" spans="4:44" s="181" customFormat="1">
      <c r="D1158" s="197"/>
      <c r="G1158" s="199"/>
      <c r="K1158" s="197"/>
      <c r="N1158" s="199"/>
      <c r="P1158" s="207"/>
      <c r="S1158" s="207"/>
      <c r="U1158" s="236"/>
      <c r="Z1158" s="197"/>
      <c r="AB1158" s="197"/>
      <c r="AD1158" s="197"/>
      <c r="AF1158" s="197"/>
      <c r="AH1158" s="197"/>
      <c r="AI1158" s="199"/>
      <c r="AK1158" s="234"/>
      <c r="AO1158" s="177"/>
      <c r="AP1158" s="201"/>
      <c r="AR1158" s="233"/>
    </row>
    <row r="1159" spans="4:44" s="181" customFormat="1">
      <c r="D1159" s="197"/>
      <c r="G1159" s="199"/>
      <c r="K1159" s="197"/>
      <c r="N1159" s="199"/>
      <c r="P1159" s="207"/>
      <c r="S1159" s="207"/>
      <c r="U1159" s="236"/>
      <c r="Z1159" s="197"/>
      <c r="AB1159" s="197"/>
      <c r="AD1159" s="197"/>
      <c r="AF1159" s="197"/>
      <c r="AH1159" s="197"/>
      <c r="AI1159" s="199"/>
      <c r="AK1159" s="234"/>
      <c r="AO1159" s="177"/>
      <c r="AP1159" s="201"/>
      <c r="AR1159" s="233"/>
    </row>
    <row r="1160" spans="4:44" s="181" customFormat="1">
      <c r="D1160" s="197"/>
      <c r="G1160" s="199"/>
      <c r="K1160" s="197"/>
      <c r="N1160" s="199"/>
      <c r="P1160" s="207"/>
      <c r="S1160" s="207"/>
      <c r="U1160" s="236"/>
      <c r="Z1160" s="197"/>
      <c r="AB1160" s="197"/>
      <c r="AD1160" s="197"/>
      <c r="AF1160" s="197"/>
      <c r="AH1160" s="197"/>
      <c r="AI1160" s="199"/>
      <c r="AK1160" s="234"/>
      <c r="AO1160" s="177"/>
      <c r="AP1160" s="201"/>
      <c r="AR1160" s="233"/>
    </row>
    <row r="1161" spans="4:44" s="181" customFormat="1">
      <c r="D1161" s="197"/>
      <c r="G1161" s="199"/>
      <c r="K1161" s="197"/>
      <c r="N1161" s="199"/>
      <c r="P1161" s="207"/>
      <c r="S1161" s="207"/>
      <c r="U1161" s="236"/>
      <c r="Z1161" s="197"/>
      <c r="AB1161" s="197"/>
      <c r="AD1161" s="197"/>
      <c r="AF1161" s="197"/>
      <c r="AH1161" s="197"/>
      <c r="AI1161" s="199"/>
      <c r="AK1161" s="234"/>
      <c r="AO1161" s="177"/>
      <c r="AP1161" s="201"/>
      <c r="AR1161" s="233"/>
    </row>
    <row r="1162" spans="4:44" s="181" customFormat="1">
      <c r="D1162" s="197"/>
      <c r="G1162" s="199"/>
      <c r="K1162" s="197"/>
      <c r="N1162" s="199"/>
      <c r="P1162" s="207"/>
      <c r="S1162" s="207"/>
      <c r="U1162" s="236"/>
      <c r="Z1162" s="197"/>
      <c r="AB1162" s="197"/>
      <c r="AD1162" s="197"/>
      <c r="AF1162" s="197"/>
      <c r="AH1162" s="197"/>
      <c r="AI1162" s="199"/>
      <c r="AK1162" s="234"/>
      <c r="AO1162" s="177"/>
      <c r="AP1162" s="201"/>
      <c r="AR1162" s="233"/>
    </row>
    <row r="1163" spans="4:44" s="181" customFormat="1">
      <c r="D1163" s="197"/>
      <c r="G1163" s="199"/>
      <c r="K1163" s="197"/>
      <c r="N1163" s="199"/>
      <c r="P1163" s="207"/>
      <c r="S1163" s="207"/>
      <c r="U1163" s="236"/>
      <c r="Z1163" s="197"/>
      <c r="AB1163" s="197"/>
      <c r="AD1163" s="197"/>
      <c r="AF1163" s="197"/>
      <c r="AH1163" s="197"/>
      <c r="AI1163" s="199"/>
      <c r="AK1163" s="234"/>
      <c r="AO1163" s="177"/>
      <c r="AP1163" s="201"/>
      <c r="AR1163" s="233"/>
    </row>
    <row r="1164" spans="4:44" s="181" customFormat="1">
      <c r="D1164" s="197"/>
      <c r="G1164" s="199"/>
      <c r="K1164" s="197"/>
      <c r="N1164" s="199"/>
      <c r="P1164" s="207"/>
      <c r="S1164" s="207"/>
      <c r="U1164" s="236"/>
      <c r="Z1164" s="197"/>
      <c r="AB1164" s="197"/>
      <c r="AD1164" s="197"/>
      <c r="AF1164" s="197"/>
      <c r="AH1164" s="197"/>
      <c r="AI1164" s="199"/>
      <c r="AK1164" s="234"/>
      <c r="AO1164" s="177"/>
      <c r="AP1164" s="201"/>
      <c r="AR1164" s="233"/>
    </row>
    <row r="1165" spans="4:44" s="181" customFormat="1">
      <c r="D1165" s="197"/>
      <c r="G1165" s="199"/>
      <c r="K1165" s="197"/>
      <c r="N1165" s="199"/>
      <c r="P1165" s="207"/>
      <c r="S1165" s="207"/>
      <c r="U1165" s="236"/>
      <c r="Z1165" s="197"/>
      <c r="AB1165" s="197"/>
      <c r="AD1165" s="197"/>
      <c r="AF1165" s="197"/>
      <c r="AH1165" s="197"/>
      <c r="AI1165" s="199"/>
      <c r="AK1165" s="234"/>
      <c r="AO1165" s="177"/>
      <c r="AP1165" s="201"/>
      <c r="AR1165" s="233"/>
    </row>
    <row r="1166" spans="4:44" s="181" customFormat="1">
      <c r="D1166" s="197"/>
      <c r="G1166" s="199"/>
      <c r="K1166" s="197"/>
      <c r="N1166" s="199"/>
      <c r="P1166" s="207"/>
      <c r="S1166" s="207"/>
      <c r="U1166" s="236"/>
      <c r="Z1166" s="197"/>
      <c r="AB1166" s="197"/>
      <c r="AD1166" s="197"/>
      <c r="AF1166" s="197"/>
      <c r="AH1166" s="197"/>
      <c r="AI1166" s="199"/>
      <c r="AK1166" s="234"/>
      <c r="AO1166" s="177"/>
      <c r="AP1166" s="201"/>
      <c r="AR1166" s="233"/>
    </row>
    <row r="1167" spans="4:44" s="181" customFormat="1">
      <c r="D1167" s="197"/>
      <c r="G1167" s="199"/>
      <c r="K1167" s="197"/>
      <c r="N1167" s="199"/>
      <c r="P1167" s="207"/>
      <c r="S1167" s="207"/>
      <c r="U1167" s="236"/>
      <c r="Z1167" s="197"/>
      <c r="AB1167" s="197"/>
      <c r="AD1167" s="197"/>
      <c r="AF1167" s="197"/>
      <c r="AH1167" s="197"/>
      <c r="AI1167" s="199"/>
      <c r="AK1167" s="234"/>
      <c r="AO1167" s="177"/>
      <c r="AP1167" s="201"/>
      <c r="AR1167" s="233"/>
    </row>
    <row r="1168" spans="4:44" s="181" customFormat="1">
      <c r="D1168" s="197"/>
      <c r="G1168" s="199"/>
      <c r="K1168" s="197"/>
      <c r="N1168" s="199"/>
      <c r="P1168" s="207"/>
      <c r="S1168" s="207"/>
      <c r="U1168" s="236"/>
      <c r="Z1168" s="197"/>
      <c r="AB1168" s="197"/>
      <c r="AD1168" s="197"/>
      <c r="AF1168" s="197"/>
      <c r="AH1168" s="197"/>
      <c r="AI1168" s="199"/>
      <c r="AK1168" s="234"/>
      <c r="AO1168" s="177"/>
      <c r="AP1168" s="201"/>
      <c r="AR1168" s="233"/>
    </row>
    <row r="1169" spans="4:44" s="181" customFormat="1">
      <c r="D1169" s="197"/>
      <c r="G1169" s="199"/>
      <c r="K1169" s="197"/>
      <c r="N1169" s="199"/>
      <c r="P1169" s="207"/>
      <c r="S1169" s="207"/>
      <c r="U1169" s="236"/>
      <c r="Z1169" s="197"/>
      <c r="AB1169" s="197"/>
      <c r="AD1169" s="197"/>
      <c r="AF1169" s="197"/>
      <c r="AH1169" s="197"/>
      <c r="AI1169" s="199"/>
      <c r="AK1169" s="234"/>
      <c r="AO1169" s="177"/>
      <c r="AP1169" s="201"/>
      <c r="AR1169" s="233"/>
    </row>
    <row r="1170" spans="4:44" s="181" customFormat="1">
      <c r="D1170" s="197"/>
      <c r="G1170" s="199"/>
      <c r="K1170" s="197"/>
      <c r="N1170" s="199"/>
      <c r="P1170" s="207"/>
      <c r="S1170" s="207"/>
      <c r="U1170" s="236"/>
      <c r="Z1170" s="197"/>
      <c r="AB1170" s="197"/>
      <c r="AD1170" s="197"/>
      <c r="AF1170" s="197"/>
      <c r="AH1170" s="197"/>
      <c r="AI1170" s="199"/>
      <c r="AK1170" s="234"/>
      <c r="AO1170" s="177"/>
      <c r="AP1170" s="201"/>
      <c r="AR1170" s="233"/>
    </row>
    <row r="1171" spans="4:44" s="181" customFormat="1">
      <c r="D1171" s="197"/>
      <c r="G1171" s="199"/>
      <c r="K1171" s="197"/>
      <c r="N1171" s="199"/>
      <c r="P1171" s="207"/>
      <c r="S1171" s="207"/>
      <c r="U1171" s="236"/>
      <c r="Z1171" s="197"/>
      <c r="AB1171" s="197"/>
      <c r="AD1171" s="197"/>
      <c r="AF1171" s="197"/>
      <c r="AH1171" s="197"/>
      <c r="AI1171" s="199"/>
      <c r="AK1171" s="234"/>
      <c r="AO1171" s="177"/>
      <c r="AP1171" s="201"/>
      <c r="AR1171" s="233"/>
    </row>
    <row r="1172" spans="4:44" s="181" customFormat="1">
      <c r="D1172" s="197"/>
      <c r="G1172" s="199"/>
      <c r="K1172" s="197"/>
      <c r="N1172" s="199"/>
      <c r="P1172" s="207"/>
      <c r="S1172" s="207"/>
      <c r="U1172" s="236"/>
      <c r="Z1172" s="197"/>
      <c r="AB1172" s="197"/>
      <c r="AD1172" s="197"/>
      <c r="AF1172" s="197"/>
      <c r="AH1172" s="197"/>
      <c r="AI1172" s="199"/>
      <c r="AK1172" s="234"/>
      <c r="AO1172" s="177"/>
      <c r="AP1172" s="201"/>
      <c r="AR1172" s="233"/>
    </row>
    <row r="1173" spans="4:44" s="181" customFormat="1">
      <c r="D1173" s="197"/>
      <c r="G1173" s="199"/>
      <c r="K1173" s="197"/>
      <c r="N1173" s="199"/>
      <c r="P1173" s="207"/>
      <c r="S1173" s="207"/>
      <c r="U1173" s="236"/>
      <c r="Z1173" s="197"/>
      <c r="AB1173" s="197"/>
      <c r="AD1173" s="197"/>
      <c r="AF1173" s="197"/>
      <c r="AH1173" s="197"/>
      <c r="AI1173" s="199"/>
      <c r="AK1173" s="234"/>
      <c r="AO1173" s="177"/>
      <c r="AP1173" s="201"/>
      <c r="AR1173" s="233"/>
    </row>
    <row r="1174" spans="4:44" s="181" customFormat="1">
      <c r="D1174" s="197"/>
      <c r="G1174" s="199"/>
      <c r="K1174" s="197"/>
      <c r="N1174" s="199"/>
      <c r="P1174" s="207"/>
      <c r="S1174" s="207"/>
      <c r="U1174" s="236"/>
      <c r="Z1174" s="197"/>
      <c r="AB1174" s="197"/>
      <c r="AD1174" s="197"/>
      <c r="AF1174" s="197"/>
      <c r="AH1174" s="197"/>
      <c r="AI1174" s="199"/>
      <c r="AK1174" s="234"/>
      <c r="AO1174" s="177"/>
      <c r="AP1174" s="201"/>
      <c r="AR1174" s="233"/>
    </row>
    <row r="1175" spans="4:44" s="181" customFormat="1">
      <c r="D1175" s="197"/>
      <c r="G1175" s="199"/>
      <c r="K1175" s="197"/>
      <c r="N1175" s="199"/>
      <c r="P1175" s="207"/>
      <c r="S1175" s="207"/>
      <c r="U1175" s="236"/>
      <c r="Z1175" s="197"/>
      <c r="AB1175" s="197"/>
      <c r="AD1175" s="197"/>
      <c r="AF1175" s="197"/>
      <c r="AH1175" s="197"/>
      <c r="AI1175" s="199"/>
      <c r="AK1175" s="234"/>
      <c r="AO1175" s="177"/>
      <c r="AP1175" s="201"/>
      <c r="AR1175" s="233"/>
    </row>
    <row r="1176" spans="4:44" s="181" customFormat="1">
      <c r="D1176" s="197"/>
      <c r="G1176" s="199"/>
      <c r="K1176" s="197"/>
      <c r="N1176" s="199"/>
      <c r="P1176" s="207"/>
      <c r="S1176" s="207"/>
      <c r="U1176" s="236"/>
      <c r="Z1176" s="197"/>
      <c r="AB1176" s="197"/>
      <c r="AD1176" s="197"/>
      <c r="AF1176" s="197"/>
      <c r="AH1176" s="197"/>
      <c r="AI1176" s="199"/>
      <c r="AK1176" s="234"/>
      <c r="AO1176" s="177"/>
      <c r="AP1176" s="201"/>
      <c r="AR1176" s="233"/>
    </row>
    <row r="1177" spans="4:44" s="181" customFormat="1">
      <c r="D1177" s="197"/>
      <c r="G1177" s="199"/>
      <c r="K1177" s="197"/>
      <c r="N1177" s="199"/>
      <c r="P1177" s="207"/>
      <c r="S1177" s="207"/>
      <c r="U1177" s="236"/>
      <c r="Z1177" s="197"/>
      <c r="AB1177" s="197"/>
      <c r="AD1177" s="197"/>
      <c r="AF1177" s="197"/>
      <c r="AH1177" s="197"/>
      <c r="AI1177" s="199"/>
      <c r="AK1177" s="234"/>
      <c r="AO1177" s="177"/>
      <c r="AP1177" s="201"/>
      <c r="AR1177" s="233"/>
    </row>
    <row r="1178" spans="4:44" s="181" customFormat="1">
      <c r="D1178" s="197"/>
      <c r="G1178" s="199"/>
      <c r="K1178" s="197"/>
      <c r="N1178" s="199"/>
      <c r="P1178" s="207"/>
      <c r="S1178" s="207"/>
      <c r="U1178" s="236"/>
      <c r="Z1178" s="197"/>
      <c r="AB1178" s="197"/>
      <c r="AD1178" s="197"/>
      <c r="AF1178" s="197"/>
      <c r="AH1178" s="197"/>
      <c r="AI1178" s="199"/>
      <c r="AK1178" s="234"/>
      <c r="AO1178" s="177"/>
      <c r="AP1178" s="201"/>
      <c r="AR1178" s="233"/>
    </row>
    <row r="1179" spans="4:44" s="181" customFormat="1">
      <c r="D1179" s="197"/>
      <c r="G1179" s="199"/>
      <c r="K1179" s="197"/>
      <c r="N1179" s="199"/>
      <c r="P1179" s="207"/>
      <c r="S1179" s="207"/>
      <c r="U1179" s="236"/>
      <c r="Z1179" s="197"/>
      <c r="AB1179" s="197"/>
      <c r="AD1179" s="197"/>
      <c r="AF1179" s="197"/>
      <c r="AH1179" s="197"/>
      <c r="AI1179" s="199"/>
      <c r="AK1179" s="234"/>
      <c r="AO1179" s="177"/>
      <c r="AP1179" s="201"/>
      <c r="AR1179" s="233"/>
    </row>
    <row r="1180" spans="4:44" s="181" customFormat="1">
      <c r="D1180" s="197"/>
      <c r="G1180" s="199"/>
      <c r="K1180" s="197"/>
      <c r="N1180" s="199"/>
      <c r="P1180" s="207"/>
      <c r="S1180" s="207"/>
      <c r="U1180" s="236"/>
      <c r="Z1180" s="197"/>
      <c r="AB1180" s="197"/>
      <c r="AD1180" s="197"/>
      <c r="AF1180" s="197"/>
      <c r="AH1180" s="197"/>
      <c r="AI1180" s="199"/>
      <c r="AK1180" s="234"/>
      <c r="AO1180" s="177"/>
      <c r="AP1180" s="201"/>
      <c r="AR1180" s="233"/>
    </row>
    <row r="1181" spans="4:44" s="181" customFormat="1">
      <c r="D1181" s="197"/>
      <c r="G1181" s="199"/>
      <c r="K1181" s="197"/>
      <c r="N1181" s="199"/>
      <c r="P1181" s="207"/>
      <c r="S1181" s="207"/>
      <c r="U1181" s="236"/>
      <c r="Z1181" s="197"/>
      <c r="AB1181" s="197"/>
      <c r="AD1181" s="197"/>
      <c r="AF1181" s="197"/>
      <c r="AH1181" s="197"/>
      <c r="AI1181" s="199"/>
      <c r="AK1181" s="234"/>
      <c r="AO1181" s="177"/>
      <c r="AP1181" s="201"/>
      <c r="AR1181" s="233"/>
    </row>
    <row r="1182" spans="4:44" s="181" customFormat="1">
      <c r="D1182" s="197"/>
      <c r="G1182" s="199"/>
      <c r="K1182" s="197"/>
      <c r="N1182" s="199"/>
      <c r="P1182" s="207"/>
      <c r="S1182" s="207"/>
      <c r="U1182" s="236"/>
      <c r="Z1182" s="197"/>
      <c r="AB1182" s="197"/>
      <c r="AD1182" s="197"/>
      <c r="AF1182" s="197"/>
      <c r="AH1182" s="197"/>
      <c r="AI1182" s="199"/>
      <c r="AK1182" s="234"/>
      <c r="AO1182" s="177"/>
      <c r="AP1182" s="201"/>
      <c r="AR1182" s="233"/>
    </row>
    <row r="1183" spans="4:44" s="181" customFormat="1">
      <c r="D1183" s="197"/>
      <c r="G1183" s="199"/>
      <c r="K1183" s="197"/>
      <c r="N1183" s="199"/>
      <c r="P1183" s="207"/>
      <c r="S1183" s="207"/>
      <c r="U1183" s="236"/>
      <c r="Z1183" s="197"/>
      <c r="AB1183" s="197"/>
      <c r="AD1183" s="197"/>
      <c r="AF1183" s="197"/>
      <c r="AH1183" s="197"/>
      <c r="AI1183" s="199"/>
      <c r="AK1183" s="234"/>
      <c r="AO1183" s="177"/>
      <c r="AP1183" s="201"/>
      <c r="AR1183" s="233"/>
    </row>
    <row r="1184" spans="4:44" s="181" customFormat="1">
      <c r="D1184" s="197"/>
      <c r="G1184" s="199"/>
      <c r="K1184" s="197"/>
      <c r="N1184" s="199"/>
      <c r="P1184" s="207"/>
      <c r="S1184" s="207"/>
      <c r="U1184" s="236"/>
      <c r="Z1184" s="197"/>
      <c r="AB1184" s="197"/>
      <c r="AD1184" s="197"/>
      <c r="AF1184" s="197"/>
      <c r="AH1184" s="197"/>
      <c r="AI1184" s="199"/>
      <c r="AK1184" s="234"/>
      <c r="AO1184" s="177"/>
      <c r="AP1184" s="201"/>
      <c r="AR1184" s="233"/>
    </row>
    <row r="1185" spans="4:44" s="181" customFormat="1">
      <c r="D1185" s="197"/>
      <c r="G1185" s="199"/>
      <c r="K1185" s="197"/>
      <c r="N1185" s="199"/>
      <c r="P1185" s="207"/>
      <c r="S1185" s="207"/>
      <c r="U1185" s="236"/>
      <c r="Z1185" s="197"/>
      <c r="AB1185" s="197"/>
      <c r="AD1185" s="197"/>
      <c r="AF1185" s="197"/>
      <c r="AH1185" s="197"/>
      <c r="AI1185" s="199"/>
      <c r="AK1185" s="234"/>
      <c r="AO1185" s="177"/>
      <c r="AP1185" s="201"/>
      <c r="AR1185" s="233"/>
    </row>
    <row r="1186" spans="4:44" s="181" customFormat="1">
      <c r="D1186" s="197"/>
      <c r="G1186" s="199"/>
      <c r="K1186" s="197"/>
      <c r="N1186" s="199"/>
      <c r="P1186" s="207"/>
      <c r="S1186" s="207"/>
      <c r="U1186" s="236"/>
      <c r="Z1186" s="197"/>
      <c r="AB1186" s="197"/>
      <c r="AD1186" s="197"/>
      <c r="AF1186" s="197"/>
      <c r="AH1186" s="197"/>
      <c r="AI1186" s="199"/>
      <c r="AK1186" s="234"/>
      <c r="AO1186" s="177"/>
      <c r="AP1186" s="201"/>
      <c r="AR1186" s="233"/>
    </row>
    <row r="1187" spans="4:44" s="181" customFormat="1">
      <c r="D1187" s="197"/>
      <c r="G1187" s="199"/>
      <c r="K1187" s="197"/>
      <c r="N1187" s="199"/>
      <c r="P1187" s="207"/>
      <c r="S1187" s="207"/>
      <c r="U1187" s="236"/>
      <c r="Z1187" s="197"/>
      <c r="AB1187" s="197"/>
      <c r="AD1187" s="197"/>
      <c r="AF1187" s="197"/>
      <c r="AH1187" s="197"/>
      <c r="AI1187" s="199"/>
      <c r="AK1187" s="234"/>
      <c r="AO1187" s="177"/>
      <c r="AP1187" s="201"/>
      <c r="AR1187" s="233"/>
    </row>
    <row r="1188" spans="4:44" s="181" customFormat="1">
      <c r="D1188" s="197"/>
      <c r="G1188" s="199"/>
      <c r="K1188" s="197"/>
      <c r="N1188" s="199"/>
      <c r="P1188" s="207"/>
      <c r="S1188" s="207"/>
      <c r="U1188" s="236"/>
      <c r="Z1188" s="197"/>
      <c r="AB1188" s="197"/>
      <c r="AD1188" s="197"/>
      <c r="AF1188" s="197"/>
      <c r="AH1188" s="197"/>
      <c r="AI1188" s="199"/>
      <c r="AK1188" s="234"/>
      <c r="AO1188" s="177"/>
      <c r="AP1188" s="201"/>
      <c r="AR1188" s="233"/>
    </row>
    <row r="1189" spans="4:44" s="181" customFormat="1">
      <c r="D1189" s="197"/>
      <c r="G1189" s="199"/>
      <c r="K1189" s="197"/>
      <c r="N1189" s="199"/>
      <c r="P1189" s="207"/>
      <c r="S1189" s="207"/>
      <c r="U1189" s="236"/>
      <c r="Z1189" s="197"/>
      <c r="AB1189" s="197"/>
      <c r="AD1189" s="197"/>
      <c r="AF1189" s="197"/>
      <c r="AH1189" s="197"/>
      <c r="AI1189" s="199"/>
      <c r="AK1189" s="234"/>
      <c r="AO1189" s="177"/>
      <c r="AP1189" s="201"/>
      <c r="AR1189" s="233"/>
    </row>
    <row r="1190" spans="4:44" s="181" customFormat="1">
      <c r="D1190" s="197"/>
      <c r="G1190" s="199"/>
      <c r="K1190" s="197"/>
      <c r="N1190" s="199"/>
      <c r="P1190" s="207"/>
      <c r="S1190" s="207"/>
      <c r="U1190" s="236"/>
      <c r="Z1190" s="197"/>
      <c r="AB1190" s="197"/>
      <c r="AD1190" s="197"/>
      <c r="AF1190" s="197"/>
      <c r="AH1190" s="197"/>
      <c r="AI1190" s="199"/>
      <c r="AK1190" s="234"/>
      <c r="AO1190" s="177"/>
      <c r="AP1190" s="201"/>
      <c r="AR1190" s="233"/>
    </row>
    <row r="1191" spans="4:44" s="181" customFormat="1">
      <c r="D1191" s="197"/>
      <c r="G1191" s="199"/>
      <c r="K1191" s="197"/>
      <c r="N1191" s="199"/>
      <c r="P1191" s="207"/>
      <c r="S1191" s="207"/>
      <c r="U1191" s="236"/>
      <c r="Z1191" s="197"/>
      <c r="AB1191" s="197"/>
      <c r="AD1191" s="197"/>
      <c r="AF1191" s="197"/>
      <c r="AH1191" s="197"/>
      <c r="AI1191" s="199"/>
      <c r="AK1191" s="234"/>
      <c r="AO1191" s="177"/>
      <c r="AP1191" s="201"/>
      <c r="AR1191" s="233"/>
    </row>
    <row r="1192" spans="4:44" s="181" customFormat="1">
      <c r="D1192" s="197"/>
      <c r="G1192" s="199"/>
      <c r="K1192" s="197"/>
      <c r="N1192" s="199"/>
      <c r="P1192" s="207"/>
      <c r="S1192" s="207"/>
      <c r="U1192" s="236"/>
      <c r="Z1192" s="197"/>
      <c r="AB1192" s="197"/>
      <c r="AD1192" s="197"/>
      <c r="AF1192" s="197"/>
      <c r="AH1192" s="197"/>
      <c r="AI1192" s="199"/>
      <c r="AK1192" s="234"/>
      <c r="AO1192" s="177"/>
      <c r="AP1192" s="201"/>
      <c r="AR1192" s="233"/>
    </row>
    <row r="1193" spans="4:44" s="181" customFormat="1">
      <c r="D1193" s="197"/>
      <c r="G1193" s="199"/>
      <c r="K1193" s="197"/>
      <c r="N1193" s="199"/>
      <c r="P1193" s="207"/>
      <c r="S1193" s="207"/>
      <c r="U1193" s="236"/>
      <c r="Z1193" s="197"/>
      <c r="AB1193" s="197"/>
      <c r="AD1193" s="197"/>
      <c r="AF1193" s="197"/>
      <c r="AH1193" s="197"/>
      <c r="AI1193" s="199"/>
      <c r="AK1193" s="234"/>
      <c r="AO1193" s="177"/>
      <c r="AP1193" s="201"/>
      <c r="AR1193" s="233"/>
    </row>
    <row r="1194" spans="4:44" s="181" customFormat="1">
      <c r="D1194" s="197"/>
      <c r="G1194" s="199"/>
      <c r="K1194" s="197"/>
      <c r="N1194" s="199"/>
      <c r="P1194" s="207"/>
      <c r="S1194" s="207"/>
      <c r="U1194" s="236"/>
      <c r="Z1194" s="197"/>
      <c r="AB1194" s="197"/>
      <c r="AD1194" s="197"/>
      <c r="AF1194" s="197"/>
      <c r="AH1194" s="197"/>
      <c r="AI1194" s="199"/>
      <c r="AK1194" s="234"/>
      <c r="AO1194" s="177"/>
      <c r="AP1194" s="201"/>
      <c r="AR1194" s="233"/>
    </row>
    <row r="1195" spans="4:44" s="181" customFormat="1">
      <c r="D1195" s="197"/>
      <c r="G1195" s="199"/>
      <c r="K1195" s="197"/>
      <c r="N1195" s="199"/>
      <c r="P1195" s="207"/>
      <c r="S1195" s="207"/>
      <c r="U1195" s="236"/>
      <c r="Z1195" s="197"/>
      <c r="AB1195" s="197"/>
      <c r="AD1195" s="197"/>
      <c r="AF1195" s="197"/>
      <c r="AH1195" s="197"/>
      <c r="AI1195" s="199"/>
      <c r="AK1195" s="234"/>
      <c r="AO1195" s="177"/>
      <c r="AP1195" s="201"/>
      <c r="AR1195" s="233"/>
    </row>
    <row r="1196" spans="4:44" s="181" customFormat="1">
      <c r="D1196" s="197"/>
      <c r="G1196" s="199"/>
      <c r="K1196" s="197"/>
      <c r="N1196" s="199"/>
      <c r="P1196" s="207"/>
      <c r="S1196" s="207"/>
      <c r="U1196" s="236"/>
      <c r="Z1196" s="197"/>
      <c r="AB1196" s="197"/>
      <c r="AD1196" s="197"/>
      <c r="AF1196" s="197"/>
      <c r="AH1196" s="197"/>
      <c r="AI1196" s="199"/>
      <c r="AK1196" s="234"/>
      <c r="AO1196" s="177"/>
      <c r="AP1196" s="201"/>
      <c r="AR1196" s="233"/>
    </row>
    <row r="1197" spans="4:44" s="181" customFormat="1">
      <c r="D1197" s="197"/>
      <c r="G1197" s="199"/>
      <c r="K1197" s="197"/>
      <c r="N1197" s="199"/>
      <c r="P1197" s="207"/>
      <c r="S1197" s="207"/>
      <c r="U1197" s="236"/>
      <c r="Z1197" s="197"/>
      <c r="AB1197" s="197"/>
      <c r="AD1197" s="197"/>
      <c r="AF1197" s="197"/>
      <c r="AH1197" s="197"/>
      <c r="AI1197" s="199"/>
      <c r="AK1197" s="234"/>
      <c r="AO1197" s="177"/>
      <c r="AP1197" s="201"/>
      <c r="AR1197" s="233"/>
    </row>
    <row r="1198" spans="4:44" s="181" customFormat="1">
      <c r="D1198" s="197"/>
      <c r="G1198" s="199"/>
      <c r="K1198" s="197"/>
      <c r="N1198" s="199"/>
      <c r="P1198" s="207"/>
      <c r="S1198" s="207"/>
      <c r="U1198" s="236"/>
      <c r="Z1198" s="197"/>
      <c r="AB1198" s="197"/>
      <c r="AD1198" s="197"/>
      <c r="AF1198" s="197"/>
      <c r="AH1198" s="197"/>
      <c r="AI1198" s="199"/>
      <c r="AK1198" s="234"/>
      <c r="AO1198" s="177"/>
      <c r="AP1198" s="201"/>
      <c r="AR1198" s="233"/>
    </row>
    <row r="1199" spans="4:44" s="181" customFormat="1">
      <c r="D1199" s="197"/>
      <c r="G1199" s="199"/>
      <c r="K1199" s="197"/>
      <c r="N1199" s="199"/>
      <c r="P1199" s="207"/>
      <c r="S1199" s="207"/>
      <c r="U1199" s="236"/>
      <c r="Z1199" s="197"/>
      <c r="AB1199" s="197"/>
      <c r="AD1199" s="197"/>
      <c r="AF1199" s="197"/>
      <c r="AH1199" s="197"/>
      <c r="AI1199" s="199"/>
      <c r="AK1199" s="234"/>
      <c r="AO1199" s="177"/>
      <c r="AP1199" s="201"/>
      <c r="AR1199" s="233"/>
    </row>
    <row r="1200" spans="4:44" s="181" customFormat="1">
      <c r="D1200" s="197"/>
      <c r="G1200" s="199"/>
      <c r="K1200" s="197"/>
      <c r="N1200" s="199"/>
      <c r="P1200" s="207"/>
      <c r="S1200" s="207"/>
      <c r="U1200" s="236"/>
      <c r="Z1200" s="197"/>
      <c r="AB1200" s="197"/>
      <c r="AD1200" s="197"/>
      <c r="AF1200" s="197"/>
      <c r="AH1200" s="197"/>
      <c r="AI1200" s="199"/>
      <c r="AK1200" s="234"/>
      <c r="AO1200" s="177"/>
      <c r="AP1200" s="201"/>
      <c r="AR1200" s="233"/>
    </row>
    <row r="1201" spans="4:44" s="181" customFormat="1">
      <c r="D1201" s="197"/>
      <c r="G1201" s="199"/>
      <c r="K1201" s="197"/>
      <c r="N1201" s="199"/>
      <c r="P1201" s="207"/>
      <c r="S1201" s="207"/>
      <c r="U1201" s="236"/>
      <c r="Z1201" s="197"/>
      <c r="AB1201" s="197"/>
      <c r="AD1201" s="197"/>
      <c r="AF1201" s="197"/>
      <c r="AH1201" s="197"/>
      <c r="AI1201" s="199"/>
      <c r="AK1201" s="234"/>
      <c r="AO1201" s="177"/>
      <c r="AP1201" s="201"/>
      <c r="AR1201" s="233"/>
    </row>
    <row r="1202" spans="4:44" s="181" customFormat="1">
      <c r="D1202" s="197"/>
      <c r="G1202" s="199"/>
      <c r="K1202" s="197"/>
      <c r="N1202" s="199"/>
      <c r="P1202" s="207"/>
      <c r="S1202" s="207"/>
      <c r="U1202" s="236"/>
      <c r="Z1202" s="197"/>
      <c r="AB1202" s="197"/>
      <c r="AD1202" s="197"/>
      <c r="AF1202" s="197"/>
      <c r="AH1202" s="197"/>
      <c r="AI1202" s="199"/>
      <c r="AK1202" s="234"/>
      <c r="AO1202" s="177"/>
      <c r="AP1202" s="201"/>
      <c r="AR1202" s="233"/>
    </row>
    <row r="1203" spans="4:44" s="181" customFormat="1">
      <c r="D1203" s="197"/>
      <c r="G1203" s="199"/>
      <c r="K1203" s="197"/>
      <c r="N1203" s="199"/>
      <c r="P1203" s="207"/>
      <c r="S1203" s="207"/>
      <c r="U1203" s="236"/>
      <c r="Z1203" s="197"/>
      <c r="AB1203" s="197"/>
      <c r="AD1203" s="197"/>
      <c r="AF1203" s="197"/>
      <c r="AH1203" s="197"/>
      <c r="AI1203" s="199"/>
      <c r="AK1203" s="234"/>
      <c r="AO1203" s="177"/>
      <c r="AP1203" s="201"/>
      <c r="AR1203" s="233"/>
    </row>
    <row r="1204" spans="4:44" s="181" customFormat="1">
      <c r="D1204" s="197"/>
      <c r="G1204" s="199"/>
      <c r="K1204" s="197"/>
      <c r="N1204" s="199"/>
      <c r="P1204" s="207"/>
      <c r="S1204" s="207"/>
      <c r="U1204" s="236"/>
      <c r="Z1204" s="197"/>
      <c r="AB1204" s="197"/>
      <c r="AD1204" s="197"/>
      <c r="AF1204" s="197"/>
      <c r="AH1204" s="197"/>
      <c r="AI1204" s="199"/>
      <c r="AK1204" s="234"/>
      <c r="AO1204" s="177"/>
      <c r="AP1204" s="201"/>
      <c r="AR1204" s="233"/>
    </row>
    <row r="1205" spans="4:44" s="181" customFormat="1">
      <c r="D1205" s="197"/>
      <c r="G1205" s="199"/>
      <c r="K1205" s="197"/>
      <c r="N1205" s="199"/>
      <c r="P1205" s="207"/>
      <c r="S1205" s="207"/>
      <c r="U1205" s="236"/>
      <c r="Z1205" s="197"/>
      <c r="AB1205" s="197"/>
      <c r="AD1205" s="197"/>
      <c r="AF1205" s="197"/>
      <c r="AH1205" s="197"/>
      <c r="AI1205" s="199"/>
      <c r="AK1205" s="234"/>
      <c r="AO1205" s="177"/>
      <c r="AP1205" s="201"/>
      <c r="AR1205" s="233"/>
    </row>
    <row r="1206" spans="4:44" s="181" customFormat="1">
      <c r="D1206" s="197"/>
      <c r="G1206" s="199"/>
      <c r="K1206" s="197"/>
      <c r="N1206" s="199"/>
      <c r="P1206" s="207"/>
      <c r="S1206" s="207"/>
      <c r="U1206" s="236"/>
      <c r="Z1206" s="197"/>
      <c r="AB1206" s="197"/>
      <c r="AD1206" s="197"/>
      <c r="AF1206" s="197"/>
      <c r="AH1206" s="197"/>
      <c r="AI1206" s="199"/>
      <c r="AK1206" s="234"/>
      <c r="AO1206" s="177"/>
      <c r="AP1206" s="201"/>
      <c r="AR1206" s="233"/>
    </row>
    <row r="1207" spans="4:44" s="181" customFormat="1">
      <c r="D1207" s="197"/>
      <c r="G1207" s="199"/>
      <c r="K1207" s="197"/>
      <c r="N1207" s="199"/>
      <c r="P1207" s="207"/>
      <c r="S1207" s="207"/>
      <c r="U1207" s="236"/>
      <c r="Z1207" s="197"/>
      <c r="AB1207" s="197"/>
      <c r="AD1207" s="197"/>
      <c r="AF1207" s="197"/>
      <c r="AH1207" s="197"/>
      <c r="AI1207" s="199"/>
      <c r="AK1207" s="234"/>
      <c r="AO1207" s="177"/>
      <c r="AP1207" s="201"/>
      <c r="AR1207" s="233"/>
    </row>
    <row r="1208" spans="4:44" s="181" customFormat="1">
      <c r="D1208" s="197"/>
      <c r="G1208" s="199"/>
      <c r="K1208" s="197"/>
      <c r="N1208" s="199"/>
      <c r="P1208" s="207"/>
      <c r="S1208" s="207"/>
      <c r="U1208" s="236"/>
      <c r="Z1208" s="197"/>
      <c r="AB1208" s="197"/>
      <c r="AD1208" s="197"/>
      <c r="AF1208" s="197"/>
      <c r="AH1208" s="197"/>
      <c r="AI1208" s="199"/>
      <c r="AK1208" s="234"/>
      <c r="AO1208" s="177"/>
      <c r="AP1208" s="201"/>
      <c r="AR1208" s="233"/>
    </row>
    <row r="1209" spans="4:44" s="181" customFormat="1">
      <c r="D1209" s="197"/>
      <c r="G1209" s="199"/>
      <c r="K1209" s="197"/>
      <c r="N1209" s="199"/>
      <c r="P1209" s="207"/>
      <c r="S1209" s="207"/>
      <c r="U1209" s="236"/>
      <c r="Z1209" s="197"/>
      <c r="AB1209" s="197"/>
      <c r="AD1209" s="197"/>
      <c r="AF1209" s="197"/>
      <c r="AH1209" s="197"/>
      <c r="AI1209" s="199"/>
      <c r="AK1209" s="234"/>
      <c r="AO1209" s="177"/>
      <c r="AP1209" s="201"/>
      <c r="AR1209" s="233"/>
    </row>
    <row r="1210" spans="4:44" s="181" customFormat="1">
      <c r="D1210" s="197"/>
      <c r="G1210" s="199"/>
      <c r="K1210" s="197"/>
      <c r="N1210" s="199"/>
      <c r="P1210" s="207"/>
      <c r="S1210" s="207"/>
      <c r="U1210" s="236"/>
      <c r="Z1210" s="197"/>
      <c r="AB1210" s="197"/>
      <c r="AD1210" s="197"/>
      <c r="AF1210" s="197"/>
      <c r="AH1210" s="197"/>
      <c r="AI1210" s="199"/>
      <c r="AK1210" s="234"/>
      <c r="AO1210" s="177"/>
      <c r="AP1210" s="201"/>
      <c r="AR1210" s="233"/>
    </row>
    <row r="1211" spans="4:44" s="181" customFormat="1">
      <c r="D1211" s="197"/>
      <c r="G1211" s="199"/>
      <c r="K1211" s="197"/>
      <c r="N1211" s="199"/>
      <c r="P1211" s="207"/>
      <c r="S1211" s="207"/>
      <c r="U1211" s="236"/>
      <c r="Z1211" s="197"/>
      <c r="AB1211" s="197"/>
      <c r="AD1211" s="197"/>
      <c r="AF1211" s="197"/>
      <c r="AH1211" s="197"/>
      <c r="AI1211" s="199"/>
      <c r="AK1211" s="234"/>
      <c r="AO1211" s="177"/>
      <c r="AP1211" s="201"/>
      <c r="AR1211" s="233"/>
    </row>
    <row r="1212" spans="4:44" s="181" customFormat="1">
      <c r="D1212" s="197"/>
      <c r="G1212" s="199"/>
      <c r="K1212" s="197"/>
      <c r="N1212" s="199"/>
      <c r="P1212" s="207"/>
      <c r="S1212" s="207"/>
      <c r="U1212" s="236"/>
      <c r="Z1212" s="197"/>
      <c r="AB1212" s="197"/>
      <c r="AD1212" s="197"/>
      <c r="AF1212" s="197"/>
      <c r="AH1212" s="197"/>
      <c r="AI1212" s="199"/>
      <c r="AK1212" s="234"/>
      <c r="AO1212" s="177"/>
      <c r="AP1212" s="201"/>
      <c r="AR1212" s="233"/>
    </row>
    <row r="1213" spans="4:44" s="181" customFormat="1">
      <c r="D1213" s="197"/>
      <c r="G1213" s="199"/>
      <c r="K1213" s="197"/>
      <c r="N1213" s="199"/>
      <c r="P1213" s="207"/>
      <c r="S1213" s="207"/>
      <c r="U1213" s="236"/>
      <c r="Z1213" s="197"/>
      <c r="AB1213" s="197"/>
      <c r="AD1213" s="197"/>
      <c r="AF1213" s="197"/>
      <c r="AH1213" s="197"/>
      <c r="AI1213" s="199"/>
      <c r="AK1213" s="234"/>
      <c r="AO1213" s="177"/>
      <c r="AP1213" s="201"/>
      <c r="AR1213" s="233"/>
    </row>
    <row r="1214" spans="4:44" s="181" customFormat="1">
      <c r="D1214" s="197"/>
      <c r="G1214" s="199"/>
      <c r="K1214" s="197"/>
      <c r="N1214" s="199"/>
      <c r="P1214" s="207"/>
      <c r="S1214" s="207"/>
      <c r="U1214" s="236"/>
      <c r="Z1214" s="197"/>
      <c r="AB1214" s="197"/>
      <c r="AD1214" s="197"/>
      <c r="AF1214" s="197"/>
      <c r="AH1214" s="197"/>
      <c r="AI1214" s="199"/>
      <c r="AK1214" s="234"/>
      <c r="AO1214" s="177"/>
      <c r="AP1214" s="201"/>
      <c r="AR1214" s="233"/>
    </row>
    <row r="1215" spans="4:44" s="181" customFormat="1">
      <c r="D1215" s="197"/>
      <c r="G1215" s="199"/>
      <c r="K1215" s="197"/>
      <c r="N1215" s="199"/>
      <c r="P1215" s="207"/>
      <c r="S1215" s="207"/>
      <c r="U1215" s="236"/>
      <c r="Z1215" s="197"/>
      <c r="AB1215" s="197"/>
      <c r="AD1215" s="197"/>
      <c r="AF1215" s="197"/>
      <c r="AH1215" s="197"/>
      <c r="AI1215" s="199"/>
      <c r="AK1215" s="234"/>
      <c r="AO1215" s="177"/>
      <c r="AP1215" s="201"/>
      <c r="AR1215" s="233"/>
    </row>
    <row r="1216" spans="4:44" s="181" customFormat="1">
      <c r="D1216" s="197"/>
      <c r="G1216" s="199"/>
      <c r="K1216" s="197"/>
      <c r="N1216" s="199"/>
      <c r="P1216" s="207"/>
      <c r="S1216" s="207"/>
      <c r="U1216" s="236"/>
      <c r="Z1216" s="197"/>
      <c r="AB1216" s="197"/>
      <c r="AD1216" s="197"/>
      <c r="AF1216" s="197"/>
      <c r="AH1216" s="197"/>
      <c r="AI1216" s="199"/>
      <c r="AK1216" s="234"/>
      <c r="AO1216" s="177"/>
      <c r="AP1216" s="201"/>
      <c r="AR1216" s="233"/>
    </row>
    <row r="1217" spans="4:44" s="181" customFormat="1">
      <c r="D1217" s="197"/>
      <c r="G1217" s="199"/>
      <c r="K1217" s="197"/>
      <c r="N1217" s="199"/>
      <c r="P1217" s="207"/>
      <c r="S1217" s="207"/>
      <c r="U1217" s="236"/>
      <c r="Z1217" s="197"/>
      <c r="AB1217" s="197"/>
      <c r="AD1217" s="197"/>
      <c r="AF1217" s="197"/>
      <c r="AH1217" s="197"/>
      <c r="AI1217" s="199"/>
      <c r="AK1217" s="234"/>
      <c r="AO1217" s="177"/>
      <c r="AP1217" s="201"/>
      <c r="AR1217" s="233"/>
    </row>
    <row r="1218" spans="4:44" s="181" customFormat="1">
      <c r="D1218" s="197"/>
      <c r="G1218" s="199"/>
      <c r="K1218" s="197"/>
      <c r="N1218" s="199"/>
      <c r="P1218" s="207"/>
      <c r="S1218" s="207"/>
      <c r="U1218" s="236"/>
      <c r="Z1218" s="197"/>
      <c r="AB1218" s="197"/>
      <c r="AD1218" s="197"/>
      <c r="AF1218" s="197"/>
      <c r="AH1218" s="197"/>
      <c r="AI1218" s="199"/>
      <c r="AK1218" s="234"/>
      <c r="AO1218" s="177"/>
      <c r="AP1218" s="201"/>
      <c r="AR1218" s="233"/>
    </row>
    <row r="1219" spans="4:44" s="181" customFormat="1">
      <c r="D1219" s="197"/>
      <c r="G1219" s="199"/>
      <c r="K1219" s="197"/>
      <c r="N1219" s="199"/>
      <c r="P1219" s="207"/>
      <c r="S1219" s="207"/>
      <c r="U1219" s="236"/>
      <c r="Z1219" s="197"/>
      <c r="AB1219" s="197"/>
      <c r="AD1219" s="197"/>
      <c r="AF1219" s="197"/>
      <c r="AH1219" s="197"/>
      <c r="AI1219" s="199"/>
      <c r="AK1219" s="234"/>
      <c r="AO1219" s="177"/>
      <c r="AP1219" s="201"/>
      <c r="AR1219" s="233"/>
    </row>
    <row r="1220" spans="4:44" s="181" customFormat="1">
      <c r="D1220" s="197"/>
      <c r="G1220" s="199"/>
      <c r="K1220" s="197"/>
      <c r="N1220" s="199"/>
      <c r="P1220" s="207"/>
      <c r="S1220" s="207"/>
      <c r="U1220" s="236"/>
      <c r="Z1220" s="197"/>
      <c r="AB1220" s="197"/>
      <c r="AD1220" s="197"/>
      <c r="AF1220" s="197"/>
      <c r="AH1220" s="197"/>
      <c r="AI1220" s="199"/>
      <c r="AK1220" s="234"/>
      <c r="AO1220" s="177"/>
      <c r="AP1220" s="201"/>
      <c r="AR1220" s="233"/>
    </row>
    <row r="1221" spans="4:44" s="181" customFormat="1">
      <c r="D1221" s="197"/>
      <c r="G1221" s="199"/>
      <c r="K1221" s="197"/>
      <c r="N1221" s="199"/>
      <c r="P1221" s="207"/>
      <c r="S1221" s="207"/>
      <c r="U1221" s="236"/>
      <c r="Z1221" s="197"/>
      <c r="AB1221" s="197"/>
      <c r="AD1221" s="197"/>
      <c r="AF1221" s="197"/>
      <c r="AH1221" s="197"/>
      <c r="AI1221" s="199"/>
      <c r="AK1221" s="234"/>
      <c r="AO1221" s="177"/>
      <c r="AP1221" s="201"/>
      <c r="AR1221" s="233"/>
    </row>
    <row r="1222" spans="4:44" s="181" customFormat="1">
      <c r="D1222" s="197"/>
      <c r="G1222" s="199"/>
      <c r="K1222" s="197"/>
      <c r="N1222" s="199"/>
      <c r="P1222" s="207"/>
      <c r="S1222" s="207"/>
      <c r="U1222" s="236"/>
      <c r="Z1222" s="197"/>
      <c r="AB1222" s="197"/>
      <c r="AD1222" s="197"/>
      <c r="AF1222" s="197"/>
      <c r="AH1222" s="197"/>
      <c r="AI1222" s="199"/>
      <c r="AK1222" s="234"/>
      <c r="AO1222" s="177"/>
      <c r="AP1222" s="201"/>
      <c r="AR1222" s="233"/>
    </row>
    <row r="1223" spans="4:44" s="181" customFormat="1">
      <c r="D1223" s="197"/>
      <c r="G1223" s="199"/>
      <c r="K1223" s="197"/>
      <c r="N1223" s="199"/>
      <c r="P1223" s="207"/>
      <c r="S1223" s="207"/>
      <c r="U1223" s="236"/>
      <c r="Z1223" s="197"/>
      <c r="AB1223" s="197"/>
      <c r="AD1223" s="197"/>
      <c r="AF1223" s="197"/>
      <c r="AH1223" s="197"/>
      <c r="AI1223" s="199"/>
      <c r="AK1223" s="234"/>
      <c r="AO1223" s="177"/>
      <c r="AP1223" s="201"/>
      <c r="AR1223" s="233"/>
    </row>
    <row r="1224" spans="4:44" s="181" customFormat="1">
      <c r="D1224" s="197"/>
      <c r="G1224" s="199"/>
      <c r="K1224" s="197"/>
      <c r="N1224" s="199"/>
      <c r="P1224" s="207"/>
      <c r="S1224" s="207"/>
      <c r="U1224" s="236"/>
      <c r="Z1224" s="197"/>
      <c r="AB1224" s="197"/>
      <c r="AD1224" s="197"/>
      <c r="AF1224" s="197"/>
      <c r="AH1224" s="197"/>
      <c r="AI1224" s="199"/>
      <c r="AK1224" s="234"/>
      <c r="AO1224" s="177"/>
      <c r="AP1224" s="201"/>
      <c r="AR1224" s="233"/>
    </row>
    <row r="1225" spans="4:44" s="181" customFormat="1">
      <c r="D1225" s="197"/>
      <c r="G1225" s="199"/>
      <c r="K1225" s="197"/>
      <c r="N1225" s="199"/>
      <c r="P1225" s="207"/>
      <c r="S1225" s="207"/>
      <c r="U1225" s="236"/>
      <c r="Z1225" s="197"/>
      <c r="AB1225" s="197"/>
      <c r="AD1225" s="197"/>
      <c r="AF1225" s="197"/>
      <c r="AH1225" s="197"/>
      <c r="AI1225" s="199"/>
      <c r="AK1225" s="234"/>
      <c r="AO1225" s="177"/>
      <c r="AP1225" s="201"/>
      <c r="AR1225" s="233"/>
    </row>
    <row r="1226" spans="4:44" s="181" customFormat="1">
      <c r="D1226" s="197"/>
      <c r="G1226" s="199"/>
      <c r="K1226" s="197"/>
      <c r="N1226" s="199"/>
      <c r="P1226" s="207"/>
      <c r="S1226" s="207"/>
      <c r="U1226" s="236"/>
      <c r="Z1226" s="197"/>
      <c r="AB1226" s="197"/>
      <c r="AD1226" s="197"/>
      <c r="AF1226" s="197"/>
      <c r="AH1226" s="197"/>
      <c r="AI1226" s="199"/>
      <c r="AK1226" s="234"/>
      <c r="AO1226" s="177"/>
      <c r="AP1226" s="201"/>
      <c r="AR1226" s="233"/>
    </row>
    <row r="1227" spans="4:44" s="181" customFormat="1">
      <c r="D1227" s="197"/>
      <c r="G1227" s="199"/>
      <c r="K1227" s="197"/>
      <c r="N1227" s="199"/>
      <c r="P1227" s="207"/>
      <c r="S1227" s="207"/>
      <c r="U1227" s="236"/>
      <c r="Z1227" s="197"/>
      <c r="AB1227" s="197"/>
      <c r="AD1227" s="197"/>
      <c r="AF1227" s="197"/>
      <c r="AH1227" s="197"/>
      <c r="AI1227" s="199"/>
      <c r="AK1227" s="234"/>
      <c r="AO1227" s="177"/>
      <c r="AP1227" s="201"/>
      <c r="AR1227" s="233"/>
    </row>
    <row r="1228" spans="4:44" s="181" customFormat="1">
      <c r="D1228" s="197"/>
      <c r="G1228" s="199"/>
      <c r="K1228" s="197"/>
      <c r="N1228" s="199"/>
      <c r="P1228" s="207"/>
      <c r="S1228" s="207"/>
      <c r="U1228" s="236"/>
      <c r="Z1228" s="197"/>
      <c r="AB1228" s="197"/>
      <c r="AD1228" s="197"/>
      <c r="AF1228" s="197"/>
      <c r="AH1228" s="197"/>
      <c r="AI1228" s="199"/>
      <c r="AK1228" s="234"/>
      <c r="AO1228" s="177"/>
      <c r="AP1228" s="201"/>
      <c r="AR1228" s="233"/>
    </row>
    <row r="1229" spans="4:44" s="181" customFormat="1">
      <c r="D1229" s="197"/>
      <c r="G1229" s="199"/>
      <c r="K1229" s="197"/>
      <c r="N1229" s="199"/>
      <c r="P1229" s="207"/>
      <c r="S1229" s="207"/>
      <c r="U1229" s="236"/>
      <c r="Z1229" s="197"/>
      <c r="AB1229" s="197"/>
      <c r="AD1229" s="197"/>
      <c r="AF1229" s="197"/>
      <c r="AH1229" s="197"/>
      <c r="AI1229" s="199"/>
      <c r="AK1229" s="234"/>
      <c r="AO1229" s="177"/>
      <c r="AP1229" s="201"/>
      <c r="AR1229" s="233"/>
    </row>
    <row r="1230" spans="4:44" s="181" customFormat="1">
      <c r="D1230" s="197"/>
      <c r="G1230" s="199"/>
      <c r="K1230" s="197"/>
      <c r="N1230" s="199"/>
      <c r="P1230" s="207"/>
      <c r="S1230" s="207"/>
      <c r="U1230" s="236"/>
      <c r="Z1230" s="197"/>
      <c r="AB1230" s="197"/>
      <c r="AD1230" s="197"/>
      <c r="AF1230" s="197"/>
      <c r="AH1230" s="197"/>
      <c r="AI1230" s="199"/>
      <c r="AK1230" s="234"/>
      <c r="AO1230" s="177"/>
      <c r="AP1230" s="201"/>
      <c r="AR1230" s="233"/>
    </row>
    <row r="1231" spans="4:44" s="181" customFormat="1">
      <c r="D1231" s="197"/>
      <c r="G1231" s="199"/>
      <c r="K1231" s="197"/>
      <c r="N1231" s="199"/>
      <c r="P1231" s="207"/>
      <c r="S1231" s="207"/>
      <c r="U1231" s="236"/>
      <c r="Z1231" s="197"/>
      <c r="AB1231" s="197"/>
      <c r="AD1231" s="197"/>
      <c r="AF1231" s="197"/>
      <c r="AH1231" s="197"/>
      <c r="AI1231" s="199"/>
      <c r="AK1231" s="234"/>
      <c r="AO1231" s="177"/>
      <c r="AP1231" s="201"/>
      <c r="AR1231" s="233"/>
    </row>
    <row r="1232" spans="4:44" s="181" customFormat="1">
      <c r="D1232" s="197"/>
      <c r="G1232" s="199"/>
      <c r="K1232" s="197"/>
      <c r="N1232" s="199"/>
      <c r="P1232" s="207"/>
      <c r="S1232" s="207"/>
      <c r="U1232" s="236"/>
      <c r="Z1232" s="197"/>
      <c r="AB1232" s="197"/>
      <c r="AD1232" s="197"/>
      <c r="AF1232" s="197"/>
      <c r="AH1232" s="197"/>
      <c r="AI1232" s="199"/>
      <c r="AK1232" s="234"/>
      <c r="AO1232" s="177"/>
      <c r="AP1232" s="201"/>
      <c r="AR1232" s="233"/>
    </row>
    <row r="1233" spans="4:44" s="181" customFormat="1">
      <c r="D1233" s="197"/>
      <c r="G1233" s="199"/>
      <c r="K1233" s="197"/>
      <c r="N1233" s="199"/>
      <c r="P1233" s="207"/>
      <c r="S1233" s="207"/>
      <c r="U1233" s="236"/>
      <c r="Z1233" s="197"/>
      <c r="AB1233" s="197"/>
      <c r="AD1233" s="197"/>
      <c r="AF1233" s="197"/>
      <c r="AH1233" s="197"/>
      <c r="AI1233" s="199"/>
      <c r="AK1233" s="234"/>
      <c r="AO1233" s="177"/>
      <c r="AP1233" s="201"/>
      <c r="AR1233" s="233"/>
    </row>
    <row r="1234" spans="4:44" s="181" customFormat="1">
      <c r="D1234" s="197"/>
      <c r="G1234" s="199"/>
      <c r="K1234" s="197"/>
      <c r="N1234" s="199"/>
      <c r="P1234" s="207"/>
      <c r="S1234" s="207"/>
      <c r="U1234" s="236"/>
      <c r="Z1234" s="197"/>
      <c r="AB1234" s="197"/>
      <c r="AD1234" s="197"/>
      <c r="AF1234" s="197"/>
      <c r="AH1234" s="197"/>
      <c r="AI1234" s="199"/>
      <c r="AK1234" s="234"/>
      <c r="AO1234" s="177"/>
      <c r="AP1234" s="201"/>
      <c r="AR1234" s="233"/>
    </row>
    <row r="1235" spans="4:44" s="181" customFormat="1">
      <c r="D1235" s="197"/>
      <c r="G1235" s="199"/>
      <c r="K1235" s="197"/>
      <c r="N1235" s="199"/>
      <c r="P1235" s="207"/>
      <c r="S1235" s="207"/>
      <c r="U1235" s="236"/>
      <c r="Z1235" s="197"/>
      <c r="AB1235" s="197"/>
      <c r="AD1235" s="197"/>
      <c r="AF1235" s="197"/>
      <c r="AH1235" s="197"/>
      <c r="AI1235" s="199"/>
      <c r="AK1235" s="234"/>
      <c r="AO1235" s="177"/>
      <c r="AP1235" s="201"/>
      <c r="AR1235" s="233"/>
    </row>
    <row r="1236" spans="4:44" s="181" customFormat="1">
      <c r="D1236" s="197"/>
      <c r="G1236" s="199"/>
      <c r="K1236" s="197"/>
      <c r="N1236" s="199"/>
      <c r="P1236" s="207"/>
      <c r="S1236" s="207"/>
      <c r="U1236" s="236"/>
      <c r="Z1236" s="197"/>
      <c r="AB1236" s="197"/>
      <c r="AD1236" s="197"/>
      <c r="AF1236" s="197"/>
      <c r="AH1236" s="197"/>
      <c r="AI1236" s="199"/>
      <c r="AK1236" s="234"/>
      <c r="AO1236" s="177"/>
      <c r="AP1236" s="201"/>
      <c r="AR1236" s="233"/>
    </row>
    <row r="1237" spans="4:44" s="181" customFormat="1">
      <c r="D1237" s="197"/>
      <c r="G1237" s="199"/>
      <c r="K1237" s="197"/>
      <c r="N1237" s="199"/>
      <c r="P1237" s="207"/>
      <c r="S1237" s="207"/>
      <c r="U1237" s="236"/>
      <c r="Z1237" s="197"/>
      <c r="AB1237" s="197"/>
      <c r="AD1237" s="197"/>
      <c r="AF1237" s="197"/>
      <c r="AH1237" s="197"/>
      <c r="AI1237" s="199"/>
      <c r="AK1237" s="234"/>
      <c r="AO1237" s="177"/>
      <c r="AP1237" s="201"/>
      <c r="AR1237" s="233"/>
    </row>
    <row r="1238" spans="4:44" s="181" customFormat="1">
      <c r="D1238" s="197"/>
      <c r="G1238" s="199"/>
      <c r="K1238" s="197"/>
      <c r="N1238" s="199"/>
      <c r="P1238" s="207"/>
      <c r="S1238" s="207"/>
      <c r="U1238" s="236"/>
      <c r="Z1238" s="197"/>
      <c r="AB1238" s="197"/>
      <c r="AD1238" s="197"/>
      <c r="AF1238" s="197"/>
      <c r="AH1238" s="197"/>
      <c r="AI1238" s="199"/>
      <c r="AK1238" s="234"/>
      <c r="AO1238" s="177"/>
      <c r="AP1238" s="201"/>
      <c r="AR1238" s="233"/>
    </row>
    <row r="1239" spans="4:44" s="181" customFormat="1">
      <c r="D1239" s="197"/>
      <c r="G1239" s="199"/>
      <c r="K1239" s="197"/>
      <c r="N1239" s="199"/>
      <c r="P1239" s="207"/>
      <c r="S1239" s="207"/>
      <c r="U1239" s="236"/>
      <c r="Z1239" s="197"/>
      <c r="AB1239" s="197"/>
      <c r="AD1239" s="197"/>
      <c r="AF1239" s="197"/>
      <c r="AH1239" s="197"/>
      <c r="AI1239" s="199"/>
      <c r="AK1239" s="234"/>
      <c r="AO1239" s="177"/>
      <c r="AP1239" s="201"/>
      <c r="AR1239" s="233"/>
    </row>
    <row r="1240" spans="4:44" s="181" customFormat="1">
      <c r="D1240" s="197"/>
      <c r="G1240" s="199"/>
      <c r="K1240" s="197"/>
      <c r="N1240" s="199"/>
      <c r="P1240" s="207"/>
      <c r="S1240" s="207"/>
      <c r="U1240" s="236"/>
      <c r="Z1240" s="197"/>
      <c r="AB1240" s="197"/>
      <c r="AD1240" s="197"/>
      <c r="AF1240" s="197"/>
      <c r="AH1240" s="197"/>
      <c r="AI1240" s="199"/>
      <c r="AK1240" s="234"/>
      <c r="AO1240" s="177"/>
      <c r="AP1240" s="201"/>
      <c r="AR1240" s="233"/>
    </row>
    <row r="1241" spans="4:44" s="181" customFormat="1">
      <c r="D1241" s="197"/>
      <c r="G1241" s="199"/>
      <c r="K1241" s="197"/>
      <c r="N1241" s="199"/>
      <c r="P1241" s="207"/>
      <c r="S1241" s="207"/>
      <c r="U1241" s="236"/>
      <c r="Z1241" s="197"/>
      <c r="AB1241" s="197"/>
      <c r="AD1241" s="197"/>
      <c r="AF1241" s="197"/>
      <c r="AH1241" s="197"/>
      <c r="AI1241" s="199"/>
      <c r="AK1241" s="234"/>
      <c r="AO1241" s="177"/>
      <c r="AP1241" s="201"/>
      <c r="AR1241" s="233"/>
    </row>
    <row r="1242" spans="4:44" s="181" customFormat="1">
      <c r="D1242" s="197"/>
      <c r="G1242" s="199"/>
      <c r="K1242" s="197"/>
      <c r="N1242" s="199"/>
      <c r="P1242" s="207"/>
      <c r="S1242" s="207"/>
      <c r="U1242" s="236"/>
      <c r="Z1242" s="197"/>
      <c r="AB1242" s="197"/>
      <c r="AD1242" s="197"/>
      <c r="AF1242" s="197"/>
      <c r="AH1242" s="197"/>
      <c r="AI1242" s="199"/>
      <c r="AK1242" s="234"/>
      <c r="AO1242" s="177"/>
      <c r="AP1242" s="201"/>
      <c r="AR1242" s="233"/>
    </row>
    <row r="1243" spans="4:44" s="181" customFormat="1">
      <c r="D1243" s="197"/>
      <c r="G1243" s="199"/>
      <c r="K1243" s="197"/>
      <c r="N1243" s="199"/>
      <c r="P1243" s="207"/>
      <c r="S1243" s="207"/>
      <c r="U1243" s="236"/>
      <c r="Z1243" s="197"/>
      <c r="AB1243" s="197"/>
      <c r="AD1243" s="197"/>
      <c r="AF1243" s="197"/>
      <c r="AH1243" s="197"/>
      <c r="AI1243" s="199"/>
      <c r="AK1243" s="234"/>
      <c r="AO1243" s="177"/>
      <c r="AP1243" s="201"/>
      <c r="AR1243" s="233"/>
    </row>
    <row r="1244" spans="4:44" s="181" customFormat="1">
      <c r="D1244" s="197"/>
      <c r="G1244" s="199"/>
      <c r="K1244" s="197"/>
      <c r="N1244" s="199"/>
      <c r="P1244" s="207"/>
      <c r="S1244" s="207"/>
      <c r="U1244" s="236"/>
      <c r="Z1244" s="197"/>
      <c r="AB1244" s="197"/>
      <c r="AD1244" s="197"/>
      <c r="AF1244" s="197"/>
      <c r="AH1244" s="197"/>
      <c r="AI1244" s="199"/>
      <c r="AK1244" s="234"/>
      <c r="AO1244" s="177"/>
      <c r="AP1244" s="201"/>
      <c r="AR1244" s="233"/>
    </row>
    <row r="1245" spans="4:44" s="181" customFormat="1">
      <c r="D1245" s="197"/>
      <c r="G1245" s="199"/>
      <c r="K1245" s="197"/>
      <c r="N1245" s="199"/>
      <c r="P1245" s="207"/>
      <c r="S1245" s="207"/>
      <c r="U1245" s="236"/>
      <c r="Z1245" s="197"/>
      <c r="AB1245" s="197"/>
      <c r="AD1245" s="197"/>
      <c r="AF1245" s="197"/>
      <c r="AH1245" s="197"/>
      <c r="AI1245" s="199"/>
      <c r="AK1245" s="234"/>
      <c r="AO1245" s="177"/>
      <c r="AP1245" s="201"/>
      <c r="AR1245" s="233"/>
    </row>
    <row r="1246" spans="4:44" s="181" customFormat="1">
      <c r="D1246" s="197"/>
      <c r="G1246" s="199"/>
      <c r="K1246" s="197"/>
      <c r="N1246" s="199"/>
      <c r="P1246" s="207"/>
      <c r="S1246" s="207"/>
      <c r="U1246" s="236"/>
      <c r="Z1246" s="197"/>
      <c r="AB1246" s="197"/>
      <c r="AD1246" s="197"/>
      <c r="AF1246" s="197"/>
      <c r="AH1246" s="197"/>
      <c r="AI1246" s="199"/>
      <c r="AK1246" s="234"/>
      <c r="AO1246" s="177"/>
      <c r="AP1246" s="201"/>
      <c r="AR1246" s="233"/>
    </row>
    <row r="1247" spans="4:44" s="181" customFormat="1">
      <c r="D1247" s="197"/>
      <c r="G1247" s="199"/>
      <c r="K1247" s="197"/>
      <c r="N1247" s="199"/>
      <c r="P1247" s="207"/>
      <c r="S1247" s="207"/>
      <c r="U1247" s="236"/>
      <c r="Z1247" s="197"/>
      <c r="AB1247" s="197"/>
      <c r="AD1247" s="197"/>
      <c r="AF1247" s="197"/>
      <c r="AH1247" s="197"/>
      <c r="AI1247" s="199"/>
      <c r="AK1247" s="234"/>
      <c r="AO1247" s="177"/>
      <c r="AP1247" s="201"/>
      <c r="AR1247" s="233"/>
    </row>
    <row r="1248" spans="4:44" s="181" customFormat="1">
      <c r="D1248" s="197"/>
      <c r="G1248" s="199"/>
      <c r="K1248" s="197"/>
      <c r="N1248" s="199"/>
      <c r="P1248" s="207"/>
      <c r="S1248" s="207"/>
      <c r="U1248" s="236"/>
      <c r="Z1248" s="197"/>
      <c r="AB1248" s="197"/>
      <c r="AD1248" s="197"/>
      <c r="AF1248" s="197"/>
      <c r="AH1248" s="197"/>
      <c r="AI1248" s="199"/>
      <c r="AK1248" s="234"/>
      <c r="AO1248" s="177"/>
      <c r="AP1248" s="201"/>
      <c r="AR1248" s="233"/>
    </row>
    <row r="1249" spans="4:44" s="181" customFormat="1">
      <c r="D1249" s="197"/>
      <c r="G1249" s="199"/>
      <c r="K1249" s="197"/>
      <c r="N1249" s="199"/>
      <c r="P1249" s="207"/>
      <c r="S1249" s="207"/>
      <c r="U1249" s="236"/>
      <c r="Z1249" s="197"/>
      <c r="AB1249" s="197"/>
      <c r="AD1249" s="197"/>
      <c r="AF1249" s="197"/>
      <c r="AH1249" s="197"/>
      <c r="AI1249" s="199"/>
      <c r="AK1249" s="234"/>
      <c r="AO1249" s="177"/>
      <c r="AP1249" s="201"/>
      <c r="AR1249" s="233"/>
    </row>
    <row r="1250" spans="4:44" s="181" customFormat="1">
      <c r="D1250" s="197"/>
      <c r="G1250" s="199"/>
      <c r="K1250" s="197"/>
      <c r="N1250" s="199"/>
      <c r="P1250" s="207"/>
      <c r="S1250" s="207"/>
      <c r="U1250" s="236"/>
      <c r="Z1250" s="197"/>
      <c r="AB1250" s="197"/>
      <c r="AD1250" s="197"/>
      <c r="AF1250" s="197"/>
      <c r="AH1250" s="197"/>
      <c r="AI1250" s="199"/>
      <c r="AK1250" s="234"/>
      <c r="AO1250" s="177"/>
      <c r="AP1250" s="201"/>
      <c r="AR1250" s="233"/>
    </row>
    <row r="1251" spans="4:44" s="181" customFormat="1">
      <c r="D1251" s="197"/>
      <c r="G1251" s="199"/>
      <c r="K1251" s="197"/>
      <c r="N1251" s="199"/>
      <c r="P1251" s="207"/>
      <c r="S1251" s="207"/>
      <c r="U1251" s="236"/>
      <c r="Z1251" s="197"/>
      <c r="AB1251" s="197"/>
      <c r="AD1251" s="197"/>
      <c r="AF1251" s="197"/>
      <c r="AH1251" s="197"/>
      <c r="AI1251" s="199"/>
      <c r="AK1251" s="234"/>
      <c r="AO1251" s="177"/>
      <c r="AP1251" s="201"/>
      <c r="AR1251" s="233"/>
    </row>
    <row r="1252" spans="4:44" s="181" customFormat="1">
      <c r="D1252" s="197"/>
      <c r="G1252" s="199"/>
      <c r="K1252" s="197"/>
      <c r="N1252" s="199"/>
      <c r="P1252" s="207"/>
      <c r="S1252" s="207"/>
      <c r="U1252" s="236"/>
      <c r="Z1252" s="197"/>
      <c r="AB1252" s="197"/>
      <c r="AD1252" s="197"/>
      <c r="AF1252" s="197"/>
      <c r="AH1252" s="197"/>
      <c r="AI1252" s="199"/>
      <c r="AK1252" s="234"/>
      <c r="AO1252" s="177"/>
      <c r="AP1252" s="201"/>
      <c r="AR1252" s="233"/>
    </row>
    <row r="1253" spans="4:44" s="181" customFormat="1">
      <c r="D1253" s="197"/>
      <c r="G1253" s="199"/>
      <c r="K1253" s="197"/>
      <c r="N1253" s="199"/>
      <c r="P1253" s="207"/>
      <c r="S1253" s="207"/>
      <c r="U1253" s="236"/>
      <c r="Z1253" s="197"/>
      <c r="AB1253" s="197"/>
      <c r="AD1253" s="197"/>
      <c r="AF1253" s="197"/>
      <c r="AH1253" s="197"/>
      <c r="AI1253" s="199"/>
      <c r="AK1253" s="234"/>
      <c r="AO1253" s="177"/>
      <c r="AP1253" s="201"/>
      <c r="AR1253" s="233"/>
    </row>
    <row r="1254" spans="4:44" s="181" customFormat="1">
      <c r="D1254" s="197"/>
      <c r="G1254" s="199"/>
      <c r="K1254" s="197"/>
      <c r="N1254" s="199"/>
      <c r="P1254" s="207"/>
      <c r="S1254" s="207"/>
      <c r="U1254" s="236"/>
      <c r="Z1254" s="197"/>
      <c r="AB1254" s="197"/>
      <c r="AD1254" s="197"/>
      <c r="AF1254" s="197"/>
      <c r="AH1254" s="197"/>
      <c r="AI1254" s="199"/>
      <c r="AK1254" s="234"/>
      <c r="AO1254" s="177"/>
      <c r="AP1254" s="201"/>
      <c r="AR1254" s="233"/>
    </row>
    <row r="1255" spans="4:44" s="181" customFormat="1">
      <c r="D1255" s="197"/>
      <c r="G1255" s="199"/>
      <c r="K1255" s="197"/>
      <c r="N1255" s="199"/>
      <c r="P1255" s="207"/>
      <c r="S1255" s="207"/>
      <c r="U1255" s="236"/>
      <c r="Z1255" s="197"/>
      <c r="AB1255" s="197"/>
      <c r="AD1255" s="197"/>
      <c r="AF1255" s="197"/>
      <c r="AH1255" s="197"/>
      <c r="AI1255" s="199"/>
      <c r="AK1255" s="234"/>
      <c r="AO1255" s="177"/>
      <c r="AP1255" s="201"/>
      <c r="AR1255" s="233"/>
    </row>
    <row r="1256" spans="4:44" s="181" customFormat="1">
      <c r="D1256" s="197"/>
      <c r="G1256" s="199"/>
      <c r="K1256" s="197"/>
      <c r="N1256" s="199"/>
      <c r="P1256" s="207"/>
      <c r="S1256" s="207"/>
      <c r="U1256" s="236"/>
      <c r="Z1256" s="197"/>
      <c r="AB1256" s="197"/>
      <c r="AD1256" s="197"/>
      <c r="AF1256" s="197"/>
      <c r="AH1256" s="197"/>
      <c r="AI1256" s="199"/>
      <c r="AK1256" s="234"/>
      <c r="AO1256" s="177"/>
      <c r="AP1256" s="201"/>
      <c r="AR1256" s="233"/>
    </row>
    <row r="1257" spans="4:44" s="181" customFormat="1">
      <c r="D1257" s="197"/>
      <c r="G1257" s="199"/>
      <c r="K1257" s="197"/>
      <c r="N1257" s="199"/>
      <c r="P1257" s="207"/>
      <c r="S1257" s="207"/>
      <c r="U1257" s="236"/>
      <c r="Z1257" s="197"/>
      <c r="AB1257" s="197"/>
      <c r="AD1257" s="197"/>
      <c r="AF1257" s="197"/>
      <c r="AH1257" s="197"/>
      <c r="AI1257" s="199"/>
      <c r="AK1257" s="234"/>
      <c r="AO1257" s="177"/>
      <c r="AP1257" s="201"/>
      <c r="AR1257" s="233"/>
    </row>
    <row r="1258" spans="4:44" s="181" customFormat="1">
      <c r="D1258" s="197"/>
      <c r="G1258" s="199"/>
      <c r="K1258" s="197"/>
      <c r="N1258" s="199"/>
      <c r="P1258" s="207"/>
      <c r="S1258" s="207"/>
      <c r="U1258" s="236"/>
      <c r="Z1258" s="197"/>
      <c r="AB1258" s="197"/>
      <c r="AD1258" s="197"/>
      <c r="AF1258" s="197"/>
      <c r="AH1258" s="197"/>
      <c r="AI1258" s="199"/>
      <c r="AK1258" s="234"/>
      <c r="AO1258" s="177"/>
      <c r="AP1258" s="201"/>
      <c r="AR1258" s="233"/>
    </row>
    <row r="1259" spans="4:44" s="181" customFormat="1">
      <c r="D1259" s="197"/>
      <c r="G1259" s="199"/>
      <c r="K1259" s="197"/>
      <c r="N1259" s="199"/>
      <c r="P1259" s="207"/>
      <c r="S1259" s="207"/>
      <c r="U1259" s="236"/>
      <c r="Z1259" s="197"/>
      <c r="AB1259" s="197"/>
      <c r="AD1259" s="197"/>
      <c r="AF1259" s="197"/>
      <c r="AH1259" s="197"/>
      <c r="AI1259" s="199"/>
      <c r="AK1259" s="234"/>
      <c r="AO1259" s="177"/>
      <c r="AP1259" s="201"/>
      <c r="AR1259" s="233"/>
    </row>
    <row r="1260" spans="4:44" s="181" customFormat="1">
      <c r="D1260" s="197"/>
      <c r="G1260" s="199"/>
      <c r="K1260" s="197"/>
      <c r="N1260" s="199"/>
      <c r="P1260" s="207"/>
      <c r="S1260" s="207"/>
      <c r="U1260" s="236"/>
      <c r="Z1260" s="197"/>
      <c r="AB1260" s="197"/>
      <c r="AD1260" s="197"/>
      <c r="AF1260" s="197"/>
      <c r="AH1260" s="197"/>
      <c r="AI1260" s="199"/>
      <c r="AK1260" s="234"/>
      <c r="AO1260" s="177"/>
      <c r="AP1260" s="201"/>
      <c r="AR1260" s="233"/>
    </row>
    <row r="1261" spans="4:44" s="181" customFormat="1">
      <c r="D1261" s="197"/>
      <c r="G1261" s="199"/>
      <c r="K1261" s="197"/>
      <c r="N1261" s="199"/>
      <c r="P1261" s="207"/>
      <c r="S1261" s="207"/>
      <c r="U1261" s="236"/>
      <c r="Z1261" s="197"/>
      <c r="AB1261" s="197"/>
      <c r="AD1261" s="197"/>
      <c r="AF1261" s="197"/>
      <c r="AH1261" s="197"/>
      <c r="AI1261" s="199"/>
      <c r="AK1261" s="234"/>
      <c r="AO1261" s="177"/>
      <c r="AP1261" s="201"/>
      <c r="AR1261" s="233"/>
    </row>
    <row r="1262" spans="4:44" s="181" customFormat="1">
      <c r="D1262" s="197"/>
      <c r="G1262" s="199"/>
      <c r="K1262" s="197"/>
      <c r="N1262" s="199"/>
      <c r="P1262" s="207"/>
      <c r="S1262" s="207"/>
      <c r="U1262" s="236"/>
      <c r="Z1262" s="197"/>
      <c r="AB1262" s="197"/>
      <c r="AD1262" s="197"/>
      <c r="AF1262" s="197"/>
      <c r="AH1262" s="197"/>
      <c r="AI1262" s="199"/>
      <c r="AK1262" s="234"/>
      <c r="AO1262" s="177"/>
      <c r="AP1262" s="201"/>
      <c r="AR1262" s="233"/>
    </row>
    <row r="1263" spans="4:44" s="181" customFormat="1">
      <c r="D1263" s="197"/>
      <c r="G1263" s="199"/>
      <c r="K1263" s="197"/>
      <c r="N1263" s="199"/>
      <c r="P1263" s="207"/>
      <c r="S1263" s="207"/>
      <c r="U1263" s="236"/>
      <c r="Z1263" s="197"/>
      <c r="AB1263" s="197"/>
      <c r="AD1263" s="197"/>
      <c r="AF1263" s="197"/>
      <c r="AH1263" s="197"/>
      <c r="AI1263" s="199"/>
      <c r="AK1263" s="234"/>
      <c r="AO1263" s="177"/>
      <c r="AP1263" s="201"/>
      <c r="AR1263" s="233"/>
    </row>
    <row r="1264" spans="4:44" s="181" customFormat="1">
      <c r="D1264" s="197"/>
      <c r="G1264" s="199"/>
      <c r="K1264" s="197"/>
      <c r="N1264" s="199"/>
      <c r="P1264" s="207"/>
      <c r="S1264" s="207"/>
      <c r="U1264" s="236"/>
      <c r="Z1264" s="197"/>
      <c r="AB1264" s="197"/>
      <c r="AD1264" s="197"/>
      <c r="AF1264" s="197"/>
      <c r="AH1264" s="197"/>
      <c r="AI1264" s="199"/>
      <c r="AK1264" s="234"/>
      <c r="AO1264" s="177"/>
      <c r="AP1264" s="201"/>
      <c r="AR1264" s="233"/>
    </row>
    <row r="1265" spans="4:44" s="181" customFormat="1">
      <c r="D1265" s="197"/>
      <c r="G1265" s="199"/>
      <c r="K1265" s="197"/>
      <c r="N1265" s="199"/>
      <c r="P1265" s="207"/>
      <c r="S1265" s="207"/>
      <c r="U1265" s="236"/>
      <c r="Z1265" s="197"/>
      <c r="AB1265" s="197"/>
      <c r="AD1265" s="197"/>
      <c r="AF1265" s="197"/>
      <c r="AH1265" s="197"/>
      <c r="AI1265" s="199"/>
      <c r="AK1265" s="234"/>
      <c r="AO1265" s="177"/>
      <c r="AP1265" s="201"/>
      <c r="AR1265" s="233"/>
    </row>
    <row r="1266" spans="4:44" s="181" customFormat="1">
      <c r="D1266" s="197"/>
      <c r="G1266" s="199"/>
      <c r="K1266" s="197"/>
      <c r="N1266" s="199"/>
      <c r="P1266" s="207"/>
      <c r="S1266" s="207"/>
      <c r="U1266" s="236"/>
      <c r="Z1266" s="197"/>
      <c r="AB1266" s="197"/>
      <c r="AD1266" s="197"/>
      <c r="AF1266" s="197"/>
      <c r="AH1266" s="197"/>
      <c r="AI1266" s="199"/>
      <c r="AK1266" s="234"/>
      <c r="AO1266" s="177"/>
      <c r="AP1266" s="201"/>
      <c r="AR1266" s="233"/>
    </row>
    <row r="1267" spans="4:44" s="181" customFormat="1">
      <c r="D1267" s="197"/>
      <c r="G1267" s="199"/>
      <c r="K1267" s="197"/>
      <c r="N1267" s="199"/>
      <c r="P1267" s="207"/>
      <c r="S1267" s="207"/>
      <c r="U1267" s="236"/>
      <c r="Z1267" s="197"/>
      <c r="AB1267" s="197"/>
      <c r="AD1267" s="197"/>
      <c r="AF1267" s="197"/>
      <c r="AH1267" s="197"/>
      <c r="AI1267" s="199"/>
      <c r="AK1267" s="234"/>
      <c r="AO1267" s="177"/>
      <c r="AP1267" s="201"/>
      <c r="AR1267" s="233"/>
    </row>
    <row r="1268" spans="4:44" s="181" customFormat="1">
      <c r="D1268" s="197"/>
      <c r="G1268" s="199"/>
      <c r="K1268" s="197"/>
      <c r="N1268" s="199"/>
      <c r="P1268" s="207"/>
      <c r="S1268" s="207"/>
      <c r="U1268" s="236"/>
      <c r="Z1268" s="197"/>
      <c r="AB1268" s="197"/>
      <c r="AD1268" s="197"/>
      <c r="AF1268" s="197"/>
      <c r="AH1268" s="197"/>
      <c r="AI1268" s="199"/>
      <c r="AK1268" s="234"/>
      <c r="AO1268" s="177"/>
      <c r="AP1268" s="201"/>
      <c r="AR1268" s="233"/>
    </row>
    <row r="1269" spans="4:44" s="181" customFormat="1">
      <c r="D1269" s="197"/>
      <c r="G1269" s="199"/>
      <c r="K1269" s="197"/>
      <c r="N1269" s="199"/>
      <c r="P1269" s="207"/>
      <c r="S1269" s="207"/>
      <c r="U1269" s="236"/>
      <c r="Z1269" s="197"/>
      <c r="AB1269" s="197"/>
      <c r="AD1269" s="197"/>
      <c r="AF1269" s="197"/>
      <c r="AH1269" s="197"/>
      <c r="AI1269" s="199"/>
      <c r="AK1269" s="234"/>
      <c r="AO1269" s="177"/>
      <c r="AP1269" s="201"/>
      <c r="AR1269" s="233"/>
    </row>
    <row r="1270" spans="4:44" s="181" customFormat="1">
      <c r="D1270" s="197"/>
      <c r="G1270" s="199"/>
      <c r="K1270" s="197"/>
      <c r="N1270" s="199"/>
      <c r="P1270" s="207"/>
      <c r="S1270" s="207"/>
      <c r="U1270" s="236"/>
      <c r="Z1270" s="197"/>
      <c r="AB1270" s="197"/>
      <c r="AD1270" s="197"/>
      <c r="AF1270" s="197"/>
      <c r="AH1270" s="197"/>
      <c r="AI1270" s="199"/>
      <c r="AK1270" s="234"/>
      <c r="AO1270" s="177"/>
      <c r="AP1270" s="201"/>
      <c r="AR1270" s="233"/>
    </row>
    <row r="1271" spans="4:44" s="181" customFormat="1">
      <c r="D1271" s="197"/>
      <c r="G1271" s="199"/>
      <c r="K1271" s="197"/>
      <c r="N1271" s="199"/>
      <c r="P1271" s="207"/>
      <c r="S1271" s="207"/>
      <c r="U1271" s="236"/>
      <c r="Z1271" s="197"/>
      <c r="AB1271" s="197"/>
      <c r="AD1271" s="197"/>
      <c r="AF1271" s="197"/>
      <c r="AH1271" s="197"/>
      <c r="AI1271" s="199"/>
      <c r="AK1271" s="234"/>
      <c r="AO1271" s="177"/>
      <c r="AP1271" s="201"/>
      <c r="AR1271" s="233"/>
    </row>
    <row r="1272" spans="4:44" s="181" customFormat="1">
      <c r="D1272" s="197"/>
      <c r="G1272" s="199"/>
      <c r="K1272" s="197"/>
      <c r="N1272" s="199"/>
      <c r="P1272" s="207"/>
      <c r="S1272" s="207"/>
      <c r="U1272" s="236"/>
      <c r="Z1272" s="197"/>
      <c r="AB1272" s="197"/>
      <c r="AD1272" s="197"/>
      <c r="AF1272" s="197"/>
      <c r="AH1272" s="197"/>
      <c r="AI1272" s="199"/>
      <c r="AK1272" s="234"/>
      <c r="AO1272" s="177"/>
      <c r="AP1272" s="201"/>
      <c r="AR1272" s="233"/>
    </row>
    <row r="1273" spans="4:44" s="181" customFormat="1">
      <c r="D1273" s="197"/>
      <c r="G1273" s="199"/>
      <c r="K1273" s="197"/>
      <c r="N1273" s="199"/>
      <c r="P1273" s="207"/>
      <c r="S1273" s="207"/>
      <c r="U1273" s="236"/>
      <c r="Z1273" s="197"/>
      <c r="AB1273" s="197"/>
      <c r="AD1273" s="197"/>
      <c r="AF1273" s="197"/>
      <c r="AH1273" s="197"/>
      <c r="AI1273" s="199"/>
      <c r="AK1273" s="234"/>
      <c r="AO1273" s="177"/>
      <c r="AP1273" s="201"/>
      <c r="AR1273" s="233"/>
    </row>
    <row r="1274" spans="4:44" s="181" customFormat="1">
      <c r="D1274" s="197"/>
      <c r="G1274" s="199"/>
      <c r="K1274" s="197"/>
      <c r="N1274" s="199"/>
      <c r="P1274" s="207"/>
      <c r="S1274" s="207"/>
      <c r="U1274" s="236"/>
      <c r="Z1274" s="197"/>
      <c r="AB1274" s="197"/>
      <c r="AD1274" s="197"/>
      <c r="AF1274" s="197"/>
      <c r="AH1274" s="197"/>
      <c r="AI1274" s="199"/>
      <c r="AK1274" s="234"/>
      <c r="AO1274" s="177"/>
      <c r="AP1274" s="201"/>
      <c r="AR1274" s="233"/>
    </row>
    <row r="1275" spans="4:44" s="181" customFormat="1">
      <c r="D1275" s="197"/>
      <c r="G1275" s="199"/>
      <c r="K1275" s="197"/>
      <c r="N1275" s="199"/>
      <c r="P1275" s="207"/>
      <c r="S1275" s="207"/>
      <c r="U1275" s="236"/>
      <c r="Z1275" s="197"/>
      <c r="AB1275" s="197"/>
      <c r="AD1275" s="197"/>
      <c r="AF1275" s="197"/>
      <c r="AH1275" s="197"/>
      <c r="AI1275" s="199"/>
      <c r="AK1275" s="234"/>
      <c r="AO1275" s="177"/>
      <c r="AP1275" s="201"/>
      <c r="AR1275" s="233"/>
    </row>
    <row r="1276" spans="4:44" s="181" customFormat="1">
      <c r="D1276" s="197"/>
      <c r="G1276" s="199"/>
      <c r="K1276" s="197"/>
      <c r="N1276" s="199"/>
      <c r="P1276" s="207"/>
      <c r="S1276" s="207"/>
      <c r="U1276" s="236"/>
      <c r="Z1276" s="197"/>
      <c r="AB1276" s="197"/>
      <c r="AD1276" s="197"/>
      <c r="AF1276" s="197"/>
      <c r="AH1276" s="197"/>
      <c r="AI1276" s="199"/>
      <c r="AK1276" s="234"/>
      <c r="AO1276" s="177"/>
      <c r="AP1276" s="201"/>
      <c r="AR1276" s="233"/>
    </row>
    <row r="1277" spans="4:44" s="181" customFormat="1">
      <c r="D1277" s="197"/>
      <c r="G1277" s="199"/>
      <c r="K1277" s="197"/>
      <c r="N1277" s="199"/>
      <c r="P1277" s="207"/>
      <c r="S1277" s="207"/>
      <c r="U1277" s="236"/>
      <c r="Z1277" s="197"/>
      <c r="AB1277" s="197"/>
      <c r="AD1277" s="197"/>
      <c r="AF1277" s="197"/>
      <c r="AH1277" s="197"/>
      <c r="AI1277" s="199"/>
      <c r="AK1277" s="234"/>
      <c r="AO1277" s="177"/>
      <c r="AP1277" s="201"/>
      <c r="AR1277" s="233"/>
    </row>
    <row r="1278" spans="4:44" s="181" customFormat="1">
      <c r="D1278" s="197"/>
      <c r="G1278" s="199"/>
      <c r="K1278" s="197"/>
      <c r="N1278" s="199"/>
      <c r="P1278" s="207"/>
      <c r="S1278" s="207"/>
      <c r="U1278" s="236"/>
      <c r="Z1278" s="197"/>
      <c r="AB1278" s="197"/>
      <c r="AD1278" s="197"/>
      <c r="AF1278" s="197"/>
      <c r="AH1278" s="197"/>
      <c r="AI1278" s="199"/>
      <c r="AK1278" s="234"/>
      <c r="AO1278" s="177"/>
      <c r="AP1278" s="201"/>
      <c r="AR1278" s="233"/>
    </row>
    <row r="1279" spans="4:44" s="181" customFormat="1">
      <c r="D1279" s="197"/>
      <c r="G1279" s="199"/>
      <c r="K1279" s="197"/>
      <c r="N1279" s="199"/>
      <c r="P1279" s="207"/>
      <c r="S1279" s="207"/>
      <c r="U1279" s="236"/>
      <c r="Z1279" s="197"/>
      <c r="AB1279" s="197"/>
      <c r="AD1279" s="197"/>
      <c r="AF1279" s="197"/>
      <c r="AH1279" s="197"/>
      <c r="AI1279" s="199"/>
      <c r="AK1279" s="234"/>
      <c r="AO1279" s="177"/>
      <c r="AP1279" s="201"/>
      <c r="AR1279" s="233"/>
    </row>
    <row r="1280" spans="4:44" s="181" customFormat="1">
      <c r="D1280" s="197"/>
      <c r="G1280" s="199"/>
      <c r="K1280" s="197"/>
      <c r="N1280" s="199"/>
      <c r="P1280" s="207"/>
      <c r="S1280" s="207"/>
      <c r="U1280" s="236"/>
      <c r="Z1280" s="197"/>
      <c r="AB1280" s="197"/>
      <c r="AD1280" s="197"/>
      <c r="AF1280" s="197"/>
      <c r="AH1280" s="197"/>
      <c r="AI1280" s="199"/>
      <c r="AK1280" s="234"/>
      <c r="AO1280" s="177"/>
      <c r="AP1280" s="201"/>
      <c r="AR1280" s="233"/>
    </row>
    <row r="1281" spans="4:44" s="181" customFormat="1">
      <c r="D1281" s="197"/>
      <c r="G1281" s="199"/>
      <c r="K1281" s="197"/>
      <c r="N1281" s="199"/>
      <c r="P1281" s="207"/>
      <c r="S1281" s="207"/>
      <c r="U1281" s="236"/>
      <c r="Z1281" s="197"/>
      <c r="AB1281" s="197"/>
      <c r="AD1281" s="197"/>
      <c r="AF1281" s="197"/>
      <c r="AH1281" s="197"/>
      <c r="AI1281" s="199"/>
      <c r="AK1281" s="234"/>
      <c r="AO1281" s="177"/>
      <c r="AP1281" s="201"/>
      <c r="AR1281" s="233"/>
    </row>
    <row r="1282" spans="4:44" s="181" customFormat="1">
      <c r="D1282" s="197"/>
      <c r="G1282" s="199"/>
      <c r="K1282" s="197"/>
      <c r="N1282" s="199"/>
      <c r="P1282" s="207"/>
      <c r="S1282" s="207"/>
      <c r="U1282" s="236"/>
      <c r="Z1282" s="197"/>
      <c r="AB1282" s="197"/>
      <c r="AD1282" s="197"/>
      <c r="AF1282" s="197"/>
      <c r="AH1282" s="197"/>
      <c r="AI1282" s="199"/>
      <c r="AK1282" s="234"/>
      <c r="AO1282" s="177"/>
      <c r="AP1282" s="201"/>
      <c r="AR1282" s="233"/>
    </row>
    <row r="1283" spans="4:44" s="181" customFormat="1">
      <c r="D1283" s="197"/>
      <c r="G1283" s="199"/>
      <c r="K1283" s="197"/>
      <c r="N1283" s="199"/>
      <c r="P1283" s="207"/>
      <c r="S1283" s="207"/>
      <c r="U1283" s="236"/>
      <c r="Z1283" s="197"/>
      <c r="AB1283" s="197"/>
      <c r="AD1283" s="197"/>
      <c r="AF1283" s="197"/>
      <c r="AH1283" s="197"/>
      <c r="AI1283" s="199"/>
      <c r="AK1283" s="234"/>
      <c r="AO1283" s="177"/>
      <c r="AP1283" s="201"/>
      <c r="AR1283" s="233"/>
    </row>
    <row r="1284" spans="4:44" s="181" customFormat="1">
      <c r="D1284" s="197"/>
      <c r="G1284" s="199"/>
      <c r="K1284" s="197"/>
      <c r="N1284" s="199"/>
      <c r="P1284" s="207"/>
      <c r="S1284" s="207"/>
      <c r="U1284" s="236"/>
      <c r="Z1284" s="197"/>
      <c r="AB1284" s="197"/>
      <c r="AD1284" s="197"/>
      <c r="AF1284" s="197"/>
      <c r="AH1284" s="197"/>
      <c r="AI1284" s="199"/>
      <c r="AK1284" s="234"/>
      <c r="AO1284" s="177"/>
      <c r="AP1284" s="201"/>
      <c r="AR1284" s="233"/>
    </row>
    <row r="1285" spans="4:44" s="181" customFormat="1">
      <c r="D1285" s="197"/>
      <c r="G1285" s="199"/>
      <c r="K1285" s="197"/>
      <c r="N1285" s="199"/>
      <c r="P1285" s="207"/>
      <c r="S1285" s="207"/>
      <c r="U1285" s="236"/>
      <c r="Z1285" s="197"/>
      <c r="AB1285" s="197"/>
      <c r="AD1285" s="197"/>
      <c r="AF1285" s="197"/>
      <c r="AH1285" s="197"/>
      <c r="AI1285" s="199"/>
      <c r="AK1285" s="234"/>
      <c r="AO1285" s="177"/>
      <c r="AP1285" s="201"/>
      <c r="AR1285" s="233"/>
    </row>
    <row r="1286" spans="4:44" s="181" customFormat="1">
      <c r="D1286" s="197"/>
      <c r="G1286" s="199"/>
      <c r="K1286" s="197"/>
      <c r="N1286" s="199"/>
      <c r="P1286" s="207"/>
      <c r="S1286" s="207"/>
      <c r="U1286" s="236"/>
      <c r="Z1286" s="197"/>
      <c r="AB1286" s="197"/>
      <c r="AD1286" s="197"/>
      <c r="AF1286" s="197"/>
      <c r="AH1286" s="197"/>
      <c r="AI1286" s="199"/>
      <c r="AK1286" s="234"/>
      <c r="AO1286" s="177"/>
      <c r="AP1286" s="201"/>
      <c r="AR1286" s="233"/>
    </row>
    <row r="1287" spans="4:44" s="181" customFormat="1">
      <c r="D1287" s="197"/>
      <c r="G1287" s="199"/>
      <c r="K1287" s="197"/>
      <c r="N1287" s="199"/>
      <c r="P1287" s="207"/>
      <c r="S1287" s="207"/>
      <c r="U1287" s="236"/>
      <c r="Z1287" s="197"/>
      <c r="AB1287" s="197"/>
      <c r="AD1287" s="197"/>
      <c r="AF1287" s="197"/>
      <c r="AH1287" s="197"/>
      <c r="AI1287" s="199"/>
      <c r="AK1287" s="234"/>
      <c r="AO1287" s="177"/>
      <c r="AP1287" s="201"/>
      <c r="AR1287" s="233"/>
    </row>
    <row r="1288" spans="4:44" s="181" customFormat="1">
      <c r="D1288" s="197"/>
      <c r="G1288" s="199"/>
      <c r="K1288" s="197"/>
      <c r="N1288" s="199"/>
      <c r="P1288" s="207"/>
      <c r="S1288" s="207"/>
      <c r="U1288" s="236"/>
      <c r="Z1288" s="197"/>
      <c r="AB1288" s="197"/>
      <c r="AD1288" s="197"/>
      <c r="AF1288" s="197"/>
      <c r="AH1288" s="197"/>
      <c r="AI1288" s="199"/>
      <c r="AK1288" s="234"/>
      <c r="AO1288" s="177"/>
      <c r="AP1288" s="201"/>
      <c r="AR1288" s="233"/>
    </row>
    <row r="1289" spans="4:44" s="181" customFormat="1">
      <c r="D1289" s="197"/>
      <c r="G1289" s="199"/>
      <c r="K1289" s="197"/>
      <c r="N1289" s="199"/>
      <c r="P1289" s="207"/>
      <c r="S1289" s="207"/>
      <c r="U1289" s="236"/>
      <c r="Z1289" s="197"/>
      <c r="AB1289" s="197"/>
      <c r="AD1289" s="197"/>
      <c r="AF1289" s="197"/>
      <c r="AH1289" s="197"/>
      <c r="AI1289" s="199"/>
      <c r="AK1289" s="234"/>
      <c r="AO1289" s="177"/>
      <c r="AP1289" s="201"/>
      <c r="AR1289" s="233"/>
    </row>
    <row r="1290" spans="4:44" s="181" customFormat="1">
      <c r="D1290" s="197"/>
      <c r="G1290" s="199"/>
      <c r="K1290" s="197"/>
      <c r="N1290" s="199"/>
      <c r="P1290" s="207"/>
      <c r="S1290" s="207"/>
      <c r="U1290" s="236"/>
      <c r="Z1290" s="197"/>
      <c r="AB1290" s="197"/>
      <c r="AD1290" s="197"/>
      <c r="AF1290" s="197"/>
      <c r="AH1290" s="197"/>
      <c r="AI1290" s="199"/>
      <c r="AK1290" s="234"/>
      <c r="AO1290" s="177"/>
      <c r="AP1290" s="201"/>
      <c r="AR1290" s="233"/>
    </row>
    <row r="1291" spans="4:44" s="181" customFormat="1">
      <c r="D1291" s="197"/>
      <c r="G1291" s="199"/>
      <c r="K1291" s="197"/>
      <c r="N1291" s="199"/>
      <c r="P1291" s="207"/>
      <c r="S1291" s="207"/>
      <c r="U1291" s="236"/>
      <c r="Z1291" s="197"/>
      <c r="AB1291" s="197"/>
      <c r="AD1291" s="197"/>
      <c r="AF1291" s="197"/>
      <c r="AH1291" s="197"/>
      <c r="AI1291" s="199"/>
      <c r="AK1291" s="234"/>
      <c r="AO1291" s="177"/>
      <c r="AP1291" s="201"/>
      <c r="AR1291" s="233"/>
    </row>
    <row r="1292" spans="4:44" s="181" customFormat="1">
      <c r="D1292" s="197"/>
      <c r="G1292" s="199"/>
      <c r="K1292" s="197"/>
      <c r="N1292" s="199"/>
      <c r="P1292" s="207"/>
      <c r="S1292" s="207"/>
      <c r="U1292" s="236"/>
      <c r="Z1292" s="197"/>
      <c r="AB1292" s="197"/>
      <c r="AD1292" s="197"/>
      <c r="AF1292" s="197"/>
      <c r="AH1292" s="197"/>
      <c r="AI1292" s="199"/>
      <c r="AK1292" s="234"/>
      <c r="AO1292" s="177"/>
      <c r="AP1292" s="201"/>
      <c r="AR1292" s="233"/>
    </row>
    <row r="1293" spans="4:44" s="181" customFormat="1">
      <c r="D1293" s="197"/>
      <c r="G1293" s="199"/>
      <c r="K1293" s="197"/>
      <c r="N1293" s="199"/>
      <c r="P1293" s="207"/>
      <c r="S1293" s="207"/>
      <c r="U1293" s="236"/>
      <c r="Z1293" s="197"/>
      <c r="AB1293" s="197"/>
      <c r="AD1293" s="197"/>
      <c r="AF1293" s="197"/>
      <c r="AH1293" s="197"/>
      <c r="AI1293" s="199"/>
      <c r="AK1293" s="234"/>
      <c r="AO1293" s="177"/>
      <c r="AP1293" s="201"/>
      <c r="AR1293" s="233"/>
    </row>
    <row r="1294" spans="4:44" s="181" customFormat="1">
      <c r="D1294" s="197"/>
      <c r="G1294" s="199"/>
      <c r="K1294" s="197"/>
      <c r="N1294" s="199"/>
      <c r="P1294" s="207"/>
      <c r="S1294" s="207"/>
      <c r="U1294" s="236"/>
      <c r="Z1294" s="197"/>
      <c r="AB1294" s="197"/>
      <c r="AD1294" s="197"/>
      <c r="AF1294" s="197"/>
      <c r="AH1294" s="197"/>
      <c r="AI1294" s="199"/>
      <c r="AK1294" s="234"/>
      <c r="AO1294" s="177"/>
      <c r="AP1294" s="201"/>
      <c r="AR1294" s="233"/>
    </row>
    <row r="1295" spans="4:44" s="181" customFormat="1">
      <c r="D1295" s="197"/>
      <c r="G1295" s="199"/>
      <c r="K1295" s="197"/>
      <c r="N1295" s="199"/>
      <c r="P1295" s="207"/>
      <c r="S1295" s="207"/>
      <c r="U1295" s="236"/>
      <c r="Z1295" s="197"/>
      <c r="AB1295" s="197"/>
      <c r="AD1295" s="197"/>
      <c r="AF1295" s="197"/>
      <c r="AH1295" s="197"/>
      <c r="AI1295" s="199"/>
      <c r="AK1295" s="234"/>
      <c r="AO1295" s="177"/>
      <c r="AP1295" s="201"/>
      <c r="AR1295" s="233"/>
    </row>
    <row r="1296" spans="4:44" s="181" customFormat="1">
      <c r="D1296" s="197"/>
      <c r="G1296" s="199"/>
      <c r="K1296" s="197"/>
      <c r="N1296" s="199"/>
      <c r="P1296" s="207"/>
      <c r="S1296" s="207"/>
      <c r="U1296" s="236"/>
      <c r="Z1296" s="197"/>
      <c r="AB1296" s="197"/>
      <c r="AD1296" s="197"/>
      <c r="AF1296" s="197"/>
      <c r="AH1296" s="197"/>
      <c r="AI1296" s="199"/>
      <c r="AK1296" s="234"/>
      <c r="AO1296" s="177"/>
      <c r="AP1296" s="201"/>
      <c r="AR1296" s="233"/>
    </row>
    <row r="1297" spans="4:44" s="181" customFormat="1">
      <c r="D1297" s="197"/>
      <c r="G1297" s="199"/>
      <c r="K1297" s="197"/>
      <c r="N1297" s="199"/>
      <c r="P1297" s="207"/>
      <c r="S1297" s="207"/>
      <c r="U1297" s="236"/>
      <c r="Z1297" s="197"/>
      <c r="AB1297" s="197"/>
      <c r="AD1297" s="197"/>
      <c r="AF1297" s="197"/>
      <c r="AH1297" s="197"/>
      <c r="AI1297" s="199"/>
      <c r="AK1297" s="234"/>
      <c r="AO1297" s="177"/>
      <c r="AP1297" s="201"/>
      <c r="AR1297" s="233"/>
    </row>
    <row r="1298" spans="4:44" s="181" customFormat="1">
      <c r="D1298" s="197"/>
      <c r="G1298" s="199"/>
      <c r="K1298" s="197"/>
      <c r="N1298" s="199"/>
      <c r="P1298" s="207"/>
      <c r="S1298" s="207"/>
      <c r="U1298" s="236"/>
      <c r="Z1298" s="197"/>
      <c r="AB1298" s="197"/>
      <c r="AD1298" s="197"/>
      <c r="AF1298" s="197"/>
      <c r="AH1298" s="197"/>
      <c r="AI1298" s="199"/>
      <c r="AK1298" s="234"/>
      <c r="AO1298" s="177"/>
      <c r="AP1298" s="201"/>
      <c r="AR1298" s="233"/>
    </row>
    <row r="1299" spans="4:44" s="181" customFormat="1">
      <c r="D1299" s="197"/>
      <c r="G1299" s="199"/>
      <c r="K1299" s="197"/>
      <c r="N1299" s="199"/>
      <c r="P1299" s="207"/>
      <c r="S1299" s="207"/>
      <c r="U1299" s="236"/>
      <c r="Z1299" s="197"/>
      <c r="AB1299" s="197"/>
      <c r="AD1299" s="197"/>
      <c r="AF1299" s="197"/>
      <c r="AH1299" s="197"/>
      <c r="AI1299" s="199"/>
      <c r="AK1299" s="234"/>
      <c r="AO1299" s="177"/>
      <c r="AP1299" s="201"/>
      <c r="AR1299" s="233"/>
    </row>
    <row r="1300" spans="4:44" s="181" customFormat="1">
      <c r="D1300" s="197"/>
      <c r="G1300" s="199"/>
      <c r="K1300" s="197"/>
      <c r="N1300" s="199"/>
      <c r="P1300" s="207"/>
      <c r="S1300" s="207"/>
      <c r="U1300" s="236"/>
      <c r="Z1300" s="197"/>
      <c r="AB1300" s="197"/>
      <c r="AD1300" s="197"/>
      <c r="AF1300" s="197"/>
      <c r="AH1300" s="197"/>
      <c r="AI1300" s="199"/>
      <c r="AK1300" s="234"/>
      <c r="AO1300" s="177"/>
      <c r="AP1300" s="201"/>
      <c r="AR1300" s="233"/>
    </row>
    <row r="1301" spans="4:44" s="181" customFormat="1">
      <c r="D1301" s="197"/>
      <c r="G1301" s="199"/>
      <c r="K1301" s="197"/>
      <c r="N1301" s="199"/>
      <c r="P1301" s="207"/>
      <c r="S1301" s="207"/>
      <c r="U1301" s="236"/>
      <c r="Z1301" s="197"/>
      <c r="AB1301" s="197"/>
      <c r="AD1301" s="197"/>
      <c r="AF1301" s="197"/>
      <c r="AH1301" s="197"/>
      <c r="AI1301" s="199"/>
      <c r="AK1301" s="234"/>
      <c r="AO1301" s="177"/>
      <c r="AP1301" s="201"/>
      <c r="AR1301" s="233"/>
    </row>
    <row r="1302" spans="4:44" s="181" customFormat="1">
      <c r="D1302" s="197"/>
      <c r="G1302" s="199"/>
      <c r="K1302" s="197"/>
      <c r="N1302" s="199"/>
      <c r="P1302" s="207"/>
      <c r="S1302" s="207"/>
      <c r="U1302" s="236"/>
      <c r="Z1302" s="197"/>
      <c r="AB1302" s="197"/>
      <c r="AD1302" s="197"/>
      <c r="AF1302" s="197"/>
      <c r="AH1302" s="197"/>
      <c r="AI1302" s="199"/>
      <c r="AK1302" s="234"/>
      <c r="AO1302" s="177"/>
      <c r="AP1302" s="201"/>
      <c r="AR1302" s="233"/>
    </row>
    <row r="1303" spans="4:44" s="181" customFormat="1">
      <c r="D1303" s="197"/>
      <c r="G1303" s="199"/>
      <c r="K1303" s="197"/>
      <c r="N1303" s="199"/>
      <c r="P1303" s="207"/>
      <c r="S1303" s="207"/>
      <c r="U1303" s="236"/>
      <c r="Z1303" s="197"/>
      <c r="AB1303" s="197"/>
      <c r="AD1303" s="197"/>
      <c r="AF1303" s="197"/>
      <c r="AH1303" s="197"/>
      <c r="AI1303" s="199"/>
      <c r="AK1303" s="234"/>
      <c r="AO1303" s="177"/>
      <c r="AP1303" s="201"/>
      <c r="AR1303" s="233"/>
    </row>
    <row r="1304" spans="4:44" s="181" customFormat="1">
      <c r="D1304" s="197"/>
      <c r="G1304" s="199"/>
      <c r="K1304" s="197"/>
      <c r="N1304" s="199"/>
      <c r="P1304" s="207"/>
      <c r="S1304" s="207"/>
      <c r="U1304" s="236"/>
      <c r="Z1304" s="197"/>
      <c r="AB1304" s="197"/>
      <c r="AD1304" s="197"/>
      <c r="AF1304" s="197"/>
      <c r="AH1304" s="197"/>
      <c r="AI1304" s="199"/>
      <c r="AK1304" s="234"/>
      <c r="AO1304" s="177"/>
      <c r="AP1304" s="201"/>
      <c r="AR1304" s="233"/>
    </row>
    <row r="1305" spans="4:44" s="181" customFormat="1">
      <c r="D1305" s="197"/>
      <c r="G1305" s="199"/>
      <c r="K1305" s="197"/>
      <c r="N1305" s="199"/>
      <c r="P1305" s="207"/>
      <c r="S1305" s="207"/>
      <c r="U1305" s="236"/>
      <c r="Z1305" s="197"/>
      <c r="AB1305" s="197"/>
      <c r="AD1305" s="197"/>
      <c r="AF1305" s="197"/>
      <c r="AH1305" s="197"/>
      <c r="AI1305" s="199"/>
      <c r="AK1305" s="234"/>
      <c r="AO1305" s="177"/>
      <c r="AP1305" s="201"/>
      <c r="AR1305" s="233"/>
    </row>
    <row r="1306" spans="4:44" s="181" customFormat="1">
      <c r="D1306" s="197"/>
      <c r="G1306" s="199"/>
      <c r="K1306" s="197"/>
      <c r="N1306" s="199"/>
      <c r="P1306" s="207"/>
      <c r="S1306" s="207"/>
      <c r="U1306" s="236"/>
      <c r="Z1306" s="197"/>
      <c r="AB1306" s="197"/>
      <c r="AD1306" s="197"/>
      <c r="AF1306" s="197"/>
      <c r="AH1306" s="197"/>
      <c r="AI1306" s="199"/>
      <c r="AK1306" s="234"/>
      <c r="AO1306" s="177"/>
      <c r="AP1306" s="201"/>
      <c r="AR1306" s="233"/>
    </row>
    <row r="1307" spans="4:44" s="181" customFormat="1">
      <c r="D1307" s="197"/>
      <c r="G1307" s="199"/>
      <c r="K1307" s="197"/>
      <c r="N1307" s="199"/>
      <c r="P1307" s="207"/>
      <c r="S1307" s="207"/>
      <c r="U1307" s="236"/>
      <c r="Z1307" s="197"/>
      <c r="AB1307" s="197"/>
      <c r="AD1307" s="197"/>
      <c r="AF1307" s="197"/>
      <c r="AH1307" s="197"/>
      <c r="AI1307" s="199"/>
      <c r="AK1307" s="234"/>
      <c r="AO1307" s="177"/>
      <c r="AP1307" s="201"/>
      <c r="AR1307" s="233"/>
    </row>
    <row r="1308" spans="4:44" s="181" customFormat="1">
      <c r="D1308" s="197"/>
      <c r="G1308" s="199"/>
      <c r="K1308" s="197"/>
      <c r="N1308" s="199"/>
      <c r="P1308" s="207"/>
      <c r="S1308" s="207"/>
      <c r="U1308" s="236"/>
      <c r="Z1308" s="197"/>
      <c r="AB1308" s="197"/>
      <c r="AD1308" s="197"/>
      <c r="AF1308" s="197"/>
      <c r="AH1308" s="197"/>
      <c r="AI1308" s="199"/>
      <c r="AK1308" s="234"/>
      <c r="AO1308" s="177"/>
      <c r="AP1308" s="201"/>
      <c r="AR1308" s="233"/>
    </row>
    <row r="1309" spans="4:44" s="181" customFormat="1">
      <c r="D1309" s="197"/>
      <c r="G1309" s="199"/>
      <c r="K1309" s="197"/>
      <c r="N1309" s="199"/>
      <c r="P1309" s="207"/>
      <c r="S1309" s="207"/>
      <c r="U1309" s="236"/>
      <c r="Z1309" s="197"/>
      <c r="AB1309" s="197"/>
      <c r="AD1309" s="197"/>
      <c r="AF1309" s="197"/>
      <c r="AH1309" s="197"/>
      <c r="AI1309" s="199"/>
      <c r="AK1309" s="234"/>
      <c r="AO1309" s="177"/>
      <c r="AP1309" s="201"/>
      <c r="AR1309" s="233"/>
    </row>
    <row r="1310" spans="4:44" s="181" customFormat="1">
      <c r="D1310" s="197"/>
      <c r="G1310" s="199"/>
      <c r="K1310" s="197"/>
      <c r="N1310" s="199"/>
      <c r="P1310" s="207"/>
      <c r="S1310" s="207"/>
      <c r="U1310" s="236"/>
      <c r="Z1310" s="197"/>
      <c r="AB1310" s="197"/>
      <c r="AD1310" s="197"/>
      <c r="AF1310" s="197"/>
      <c r="AH1310" s="197"/>
      <c r="AI1310" s="199"/>
      <c r="AK1310" s="234"/>
      <c r="AO1310" s="177"/>
      <c r="AP1310" s="201"/>
      <c r="AR1310" s="233"/>
    </row>
    <row r="1311" spans="4:44" s="181" customFormat="1">
      <c r="D1311" s="197"/>
      <c r="G1311" s="199"/>
      <c r="K1311" s="197"/>
      <c r="N1311" s="199"/>
      <c r="P1311" s="207"/>
      <c r="S1311" s="207"/>
      <c r="U1311" s="236"/>
      <c r="Z1311" s="197"/>
      <c r="AB1311" s="197"/>
      <c r="AD1311" s="197"/>
      <c r="AF1311" s="197"/>
      <c r="AH1311" s="197"/>
      <c r="AI1311" s="199"/>
      <c r="AK1311" s="234"/>
      <c r="AO1311" s="177"/>
      <c r="AP1311" s="201"/>
      <c r="AR1311" s="233"/>
    </row>
    <row r="1312" spans="4:44" s="181" customFormat="1">
      <c r="D1312" s="197"/>
      <c r="G1312" s="199"/>
      <c r="K1312" s="197"/>
      <c r="N1312" s="199"/>
      <c r="P1312" s="207"/>
      <c r="S1312" s="207"/>
      <c r="U1312" s="236"/>
      <c r="Z1312" s="197"/>
      <c r="AB1312" s="197"/>
      <c r="AD1312" s="197"/>
      <c r="AF1312" s="197"/>
      <c r="AH1312" s="197"/>
      <c r="AI1312" s="199"/>
      <c r="AK1312" s="234"/>
      <c r="AO1312" s="177"/>
      <c r="AP1312" s="201"/>
      <c r="AR1312" s="233"/>
    </row>
    <row r="1313" spans="4:44" s="181" customFormat="1">
      <c r="D1313" s="197"/>
      <c r="G1313" s="199"/>
      <c r="K1313" s="197"/>
      <c r="N1313" s="199"/>
      <c r="P1313" s="207"/>
      <c r="S1313" s="207"/>
      <c r="U1313" s="236"/>
      <c r="Z1313" s="197"/>
      <c r="AB1313" s="197"/>
      <c r="AD1313" s="197"/>
      <c r="AF1313" s="197"/>
      <c r="AH1313" s="197"/>
      <c r="AI1313" s="199"/>
      <c r="AK1313" s="234"/>
      <c r="AO1313" s="177"/>
      <c r="AP1313" s="201"/>
      <c r="AR1313" s="233"/>
    </row>
    <row r="1314" spans="4:44" s="181" customFormat="1">
      <c r="D1314" s="197"/>
      <c r="G1314" s="199"/>
      <c r="K1314" s="197"/>
      <c r="N1314" s="199"/>
      <c r="P1314" s="207"/>
      <c r="S1314" s="207"/>
      <c r="U1314" s="236"/>
      <c r="Z1314" s="197"/>
      <c r="AB1314" s="197"/>
      <c r="AD1314" s="197"/>
      <c r="AF1314" s="197"/>
      <c r="AH1314" s="197"/>
      <c r="AI1314" s="199"/>
      <c r="AK1314" s="234"/>
      <c r="AO1314" s="177"/>
      <c r="AP1314" s="201"/>
      <c r="AR1314" s="233"/>
    </row>
    <row r="1315" spans="4:44" s="181" customFormat="1">
      <c r="D1315" s="197"/>
      <c r="G1315" s="199"/>
      <c r="K1315" s="197"/>
      <c r="N1315" s="199"/>
      <c r="P1315" s="207"/>
      <c r="S1315" s="207"/>
      <c r="U1315" s="236"/>
      <c r="Z1315" s="197"/>
      <c r="AB1315" s="197"/>
      <c r="AD1315" s="197"/>
      <c r="AF1315" s="197"/>
      <c r="AH1315" s="197"/>
      <c r="AI1315" s="199"/>
      <c r="AK1315" s="234"/>
      <c r="AO1315" s="177"/>
      <c r="AP1315" s="201"/>
      <c r="AR1315" s="233"/>
    </row>
    <row r="1316" spans="4:44" s="181" customFormat="1">
      <c r="D1316" s="197"/>
      <c r="G1316" s="199"/>
      <c r="K1316" s="197"/>
      <c r="N1316" s="199"/>
      <c r="P1316" s="207"/>
      <c r="S1316" s="207"/>
      <c r="U1316" s="236"/>
      <c r="Z1316" s="197"/>
      <c r="AB1316" s="197"/>
      <c r="AD1316" s="197"/>
      <c r="AF1316" s="197"/>
      <c r="AH1316" s="197"/>
      <c r="AI1316" s="199"/>
      <c r="AK1316" s="234"/>
      <c r="AO1316" s="177"/>
      <c r="AP1316" s="201"/>
      <c r="AR1316" s="233"/>
    </row>
    <row r="1317" spans="4:44" s="181" customFormat="1">
      <c r="D1317" s="197"/>
      <c r="G1317" s="199"/>
      <c r="K1317" s="197"/>
      <c r="N1317" s="199"/>
      <c r="P1317" s="207"/>
      <c r="S1317" s="207"/>
      <c r="U1317" s="236"/>
      <c r="Z1317" s="197"/>
      <c r="AB1317" s="197"/>
      <c r="AD1317" s="197"/>
      <c r="AF1317" s="197"/>
      <c r="AH1317" s="197"/>
      <c r="AI1317" s="199"/>
      <c r="AK1317" s="234"/>
      <c r="AO1317" s="177"/>
      <c r="AP1317" s="201"/>
      <c r="AR1317" s="233"/>
    </row>
    <row r="1318" spans="4:44" s="181" customFormat="1">
      <c r="D1318" s="197"/>
      <c r="G1318" s="199"/>
      <c r="K1318" s="197"/>
      <c r="N1318" s="199"/>
      <c r="P1318" s="207"/>
      <c r="S1318" s="207"/>
      <c r="U1318" s="236"/>
      <c r="Z1318" s="197"/>
      <c r="AB1318" s="197"/>
      <c r="AD1318" s="197"/>
      <c r="AF1318" s="197"/>
      <c r="AH1318" s="197"/>
      <c r="AI1318" s="199"/>
      <c r="AK1318" s="234"/>
      <c r="AO1318" s="177"/>
      <c r="AP1318" s="201"/>
      <c r="AR1318" s="233"/>
    </row>
    <row r="1319" spans="4:44" s="181" customFormat="1">
      <c r="D1319" s="197"/>
      <c r="G1319" s="199"/>
      <c r="K1319" s="197"/>
      <c r="N1319" s="199"/>
      <c r="P1319" s="207"/>
      <c r="S1319" s="207"/>
      <c r="U1319" s="236"/>
      <c r="Z1319" s="197"/>
      <c r="AB1319" s="197"/>
      <c r="AD1319" s="197"/>
      <c r="AF1319" s="197"/>
      <c r="AH1319" s="197"/>
      <c r="AI1319" s="199"/>
      <c r="AK1319" s="234"/>
      <c r="AO1319" s="177"/>
      <c r="AP1319" s="201"/>
      <c r="AR1319" s="233"/>
    </row>
    <row r="1320" spans="4:44" s="181" customFormat="1">
      <c r="D1320" s="197"/>
      <c r="G1320" s="199"/>
      <c r="K1320" s="197"/>
      <c r="N1320" s="199"/>
      <c r="P1320" s="207"/>
      <c r="S1320" s="207"/>
      <c r="U1320" s="236"/>
      <c r="Z1320" s="197"/>
      <c r="AB1320" s="197"/>
      <c r="AD1320" s="197"/>
      <c r="AF1320" s="197"/>
      <c r="AH1320" s="197"/>
      <c r="AI1320" s="199"/>
      <c r="AK1320" s="234"/>
      <c r="AO1320" s="177"/>
      <c r="AP1320" s="201"/>
      <c r="AR1320" s="233"/>
    </row>
    <row r="1321" spans="4:44" s="181" customFormat="1">
      <c r="D1321" s="197"/>
      <c r="G1321" s="199"/>
      <c r="K1321" s="197"/>
      <c r="N1321" s="199"/>
      <c r="P1321" s="207"/>
      <c r="S1321" s="207"/>
      <c r="U1321" s="236"/>
      <c r="Z1321" s="197"/>
      <c r="AB1321" s="197"/>
      <c r="AD1321" s="197"/>
      <c r="AF1321" s="197"/>
      <c r="AH1321" s="197"/>
      <c r="AI1321" s="199"/>
      <c r="AK1321" s="234"/>
      <c r="AO1321" s="177"/>
      <c r="AP1321" s="201"/>
      <c r="AR1321" s="233"/>
    </row>
    <row r="1322" spans="4:44" s="181" customFormat="1">
      <c r="D1322" s="197"/>
      <c r="G1322" s="199"/>
      <c r="K1322" s="197"/>
      <c r="N1322" s="199"/>
      <c r="P1322" s="207"/>
      <c r="S1322" s="207"/>
      <c r="U1322" s="236"/>
      <c r="Z1322" s="197"/>
      <c r="AB1322" s="197"/>
      <c r="AD1322" s="197"/>
      <c r="AF1322" s="197"/>
      <c r="AH1322" s="197"/>
      <c r="AI1322" s="199"/>
      <c r="AK1322" s="234"/>
      <c r="AO1322" s="177"/>
      <c r="AP1322" s="201"/>
      <c r="AR1322" s="233"/>
    </row>
    <row r="1323" spans="4:44" s="181" customFormat="1">
      <c r="D1323" s="197"/>
      <c r="G1323" s="199"/>
      <c r="K1323" s="197"/>
      <c r="N1323" s="199"/>
      <c r="P1323" s="207"/>
      <c r="S1323" s="207"/>
      <c r="U1323" s="236"/>
      <c r="Z1323" s="197"/>
      <c r="AB1323" s="197"/>
      <c r="AD1323" s="197"/>
      <c r="AF1323" s="197"/>
      <c r="AH1323" s="197"/>
      <c r="AI1323" s="199"/>
      <c r="AK1323" s="234"/>
      <c r="AO1323" s="177"/>
      <c r="AP1323" s="201"/>
      <c r="AR1323" s="233"/>
    </row>
    <row r="1324" spans="4:44" s="181" customFormat="1">
      <c r="D1324" s="197"/>
      <c r="G1324" s="199"/>
      <c r="K1324" s="197"/>
      <c r="N1324" s="199"/>
      <c r="P1324" s="207"/>
      <c r="S1324" s="207"/>
      <c r="U1324" s="236"/>
      <c r="Z1324" s="197"/>
      <c r="AB1324" s="197"/>
      <c r="AD1324" s="197"/>
      <c r="AF1324" s="197"/>
      <c r="AH1324" s="197"/>
      <c r="AI1324" s="199"/>
      <c r="AK1324" s="234"/>
      <c r="AO1324" s="177"/>
      <c r="AP1324" s="201"/>
      <c r="AR1324" s="233"/>
    </row>
    <row r="1325" spans="4:44" s="181" customFormat="1">
      <c r="D1325" s="197"/>
      <c r="G1325" s="199"/>
      <c r="K1325" s="197"/>
      <c r="N1325" s="199"/>
      <c r="P1325" s="207"/>
      <c r="S1325" s="207"/>
      <c r="U1325" s="236"/>
      <c r="Z1325" s="197"/>
      <c r="AB1325" s="197"/>
      <c r="AD1325" s="197"/>
      <c r="AF1325" s="197"/>
      <c r="AH1325" s="197"/>
      <c r="AI1325" s="199"/>
      <c r="AK1325" s="234"/>
      <c r="AO1325" s="177"/>
      <c r="AP1325" s="201"/>
      <c r="AR1325" s="233"/>
    </row>
    <row r="1326" spans="4:44" s="181" customFormat="1">
      <c r="D1326" s="197"/>
      <c r="G1326" s="199"/>
      <c r="K1326" s="197"/>
      <c r="N1326" s="199"/>
      <c r="P1326" s="207"/>
      <c r="S1326" s="207"/>
      <c r="U1326" s="236"/>
      <c r="Z1326" s="197"/>
      <c r="AB1326" s="197"/>
      <c r="AD1326" s="197"/>
      <c r="AF1326" s="197"/>
      <c r="AH1326" s="197"/>
      <c r="AI1326" s="199"/>
      <c r="AK1326" s="234"/>
      <c r="AO1326" s="177"/>
      <c r="AP1326" s="201"/>
      <c r="AR1326" s="233"/>
    </row>
    <row r="1327" spans="4:44" s="181" customFormat="1">
      <c r="D1327" s="197"/>
      <c r="G1327" s="199"/>
      <c r="K1327" s="197"/>
      <c r="N1327" s="199"/>
      <c r="P1327" s="207"/>
      <c r="S1327" s="207"/>
      <c r="U1327" s="236"/>
      <c r="Z1327" s="197"/>
      <c r="AB1327" s="197"/>
      <c r="AD1327" s="197"/>
      <c r="AF1327" s="197"/>
      <c r="AH1327" s="197"/>
      <c r="AI1327" s="199"/>
      <c r="AK1327" s="234"/>
      <c r="AO1327" s="177"/>
      <c r="AP1327" s="201"/>
      <c r="AR1327" s="233"/>
    </row>
    <row r="1328" spans="4:44" s="181" customFormat="1">
      <c r="D1328" s="197"/>
      <c r="G1328" s="199"/>
      <c r="K1328" s="197"/>
      <c r="N1328" s="199"/>
      <c r="P1328" s="207"/>
      <c r="S1328" s="207"/>
      <c r="U1328" s="236"/>
      <c r="Z1328" s="197"/>
      <c r="AB1328" s="197"/>
      <c r="AD1328" s="197"/>
      <c r="AF1328" s="197"/>
      <c r="AH1328" s="197"/>
      <c r="AI1328" s="199"/>
      <c r="AK1328" s="234"/>
      <c r="AO1328" s="177"/>
      <c r="AP1328" s="201"/>
      <c r="AR1328" s="233"/>
    </row>
    <row r="1329" spans="4:44" s="181" customFormat="1">
      <c r="D1329" s="197"/>
      <c r="G1329" s="199"/>
      <c r="K1329" s="197"/>
      <c r="N1329" s="199"/>
      <c r="P1329" s="207"/>
      <c r="S1329" s="207"/>
      <c r="U1329" s="236"/>
      <c r="Z1329" s="197"/>
      <c r="AB1329" s="197"/>
      <c r="AD1329" s="197"/>
      <c r="AF1329" s="197"/>
      <c r="AH1329" s="197"/>
      <c r="AI1329" s="199"/>
      <c r="AK1329" s="234"/>
      <c r="AO1329" s="177"/>
      <c r="AP1329" s="201"/>
      <c r="AR1329" s="233"/>
    </row>
    <row r="1330" spans="4:44" s="181" customFormat="1">
      <c r="D1330" s="197"/>
      <c r="G1330" s="199"/>
      <c r="K1330" s="197"/>
      <c r="N1330" s="199"/>
      <c r="P1330" s="207"/>
      <c r="S1330" s="207"/>
      <c r="U1330" s="236"/>
      <c r="Z1330" s="197"/>
      <c r="AB1330" s="197"/>
      <c r="AD1330" s="197"/>
      <c r="AF1330" s="197"/>
      <c r="AH1330" s="197"/>
      <c r="AI1330" s="199"/>
      <c r="AK1330" s="234"/>
      <c r="AO1330" s="177"/>
      <c r="AP1330" s="201"/>
      <c r="AR1330" s="233"/>
    </row>
    <row r="1331" spans="4:44" s="181" customFormat="1">
      <c r="D1331" s="197"/>
      <c r="G1331" s="199"/>
      <c r="K1331" s="197"/>
      <c r="N1331" s="199"/>
      <c r="P1331" s="207"/>
      <c r="S1331" s="207"/>
      <c r="U1331" s="236"/>
      <c r="Z1331" s="197"/>
      <c r="AB1331" s="197"/>
      <c r="AD1331" s="197"/>
      <c r="AF1331" s="197"/>
      <c r="AH1331" s="197"/>
      <c r="AI1331" s="199"/>
      <c r="AK1331" s="234"/>
      <c r="AO1331" s="177"/>
      <c r="AP1331" s="201"/>
      <c r="AR1331" s="233"/>
    </row>
    <row r="1332" spans="4:44" s="181" customFormat="1">
      <c r="D1332" s="197"/>
      <c r="G1332" s="199"/>
      <c r="K1332" s="197"/>
      <c r="N1332" s="199"/>
      <c r="P1332" s="207"/>
      <c r="S1332" s="207"/>
      <c r="U1332" s="236"/>
      <c r="Z1332" s="197"/>
      <c r="AB1332" s="197"/>
      <c r="AD1332" s="197"/>
      <c r="AF1332" s="197"/>
      <c r="AH1332" s="197"/>
      <c r="AI1332" s="199"/>
      <c r="AK1332" s="234"/>
      <c r="AO1332" s="177"/>
      <c r="AP1332" s="201"/>
      <c r="AR1332" s="233"/>
    </row>
    <row r="1333" spans="4:44" s="181" customFormat="1">
      <c r="D1333" s="197"/>
      <c r="G1333" s="199"/>
      <c r="K1333" s="197"/>
      <c r="N1333" s="199"/>
      <c r="P1333" s="207"/>
      <c r="S1333" s="207"/>
      <c r="U1333" s="236"/>
      <c r="Z1333" s="197"/>
      <c r="AB1333" s="197"/>
      <c r="AD1333" s="197"/>
      <c r="AF1333" s="197"/>
      <c r="AH1333" s="197"/>
      <c r="AI1333" s="199"/>
      <c r="AK1333" s="234"/>
      <c r="AO1333" s="177"/>
      <c r="AP1333" s="201"/>
      <c r="AR1333" s="233"/>
    </row>
    <row r="1334" spans="4:44" s="181" customFormat="1">
      <c r="D1334" s="197"/>
      <c r="G1334" s="199"/>
      <c r="K1334" s="197"/>
      <c r="N1334" s="199"/>
      <c r="P1334" s="207"/>
      <c r="S1334" s="207"/>
      <c r="U1334" s="236"/>
      <c r="Z1334" s="197"/>
      <c r="AB1334" s="197"/>
      <c r="AD1334" s="197"/>
      <c r="AF1334" s="197"/>
      <c r="AH1334" s="197"/>
      <c r="AI1334" s="199"/>
      <c r="AK1334" s="234"/>
      <c r="AO1334" s="177"/>
      <c r="AP1334" s="201"/>
      <c r="AR1334" s="233"/>
    </row>
    <row r="1335" spans="4:44" s="181" customFormat="1">
      <c r="D1335" s="197"/>
      <c r="G1335" s="199"/>
      <c r="K1335" s="197"/>
      <c r="N1335" s="199"/>
      <c r="P1335" s="207"/>
      <c r="S1335" s="207"/>
      <c r="U1335" s="236"/>
      <c r="Z1335" s="197"/>
      <c r="AB1335" s="197"/>
      <c r="AD1335" s="197"/>
      <c r="AF1335" s="197"/>
      <c r="AH1335" s="197"/>
      <c r="AI1335" s="199"/>
      <c r="AK1335" s="234"/>
      <c r="AO1335" s="177"/>
      <c r="AP1335" s="201"/>
      <c r="AR1335" s="233"/>
    </row>
    <row r="1336" spans="4:44" s="181" customFormat="1">
      <c r="D1336" s="197"/>
      <c r="G1336" s="199"/>
      <c r="K1336" s="197"/>
      <c r="N1336" s="199"/>
      <c r="P1336" s="207"/>
      <c r="S1336" s="207"/>
      <c r="U1336" s="236"/>
      <c r="Z1336" s="197"/>
      <c r="AB1336" s="197"/>
      <c r="AD1336" s="197"/>
      <c r="AF1336" s="197"/>
      <c r="AH1336" s="197"/>
      <c r="AI1336" s="199"/>
      <c r="AK1336" s="234"/>
      <c r="AO1336" s="177"/>
      <c r="AP1336" s="201"/>
      <c r="AR1336" s="233"/>
    </row>
    <row r="1337" spans="4:44" s="181" customFormat="1">
      <c r="D1337" s="197"/>
      <c r="G1337" s="199"/>
      <c r="K1337" s="197"/>
      <c r="N1337" s="199"/>
      <c r="P1337" s="207"/>
      <c r="S1337" s="207"/>
      <c r="U1337" s="236"/>
      <c r="Z1337" s="197"/>
      <c r="AB1337" s="197"/>
      <c r="AD1337" s="197"/>
      <c r="AF1337" s="197"/>
      <c r="AH1337" s="197"/>
      <c r="AI1337" s="199"/>
      <c r="AK1337" s="234"/>
      <c r="AO1337" s="177"/>
      <c r="AP1337" s="201"/>
      <c r="AR1337" s="233"/>
    </row>
    <row r="1338" spans="4:44" s="181" customFormat="1">
      <c r="D1338" s="197"/>
      <c r="G1338" s="199"/>
      <c r="K1338" s="197"/>
      <c r="N1338" s="199"/>
      <c r="P1338" s="207"/>
      <c r="S1338" s="207"/>
      <c r="U1338" s="236"/>
      <c r="Z1338" s="197"/>
      <c r="AB1338" s="197"/>
      <c r="AD1338" s="197"/>
      <c r="AF1338" s="197"/>
      <c r="AH1338" s="197"/>
      <c r="AI1338" s="199"/>
      <c r="AK1338" s="234"/>
      <c r="AO1338" s="177"/>
      <c r="AP1338" s="201"/>
      <c r="AR1338" s="233"/>
    </row>
    <row r="1339" spans="4:44" s="181" customFormat="1">
      <c r="D1339" s="197"/>
      <c r="G1339" s="199"/>
      <c r="K1339" s="197"/>
      <c r="N1339" s="199"/>
      <c r="P1339" s="207"/>
      <c r="S1339" s="207"/>
      <c r="U1339" s="236"/>
      <c r="Z1339" s="197"/>
      <c r="AB1339" s="197"/>
      <c r="AD1339" s="197"/>
      <c r="AF1339" s="197"/>
      <c r="AH1339" s="197"/>
      <c r="AI1339" s="199"/>
      <c r="AK1339" s="234"/>
      <c r="AO1339" s="177"/>
      <c r="AP1339" s="201"/>
      <c r="AR1339" s="233"/>
    </row>
    <row r="1340" spans="4:44" s="181" customFormat="1">
      <c r="D1340" s="197"/>
      <c r="G1340" s="199"/>
      <c r="K1340" s="197"/>
      <c r="N1340" s="199"/>
      <c r="P1340" s="207"/>
      <c r="S1340" s="207"/>
      <c r="U1340" s="236"/>
      <c r="Z1340" s="197"/>
      <c r="AB1340" s="197"/>
      <c r="AD1340" s="197"/>
      <c r="AF1340" s="197"/>
      <c r="AH1340" s="197"/>
      <c r="AI1340" s="199"/>
      <c r="AK1340" s="234"/>
      <c r="AO1340" s="177"/>
      <c r="AP1340" s="201"/>
      <c r="AR1340" s="233"/>
    </row>
    <row r="1341" spans="4:44" s="181" customFormat="1">
      <c r="D1341" s="197"/>
      <c r="G1341" s="199"/>
      <c r="K1341" s="197"/>
      <c r="N1341" s="199"/>
      <c r="P1341" s="207"/>
      <c r="S1341" s="207"/>
      <c r="U1341" s="236"/>
      <c r="Z1341" s="197"/>
      <c r="AB1341" s="197"/>
      <c r="AD1341" s="197"/>
      <c r="AF1341" s="197"/>
      <c r="AH1341" s="197"/>
      <c r="AI1341" s="199"/>
      <c r="AK1341" s="234"/>
      <c r="AO1341" s="177"/>
      <c r="AP1341" s="201"/>
      <c r="AR1341" s="233"/>
    </row>
    <row r="1342" spans="4:44" s="181" customFormat="1">
      <c r="D1342" s="197"/>
      <c r="G1342" s="199"/>
      <c r="K1342" s="197"/>
      <c r="N1342" s="199"/>
      <c r="P1342" s="207"/>
      <c r="S1342" s="207"/>
      <c r="U1342" s="236"/>
      <c r="Z1342" s="197"/>
      <c r="AB1342" s="197"/>
      <c r="AD1342" s="197"/>
      <c r="AF1342" s="197"/>
      <c r="AH1342" s="197"/>
      <c r="AI1342" s="199"/>
      <c r="AK1342" s="234"/>
      <c r="AO1342" s="177"/>
      <c r="AP1342" s="201"/>
      <c r="AR1342" s="233"/>
    </row>
    <row r="1343" spans="4:44" s="181" customFormat="1">
      <c r="D1343" s="197"/>
      <c r="G1343" s="199"/>
      <c r="K1343" s="197"/>
      <c r="N1343" s="199"/>
      <c r="P1343" s="207"/>
      <c r="S1343" s="207"/>
      <c r="U1343" s="236"/>
      <c r="Z1343" s="197"/>
      <c r="AB1343" s="197"/>
      <c r="AD1343" s="197"/>
      <c r="AF1343" s="197"/>
      <c r="AH1343" s="197"/>
      <c r="AI1343" s="199"/>
      <c r="AK1343" s="234"/>
      <c r="AO1343" s="177"/>
      <c r="AP1343" s="201"/>
      <c r="AR1343" s="233"/>
    </row>
    <row r="1344" spans="4:44" s="181" customFormat="1">
      <c r="D1344" s="197"/>
      <c r="G1344" s="199"/>
      <c r="K1344" s="197"/>
      <c r="N1344" s="199"/>
      <c r="P1344" s="207"/>
      <c r="S1344" s="207"/>
      <c r="U1344" s="236"/>
      <c r="Z1344" s="197"/>
      <c r="AB1344" s="197"/>
      <c r="AD1344" s="197"/>
      <c r="AF1344" s="197"/>
      <c r="AH1344" s="197"/>
      <c r="AI1344" s="199"/>
      <c r="AK1344" s="234"/>
      <c r="AO1344" s="177"/>
      <c r="AP1344" s="201"/>
      <c r="AR1344" s="233"/>
    </row>
    <row r="1345" spans="4:44" s="181" customFormat="1">
      <c r="D1345" s="197"/>
      <c r="G1345" s="199"/>
      <c r="K1345" s="197"/>
      <c r="N1345" s="199"/>
      <c r="P1345" s="207"/>
      <c r="S1345" s="207"/>
      <c r="U1345" s="236"/>
      <c r="Z1345" s="197"/>
      <c r="AB1345" s="197"/>
      <c r="AD1345" s="197"/>
      <c r="AF1345" s="197"/>
      <c r="AH1345" s="197"/>
      <c r="AI1345" s="199"/>
      <c r="AK1345" s="234"/>
      <c r="AO1345" s="177"/>
      <c r="AP1345" s="201"/>
      <c r="AR1345" s="233"/>
    </row>
    <row r="1346" spans="4:44" s="181" customFormat="1">
      <c r="D1346" s="197"/>
      <c r="G1346" s="199"/>
      <c r="K1346" s="197"/>
      <c r="N1346" s="199"/>
      <c r="P1346" s="207"/>
      <c r="S1346" s="207"/>
      <c r="U1346" s="236"/>
      <c r="Z1346" s="197"/>
      <c r="AB1346" s="197"/>
      <c r="AD1346" s="197"/>
      <c r="AF1346" s="197"/>
      <c r="AH1346" s="197"/>
      <c r="AI1346" s="199"/>
      <c r="AK1346" s="234"/>
      <c r="AO1346" s="177"/>
      <c r="AP1346" s="201"/>
      <c r="AR1346" s="233"/>
    </row>
    <row r="1347" spans="4:44" s="181" customFormat="1">
      <c r="D1347" s="197"/>
      <c r="G1347" s="199"/>
      <c r="K1347" s="197"/>
      <c r="N1347" s="199"/>
      <c r="P1347" s="207"/>
      <c r="S1347" s="207"/>
      <c r="U1347" s="236"/>
      <c r="Z1347" s="197"/>
      <c r="AB1347" s="197"/>
      <c r="AD1347" s="197"/>
      <c r="AF1347" s="197"/>
      <c r="AH1347" s="197"/>
      <c r="AI1347" s="199"/>
      <c r="AK1347" s="234"/>
      <c r="AO1347" s="177"/>
      <c r="AP1347" s="201"/>
      <c r="AR1347" s="233"/>
    </row>
    <row r="1348" spans="4:44" s="181" customFormat="1">
      <c r="D1348" s="197"/>
      <c r="G1348" s="199"/>
      <c r="K1348" s="197"/>
      <c r="N1348" s="199"/>
      <c r="P1348" s="207"/>
      <c r="S1348" s="207"/>
      <c r="U1348" s="236"/>
      <c r="Z1348" s="197"/>
      <c r="AB1348" s="197"/>
      <c r="AD1348" s="197"/>
      <c r="AF1348" s="197"/>
      <c r="AH1348" s="197"/>
      <c r="AI1348" s="199"/>
      <c r="AK1348" s="234"/>
      <c r="AO1348" s="177"/>
      <c r="AP1348" s="201"/>
      <c r="AR1348" s="233"/>
    </row>
    <row r="1349" spans="4:44" s="181" customFormat="1">
      <c r="D1349" s="197"/>
      <c r="G1349" s="199"/>
      <c r="K1349" s="197"/>
      <c r="N1349" s="199"/>
      <c r="P1349" s="207"/>
      <c r="S1349" s="207"/>
      <c r="U1349" s="236"/>
      <c r="Z1349" s="197"/>
      <c r="AB1349" s="197"/>
      <c r="AD1349" s="197"/>
      <c r="AF1349" s="197"/>
      <c r="AH1349" s="197"/>
      <c r="AI1349" s="199"/>
      <c r="AK1349" s="234"/>
      <c r="AO1349" s="177"/>
      <c r="AP1349" s="201"/>
      <c r="AR1349" s="233"/>
    </row>
    <row r="1350" spans="4:44" s="181" customFormat="1">
      <c r="D1350" s="197"/>
      <c r="G1350" s="199"/>
      <c r="K1350" s="197"/>
      <c r="N1350" s="199"/>
      <c r="P1350" s="207"/>
      <c r="S1350" s="207"/>
      <c r="U1350" s="236"/>
      <c r="Z1350" s="197"/>
      <c r="AB1350" s="197"/>
      <c r="AD1350" s="197"/>
      <c r="AF1350" s="197"/>
      <c r="AH1350" s="197"/>
      <c r="AI1350" s="199"/>
      <c r="AK1350" s="234"/>
      <c r="AO1350" s="177"/>
      <c r="AP1350" s="201"/>
      <c r="AR1350" s="233"/>
    </row>
    <row r="1351" spans="4:44" s="181" customFormat="1">
      <c r="D1351" s="197"/>
      <c r="G1351" s="199"/>
      <c r="K1351" s="197"/>
      <c r="N1351" s="199"/>
      <c r="P1351" s="207"/>
      <c r="S1351" s="207"/>
      <c r="U1351" s="236"/>
      <c r="Z1351" s="197"/>
      <c r="AB1351" s="197"/>
      <c r="AD1351" s="197"/>
      <c r="AF1351" s="197"/>
      <c r="AH1351" s="197"/>
      <c r="AI1351" s="199"/>
      <c r="AK1351" s="234"/>
      <c r="AO1351" s="177"/>
      <c r="AP1351" s="201"/>
      <c r="AR1351" s="233"/>
    </row>
    <row r="1352" spans="4:44" s="181" customFormat="1">
      <c r="D1352" s="197"/>
      <c r="G1352" s="199"/>
      <c r="K1352" s="197"/>
      <c r="N1352" s="199"/>
      <c r="P1352" s="207"/>
      <c r="S1352" s="207"/>
      <c r="U1352" s="236"/>
      <c r="Z1352" s="197"/>
      <c r="AB1352" s="197"/>
      <c r="AD1352" s="197"/>
      <c r="AF1352" s="197"/>
      <c r="AH1352" s="197"/>
      <c r="AI1352" s="199"/>
      <c r="AK1352" s="234"/>
      <c r="AO1352" s="177"/>
      <c r="AP1352" s="201"/>
      <c r="AR1352" s="233"/>
    </row>
    <row r="1353" spans="4:44" s="181" customFormat="1">
      <c r="D1353" s="197"/>
      <c r="G1353" s="199"/>
      <c r="K1353" s="197"/>
      <c r="N1353" s="199"/>
      <c r="P1353" s="207"/>
      <c r="S1353" s="207"/>
      <c r="U1353" s="236"/>
      <c r="Z1353" s="197"/>
      <c r="AB1353" s="197"/>
      <c r="AD1353" s="197"/>
      <c r="AF1353" s="197"/>
      <c r="AH1353" s="197"/>
      <c r="AI1353" s="199"/>
      <c r="AK1353" s="234"/>
      <c r="AO1353" s="177"/>
      <c r="AP1353" s="201"/>
      <c r="AR1353" s="233"/>
    </row>
    <row r="1354" spans="4:44" s="181" customFormat="1">
      <c r="D1354" s="197"/>
      <c r="G1354" s="199"/>
      <c r="K1354" s="197"/>
      <c r="N1354" s="199"/>
      <c r="P1354" s="207"/>
      <c r="S1354" s="207"/>
      <c r="U1354" s="236"/>
      <c r="Z1354" s="197"/>
      <c r="AB1354" s="197"/>
      <c r="AD1354" s="197"/>
      <c r="AF1354" s="197"/>
      <c r="AH1354" s="197"/>
      <c r="AI1354" s="199"/>
      <c r="AK1354" s="234"/>
      <c r="AO1354" s="177"/>
      <c r="AP1354" s="201"/>
      <c r="AR1354" s="233"/>
    </row>
    <row r="1355" spans="4:44" s="181" customFormat="1">
      <c r="D1355" s="197"/>
      <c r="G1355" s="199"/>
      <c r="K1355" s="197"/>
      <c r="N1355" s="199"/>
      <c r="P1355" s="207"/>
      <c r="S1355" s="207"/>
      <c r="U1355" s="236"/>
      <c r="Z1355" s="197"/>
      <c r="AB1355" s="197"/>
      <c r="AD1355" s="197"/>
      <c r="AF1355" s="197"/>
      <c r="AH1355" s="197"/>
      <c r="AI1355" s="199"/>
      <c r="AK1355" s="234"/>
      <c r="AO1355" s="177"/>
      <c r="AP1355" s="201"/>
      <c r="AR1355" s="233"/>
    </row>
    <row r="1356" spans="4:44" s="181" customFormat="1">
      <c r="D1356" s="197"/>
      <c r="G1356" s="199"/>
      <c r="K1356" s="197"/>
      <c r="N1356" s="199"/>
      <c r="P1356" s="207"/>
      <c r="S1356" s="207"/>
      <c r="U1356" s="236"/>
      <c r="Z1356" s="197"/>
      <c r="AB1356" s="197"/>
      <c r="AD1356" s="197"/>
      <c r="AF1356" s="197"/>
      <c r="AH1356" s="197"/>
      <c r="AI1356" s="199"/>
      <c r="AK1356" s="234"/>
      <c r="AO1356" s="177"/>
      <c r="AP1356" s="201"/>
      <c r="AR1356" s="233"/>
    </row>
    <row r="1357" spans="4:44" s="181" customFormat="1">
      <c r="D1357" s="197"/>
      <c r="G1357" s="199"/>
      <c r="K1357" s="197"/>
      <c r="N1357" s="199"/>
      <c r="P1357" s="207"/>
      <c r="S1357" s="207"/>
      <c r="U1357" s="236"/>
      <c r="Z1357" s="197"/>
      <c r="AB1357" s="197"/>
      <c r="AD1357" s="197"/>
      <c r="AF1357" s="197"/>
      <c r="AH1357" s="197"/>
      <c r="AI1357" s="199"/>
      <c r="AK1357" s="234"/>
      <c r="AO1357" s="177"/>
      <c r="AP1357" s="201"/>
      <c r="AR1357" s="233"/>
    </row>
    <row r="1358" spans="4:44" s="181" customFormat="1">
      <c r="D1358" s="197"/>
      <c r="G1358" s="199"/>
      <c r="K1358" s="197"/>
      <c r="N1358" s="199"/>
      <c r="P1358" s="207"/>
      <c r="S1358" s="207"/>
      <c r="U1358" s="236"/>
      <c r="Z1358" s="197"/>
      <c r="AB1358" s="197"/>
      <c r="AD1358" s="197"/>
      <c r="AF1358" s="197"/>
      <c r="AH1358" s="197"/>
      <c r="AI1358" s="199"/>
      <c r="AK1358" s="234"/>
      <c r="AO1358" s="177"/>
      <c r="AP1358" s="201"/>
      <c r="AR1358" s="233"/>
    </row>
    <row r="1359" spans="4:44" s="181" customFormat="1">
      <c r="D1359" s="197"/>
      <c r="G1359" s="199"/>
      <c r="K1359" s="197"/>
      <c r="N1359" s="199"/>
      <c r="P1359" s="207"/>
      <c r="S1359" s="207"/>
      <c r="U1359" s="236"/>
      <c r="Z1359" s="197"/>
      <c r="AB1359" s="197"/>
      <c r="AD1359" s="197"/>
      <c r="AF1359" s="197"/>
      <c r="AH1359" s="197"/>
      <c r="AI1359" s="199"/>
      <c r="AK1359" s="234"/>
      <c r="AO1359" s="177"/>
      <c r="AP1359" s="201"/>
      <c r="AR1359" s="233"/>
    </row>
    <row r="1360" spans="4:44" s="181" customFormat="1">
      <c r="D1360" s="197"/>
      <c r="G1360" s="199"/>
      <c r="K1360" s="197"/>
      <c r="N1360" s="199"/>
      <c r="P1360" s="207"/>
      <c r="S1360" s="207"/>
      <c r="U1360" s="236"/>
      <c r="Z1360" s="197"/>
      <c r="AB1360" s="197"/>
      <c r="AD1360" s="197"/>
      <c r="AF1360" s="197"/>
      <c r="AH1360" s="197"/>
      <c r="AI1360" s="199"/>
      <c r="AK1360" s="234"/>
      <c r="AO1360" s="177"/>
      <c r="AP1360" s="201"/>
      <c r="AR1360" s="233"/>
    </row>
    <row r="1361" spans="4:44" s="181" customFormat="1">
      <c r="D1361" s="197"/>
      <c r="G1361" s="199"/>
      <c r="K1361" s="197"/>
      <c r="N1361" s="199"/>
      <c r="P1361" s="207"/>
      <c r="S1361" s="207"/>
      <c r="U1361" s="236"/>
      <c r="Z1361" s="197"/>
      <c r="AB1361" s="197"/>
      <c r="AD1361" s="197"/>
      <c r="AF1361" s="197"/>
      <c r="AH1361" s="197"/>
      <c r="AI1361" s="199"/>
      <c r="AK1361" s="234"/>
      <c r="AO1361" s="177"/>
      <c r="AP1361" s="201"/>
      <c r="AR1361" s="233"/>
    </row>
    <row r="1362" spans="4:44" s="181" customFormat="1">
      <c r="D1362" s="197"/>
      <c r="G1362" s="199"/>
      <c r="K1362" s="197"/>
      <c r="N1362" s="199"/>
      <c r="P1362" s="207"/>
      <c r="S1362" s="207"/>
      <c r="U1362" s="236"/>
      <c r="Z1362" s="197"/>
      <c r="AB1362" s="197"/>
      <c r="AD1362" s="197"/>
      <c r="AF1362" s="197"/>
      <c r="AH1362" s="197"/>
      <c r="AI1362" s="199"/>
      <c r="AK1362" s="234"/>
      <c r="AO1362" s="177"/>
      <c r="AP1362" s="201"/>
      <c r="AR1362" s="233"/>
    </row>
    <row r="1363" spans="4:44" s="181" customFormat="1">
      <c r="D1363" s="197"/>
      <c r="G1363" s="199"/>
      <c r="K1363" s="197"/>
      <c r="N1363" s="199"/>
      <c r="P1363" s="207"/>
      <c r="S1363" s="207"/>
      <c r="U1363" s="236"/>
      <c r="Z1363" s="197"/>
      <c r="AB1363" s="197"/>
      <c r="AD1363" s="197"/>
      <c r="AF1363" s="197"/>
      <c r="AH1363" s="197"/>
      <c r="AI1363" s="199"/>
      <c r="AK1363" s="234"/>
      <c r="AO1363" s="177"/>
      <c r="AP1363" s="201"/>
      <c r="AR1363" s="233"/>
    </row>
    <row r="1364" spans="4:44" s="181" customFormat="1">
      <c r="D1364" s="197"/>
      <c r="G1364" s="199"/>
      <c r="K1364" s="197"/>
      <c r="N1364" s="199"/>
      <c r="P1364" s="207"/>
      <c r="S1364" s="207"/>
      <c r="U1364" s="236"/>
      <c r="Z1364" s="197"/>
      <c r="AB1364" s="197"/>
      <c r="AD1364" s="197"/>
      <c r="AF1364" s="197"/>
      <c r="AH1364" s="197"/>
      <c r="AI1364" s="199"/>
      <c r="AK1364" s="234"/>
      <c r="AO1364" s="177"/>
      <c r="AP1364" s="201"/>
      <c r="AR1364" s="233"/>
    </row>
    <row r="1365" spans="4:44" s="181" customFormat="1">
      <c r="D1365" s="197"/>
      <c r="G1365" s="199"/>
      <c r="K1365" s="197"/>
      <c r="N1365" s="199"/>
      <c r="P1365" s="207"/>
      <c r="S1365" s="207"/>
      <c r="U1365" s="236"/>
      <c r="Z1365" s="197"/>
      <c r="AB1365" s="197"/>
      <c r="AD1365" s="197"/>
      <c r="AF1365" s="197"/>
      <c r="AH1365" s="197"/>
      <c r="AI1365" s="199"/>
      <c r="AK1365" s="234"/>
      <c r="AO1365" s="177"/>
      <c r="AP1365" s="201"/>
      <c r="AR1365" s="233"/>
    </row>
    <row r="1366" spans="4:44" s="181" customFormat="1">
      <c r="D1366" s="197"/>
      <c r="G1366" s="199"/>
      <c r="K1366" s="197"/>
      <c r="N1366" s="199"/>
      <c r="P1366" s="207"/>
      <c r="S1366" s="207"/>
      <c r="U1366" s="236"/>
      <c r="Z1366" s="197"/>
      <c r="AB1366" s="197"/>
      <c r="AD1366" s="197"/>
      <c r="AF1366" s="197"/>
      <c r="AH1366" s="197"/>
      <c r="AI1366" s="199"/>
      <c r="AK1366" s="234"/>
      <c r="AO1366" s="177"/>
      <c r="AP1366" s="201"/>
      <c r="AR1366" s="233"/>
    </row>
    <row r="1367" spans="4:44" s="181" customFormat="1">
      <c r="D1367" s="197"/>
      <c r="G1367" s="199"/>
      <c r="K1367" s="197"/>
      <c r="N1367" s="199"/>
      <c r="P1367" s="207"/>
      <c r="S1367" s="207"/>
      <c r="U1367" s="236"/>
      <c r="Z1367" s="197"/>
      <c r="AB1367" s="197"/>
      <c r="AD1367" s="197"/>
      <c r="AF1367" s="197"/>
      <c r="AH1367" s="197"/>
      <c r="AI1367" s="199"/>
      <c r="AK1367" s="234"/>
      <c r="AO1367" s="177"/>
      <c r="AP1367" s="201"/>
      <c r="AR1367" s="233"/>
    </row>
    <row r="1368" spans="4:44" s="181" customFormat="1">
      <c r="D1368" s="197"/>
      <c r="G1368" s="199"/>
      <c r="K1368" s="197"/>
      <c r="N1368" s="199"/>
      <c r="P1368" s="207"/>
      <c r="S1368" s="207"/>
      <c r="U1368" s="236"/>
      <c r="Z1368" s="197"/>
      <c r="AB1368" s="197"/>
      <c r="AD1368" s="197"/>
      <c r="AF1368" s="197"/>
      <c r="AH1368" s="197"/>
      <c r="AI1368" s="199"/>
      <c r="AK1368" s="234"/>
      <c r="AO1368" s="177"/>
      <c r="AP1368" s="201"/>
      <c r="AR1368" s="233"/>
    </row>
    <row r="1369" spans="4:44" s="181" customFormat="1">
      <c r="D1369" s="197"/>
      <c r="G1369" s="199"/>
      <c r="K1369" s="197"/>
      <c r="N1369" s="199"/>
      <c r="P1369" s="207"/>
      <c r="S1369" s="207"/>
      <c r="U1369" s="236"/>
      <c r="Z1369" s="197"/>
      <c r="AB1369" s="197"/>
      <c r="AD1369" s="197"/>
      <c r="AF1369" s="197"/>
      <c r="AH1369" s="197"/>
      <c r="AI1369" s="199"/>
      <c r="AK1369" s="234"/>
      <c r="AO1369" s="177"/>
      <c r="AP1369" s="201"/>
      <c r="AR1369" s="233"/>
    </row>
    <row r="1370" spans="4:44" s="181" customFormat="1">
      <c r="D1370" s="197"/>
      <c r="G1370" s="199"/>
      <c r="K1370" s="197"/>
      <c r="N1370" s="199"/>
      <c r="P1370" s="207"/>
      <c r="S1370" s="207"/>
      <c r="U1370" s="236"/>
      <c r="Z1370" s="197"/>
      <c r="AB1370" s="197"/>
      <c r="AD1370" s="197"/>
      <c r="AF1370" s="197"/>
      <c r="AH1370" s="197"/>
      <c r="AI1370" s="199"/>
      <c r="AK1370" s="234"/>
      <c r="AO1370" s="177"/>
      <c r="AP1370" s="201"/>
      <c r="AR1370" s="233"/>
    </row>
    <row r="1371" spans="4:44" s="181" customFormat="1">
      <c r="D1371" s="197"/>
      <c r="G1371" s="199"/>
      <c r="K1371" s="197"/>
      <c r="N1371" s="199"/>
      <c r="P1371" s="207"/>
      <c r="S1371" s="207"/>
      <c r="U1371" s="236"/>
      <c r="Z1371" s="197"/>
      <c r="AB1371" s="197"/>
      <c r="AD1371" s="197"/>
      <c r="AF1371" s="197"/>
      <c r="AH1371" s="197"/>
      <c r="AI1371" s="199"/>
      <c r="AK1371" s="234"/>
      <c r="AO1371" s="177"/>
      <c r="AP1371" s="201"/>
      <c r="AR1371" s="233"/>
    </row>
    <row r="1372" spans="4:44" s="181" customFormat="1">
      <c r="D1372" s="197"/>
      <c r="G1372" s="199"/>
      <c r="K1372" s="197"/>
      <c r="N1372" s="199"/>
      <c r="P1372" s="207"/>
      <c r="S1372" s="207"/>
      <c r="U1372" s="236"/>
      <c r="Z1372" s="197"/>
      <c r="AB1372" s="197"/>
      <c r="AD1372" s="197"/>
      <c r="AF1372" s="197"/>
      <c r="AH1372" s="197"/>
      <c r="AI1372" s="199"/>
      <c r="AK1372" s="234"/>
      <c r="AO1372" s="177"/>
      <c r="AP1372" s="201"/>
      <c r="AR1372" s="233"/>
    </row>
    <row r="1373" spans="4:44" s="181" customFormat="1">
      <c r="D1373" s="197"/>
      <c r="G1373" s="199"/>
      <c r="K1373" s="197"/>
      <c r="N1373" s="199"/>
      <c r="P1373" s="207"/>
      <c r="S1373" s="207"/>
      <c r="U1373" s="236"/>
      <c r="Z1373" s="197"/>
      <c r="AB1373" s="197"/>
      <c r="AD1373" s="197"/>
      <c r="AF1373" s="197"/>
      <c r="AH1373" s="197"/>
      <c r="AI1373" s="199"/>
      <c r="AK1373" s="234"/>
      <c r="AO1373" s="177"/>
      <c r="AP1373" s="201"/>
      <c r="AR1373" s="233"/>
    </row>
    <row r="1374" spans="4:44" s="181" customFormat="1">
      <c r="D1374" s="197"/>
      <c r="G1374" s="199"/>
      <c r="K1374" s="197"/>
      <c r="N1374" s="199"/>
      <c r="P1374" s="207"/>
      <c r="S1374" s="207"/>
      <c r="U1374" s="236"/>
      <c r="Z1374" s="197"/>
      <c r="AB1374" s="197"/>
      <c r="AD1374" s="197"/>
      <c r="AF1374" s="197"/>
      <c r="AH1374" s="197"/>
      <c r="AI1374" s="199"/>
      <c r="AK1374" s="234"/>
      <c r="AO1374" s="177"/>
      <c r="AP1374" s="201"/>
      <c r="AR1374" s="233"/>
    </row>
    <row r="1375" spans="4:44" s="181" customFormat="1">
      <c r="D1375" s="197"/>
      <c r="G1375" s="199"/>
      <c r="K1375" s="197"/>
      <c r="N1375" s="199"/>
      <c r="P1375" s="207"/>
      <c r="S1375" s="207"/>
      <c r="U1375" s="236"/>
      <c r="Z1375" s="197"/>
      <c r="AB1375" s="197"/>
      <c r="AD1375" s="197"/>
      <c r="AF1375" s="197"/>
      <c r="AH1375" s="197"/>
      <c r="AI1375" s="199"/>
      <c r="AK1375" s="234"/>
      <c r="AO1375" s="177"/>
      <c r="AP1375" s="201"/>
      <c r="AR1375" s="233"/>
    </row>
    <row r="1376" spans="4:44" s="181" customFormat="1">
      <c r="D1376" s="197"/>
      <c r="G1376" s="199"/>
      <c r="K1376" s="197"/>
      <c r="N1376" s="199"/>
      <c r="P1376" s="207"/>
      <c r="S1376" s="207"/>
      <c r="U1376" s="236"/>
      <c r="Z1376" s="197"/>
      <c r="AB1376" s="197"/>
      <c r="AD1376" s="197"/>
      <c r="AF1376" s="197"/>
      <c r="AH1376" s="197"/>
      <c r="AI1376" s="199"/>
      <c r="AK1376" s="234"/>
      <c r="AO1376" s="177"/>
      <c r="AP1376" s="201"/>
      <c r="AR1376" s="233"/>
    </row>
    <row r="1377" spans="4:44" s="181" customFormat="1">
      <c r="D1377" s="197"/>
      <c r="G1377" s="199"/>
      <c r="K1377" s="197"/>
      <c r="N1377" s="199"/>
      <c r="P1377" s="207"/>
      <c r="S1377" s="207"/>
      <c r="U1377" s="236"/>
      <c r="Z1377" s="197"/>
      <c r="AB1377" s="197"/>
      <c r="AD1377" s="197"/>
      <c r="AF1377" s="197"/>
      <c r="AH1377" s="197"/>
      <c r="AI1377" s="199"/>
      <c r="AK1377" s="234"/>
      <c r="AO1377" s="177"/>
      <c r="AP1377" s="201"/>
      <c r="AR1377" s="233"/>
    </row>
    <row r="1378" spans="4:44" s="181" customFormat="1">
      <c r="D1378" s="197"/>
      <c r="G1378" s="199"/>
      <c r="K1378" s="197"/>
      <c r="N1378" s="199"/>
      <c r="P1378" s="207"/>
      <c r="S1378" s="207"/>
      <c r="U1378" s="236"/>
      <c r="Z1378" s="197"/>
      <c r="AB1378" s="197"/>
      <c r="AD1378" s="197"/>
      <c r="AF1378" s="197"/>
      <c r="AH1378" s="197"/>
      <c r="AI1378" s="199"/>
      <c r="AK1378" s="234"/>
      <c r="AO1378" s="177"/>
      <c r="AP1378" s="201"/>
      <c r="AR1378" s="233"/>
    </row>
    <row r="1379" spans="4:44" s="181" customFormat="1">
      <c r="D1379" s="197"/>
      <c r="G1379" s="199"/>
      <c r="K1379" s="197"/>
      <c r="N1379" s="199"/>
      <c r="P1379" s="207"/>
      <c r="S1379" s="207"/>
      <c r="U1379" s="236"/>
      <c r="Z1379" s="197"/>
      <c r="AB1379" s="197"/>
      <c r="AD1379" s="197"/>
      <c r="AF1379" s="197"/>
      <c r="AH1379" s="197"/>
      <c r="AI1379" s="199"/>
      <c r="AK1379" s="234"/>
      <c r="AO1379" s="177"/>
      <c r="AP1379" s="201"/>
      <c r="AR1379" s="233"/>
    </row>
    <row r="1380" spans="4:44" s="181" customFormat="1">
      <c r="D1380" s="197"/>
      <c r="G1380" s="199"/>
      <c r="K1380" s="197"/>
      <c r="N1380" s="199"/>
      <c r="P1380" s="207"/>
      <c r="S1380" s="207"/>
      <c r="U1380" s="236"/>
      <c r="Z1380" s="197"/>
      <c r="AB1380" s="197"/>
      <c r="AD1380" s="197"/>
      <c r="AF1380" s="197"/>
      <c r="AH1380" s="197"/>
      <c r="AI1380" s="199"/>
      <c r="AK1380" s="234"/>
      <c r="AO1380" s="177"/>
      <c r="AP1380" s="201"/>
      <c r="AR1380" s="233"/>
    </row>
    <row r="1381" spans="4:44" s="181" customFormat="1">
      <c r="D1381" s="197"/>
      <c r="G1381" s="199"/>
      <c r="K1381" s="197"/>
      <c r="N1381" s="199"/>
      <c r="P1381" s="207"/>
      <c r="S1381" s="207"/>
      <c r="U1381" s="236"/>
      <c r="Z1381" s="197"/>
      <c r="AB1381" s="197"/>
      <c r="AD1381" s="197"/>
      <c r="AF1381" s="197"/>
      <c r="AH1381" s="197"/>
      <c r="AI1381" s="199"/>
      <c r="AK1381" s="234"/>
      <c r="AO1381" s="177"/>
      <c r="AP1381" s="201"/>
      <c r="AR1381" s="233"/>
    </row>
    <row r="1382" spans="4:44" s="181" customFormat="1">
      <c r="D1382" s="197"/>
      <c r="G1382" s="199"/>
      <c r="K1382" s="197"/>
      <c r="N1382" s="199"/>
      <c r="P1382" s="207"/>
      <c r="S1382" s="207"/>
      <c r="U1382" s="236"/>
      <c r="Z1382" s="197"/>
      <c r="AB1382" s="197"/>
      <c r="AD1382" s="197"/>
      <c r="AF1382" s="197"/>
      <c r="AH1382" s="197"/>
      <c r="AI1382" s="199"/>
      <c r="AK1382" s="234"/>
      <c r="AO1382" s="177"/>
      <c r="AP1382" s="201"/>
      <c r="AR1382" s="233"/>
    </row>
    <row r="1383" spans="4:44" s="181" customFormat="1">
      <c r="D1383" s="197"/>
      <c r="G1383" s="199"/>
      <c r="K1383" s="197"/>
      <c r="N1383" s="199"/>
      <c r="P1383" s="207"/>
      <c r="S1383" s="207"/>
      <c r="U1383" s="236"/>
      <c r="Z1383" s="197"/>
      <c r="AB1383" s="197"/>
      <c r="AD1383" s="197"/>
      <c r="AF1383" s="197"/>
      <c r="AH1383" s="197"/>
      <c r="AI1383" s="199"/>
      <c r="AK1383" s="234"/>
      <c r="AO1383" s="177"/>
      <c r="AP1383" s="201"/>
      <c r="AR1383" s="233"/>
    </row>
    <row r="1384" spans="4:44" s="181" customFormat="1">
      <c r="D1384" s="197"/>
      <c r="G1384" s="199"/>
      <c r="K1384" s="197"/>
      <c r="N1384" s="199"/>
      <c r="P1384" s="207"/>
      <c r="S1384" s="207"/>
      <c r="U1384" s="236"/>
      <c r="Z1384" s="197"/>
      <c r="AB1384" s="197"/>
      <c r="AD1384" s="197"/>
      <c r="AF1384" s="197"/>
      <c r="AH1384" s="197"/>
      <c r="AI1384" s="199"/>
      <c r="AK1384" s="234"/>
      <c r="AO1384" s="177"/>
      <c r="AP1384" s="201"/>
      <c r="AR1384" s="233"/>
    </row>
    <row r="1385" spans="4:44" s="181" customFormat="1">
      <c r="D1385" s="197"/>
      <c r="G1385" s="199"/>
      <c r="K1385" s="197"/>
      <c r="N1385" s="199"/>
      <c r="P1385" s="207"/>
      <c r="S1385" s="207"/>
      <c r="U1385" s="236"/>
      <c r="Z1385" s="197"/>
      <c r="AB1385" s="197"/>
      <c r="AD1385" s="197"/>
      <c r="AF1385" s="197"/>
      <c r="AH1385" s="197"/>
      <c r="AI1385" s="199"/>
      <c r="AK1385" s="234"/>
      <c r="AO1385" s="177"/>
      <c r="AP1385" s="201"/>
      <c r="AR1385" s="233"/>
    </row>
    <row r="1386" spans="4:44" s="181" customFormat="1">
      <c r="D1386" s="197"/>
      <c r="G1386" s="199"/>
      <c r="K1386" s="197"/>
      <c r="N1386" s="199"/>
      <c r="P1386" s="207"/>
      <c r="S1386" s="207"/>
      <c r="U1386" s="236"/>
      <c r="Z1386" s="197"/>
      <c r="AB1386" s="197"/>
      <c r="AD1386" s="197"/>
      <c r="AF1386" s="197"/>
      <c r="AH1386" s="197"/>
      <c r="AI1386" s="199"/>
      <c r="AK1386" s="234"/>
      <c r="AO1386" s="177"/>
      <c r="AP1386" s="201"/>
      <c r="AR1386" s="233"/>
    </row>
    <row r="1387" spans="4:44" s="181" customFormat="1">
      <c r="D1387" s="197"/>
      <c r="G1387" s="199"/>
      <c r="K1387" s="197"/>
      <c r="N1387" s="199"/>
      <c r="P1387" s="207"/>
      <c r="S1387" s="207"/>
      <c r="U1387" s="236"/>
      <c r="Z1387" s="197"/>
      <c r="AB1387" s="197"/>
      <c r="AD1387" s="197"/>
      <c r="AF1387" s="197"/>
      <c r="AH1387" s="197"/>
      <c r="AI1387" s="199"/>
      <c r="AK1387" s="234"/>
      <c r="AO1387" s="177"/>
      <c r="AP1387" s="201"/>
      <c r="AR1387" s="233"/>
    </row>
    <row r="1388" spans="4:44" s="181" customFormat="1">
      <c r="D1388" s="197"/>
      <c r="G1388" s="199"/>
      <c r="K1388" s="197"/>
      <c r="N1388" s="199"/>
      <c r="P1388" s="207"/>
      <c r="S1388" s="207"/>
      <c r="U1388" s="236"/>
      <c r="Z1388" s="197"/>
      <c r="AB1388" s="197"/>
      <c r="AD1388" s="197"/>
      <c r="AF1388" s="197"/>
      <c r="AH1388" s="197"/>
      <c r="AI1388" s="199"/>
      <c r="AK1388" s="234"/>
      <c r="AO1388" s="177"/>
      <c r="AP1388" s="201"/>
      <c r="AR1388" s="233"/>
    </row>
    <row r="1389" spans="4:44" s="181" customFormat="1">
      <c r="D1389" s="197"/>
      <c r="G1389" s="199"/>
      <c r="K1389" s="197"/>
      <c r="N1389" s="199"/>
      <c r="P1389" s="207"/>
      <c r="S1389" s="207"/>
      <c r="U1389" s="236"/>
      <c r="Z1389" s="197"/>
      <c r="AB1389" s="197"/>
      <c r="AD1389" s="197"/>
      <c r="AF1389" s="197"/>
      <c r="AH1389" s="197"/>
      <c r="AI1389" s="199"/>
      <c r="AK1389" s="234"/>
      <c r="AO1389" s="177"/>
      <c r="AP1389" s="201"/>
      <c r="AR1389" s="233"/>
    </row>
    <row r="1390" spans="4:44" s="181" customFormat="1">
      <c r="D1390" s="197"/>
      <c r="G1390" s="199"/>
      <c r="K1390" s="197"/>
      <c r="N1390" s="199"/>
      <c r="P1390" s="207"/>
      <c r="S1390" s="207"/>
      <c r="U1390" s="236"/>
      <c r="Z1390" s="197"/>
      <c r="AB1390" s="197"/>
      <c r="AD1390" s="197"/>
      <c r="AF1390" s="197"/>
      <c r="AH1390" s="197"/>
      <c r="AI1390" s="199"/>
      <c r="AK1390" s="234"/>
      <c r="AO1390" s="177"/>
      <c r="AP1390" s="201"/>
      <c r="AR1390" s="233"/>
    </row>
    <row r="1391" spans="4:44" s="181" customFormat="1">
      <c r="D1391" s="197"/>
      <c r="G1391" s="199"/>
      <c r="K1391" s="197"/>
      <c r="N1391" s="199"/>
      <c r="P1391" s="207"/>
      <c r="S1391" s="207"/>
      <c r="U1391" s="236"/>
      <c r="Z1391" s="197"/>
      <c r="AB1391" s="197"/>
      <c r="AD1391" s="197"/>
      <c r="AF1391" s="197"/>
      <c r="AH1391" s="197"/>
      <c r="AI1391" s="199"/>
      <c r="AK1391" s="234"/>
      <c r="AO1391" s="177"/>
      <c r="AP1391" s="201"/>
      <c r="AR1391" s="233"/>
    </row>
    <row r="1392" spans="4:44" s="181" customFormat="1">
      <c r="D1392" s="197"/>
      <c r="G1392" s="199"/>
      <c r="K1392" s="197"/>
      <c r="N1392" s="199"/>
      <c r="P1392" s="207"/>
      <c r="S1392" s="207"/>
      <c r="U1392" s="236"/>
      <c r="Z1392" s="197"/>
      <c r="AB1392" s="197"/>
      <c r="AD1392" s="197"/>
      <c r="AF1392" s="197"/>
      <c r="AH1392" s="197"/>
      <c r="AI1392" s="199"/>
      <c r="AK1392" s="234"/>
      <c r="AO1392" s="177"/>
      <c r="AP1392" s="201"/>
      <c r="AR1392" s="233"/>
    </row>
    <row r="1393" spans="4:44" s="181" customFormat="1">
      <c r="D1393" s="197"/>
      <c r="G1393" s="199"/>
      <c r="K1393" s="197"/>
      <c r="N1393" s="199"/>
      <c r="P1393" s="207"/>
      <c r="S1393" s="207"/>
      <c r="U1393" s="236"/>
      <c r="Z1393" s="197"/>
      <c r="AB1393" s="197"/>
      <c r="AD1393" s="197"/>
      <c r="AF1393" s="197"/>
      <c r="AH1393" s="197"/>
      <c r="AI1393" s="199"/>
      <c r="AK1393" s="234"/>
      <c r="AO1393" s="177"/>
      <c r="AP1393" s="201"/>
      <c r="AR1393" s="233"/>
    </row>
    <row r="1394" spans="4:44" s="181" customFormat="1">
      <c r="D1394" s="197"/>
      <c r="G1394" s="199"/>
      <c r="K1394" s="197"/>
      <c r="N1394" s="199"/>
      <c r="P1394" s="207"/>
      <c r="S1394" s="207"/>
      <c r="U1394" s="236"/>
      <c r="Z1394" s="197"/>
      <c r="AB1394" s="197"/>
      <c r="AD1394" s="197"/>
      <c r="AF1394" s="197"/>
      <c r="AH1394" s="197"/>
      <c r="AI1394" s="199"/>
      <c r="AK1394" s="234"/>
      <c r="AO1394" s="177"/>
      <c r="AP1394" s="201"/>
      <c r="AR1394" s="233"/>
    </row>
    <row r="1395" spans="4:44" s="181" customFormat="1">
      <c r="D1395" s="197"/>
      <c r="G1395" s="199"/>
      <c r="K1395" s="197"/>
      <c r="N1395" s="199"/>
      <c r="P1395" s="207"/>
      <c r="S1395" s="207"/>
      <c r="U1395" s="236"/>
      <c r="Z1395" s="197"/>
      <c r="AB1395" s="197"/>
      <c r="AD1395" s="197"/>
      <c r="AF1395" s="197"/>
      <c r="AH1395" s="197"/>
      <c r="AI1395" s="199"/>
      <c r="AK1395" s="234"/>
      <c r="AO1395" s="177"/>
      <c r="AP1395" s="201"/>
      <c r="AR1395" s="233"/>
    </row>
    <row r="1396" spans="4:44" s="181" customFormat="1">
      <c r="D1396" s="197"/>
      <c r="G1396" s="199"/>
      <c r="K1396" s="197"/>
      <c r="N1396" s="199"/>
      <c r="P1396" s="207"/>
      <c r="S1396" s="207"/>
      <c r="U1396" s="236"/>
      <c r="Z1396" s="197"/>
      <c r="AB1396" s="197"/>
      <c r="AD1396" s="197"/>
      <c r="AF1396" s="197"/>
      <c r="AH1396" s="197"/>
      <c r="AI1396" s="199"/>
      <c r="AK1396" s="234"/>
      <c r="AO1396" s="177"/>
      <c r="AP1396" s="201"/>
      <c r="AR1396" s="233"/>
    </row>
    <row r="1397" spans="4:44" s="181" customFormat="1">
      <c r="D1397" s="197"/>
      <c r="G1397" s="199"/>
      <c r="K1397" s="197"/>
      <c r="N1397" s="199"/>
      <c r="P1397" s="207"/>
      <c r="S1397" s="207"/>
      <c r="U1397" s="236"/>
      <c r="Z1397" s="197"/>
      <c r="AB1397" s="197"/>
      <c r="AD1397" s="197"/>
      <c r="AF1397" s="197"/>
      <c r="AH1397" s="197"/>
      <c r="AI1397" s="199"/>
      <c r="AK1397" s="234"/>
      <c r="AO1397" s="177"/>
      <c r="AP1397" s="201"/>
      <c r="AR1397" s="233"/>
    </row>
    <row r="1398" spans="4:44" s="181" customFormat="1">
      <c r="D1398" s="197"/>
      <c r="G1398" s="199"/>
      <c r="K1398" s="197"/>
      <c r="N1398" s="199"/>
      <c r="P1398" s="207"/>
      <c r="S1398" s="207"/>
      <c r="U1398" s="236"/>
      <c r="Z1398" s="197"/>
      <c r="AB1398" s="197"/>
      <c r="AD1398" s="197"/>
      <c r="AF1398" s="197"/>
      <c r="AH1398" s="197"/>
      <c r="AI1398" s="199"/>
      <c r="AK1398" s="234"/>
      <c r="AO1398" s="177"/>
      <c r="AP1398" s="201"/>
      <c r="AR1398" s="233"/>
    </row>
    <row r="1399" spans="4:44" s="181" customFormat="1">
      <c r="D1399" s="197"/>
      <c r="G1399" s="199"/>
      <c r="K1399" s="197"/>
      <c r="N1399" s="199"/>
      <c r="P1399" s="207"/>
      <c r="S1399" s="207"/>
      <c r="U1399" s="236"/>
      <c r="Z1399" s="197"/>
      <c r="AB1399" s="197"/>
      <c r="AD1399" s="197"/>
      <c r="AF1399" s="197"/>
      <c r="AH1399" s="197"/>
      <c r="AI1399" s="199"/>
      <c r="AK1399" s="234"/>
      <c r="AO1399" s="177"/>
      <c r="AP1399" s="201"/>
      <c r="AR1399" s="233"/>
    </row>
    <row r="1400" spans="4:44" s="181" customFormat="1">
      <c r="D1400" s="197"/>
      <c r="G1400" s="199"/>
      <c r="K1400" s="197"/>
      <c r="N1400" s="199"/>
      <c r="P1400" s="207"/>
      <c r="S1400" s="207"/>
      <c r="U1400" s="236"/>
      <c r="Z1400" s="197"/>
      <c r="AB1400" s="197"/>
      <c r="AD1400" s="197"/>
      <c r="AF1400" s="197"/>
      <c r="AH1400" s="197"/>
      <c r="AI1400" s="199"/>
      <c r="AK1400" s="234"/>
      <c r="AO1400" s="177"/>
      <c r="AP1400" s="201"/>
      <c r="AR1400" s="233"/>
    </row>
    <row r="1401" spans="4:44" s="181" customFormat="1">
      <c r="D1401" s="197"/>
      <c r="G1401" s="199"/>
      <c r="K1401" s="197"/>
      <c r="N1401" s="199"/>
      <c r="P1401" s="207"/>
      <c r="S1401" s="207"/>
      <c r="U1401" s="236"/>
      <c r="Z1401" s="197"/>
      <c r="AB1401" s="197"/>
      <c r="AD1401" s="197"/>
      <c r="AF1401" s="197"/>
      <c r="AH1401" s="197"/>
      <c r="AI1401" s="199"/>
      <c r="AK1401" s="234"/>
      <c r="AO1401" s="177"/>
      <c r="AP1401" s="201"/>
      <c r="AR1401" s="233"/>
    </row>
    <row r="1402" spans="4:44" s="181" customFormat="1">
      <c r="D1402" s="197"/>
      <c r="G1402" s="199"/>
      <c r="K1402" s="197"/>
      <c r="N1402" s="199"/>
      <c r="P1402" s="207"/>
      <c r="S1402" s="207"/>
      <c r="U1402" s="236"/>
      <c r="Z1402" s="197"/>
      <c r="AB1402" s="197"/>
      <c r="AD1402" s="197"/>
      <c r="AF1402" s="197"/>
      <c r="AH1402" s="197"/>
      <c r="AI1402" s="199"/>
      <c r="AK1402" s="234"/>
      <c r="AO1402" s="177"/>
      <c r="AP1402" s="201"/>
      <c r="AR1402" s="233"/>
    </row>
    <row r="1403" spans="4:44" s="181" customFormat="1">
      <c r="D1403" s="197"/>
      <c r="G1403" s="199"/>
      <c r="K1403" s="197"/>
      <c r="N1403" s="199"/>
      <c r="P1403" s="207"/>
      <c r="S1403" s="207"/>
      <c r="U1403" s="236"/>
      <c r="Z1403" s="197"/>
      <c r="AB1403" s="197"/>
      <c r="AD1403" s="197"/>
      <c r="AF1403" s="197"/>
      <c r="AH1403" s="197"/>
      <c r="AI1403" s="199"/>
      <c r="AK1403" s="234"/>
      <c r="AO1403" s="177"/>
      <c r="AP1403" s="201"/>
      <c r="AR1403" s="233"/>
    </row>
    <row r="1404" spans="4:44" s="181" customFormat="1">
      <c r="D1404" s="197"/>
      <c r="G1404" s="199"/>
      <c r="K1404" s="197"/>
      <c r="N1404" s="199"/>
      <c r="P1404" s="207"/>
      <c r="S1404" s="207"/>
      <c r="U1404" s="236"/>
      <c r="Z1404" s="197"/>
      <c r="AB1404" s="197"/>
      <c r="AD1404" s="197"/>
      <c r="AF1404" s="197"/>
      <c r="AH1404" s="197"/>
      <c r="AI1404" s="199"/>
      <c r="AK1404" s="234"/>
      <c r="AO1404" s="177"/>
      <c r="AP1404" s="201"/>
      <c r="AR1404" s="233"/>
    </row>
    <row r="1405" spans="4:44" s="181" customFormat="1">
      <c r="D1405" s="197"/>
      <c r="G1405" s="199"/>
      <c r="K1405" s="197"/>
      <c r="N1405" s="199"/>
      <c r="P1405" s="207"/>
      <c r="S1405" s="207"/>
      <c r="U1405" s="236"/>
      <c r="Z1405" s="197"/>
      <c r="AB1405" s="197"/>
      <c r="AD1405" s="197"/>
      <c r="AF1405" s="197"/>
      <c r="AH1405" s="197"/>
      <c r="AI1405" s="199"/>
      <c r="AK1405" s="234"/>
      <c r="AO1405" s="177"/>
      <c r="AP1405" s="201"/>
      <c r="AR1405" s="233"/>
    </row>
    <row r="1406" spans="4:44" s="181" customFormat="1">
      <c r="D1406" s="197"/>
      <c r="G1406" s="199"/>
      <c r="K1406" s="197"/>
      <c r="N1406" s="199"/>
      <c r="P1406" s="207"/>
      <c r="S1406" s="207"/>
      <c r="U1406" s="236"/>
      <c r="Z1406" s="197"/>
      <c r="AB1406" s="197"/>
      <c r="AD1406" s="197"/>
      <c r="AF1406" s="197"/>
      <c r="AH1406" s="197"/>
      <c r="AI1406" s="199"/>
      <c r="AK1406" s="234"/>
      <c r="AO1406" s="177"/>
      <c r="AP1406" s="201"/>
      <c r="AR1406" s="233"/>
    </row>
    <row r="1407" spans="4:44" s="181" customFormat="1">
      <c r="D1407" s="197"/>
      <c r="G1407" s="199"/>
      <c r="K1407" s="197"/>
      <c r="N1407" s="199"/>
      <c r="P1407" s="207"/>
      <c r="S1407" s="207"/>
      <c r="U1407" s="236"/>
      <c r="Z1407" s="197"/>
      <c r="AB1407" s="197"/>
      <c r="AD1407" s="197"/>
      <c r="AF1407" s="197"/>
      <c r="AH1407" s="197"/>
      <c r="AI1407" s="199"/>
      <c r="AK1407" s="234"/>
      <c r="AO1407" s="177"/>
      <c r="AP1407" s="201"/>
      <c r="AR1407" s="233"/>
    </row>
    <row r="1408" spans="4:44" s="181" customFormat="1">
      <c r="D1408" s="197"/>
      <c r="G1408" s="199"/>
      <c r="K1408" s="197"/>
      <c r="N1408" s="199"/>
      <c r="P1408" s="207"/>
      <c r="S1408" s="207"/>
      <c r="U1408" s="236"/>
      <c r="Z1408" s="197"/>
      <c r="AB1408" s="197"/>
      <c r="AD1408" s="197"/>
      <c r="AF1408" s="197"/>
      <c r="AH1408" s="197"/>
      <c r="AI1408" s="199"/>
      <c r="AK1408" s="234"/>
      <c r="AO1408" s="177"/>
      <c r="AP1408" s="201"/>
      <c r="AR1408" s="233"/>
    </row>
    <row r="1409" spans="4:44" s="181" customFormat="1">
      <c r="D1409" s="197"/>
      <c r="G1409" s="199"/>
      <c r="K1409" s="197"/>
      <c r="N1409" s="199"/>
      <c r="P1409" s="207"/>
      <c r="S1409" s="207"/>
      <c r="U1409" s="236"/>
      <c r="Z1409" s="197"/>
      <c r="AB1409" s="197"/>
      <c r="AD1409" s="197"/>
      <c r="AF1409" s="197"/>
      <c r="AH1409" s="197"/>
      <c r="AI1409" s="199"/>
      <c r="AK1409" s="234"/>
      <c r="AO1409" s="177"/>
      <c r="AP1409" s="201"/>
      <c r="AR1409" s="233"/>
    </row>
    <row r="1410" spans="4:44" s="181" customFormat="1">
      <c r="D1410" s="197"/>
      <c r="G1410" s="199"/>
      <c r="K1410" s="197"/>
      <c r="N1410" s="199"/>
      <c r="P1410" s="207"/>
      <c r="S1410" s="207"/>
      <c r="U1410" s="236"/>
      <c r="Z1410" s="197"/>
      <c r="AB1410" s="197"/>
      <c r="AD1410" s="197"/>
      <c r="AF1410" s="197"/>
      <c r="AH1410" s="197"/>
      <c r="AI1410" s="199"/>
      <c r="AK1410" s="234"/>
      <c r="AO1410" s="177"/>
      <c r="AP1410" s="201"/>
      <c r="AR1410" s="233"/>
    </row>
    <row r="1411" spans="4:44" s="181" customFormat="1">
      <c r="D1411" s="197"/>
      <c r="G1411" s="199"/>
      <c r="K1411" s="197"/>
      <c r="N1411" s="199"/>
      <c r="P1411" s="207"/>
      <c r="S1411" s="207"/>
      <c r="U1411" s="236"/>
      <c r="Z1411" s="197"/>
      <c r="AB1411" s="197"/>
      <c r="AD1411" s="197"/>
      <c r="AF1411" s="197"/>
      <c r="AH1411" s="197"/>
      <c r="AI1411" s="199"/>
      <c r="AK1411" s="234"/>
      <c r="AO1411" s="177"/>
      <c r="AP1411" s="201"/>
      <c r="AR1411" s="233"/>
    </row>
    <row r="1412" spans="4:44" s="181" customFormat="1">
      <c r="D1412" s="197"/>
      <c r="G1412" s="199"/>
      <c r="K1412" s="197"/>
      <c r="N1412" s="199"/>
      <c r="P1412" s="207"/>
      <c r="S1412" s="207"/>
      <c r="U1412" s="236"/>
      <c r="Z1412" s="197"/>
      <c r="AB1412" s="197"/>
      <c r="AD1412" s="197"/>
      <c r="AF1412" s="197"/>
      <c r="AH1412" s="197"/>
      <c r="AI1412" s="199"/>
      <c r="AK1412" s="234"/>
      <c r="AO1412" s="177"/>
      <c r="AP1412" s="201"/>
      <c r="AR1412" s="233"/>
    </row>
    <row r="1413" spans="4:44" s="181" customFormat="1">
      <c r="D1413" s="197"/>
      <c r="G1413" s="199"/>
      <c r="K1413" s="197"/>
      <c r="N1413" s="199"/>
      <c r="P1413" s="207"/>
      <c r="S1413" s="207"/>
      <c r="U1413" s="236"/>
      <c r="Z1413" s="197"/>
      <c r="AB1413" s="197"/>
      <c r="AD1413" s="197"/>
      <c r="AF1413" s="197"/>
      <c r="AH1413" s="197"/>
      <c r="AI1413" s="199"/>
      <c r="AK1413" s="234"/>
      <c r="AO1413" s="177"/>
      <c r="AP1413" s="201"/>
      <c r="AR1413" s="233"/>
    </row>
    <row r="1414" spans="4:44" s="181" customFormat="1">
      <c r="D1414" s="197"/>
      <c r="G1414" s="199"/>
      <c r="K1414" s="197"/>
      <c r="N1414" s="199"/>
      <c r="P1414" s="207"/>
      <c r="S1414" s="207"/>
      <c r="U1414" s="236"/>
      <c r="Z1414" s="197"/>
      <c r="AB1414" s="197"/>
      <c r="AD1414" s="197"/>
      <c r="AF1414" s="197"/>
      <c r="AH1414" s="197"/>
      <c r="AI1414" s="199"/>
      <c r="AK1414" s="234"/>
      <c r="AO1414" s="177"/>
      <c r="AP1414" s="201"/>
      <c r="AR1414" s="233"/>
    </row>
    <row r="1415" spans="4:44" s="181" customFormat="1">
      <c r="D1415" s="197"/>
      <c r="G1415" s="199"/>
      <c r="K1415" s="197"/>
      <c r="N1415" s="199"/>
      <c r="P1415" s="207"/>
      <c r="S1415" s="207"/>
      <c r="U1415" s="236"/>
      <c r="Z1415" s="197"/>
      <c r="AB1415" s="197"/>
      <c r="AD1415" s="197"/>
      <c r="AF1415" s="197"/>
      <c r="AH1415" s="197"/>
      <c r="AI1415" s="199"/>
      <c r="AK1415" s="234"/>
      <c r="AO1415" s="177"/>
      <c r="AP1415" s="201"/>
      <c r="AR1415" s="233"/>
    </row>
    <row r="1416" spans="4:44" s="181" customFormat="1">
      <c r="D1416" s="197"/>
      <c r="G1416" s="199"/>
      <c r="K1416" s="197"/>
      <c r="N1416" s="199"/>
      <c r="P1416" s="207"/>
      <c r="S1416" s="207"/>
      <c r="U1416" s="236"/>
      <c r="Z1416" s="197"/>
      <c r="AB1416" s="197"/>
      <c r="AD1416" s="197"/>
      <c r="AF1416" s="197"/>
      <c r="AH1416" s="197"/>
      <c r="AI1416" s="199"/>
      <c r="AK1416" s="234"/>
      <c r="AO1416" s="177"/>
      <c r="AP1416" s="201"/>
      <c r="AR1416" s="233"/>
    </row>
    <row r="1417" spans="4:44" s="181" customFormat="1">
      <c r="D1417" s="197"/>
      <c r="G1417" s="199"/>
      <c r="K1417" s="197"/>
      <c r="N1417" s="199"/>
      <c r="P1417" s="207"/>
      <c r="S1417" s="207"/>
      <c r="U1417" s="236"/>
      <c r="Z1417" s="197"/>
      <c r="AB1417" s="197"/>
      <c r="AD1417" s="197"/>
      <c r="AF1417" s="197"/>
      <c r="AH1417" s="197"/>
      <c r="AI1417" s="199"/>
      <c r="AK1417" s="234"/>
      <c r="AO1417" s="177"/>
      <c r="AP1417" s="201"/>
      <c r="AR1417" s="233"/>
    </row>
    <row r="1418" spans="4:44" s="181" customFormat="1">
      <c r="D1418" s="197"/>
      <c r="G1418" s="199"/>
      <c r="K1418" s="197"/>
      <c r="N1418" s="199"/>
      <c r="P1418" s="207"/>
      <c r="S1418" s="207"/>
      <c r="U1418" s="236"/>
      <c r="Z1418" s="197"/>
      <c r="AB1418" s="197"/>
      <c r="AD1418" s="197"/>
      <c r="AF1418" s="197"/>
      <c r="AH1418" s="197"/>
      <c r="AI1418" s="199"/>
      <c r="AK1418" s="234"/>
      <c r="AO1418" s="177"/>
      <c r="AP1418" s="201"/>
      <c r="AR1418" s="233"/>
    </row>
    <row r="1419" spans="4:44" s="181" customFormat="1">
      <c r="D1419" s="197"/>
      <c r="G1419" s="199"/>
      <c r="K1419" s="197"/>
      <c r="N1419" s="199"/>
      <c r="P1419" s="207"/>
      <c r="S1419" s="207"/>
      <c r="U1419" s="236"/>
      <c r="Z1419" s="197"/>
      <c r="AB1419" s="197"/>
      <c r="AD1419" s="197"/>
      <c r="AF1419" s="197"/>
      <c r="AH1419" s="197"/>
      <c r="AI1419" s="199"/>
      <c r="AK1419" s="234"/>
      <c r="AO1419" s="177"/>
      <c r="AP1419" s="201"/>
      <c r="AR1419" s="233"/>
    </row>
    <row r="1420" spans="4:44" s="181" customFormat="1">
      <c r="D1420" s="197"/>
      <c r="G1420" s="199"/>
      <c r="K1420" s="197"/>
      <c r="N1420" s="199"/>
      <c r="P1420" s="207"/>
      <c r="S1420" s="207"/>
      <c r="U1420" s="236"/>
      <c r="Z1420" s="197"/>
      <c r="AB1420" s="197"/>
      <c r="AD1420" s="197"/>
      <c r="AF1420" s="197"/>
      <c r="AH1420" s="197"/>
      <c r="AI1420" s="199"/>
      <c r="AK1420" s="234"/>
      <c r="AO1420" s="177"/>
      <c r="AP1420" s="201"/>
      <c r="AR1420" s="233"/>
    </row>
    <row r="1421" spans="4:44" s="181" customFormat="1">
      <c r="D1421" s="197"/>
      <c r="G1421" s="199"/>
      <c r="K1421" s="197"/>
      <c r="N1421" s="199"/>
      <c r="P1421" s="207"/>
      <c r="S1421" s="207"/>
      <c r="U1421" s="236"/>
      <c r="Z1421" s="197"/>
      <c r="AB1421" s="197"/>
      <c r="AD1421" s="197"/>
      <c r="AF1421" s="197"/>
      <c r="AH1421" s="197"/>
      <c r="AI1421" s="199"/>
      <c r="AK1421" s="234"/>
      <c r="AO1421" s="177"/>
      <c r="AP1421" s="201"/>
      <c r="AR1421" s="233"/>
    </row>
    <row r="1422" spans="4:44" s="181" customFormat="1">
      <c r="D1422" s="197"/>
      <c r="G1422" s="199"/>
      <c r="K1422" s="197"/>
      <c r="N1422" s="199"/>
      <c r="P1422" s="207"/>
      <c r="S1422" s="207"/>
      <c r="U1422" s="236"/>
      <c r="Z1422" s="197"/>
      <c r="AB1422" s="197"/>
      <c r="AD1422" s="197"/>
      <c r="AF1422" s="197"/>
      <c r="AH1422" s="197"/>
      <c r="AI1422" s="199"/>
      <c r="AK1422" s="234"/>
      <c r="AO1422" s="177"/>
      <c r="AP1422" s="201"/>
      <c r="AR1422" s="233"/>
    </row>
    <row r="1423" spans="4:44" s="181" customFormat="1">
      <c r="D1423" s="197"/>
      <c r="G1423" s="199"/>
      <c r="K1423" s="197"/>
      <c r="N1423" s="199"/>
      <c r="P1423" s="207"/>
      <c r="S1423" s="207"/>
      <c r="U1423" s="236"/>
      <c r="Z1423" s="197"/>
      <c r="AB1423" s="197"/>
      <c r="AD1423" s="197"/>
      <c r="AF1423" s="197"/>
      <c r="AH1423" s="197"/>
      <c r="AI1423" s="199"/>
      <c r="AK1423" s="234"/>
      <c r="AO1423" s="177"/>
      <c r="AP1423" s="201"/>
      <c r="AR1423" s="233"/>
    </row>
    <row r="1424" spans="4:44" s="181" customFormat="1">
      <c r="D1424" s="197"/>
      <c r="G1424" s="199"/>
      <c r="K1424" s="197"/>
      <c r="N1424" s="199"/>
      <c r="P1424" s="207"/>
      <c r="S1424" s="207"/>
      <c r="U1424" s="236"/>
      <c r="Z1424" s="197"/>
      <c r="AB1424" s="197"/>
      <c r="AD1424" s="197"/>
      <c r="AF1424" s="197"/>
      <c r="AH1424" s="197"/>
      <c r="AI1424" s="199"/>
      <c r="AK1424" s="234"/>
      <c r="AO1424" s="177"/>
      <c r="AP1424" s="201"/>
      <c r="AR1424" s="233"/>
    </row>
    <row r="1425" spans="4:44" s="181" customFormat="1">
      <c r="D1425" s="197"/>
      <c r="G1425" s="199"/>
      <c r="K1425" s="197"/>
      <c r="N1425" s="199"/>
      <c r="P1425" s="207"/>
      <c r="S1425" s="207"/>
      <c r="U1425" s="236"/>
      <c r="Z1425" s="197"/>
      <c r="AB1425" s="197"/>
      <c r="AD1425" s="197"/>
      <c r="AF1425" s="197"/>
      <c r="AH1425" s="197"/>
      <c r="AI1425" s="199"/>
      <c r="AK1425" s="234"/>
      <c r="AO1425" s="177"/>
      <c r="AP1425" s="201"/>
      <c r="AR1425" s="233"/>
    </row>
    <row r="1426" spans="4:44" s="181" customFormat="1">
      <c r="D1426" s="197"/>
      <c r="G1426" s="199"/>
      <c r="K1426" s="197"/>
      <c r="N1426" s="199"/>
      <c r="P1426" s="207"/>
      <c r="S1426" s="207"/>
      <c r="U1426" s="236"/>
      <c r="Z1426" s="197"/>
      <c r="AB1426" s="197"/>
      <c r="AD1426" s="197"/>
      <c r="AF1426" s="197"/>
      <c r="AH1426" s="197"/>
      <c r="AI1426" s="199"/>
      <c r="AK1426" s="234"/>
      <c r="AO1426" s="177"/>
      <c r="AP1426" s="201"/>
      <c r="AR1426" s="233"/>
    </row>
    <row r="1427" spans="4:44" s="181" customFormat="1">
      <c r="D1427" s="197"/>
      <c r="G1427" s="199"/>
      <c r="K1427" s="197"/>
      <c r="N1427" s="199"/>
      <c r="P1427" s="207"/>
      <c r="S1427" s="207"/>
      <c r="U1427" s="236"/>
      <c r="Z1427" s="197"/>
      <c r="AB1427" s="197"/>
      <c r="AD1427" s="197"/>
      <c r="AF1427" s="197"/>
      <c r="AH1427" s="197"/>
      <c r="AI1427" s="199"/>
      <c r="AK1427" s="234"/>
      <c r="AO1427" s="177"/>
      <c r="AP1427" s="201"/>
      <c r="AR1427" s="233"/>
    </row>
    <row r="1428" spans="4:44" s="181" customFormat="1">
      <c r="D1428" s="197"/>
      <c r="G1428" s="199"/>
      <c r="K1428" s="197"/>
      <c r="N1428" s="199"/>
      <c r="P1428" s="207"/>
      <c r="S1428" s="207"/>
      <c r="U1428" s="236"/>
      <c r="Z1428" s="197"/>
      <c r="AB1428" s="197"/>
      <c r="AD1428" s="197"/>
      <c r="AF1428" s="197"/>
      <c r="AH1428" s="197"/>
      <c r="AI1428" s="199"/>
      <c r="AK1428" s="234"/>
      <c r="AO1428" s="177"/>
      <c r="AP1428" s="201"/>
      <c r="AR1428" s="233"/>
    </row>
    <row r="1429" spans="4:44" s="181" customFormat="1">
      <c r="D1429" s="197"/>
      <c r="G1429" s="199"/>
      <c r="K1429" s="197"/>
      <c r="N1429" s="199"/>
      <c r="P1429" s="207"/>
      <c r="S1429" s="207"/>
      <c r="U1429" s="236"/>
      <c r="Z1429" s="197"/>
      <c r="AB1429" s="197"/>
      <c r="AD1429" s="197"/>
      <c r="AF1429" s="197"/>
      <c r="AH1429" s="197"/>
      <c r="AI1429" s="199"/>
      <c r="AK1429" s="234"/>
      <c r="AO1429" s="177"/>
      <c r="AP1429" s="201"/>
      <c r="AR1429" s="233"/>
    </row>
    <row r="1430" spans="4:44" s="181" customFormat="1">
      <c r="D1430" s="197"/>
      <c r="G1430" s="199"/>
      <c r="K1430" s="197"/>
      <c r="N1430" s="199"/>
      <c r="P1430" s="207"/>
      <c r="S1430" s="207"/>
      <c r="U1430" s="236"/>
      <c r="Z1430" s="197"/>
      <c r="AB1430" s="197"/>
      <c r="AD1430" s="197"/>
      <c r="AF1430" s="197"/>
      <c r="AH1430" s="197"/>
      <c r="AI1430" s="199"/>
      <c r="AK1430" s="234"/>
      <c r="AO1430" s="177"/>
      <c r="AP1430" s="201"/>
      <c r="AR1430" s="233"/>
    </row>
    <row r="1431" spans="4:44" s="181" customFormat="1">
      <c r="D1431" s="197"/>
      <c r="G1431" s="199"/>
      <c r="K1431" s="197"/>
      <c r="N1431" s="199"/>
      <c r="P1431" s="207"/>
      <c r="S1431" s="207"/>
      <c r="U1431" s="236"/>
      <c r="Z1431" s="197"/>
      <c r="AB1431" s="197"/>
      <c r="AD1431" s="197"/>
      <c r="AF1431" s="197"/>
      <c r="AH1431" s="197"/>
      <c r="AI1431" s="199"/>
      <c r="AK1431" s="234"/>
      <c r="AO1431" s="177"/>
      <c r="AP1431" s="201"/>
      <c r="AR1431" s="233"/>
    </row>
    <row r="1432" spans="4:44" s="181" customFormat="1">
      <c r="D1432" s="197"/>
      <c r="G1432" s="199"/>
      <c r="K1432" s="197"/>
      <c r="N1432" s="199"/>
      <c r="P1432" s="207"/>
      <c r="S1432" s="207"/>
      <c r="U1432" s="236"/>
      <c r="Z1432" s="197"/>
      <c r="AB1432" s="197"/>
      <c r="AD1432" s="197"/>
      <c r="AF1432" s="197"/>
      <c r="AH1432" s="197"/>
      <c r="AI1432" s="199"/>
      <c r="AK1432" s="234"/>
      <c r="AO1432" s="177"/>
      <c r="AP1432" s="201"/>
      <c r="AR1432" s="233"/>
    </row>
    <row r="1433" spans="4:44" s="181" customFormat="1">
      <c r="D1433" s="197"/>
      <c r="G1433" s="199"/>
      <c r="K1433" s="197"/>
      <c r="N1433" s="199"/>
      <c r="P1433" s="207"/>
      <c r="S1433" s="207"/>
      <c r="U1433" s="236"/>
      <c r="Z1433" s="197"/>
      <c r="AB1433" s="197"/>
      <c r="AD1433" s="197"/>
      <c r="AF1433" s="197"/>
      <c r="AH1433" s="197"/>
      <c r="AI1433" s="199"/>
      <c r="AK1433" s="234"/>
      <c r="AO1433" s="177"/>
      <c r="AP1433" s="201"/>
      <c r="AR1433" s="233"/>
    </row>
    <row r="1434" spans="4:44" s="181" customFormat="1">
      <c r="D1434" s="197"/>
      <c r="G1434" s="199"/>
      <c r="K1434" s="197"/>
      <c r="N1434" s="199"/>
      <c r="P1434" s="207"/>
      <c r="S1434" s="207"/>
      <c r="U1434" s="236"/>
      <c r="Z1434" s="197"/>
      <c r="AB1434" s="197"/>
      <c r="AD1434" s="197"/>
      <c r="AF1434" s="197"/>
      <c r="AH1434" s="197"/>
      <c r="AI1434" s="199"/>
      <c r="AK1434" s="234"/>
      <c r="AO1434" s="177"/>
      <c r="AP1434" s="201"/>
      <c r="AR1434" s="233"/>
    </row>
    <row r="1435" spans="4:44" s="181" customFormat="1">
      <c r="D1435" s="197"/>
      <c r="G1435" s="199"/>
      <c r="K1435" s="197"/>
      <c r="N1435" s="199"/>
      <c r="P1435" s="207"/>
      <c r="S1435" s="207"/>
      <c r="U1435" s="236"/>
      <c r="Z1435" s="197"/>
      <c r="AB1435" s="197"/>
      <c r="AD1435" s="197"/>
      <c r="AF1435" s="197"/>
      <c r="AH1435" s="197"/>
      <c r="AI1435" s="199"/>
      <c r="AK1435" s="234"/>
      <c r="AO1435" s="177"/>
      <c r="AP1435" s="201"/>
      <c r="AR1435" s="233"/>
    </row>
    <row r="1436" spans="4:44" s="181" customFormat="1">
      <c r="D1436" s="197"/>
      <c r="G1436" s="199"/>
      <c r="K1436" s="197"/>
      <c r="N1436" s="199"/>
      <c r="P1436" s="207"/>
      <c r="S1436" s="207"/>
      <c r="U1436" s="236"/>
      <c r="Z1436" s="197"/>
      <c r="AB1436" s="197"/>
      <c r="AD1436" s="197"/>
      <c r="AF1436" s="197"/>
      <c r="AH1436" s="197"/>
      <c r="AI1436" s="199"/>
      <c r="AK1436" s="234"/>
      <c r="AO1436" s="177"/>
      <c r="AP1436" s="201"/>
      <c r="AR1436" s="233"/>
    </row>
    <row r="1437" spans="4:44" s="181" customFormat="1">
      <c r="D1437" s="197"/>
      <c r="G1437" s="199"/>
      <c r="K1437" s="197"/>
      <c r="N1437" s="199"/>
      <c r="P1437" s="207"/>
      <c r="S1437" s="207"/>
      <c r="U1437" s="236"/>
      <c r="Z1437" s="197"/>
      <c r="AB1437" s="197"/>
      <c r="AD1437" s="197"/>
      <c r="AF1437" s="197"/>
      <c r="AH1437" s="197"/>
      <c r="AI1437" s="199"/>
      <c r="AK1437" s="234"/>
      <c r="AO1437" s="177"/>
      <c r="AP1437" s="201"/>
      <c r="AR1437" s="233"/>
    </row>
    <row r="1438" spans="4:44" s="181" customFormat="1">
      <c r="D1438" s="197"/>
      <c r="G1438" s="199"/>
      <c r="K1438" s="197"/>
      <c r="N1438" s="199"/>
      <c r="P1438" s="207"/>
      <c r="S1438" s="207"/>
      <c r="U1438" s="236"/>
      <c r="Z1438" s="197"/>
      <c r="AB1438" s="197"/>
      <c r="AD1438" s="197"/>
      <c r="AF1438" s="197"/>
      <c r="AH1438" s="197"/>
      <c r="AI1438" s="199"/>
      <c r="AK1438" s="234"/>
      <c r="AO1438" s="177"/>
      <c r="AP1438" s="201"/>
      <c r="AR1438" s="233"/>
    </row>
    <row r="1439" spans="4:44" s="181" customFormat="1">
      <c r="D1439" s="197"/>
      <c r="G1439" s="199"/>
      <c r="K1439" s="197"/>
      <c r="N1439" s="199"/>
      <c r="P1439" s="207"/>
      <c r="S1439" s="207"/>
      <c r="U1439" s="236"/>
      <c r="Z1439" s="197"/>
      <c r="AB1439" s="197"/>
      <c r="AD1439" s="197"/>
      <c r="AF1439" s="197"/>
      <c r="AH1439" s="197"/>
      <c r="AI1439" s="199"/>
      <c r="AK1439" s="234"/>
      <c r="AO1439" s="177"/>
      <c r="AP1439" s="201"/>
      <c r="AR1439" s="233"/>
    </row>
    <row r="1440" spans="4:44" s="181" customFormat="1">
      <c r="D1440" s="197"/>
      <c r="G1440" s="199"/>
      <c r="K1440" s="197"/>
      <c r="N1440" s="199"/>
      <c r="P1440" s="207"/>
      <c r="S1440" s="207"/>
      <c r="U1440" s="236"/>
      <c r="Z1440" s="197"/>
      <c r="AB1440" s="197"/>
      <c r="AD1440" s="197"/>
      <c r="AF1440" s="197"/>
      <c r="AH1440" s="197"/>
      <c r="AI1440" s="199"/>
      <c r="AK1440" s="234"/>
      <c r="AO1440" s="177"/>
      <c r="AP1440" s="201"/>
      <c r="AR1440" s="233"/>
    </row>
    <row r="1441" spans="4:44" s="181" customFormat="1">
      <c r="D1441" s="197"/>
      <c r="G1441" s="199"/>
      <c r="K1441" s="197"/>
      <c r="N1441" s="199"/>
      <c r="P1441" s="207"/>
      <c r="S1441" s="207"/>
      <c r="U1441" s="236"/>
      <c r="Z1441" s="197"/>
      <c r="AB1441" s="197"/>
      <c r="AD1441" s="197"/>
      <c r="AF1441" s="197"/>
      <c r="AH1441" s="197"/>
      <c r="AI1441" s="199"/>
      <c r="AK1441" s="234"/>
      <c r="AO1441" s="177"/>
      <c r="AP1441" s="201"/>
      <c r="AR1441" s="233"/>
    </row>
    <row r="1442" spans="4:44" s="181" customFormat="1">
      <c r="D1442" s="197"/>
      <c r="G1442" s="199"/>
      <c r="K1442" s="197"/>
      <c r="N1442" s="199"/>
      <c r="P1442" s="207"/>
      <c r="S1442" s="207"/>
      <c r="U1442" s="236"/>
      <c r="Z1442" s="197"/>
      <c r="AB1442" s="197"/>
      <c r="AD1442" s="197"/>
      <c r="AF1442" s="197"/>
      <c r="AH1442" s="197"/>
      <c r="AI1442" s="199"/>
      <c r="AK1442" s="234"/>
      <c r="AO1442" s="177"/>
      <c r="AP1442" s="201"/>
      <c r="AR1442" s="233"/>
    </row>
    <row r="1443" spans="4:44" s="181" customFormat="1">
      <c r="D1443" s="197"/>
      <c r="G1443" s="199"/>
      <c r="K1443" s="197"/>
      <c r="N1443" s="199"/>
      <c r="P1443" s="207"/>
      <c r="S1443" s="207"/>
      <c r="U1443" s="236"/>
      <c r="Z1443" s="197"/>
      <c r="AB1443" s="197"/>
      <c r="AD1443" s="197"/>
      <c r="AF1443" s="197"/>
      <c r="AH1443" s="197"/>
      <c r="AI1443" s="199"/>
      <c r="AK1443" s="234"/>
      <c r="AO1443" s="177"/>
      <c r="AP1443" s="201"/>
      <c r="AR1443" s="233"/>
    </row>
    <row r="1444" spans="4:44" s="181" customFormat="1">
      <c r="D1444" s="197"/>
      <c r="G1444" s="199"/>
      <c r="K1444" s="197"/>
      <c r="N1444" s="199"/>
      <c r="P1444" s="207"/>
      <c r="S1444" s="207"/>
      <c r="U1444" s="236"/>
      <c r="Z1444" s="197"/>
      <c r="AB1444" s="197"/>
      <c r="AD1444" s="197"/>
      <c r="AF1444" s="197"/>
      <c r="AH1444" s="197"/>
      <c r="AI1444" s="199"/>
      <c r="AK1444" s="234"/>
      <c r="AO1444" s="177"/>
      <c r="AP1444" s="201"/>
      <c r="AR1444" s="233"/>
    </row>
    <row r="1445" spans="4:44" s="181" customFormat="1">
      <c r="D1445" s="197"/>
      <c r="G1445" s="199"/>
      <c r="K1445" s="197"/>
      <c r="N1445" s="199"/>
      <c r="P1445" s="207"/>
      <c r="S1445" s="207"/>
      <c r="U1445" s="236"/>
      <c r="Z1445" s="197"/>
      <c r="AB1445" s="197"/>
      <c r="AD1445" s="197"/>
      <c r="AF1445" s="197"/>
      <c r="AH1445" s="197"/>
      <c r="AI1445" s="199"/>
      <c r="AK1445" s="234"/>
      <c r="AO1445" s="177"/>
      <c r="AP1445" s="201"/>
      <c r="AR1445" s="233"/>
    </row>
    <row r="1446" spans="4:44" s="181" customFormat="1">
      <c r="D1446" s="197"/>
      <c r="G1446" s="199"/>
      <c r="K1446" s="197"/>
      <c r="N1446" s="199"/>
      <c r="P1446" s="207"/>
      <c r="S1446" s="207"/>
      <c r="U1446" s="236"/>
      <c r="Z1446" s="197"/>
      <c r="AB1446" s="197"/>
      <c r="AD1446" s="197"/>
      <c r="AF1446" s="197"/>
      <c r="AH1446" s="197"/>
      <c r="AI1446" s="199"/>
      <c r="AK1446" s="234"/>
      <c r="AO1446" s="177"/>
      <c r="AP1446" s="201"/>
      <c r="AR1446" s="233"/>
    </row>
    <row r="1447" spans="4:44" s="181" customFormat="1">
      <c r="D1447" s="197"/>
      <c r="G1447" s="199"/>
      <c r="K1447" s="197"/>
      <c r="N1447" s="199"/>
      <c r="P1447" s="207"/>
      <c r="S1447" s="207"/>
      <c r="U1447" s="236"/>
      <c r="Z1447" s="197"/>
      <c r="AB1447" s="197"/>
      <c r="AD1447" s="197"/>
      <c r="AF1447" s="197"/>
      <c r="AH1447" s="197"/>
      <c r="AI1447" s="199"/>
      <c r="AK1447" s="234"/>
      <c r="AO1447" s="177"/>
      <c r="AP1447" s="201"/>
      <c r="AR1447" s="233"/>
    </row>
    <row r="1448" spans="4:44" s="181" customFormat="1">
      <c r="D1448" s="197"/>
      <c r="G1448" s="199"/>
      <c r="K1448" s="197"/>
      <c r="N1448" s="199"/>
      <c r="P1448" s="207"/>
      <c r="S1448" s="207"/>
      <c r="U1448" s="236"/>
      <c r="Z1448" s="197"/>
      <c r="AB1448" s="197"/>
      <c r="AD1448" s="197"/>
      <c r="AF1448" s="197"/>
      <c r="AH1448" s="197"/>
      <c r="AI1448" s="199"/>
      <c r="AK1448" s="234"/>
      <c r="AO1448" s="177"/>
      <c r="AP1448" s="201"/>
      <c r="AR1448" s="233"/>
    </row>
    <row r="1449" spans="4:44" s="181" customFormat="1">
      <c r="D1449" s="197"/>
      <c r="G1449" s="199"/>
      <c r="K1449" s="197"/>
      <c r="N1449" s="199"/>
      <c r="P1449" s="207"/>
      <c r="S1449" s="207"/>
      <c r="U1449" s="236"/>
      <c r="Z1449" s="197"/>
      <c r="AB1449" s="197"/>
      <c r="AD1449" s="197"/>
      <c r="AF1449" s="197"/>
      <c r="AH1449" s="197"/>
      <c r="AI1449" s="199"/>
      <c r="AK1449" s="234"/>
      <c r="AO1449" s="177"/>
      <c r="AP1449" s="201"/>
      <c r="AR1449" s="233"/>
    </row>
    <row r="1450" spans="4:44" s="181" customFormat="1">
      <c r="D1450" s="197"/>
      <c r="G1450" s="199"/>
      <c r="K1450" s="197"/>
      <c r="N1450" s="199"/>
      <c r="P1450" s="207"/>
      <c r="S1450" s="207"/>
      <c r="U1450" s="236"/>
      <c r="Z1450" s="197"/>
      <c r="AB1450" s="197"/>
      <c r="AD1450" s="197"/>
      <c r="AF1450" s="197"/>
      <c r="AH1450" s="197"/>
      <c r="AI1450" s="199"/>
      <c r="AK1450" s="234"/>
      <c r="AO1450" s="177"/>
      <c r="AP1450" s="201"/>
      <c r="AR1450" s="233"/>
    </row>
    <row r="1451" spans="4:44" s="181" customFormat="1">
      <c r="D1451" s="197"/>
      <c r="G1451" s="199"/>
      <c r="K1451" s="197"/>
      <c r="N1451" s="199"/>
      <c r="P1451" s="207"/>
      <c r="S1451" s="207"/>
      <c r="U1451" s="236"/>
      <c r="Z1451" s="197"/>
      <c r="AB1451" s="197"/>
      <c r="AD1451" s="197"/>
      <c r="AF1451" s="197"/>
      <c r="AH1451" s="197"/>
      <c r="AI1451" s="199"/>
      <c r="AK1451" s="234"/>
      <c r="AO1451" s="177"/>
      <c r="AP1451" s="201"/>
      <c r="AR1451" s="233"/>
    </row>
    <row r="1452" spans="4:44" s="181" customFormat="1">
      <c r="D1452" s="197"/>
      <c r="G1452" s="199"/>
      <c r="K1452" s="197"/>
      <c r="N1452" s="199"/>
      <c r="P1452" s="207"/>
      <c r="S1452" s="207"/>
      <c r="U1452" s="236"/>
      <c r="Z1452" s="197"/>
      <c r="AB1452" s="197"/>
      <c r="AD1452" s="197"/>
      <c r="AF1452" s="197"/>
      <c r="AH1452" s="197"/>
      <c r="AI1452" s="199"/>
      <c r="AK1452" s="234"/>
      <c r="AO1452" s="177"/>
      <c r="AP1452" s="201"/>
      <c r="AR1452" s="233"/>
    </row>
    <row r="1453" spans="4:44" s="181" customFormat="1">
      <c r="D1453" s="197"/>
      <c r="G1453" s="199"/>
      <c r="K1453" s="197"/>
      <c r="N1453" s="199"/>
      <c r="P1453" s="207"/>
      <c r="S1453" s="207"/>
      <c r="U1453" s="236"/>
      <c r="Z1453" s="197"/>
      <c r="AB1453" s="197"/>
      <c r="AD1453" s="197"/>
      <c r="AF1453" s="197"/>
      <c r="AH1453" s="197"/>
      <c r="AI1453" s="199"/>
      <c r="AK1453" s="234"/>
      <c r="AO1453" s="177"/>
      <c r="AP1453" s="201"/>
      <c r="AR1453" s="233"/>
    </row>
    <row r="1454" spans="4:44" s="181" customFormat="1">
      <c r="D1454" s="197"/>
      <c r="G1454" s="199"/>
      <c r="K1454" s="197"/>
      <c r="N1454" s="199"/>
      <c r="P1454" s="207"/>
      <c r="S1454" s="207"/>
      <c r="U1454" s="236"/>
      <c r="Z1454" s="197"/>
      <c r="AB1454" s="197"/>
      <c r="AD1454" s="197"/>
      <c r="AF1454" s="197"/>
      <c r="AH1454" s="197"/>
      <c r="AI1454" s="199"/>
      <c r="AK1454" s="234"/>
      <c r="AO1454" s="177"/>
      <c r="AP1454" s="201"/>
      <c r="AR1454" s="233"/>
    </row>
    <row r="1455" spans="4:44" s="181" customFormat="1">
      <c r="D1455" s="197"/>
      <c r="G1455" s="199"/>
      <c r="K1455" s="197"/>
      <c r="N1455" s="199"/>
      <c r="P1455" s="207"/>
      <c r="S1455" s="207"/>
      <c r="U1455" s="236"/>
      <c r="Z1455" s="197"/>
      <c r="AB1455" s="197"/>
      <c r="AD1455" s="197"/>
      <c r="AF1455" s="197"/>
      <c r="AH1455" s="197"/>
      <c r="AI1455" s="199"/>
      <c r="AK1455" s="234"/>
      <c r="AO1455" s="177"/>
      <c r="AP1455" s="201"/>
      <c r="AR1455" s="233"/>
    </row>
    <row r="1456" spans="4:44" s="181" customFormat="1">
      <c r="D1456" s="197"/>
      <c r="G1456" s="199"/>
      <c r="K1456" s="197"/>
      <c r="N1456" s="199"/>
      <c r="P1456" s="207"/>
      <c r="S1456" s="207"/>
      <c r="U1456" s="236"/>
      <c r="Z1456" s="197"/>
      <c r="AB1456" s="197"/>
      <c r="AD1456" s="197"/>
      <c r="AF1456" s="197"/>
      <c r="AH1456" s="197"/>
      <c r="AI1456" s="199"/>
      <c r="AK1456" s="234"/>
      <c r="AO1456" s="177"/>
      <c r="AP1456" s="201"/>
      <c r="AR1456" s="233"/>
    </row>
    <row r="1457" spans="4:44" s="181" customFormat="1">
      <c r="D1457" s="197"/>
      <c r="G1457" s="199"/>
      <c r="K1457" s="197"/>
      <c r="N1457" s="199"/>
      <c r="P1457" s="207"/>
      <c r="S1457" s="207"/>
      <c r="U1457" s="236"/>
      <c r="Z1457" s="197"/>
      <c r="AB1457" s="197"/>
      <c r="AD1457" s="197"/>
      <c r="AF1457" s="197"/>
      <c r="AH1457" s="197"/>
      <c r="AI1457" s="199"/>
      <c r="AK1457" s="234"/>
      <c r="AO1457" s="177"/>
      <c r="AP1457" s="201"/>
      <c r="AR1457" s="233"/>
    </row>
    <row r="1458" spans="4:44" s="181" customFormat="1">
      <c r="D1458" s="197"/>
      <c r="G1458" s="199"/>
      <c r="K1458" s="197"/>
      <c r="N1458" s="199"/>
      <c r="P1458" s="207"/>
      <c r="S1458" s="207"/>
      <c r="U1458" s="236"/>
      <c r="Z1458" s="197"/>
      <c r="AB1458" s="197"/>
      <c r="AD1458" s="197"/>
      <c r="AF1458" s="197"/>
      <c r="AH1458" s="197"/>
      <c r="AI1458" s="199"/>
      <c r="AK1458" s="234"/>
      <c r="AO1458" s="177"/>
      <c r="AP1458" s="201"/>
      <c r="AR1458" s="233"/>
    </row>
    <row r="1459" spans="4:44" s="181" customFormat="1">
      <c r="D1459" s="197"/>
      <c r="G1459" s="199"/>
      <c r="K1459" s="197"/>
      <c r="N1459" s="199"/>
      <c r="P1459" s="207"/>
      <c r="S1459" s="207"/>
      <c r="U1459" s="236"/>
      <c r="Z1459" s="197"/>
      <c r="AB1459" s="197"/>
      <c r="AD1459" s="197"/>
      <c r="AF1459" s="197"/>
      <c r="AH1459" s="197"/>
      <c r="AI1459" s="199"/>
      <c r="AK1459" s="234"/>
      <c r="AO1459" s="177"/>
      <c r="AP1459" s="201"/>
      <c r="AR1459" s="233"/>
    </row>
    <row r="1460" spans="4:44" s="181" customFormat="1">
      <c r="D1460" s="197"/>
      <c r="G1460" s="199"/>
      <c r="K1460" s="197"/>
      <c r="N1460" s="199"/>
      <c r="P1460" s="207"/>
      <c r="S1460" s="207"/>
      <c r="U1460" s="236"/>
      <c r="Z1460" s="197"/>
      <c r="AB1460" s="197"/>
      <c r="AD1460" s="197"/>
      <c r="AF1460" s="197"/>
      <c r="AH1460" s="197"/>
      <c r="AI1460" s="199"/>
      <c r="AK1460" s="234"/>
      <c r="AO1460" s="177"/>
      <c r="AP1460" s="201"/>
      <c r="AR1460" s="233"/>
    </row>
    <row r="1461" spans="4:44" s="181" customFormat="1">
      <c r="D1461" s="197"/>
      <c r="G1461" s="199"/>
      <c r="K1461" s="197"/>
      <c r="N1461" s="199"/>
      <c r="P1461" s="207"/>
      <c r="S1461" s="207"/>
      <c r="U1461" s="236"/>
      <c r="Z1461" s="197"/>
      <c r="AB1461" s="197"/>
      <c r="AD1461" s="197"/>
      <c r="AF1461" s="197"/>
      <c r="AH1461" s="197"/>
      <c r="AI1461" s="199"/>
      <c r="AK1461" s="234"/>
      <c r="AO1461" s="177"/>
      <c r="AP1461" s="201"/>
      <c r="AR1461" s="233"/>
    </row>
    <row r="1462" spans="4:44" s="181" customFormat="1">
      <c r="D1462" s="197"/>
      <c r="G1462" s="199"/>
      <c r="K1462" s="197"/>
      <c r="N1462" s="199"/>
      <c r="P1462" s="207"/>
      <c r="S1462" s="207"/>
      <c r="U1462" s="236"/>
      <c r="Z1462" s="197"/>
      <c r="AB1462" s="197"/>
      <c r="AD1462" s="197"/>
      <c r="AF1462" s="197"/>
      <c r="AH1462" s="197"/>
      <c r="AI1462" s="199"/>
      <c r="AK1462" s="234"/>
      <c r="AO1462" s="177"/>
      <c r="AP1462" s="201"/>
      <c r="AR1462" s="233"/>
    </row>
    <row r="1463" spans="4:44" s="181" customFormat="1">
      <c r="D1463" s="197"/>
      <c r="G1463" s="199"/>
      <c r="K1463" s="197"/>
      <c r="N1463" s="199"/>
      <c r="P1463" s="207"/>
      <c r="S1463" s="207"/>
      <c r="U1463" s="236"/>
      <c r="Z1463" s="197"/>
      <c r="AB1463" s="197"/>
      <c r="AD1463" s="197"/>
      <c r="AF1463" s="197"/>
      <c r="AH1463" s="197"/>
      <c r="AI1463" s="199"/>
      <c r="AK1463" s="234"/>
      <c r="AO1463" s="177"/>
      <c r="AP1463" s="201"/>
      <c r="AR1463" s="233"/>
    </row>
    <row r="1464" spans="4:44" s="181" customFormat="1">
      <c r="D1464" s="197"/>
      <c r="G1464" s="199"/>
      <c r="K1464" s="197"/>
      <c r="N1464" s="199"/>
      <c r="P1464" s="207"/>
      <c r="S1464" s="207"/>
      <c r="U1464" s="236"/>
      <c r="Z1464" s="197"/>
      <c r="AB1464" s="197"/>
      <c r="AD1464" s="197"/>
      <c r="AF1464" s="197"/>
      <c r="AH1464" s="197"/>
      <c r="AI1464" s="199"/>
      <c r="AK1464" s="234"/>
      <c r="AO1464" s="177"/>
      <c r="AP1464" s="201"/>
      <c r="AR1464" s="233"/>
    </row>
    <row r="1465" spans="4:44" s="181" customFormat="1">
      <c r="D1465" s="197"/>
      <c r="G1465" s="199"/>
      <c r="K1465" s="197"/>
      <c r="N1465" s="199"/>
      <c r="P1465" s="207"/>
      <c r="S1465" s="207"/>
      <c r="U1465" s="236"/>
      <c r="Z1465" s="197"/>
      <c r="AB1465" s="197"/>
      <c r="AD1465" s="197"/>
      <c r="AF1465" s="197"/>
      <c r="AH1465" s="197"/>
      <c r="AI1465" s="199"/>
      <c r="AK1465" s="234"/>
      <c r="AO1465" s="177"/>
      <c r="AP1465" s="201"/>
      <c r="AR1465" s="233"/>
    </row>
    <row r="1466" spans="4:44" s="181" customFormat="1">
      <c r="D1466" s="197"/>
      <c r="G1466" s="199"/>
      <c r="K1466" s="197"/>
      <c r="N1466" s="199"/>
      <c r="P1466" s="207"/>
      <c r="S1466" s="207"/>
      <c r="U1466" s="236"/>
      <c r="Z1466" s="197"/>
      <c r="AB1466" s="197"/>
      <c r="AD1466" s="197"/>
      <c r="AF1466" s="197"/>
      <c r="AH1466" s="197"/>
      <c r="AI1466" s="199"/>
      <c r="AK1466" s="234"/>
      <c r="AO1466" s="177"/>
      <c r="AP1466" s="201"/>
      <c r="AR1466" s="233"/>
    </row>
    <row r="1467" spans="4:44" s="181" customFormat="1">
      <c r="D1467" s="197"/>
      <c r="G1467" s="199"/>
      <c r="K1467" s="197"/>
      <c r="N1467" s="199"/>
      <c r="P1467" s="207"/>
      <c r="S1467" s="207"/>
      <c r="U1467" s="236"/>
      <c r="Z1467" s="197"/>
      <c r="AB1467" s="197"/>
      <c r="AD1467" s="197"/>
      <c r="AF1467" s="197"/>
      <c r="AH1467" s="197"/>
      <c r="AI1467" s="199"/>
      <c r="AK1467" s="234"/>
      <c r="AO1467" s="177"/>
      <c r="AP1467" s="201"/>
      <c r="AR1467" s="233"/>
    </row>
    <row r="1468" spans="4:44" s="181" customFormat="1">
      <c r="D1468" s="197"/>
      <c r="G1468" s="199"/>
      <c r="K1468" s="197"/>
      <c r="N1468" s="199"/>
      <c r="P1468" s="207"/>
      <c r="S1468" s="207"/>
      <c r="U1468" s="236"/>
      <c r="Z1468" s="197"/>
      <c r="AB1468" s="197"/>
      <c r="AD1468" s="197"/>
      <c r="AF1468" s="197"/>
      <c r="AH1468" s="197"/>
      <c r="AI1468" s="199"/>
      <c r="AK1468" s="234"/>
      <c r="AO1468" s="177"/>
      <c r="AP1468" s="201"/>
      <c r="AR1468" s="233"/>
    </row>
    <row r="1469" spans="4:44" s="181" customFormat="1">
      <c r="D1469" s="197"/>
      <c r="G1469" s="199"/>
      <c r="K1469" s="197"/>
      <c r="N1469" s="199"/>
      <c r="P1469" s="207"/>
      <c r="S1469" s="207"/>
      <c r="U1469" s="236"/>
      <c r="Z1469" s="197"/>
      <c r="AB1469" s="197"/>
      <c r="AD1469" s="197"/>
      <c r="AF1469" s="197"/>
      <c r="AH1469" s="197"/>
      <c r="AI1469" s="199"/>
      <c r="AK1469" s="234"/>
      <c r="AO1469" s="177"/>
      <c r="AP1469" s="201"/>
      <c r="AR1469" s="233"/>
    </row>
    <row r="1470" spans="4:44" s="181" customFormat="1">
      <c r="D1470" s="197"/>
      <c r="G1470" s="199"/>
      <c r="K1470" s="197"/>
      <c r="N1470" s="199"/>
      <c r="P1470" s="207"/>
      <c r="S1470" s="207"/>
      <c r="U1470" s="236"/>
      <c r="Z1470" s="197"/>
      <c r="AB1470" s="197"/>
      <c r="AD1470" s="197"/>
      <c r="AF1470" s="197"/>
      <c r="AH1470" s="197"/>
      <c r="AI1470" s="199"/>
      <c r="AK1470" s="234"/>
      <c r="AO1470" s="177"/>
      <c r="AP1470" s="201"/>
      <c r="AR1470" s="233"/>
    </row>
    <row r="1471" spans="4:44" s="181" customFormat="1">
      <c r="D1471" s="197"/>
      <c r="G1471" s="199"/>
      <c r="K1471" s="197"/>
      <c r="N1471" s="199"/>
      <c r="P1471" s="207"/>
      <c r="S1471" s="207"/>
      <c r="U1471" s="236"/>
      <c r="Z1471" s="197"/>
      <c r="AB1471" s="197"/>
      <c r="AD1471" s="197"/>
      <c r="AF1471" s="197"/>
      <c r="AH1471" s="197"/>
      <c r="AI1471" s="199"/>
      <c r="AK1471" s="234"/>
      <c r="AO1471" s="177"/>
      <c r="AP1471" s="201"/>
      <c r="AR1471" s="233"/>
    </row>
    <row r="1472" spans="4:44" s="181" customFormat="1">
      <c r="D1472" s="197"/>
      <c r="G1472" s="199"/>
      <c r="K1472" s="197"/>
      <c r="N1472" s="199"/>
      <c r="P1472" s="207"/>
      <c r="S1472" s="207"/>
      <c r="U1472" s="236"/>
      <c r="Z1472" s="197"/>
      <c r="AB1472" s="197"/>
      <c r="AD1472" s="197"/>
      <c r="AF1472" s="197"/>
      <c r="AH1472" s="197"/>
      <c r="AI1472" s="199"/>
      <c r="AK1472" s="234"/>
      <c r="AO1472" s="177"/>
      <c r="AP1472" s="201"/>
      <c r="AR1472" s="233"/>
    </row>
    <row r="1473" spans="4:44" s="181" customFormat="1">
      <c r="D1473" s="197"/>
      <c r="G1473" s="199"/>
      <c r="K1473" s="197"/>
      <c r="N1473" s="199"/>
      <c r="P1473" s="207"/>
      <c r="S1473" s="207"/>
      <c r="U1473" s="236"/>
      <c r="Z1473" s="197"/>
      <c r="AB1473" s="197"/>
      <c r="AD1473" s="197"/>
      <c r="AF1473" s="197"/>
      <c r="AH1473" s="197"/>
      <c r="AI1473" s="199"/>
      <c r="AK1473" s="234"/>
      <c r="AO1473" s="177"/>
      <c r="AP1473" s="201"/>
      <c r="AR1473" s="233"/>
    </row>
    <row r="1474" spans="4:44" s="181" customFormat="1">
      <c r="D1474" s="197"/>
      <c r="G1474" s="199"/>
      <c r="K1474" s="197"/>
      <c r="N1474" s="199"/>
      <c r="P1474" s="207"/>
      <c r="S1474" s="207"/>
      <c r="U1474" s="236"/>
      <c r="Z1474" s="197"/>
      <c r="AB1474" s="197"/>
      <c r="AD1474" s="197"/>
      <c r="AF1474" s="197"/>
      <c r="AH1474" s="197"/>
      <c r="AI1474" s="199"/>
      <c r="AK1474" s="234"/>
      <c r="AO1474" s="177"/>
      <c r="AP1474" s="201"/>
      <c r="AR1474" s="233"/>
    </row>
    <row r="1475" spans="4:44" s="181" customFormat="1">
      <c r="D1475" s="197"/>
      <c r="G1475" s="199"/>
      <c r="K1475" s="197"/>
      <c r="N1475" s="199"/>
      <c r="P1475" s="207"/>
      <c r="S1475" s="207"/>
      <c r="U1475" s="236"/>
      <c r="Z1475" s="197"/>
      <c r="AB1475" s="197"/>
      <c r="AD1475" s="197"/>
      <c r="AF1475" s="197"/>
      <c r="AH1475" s="197"/>
      <c r="AI1475" s="199"/>
      <c r="AK1475" s="234"/>
      <c r="AO1475" s="177"/>
      <c r="AP1475" s="201"/>
      <c r="AR1475" s="233"/>
    </row>
    <row r="1476" spans="4:44" s="181" customFormat="1">
      <c r="D1476" s="197"/>
      <c r="G1476" s="199"/>
      <c r="K1476" s="197"/>
      <c r="N1476" s="199"/>
      <c r="P1476" s="207"/>
      <c r="S1476" s="207"/>
      <c r="U1476" s="236"/>
      <c r="Z1476" s="197"/>
      <c r="AB1476" s="197"/>
      <c r="AD1476" s="197"/>
      <c r="AF1476" s="197"/>
      <c r="AH1476" s="197"/>
      <c r="AI1476" s="199"/>
      <c r="AK1476" s="234"/>
      <c r="AO1476" s="177"/>
      <c r="AP1476" s="201"/>
      <c r="AR1476" s="233"/>
    </row>
    <row r="1477" spans="4:44" s="181" customFormat="1">
      <c r="D1477" s="197"/>
      <c r="G1477" s="199"/>
      <c r="K1477" s="197"/>
      <c r="N1477" s="199"/>
      <c r="P1477" s="207"/>
      <c r="S1477" s="207"/>
      <c r="U1477" s="236"/>
      <c r="Z1477" s="197"/>
      <c r="AB1477" s="197"/>
      <c r="AD1477" s="197"/>
      <c r="AF1477" s="197"/>
      <c r="AH1477" s="197"/>
      <c r="AI1477" s="199"/>
      <c r="AK1477" s="234"/>
      <c r="AO1477" s="177"/>
      <c r="AP1477" s="201"/>
      <c r="AR1477" s="233"/>
    </row>
    <row r="1478" spans="4:44" s="181" customFormat="1">
      <c r="D1478" s="197"/>
      <c r="G1478" s="199"/>
      <c r="K1478" s="197"/>
      <c r="N1478" s="199"/>
      <c r="P1478" s="207"/>
      <c r="S1478" s="207"/>
      <c r="U1478" s="236"/>
      <c r="Z1478" s="197"/>
      <c r="AB1478" s="197"/>
      <c r="AD1478" s="197"/>
      <c r="AF1478" s="197"/>
      <c r="AH1478" s="197"/>
      <c r="AI1478" s="199"/>
      <c r="AK1478" s="234"/>
      <c r="AO1478" s="177"/>
      <c r="AP1478" s="201"/>
      <c r="AR1478" s="233"/>
    </row>
    <row r="1479" spans="4:44" s="181" customFormat="1">
      <c r="D1479" s="197"/>
      <c r="G1479" s="199"/>
      <c r="K1479" s="197"/>
      <c r="N1479" s="199"/>
      <c r="P1479" s="207"/>
      <c r="S1479" s="207"/>
      <c r="U1479" s="236"/>
      <c r="Z1479" s="197"/>
      <c r="AB1479" s="197"/>
      <c r="AD1479" s="197"/>
      <c r="AF1479" s="197"/>
      <c r="AH1479" s="197"/>
      <c r="AI1479" s="199"/>
      <c r="AK1479" s="234"/>
      <c r="AO1479" s="177"/>
      <c r="AP1479" s="201"/>
      <c r="AR1479" s="233"/>
    </row>
    <row r="1480" spans="4:44" s="181" customFormat="1">
      <c r="D1480" s="197"/>
      <c r="G1480" s="199"/>
      <c r="K1480" s="197"/>
      <c r="N1480" s="199"/>
      <c r="P1480" s="207"/>
      <c r="S1480" s="207"/>
      <c r="U1480" s="236"/>
      <c r="Z1480" s="197"/>
      <c r="AB1480" s="197"/>
      <c r="AD1480" s="197"/>
      <c r="AF1480" s="197"/>
      <c r="AH1480" s="197"/>
      <c r="AI1480" s="199"/>
      <c r="AK1480" s="234"/>
      <c r="AO1480" s="177"/>
      <c r="AP1480" s="201"/>
      <c r="AR1480" s="233"/>
    </row>
    <row r="1481" spans="4:44" s="181" customFormat="1">
      <c r="D1481" s="197"/>
      <c r="G1481" s="199"/>
      <c r="K1481" s="197"/>
      <c r="N1481" s="199"/>
      <c r="P1481" s="207"/>
      <c r="S1481" s="207"/>
      <c r="U1481" s="236"/>
      <c r="Z1481" s="197"/>
      <c r="AB1481" s="197"/>
      <c r="AD1481" s="197"/>
      <c r="AF1481" s="197"/>
      <c r="AH1481" s="197"/>
      <c r="AI1481" s="199"/>
      <c r="AK1481" s="234"/>
      <c r="AO1481" s="177"/>
      <c r="AP1481" s="201"/>
      <c r="AR1481" s="233"/>
    </row>
    <row r="1482" spans="4:44" s="181" customFormat="1">
      <c r="D1482" s="197"/>
      <c r="G1482" s="199"/>
      <c r="K1482" s="197"/>
      <c r="N1482" s="199"/>
      <c r="P1482" s="207"/>
      <c r="S1482" s="207"/>
      <c r="U1482" s="236"/>
      <c r="Z1482" s="197"/>
      <c r="AB1482" s="197"/>
      <c r="AD1482" s="197"/>
      <c r="AF1482" s="197"/>
      <c r="AH1482" s="197"/>
      <c r="AI1482" s="199"/>
      <c r="AK1482" s="234"/>
      <c r="AO1482" s="177"/>
      <c r="AP1482" s="201"/>
      <c r="AR1482" s="233"/>
    </row>
    <row r="1483" spans="4:44" s="181" customFormat="1">
      <c r="D1483" s="197"/>
      <c r="G1483" s="199"/>
      <c r="K1483" s="197"/>
      <c r="N1483" s="199"/>
      <c r="P1483" s="207"/>
      <c r="S1483" s="207"/>
      <c r="U1483" s="236"/>
      <c r="Z1483" s="197"/>
      <c r="AB1483" s="197"/>
      <c r="AD1483" s="197"/>
      <c r="AF1483" s="197"/>
      <c r="AH1483" s="197"/>
      <c r="AI1483" s="199"/>
      <c r="AK1483" s="234"/>
      <c r="AO1483" s="177"/>
      <c r="AP1483" s="201"/>
      <c r="AR1483" s="233"/>
    </row>
    <row r="1484" spans="4:44" s="181" customFormat="1">
      <c r="D1484" s="197"/>
      <c r="G1484" s="199"/>
      <c r="K1484" s="197"/>
      <c r="N1484" s="199"/>
      <c r="P1484" s="207"/>
      <c r="S1484" s="207"/>
      <c r="U1484" s="236"/>
      <c r="Z1484" s="197"/>
      <c r="AB1484" s="197"/>
      <c r="AD1484" s="197"/>
      <c r="AF1484" s="197"/>
      <c r="AH1484" s="197"/>
      <c r="AI1484" s="199"/>
      <c r="AK1484" s="234"/>
      <c r="AO1484" s="177"/>
      <c r="AP1484" s="201"/>
      <c r="AR1484" s="233"/>
    </row>
    <row r="1485" spans="4:44" s="181" customFormat="1">
      <c r="D1485" s="197"/>
      <c r="G1485" s="199"/>
      <c r="K1485" s="197"/>
      <c r="N1485" s="199"/>
      <c r="P1485" s="207"/>
      <c r="S1485" s="207"/>
      <c r="U1485" s="236"/>
      <c r="Z1485" s="197"/>
      <c r="AB1485" s="197"/>
      <c r="AD1485" s="197"/>
      <c r="AF1485" s="197"/>
      <c r="AH1485" s="197"/>
      <c r="AI1485" s="199"/>
      <c r="AK1485" s="234"/>
      <c r="AO1485" s="177"/>
      <c r="AP1485" s="201"/>
      <c r="AR1485" s="233"/>
    </row>
    <row r="1486" spans="4:44" s="181" customFormat="1">
      <c r="D1486" s="197"/>
      <c r="G1486" s="199"/>
      <c r="K1486" s="197"/>
      <c r="N1486" s="199"/>
      <c r="P1486" s="207"/>
      <c r="S1486" s="207"/>
      <c r="U1486" s="236"/>
      <c r="Z1486" s="197"/>
      <c r="AB1486" s="197"/>
      <c r="AD1486" s="197"/>
      <c r="AF1486" s="197"/>
      <c r="AH1486" s="197"/>
      <c r="AI1486" s="199"/>
      <c r="AK1486" s="234"/>
      <c r="AO1486" s="177"/>
      <c r="AP1486" s="201"/>
      <c r="AR1486" s="233"/>
    </row>
    <row r="1487" spans="4:44" s="181" customFormat="1">
      <c r="D1487" s="197"/>
      <c r="G1487" s="199"/>
      <c r="K1487" s="197"/>
      <c r="N1487" s="199"/>
      <c r="P1487" s="207"/>
      <c r="S1487" s="207"/>
      <c r="U1487" s="236"/>
      <c r="Z1487" s="197"/>
      <c r="AB1487" s="197"/>
      <c r="AD1487" s="197"/>
      <c r="AF1487" s="197"/>
      <c r="AH1487" s="197"/>
      <c r="AI1487" s="199"/>
      <c r="AK1487" s="234"/>
      <c r="AO1487" s="177"/>
      <c r="AP1487" s="201"/>
      <c r="AR1487" s="233"/>
    </row>
    <row r="1488" spans="4:44" s="181" customFormat="1">
      <c r="D1488" s="197"/>
      <c r="G1488" s="199"/>
      <c r="K1488" s="197"/>
      <c r="N1488" s="199"/>
      <c r="P1488" s="207"/>
      <c r="S1488" s="207"/>
      <c r="U1488" s="236"/>
      <c r="Z1488" s="197"/>
      <c r="AB1488" s="197"/>
      <c r="AD1488" s="197"/>
      <c r="AF1488" s="197"/>
      <c r="AH1488" s="197"/>
      <c r="AI1488" s="199"/>
      <c r="AK1488" s="234"/>
      <c r="AO1488" s="177"/>
      <c r="AP1488" s="201"/>
      <c r="AR1488" s="233"/>
    </row>
    <row r="1489" spans="4:44" s="181" customFormat="1">
      <c r="D1489" s="197"/>
      <c r="G1489" s="199"/>
      <c r="K1489" s="197"/>
      <c r="N1489" s="199"/>
      <c r="P1489" s="207"/>
      <c r="S1489" s="207"/>
      <c r="U1489" s="236"/>
      <c r="Z1489" s="197"/>
      <c r="AB1489" s="197"/>
      <c r="AD1489" s="197"/>
      <c r="AF1489" s="197"/>
      <c r="AH1489" s="197"/>
      <c r="AI1489" s="199"/>
      <c r="AK1489" s="234"/>
      <c r="AO1489" s="177"/>
      <c r="AP1489" s="201"/>
      <c r="AR1489" s="233"/>
    </row>
    <row r="1490" spans="4:44" s="181" customFormat="1">
      <c r="D1490" s="197"/>
      <c r="G1490" s="199"/>
      <c r="K1490" s="197"/>
      <c r="N1490" s="199"/>
      <c r="P1490" s="207"/>
      <c r="S1490" s="207"/>
      <c r="U1490" s="236"/>
      <c r="Z1490" s="197"/>
      <c r="AB1490" s="197"/>
      <c r="AD1490" s="197"/>
      <c r="AF1490" s="197"/>
      <c r="AH1490" s="197"/>
      <c r="AI1490" s="199"/>
      <c r="AK1490" s="234"/>
      <c r="AO1490" s="177"/>
      <c r="AP1490" s="201"/>
      <c r="AR1490" s="233"/>
    </row>
    <row r="1491" spans="4:44" s="181" customFormat="1">
      <c r="D1491" s="197"/>
      <c r="G1491" s="199"/>
      <c r="K1491" s="197"/>
      <c r="N1491" s="199"/>
      <c r="P1491" s="207"/>
      <c r="S1491" s="207"/>
      <c r="U1491" s="236"/>
      <c r="Z1491" s="197"/>
      <c r="AB1491" s="197"/>
      <c r="AD1491" s="197"/>
      <c r="AF1491" s="197"/>
      <c r="AH1491" s="197"/>
      <c r="AI1491" s="199"/>
      <c r="AK1491" s="234"/>
      <c r="AO1491" s="177"/>
      <c r="AP1491" s="201"/>
      <c r="AR1491" s="233"/>
    </row>
    <row r="1492" spans="4:44" s="181" customFormat="1">
      <c r="D1492" s="197"/>
      <c r="G1492" s="199"/>
      <c r="K1492" s="197"/>
      <c r="N1492" s="199"/>
      <c r="P1492" s="207"/>
      <c r="S1492" s="207"/>
      <c r="U1492" s="236"/>
      <c r="Z1492" s="197"/>
      <c r="AB1492" s="197"/>
      <c r="AD1492" s="197"/>
      <c r="AF1492" s="197"/>
      <c r="AH1492" s="197"/>
      <c r="AI1492" s="199"/>
      <c r="AK1492" s="234"/>
      <c r="AO1492" s="177"/>
      <c r="AP1492" s="201"/>
      <c r="AR1492" s="233"/>
    </row>
    <row r="1493" spans="4:44" s="181" customFormat="1">
      <c r="D1493" s="197"/>
      <c r="G1493" s="199"/>
      <c r="K1493" s="197"/>
      <c r="N1493" s="199"/>
      <c r="P1493" s="207"/>
      <c r="S1493" s="207"/>
      <c r="U1493" s="236"/>
      <c r="Z1493" s="197"/>
      <c r="AB1493" s="197"/>
      <c r="AD1493" s="197"/>
      <c r="AF1493" s="197"/>
      <c r="AH1493" s="197"/>
      <c r="AI1493" s="199"/>
      <c r="AK1493" s="234"/>
      <c r="AO1493" s="177"/>
      <c r="AP1493" s="201"/>
      <c r="AR1493" s="233"/>
    </row>
    <row r="1494" spans="4:44" s="181" customFormat="1">
      <c r="D1494" s="197"/>
      <c r="G1494" s="199"/>
      <c r="K1494" s="197"/>
      <c r="N1494" s="199"/>
      <c r="P1494" s="207"/>
      <c r="S1494" s="207"/>
      <c r="U1494" s="236"/>
      <c r="Z1494" s="197"/>
      <c r="AB1494" s="197"/>
      <c r="AD1494" s="197"/>
      <c r="AF1494" s="197"/>
      <c r="AH1494" s="197"/>
      <c r="AI1494" s="199"/>
      <c r="AK1494" s="234"/>
      <c r="AO1494" s="177"/>
      <c r="AP1494" s="201"/>
      <c r="AR1494" s="233"/>
    </row>
    <row r="1495" spans="4:44" s="181" customFormat="1">
      <c r="D1495" s="197"/>
      <c r="G1495" s="199"/>
      <c r="K1495" s="197"/>
      <c r="N1495" s="199"/>
      <c r="P1495" s="207"/>
      <c r="S1495" s="207"/>
      <c r="U1495" s="236"/>
      <c r="Z1495" s="197"/>
      <c r="AB1495" s="197"/>
      <c r="AD1495" s="197"/>
      <c r="AF1495" s="197"/>
      <c r="AH1495" s="197"/>
      <c r="AI1495" s="199"/>
      <c r="AK1495" s="234"/>
      <c r="AO1495" s="177"/>
      <c r="AP1495" s="201"/>
      <c r="AR1495" s="233"/>
    </row>
    <row r="1496" spans="4:44" s="181" customFormat="1">
      <c r="D1496" s="197"/>
      <c r="G1496" s="199"/>
      <c r="K1496" s="197"/>
      <c r="N1496" s="199"/>
      <c r="P1496" s="207"/>
      <c r="S1496" s="207"/>
      <c r="U1496" s="236"/>
      <c r="Z1496" s="197"/>
      <c r="AB1496" s="197"/>
      <c r="AD1496" s="197"/>
      <c r="AF1496" s="197"/>
      <c r="AH1496" s="197"/>
      <c r="AI1496" s="199"/>
      <c r="AK1496" s="234"/>
      <c r="AO1496" s="177"/>
      <c r="AP1496" s="201"/>
      <c r="AR1496" s="233"/>
    </row>
    <row r="1497" spans="4:44" s="181" customFormat="1">
      <c r="D1497" s="197"/>
      <c r="G1497" s="199"/>
      <c r="K1497" s="197"/>
      <c r="N1497" s="199"/>
      <c r="P1497" s="207"/>
      <c r="S1497" s="207"/>
      <c r="U1497" s="236"/>
      <c r="Z1497" s="197"/>
      <c r="AB1497" s="197"/>
      <c r="AD1497" s="197"/>
      <c r="AF1497" s="197"/>
      <c r="AH1497" s="197"/>
      <c r="AI1497" s="199"/>
      <c r="AK1497" s="234"/>
      <c r="AO1497" s="177"/>
      <c r="AP1497" s="201"/>
      <c r="AR1497" s="233"/>
    </row>
    <row r="1498" spans="4:44" s="181" customFormat="1">
      <c r="D1498" s="197"/>
      <c r="G1498" s="199"/>
      <c r="K1498" s="197"/>
      <c r="N1498" s="199"/>
      <c r="P1498" s="207"/>
      <c r="S1498" s="207"/>
      <c r="U1498" s="236"/>
      <c r="Z1498" s="197"/>
      <c r="AB1498" s="197"/>
      <c r="AD1498" s="197"/>
      <c r="AF1498" s="197"/>
      <c r="AH1498" s="197"/>
      <c r="AI1498" s="199"/>
      <c r="AK1498" s="234"/>
      <c r="AO1498" s="177"/>
      <c r="AP1498" s="201"/>
      <c r="AR1498" s="233"/>
    </row>
    <row r="1499" spans="4:44" s="181" customFormat="1">
      <c r="D1499" s="197"/>
      <c r="G1499" s="199"/>
      <c r="K1499" s="197"/>
      <c r="N1499" s="199"/>
      <c r="P1499" s="207"/>
      <c r="S1499" s="207"/>
      <c r="U1499" s="236"/>
      <c r="Z1499" s="197"/>
      <c r="AB1499" s="197"/>
      <c r="AD1499" s="197"/>
      <c r="AF1499" s="197"/>
      <c r="AH1499" s="197"/>
      <c r="AI1499" s="199"/>
      <c r="AK1499" s="234"/>
      <c r="AO1499" s="177"/>
      <c r="AP1499" s="201"/>
      <c r="AR1499" s="233"/>
    </row>
    <row r="1500" spans="4:44" s="181" customFormat="1">
      <c r="D1500" s="197"/>
      <c r="G1500" s="199"/>
      <c r="K1500" s="197"/>
      <c r="N1500" s="199"/>
      <c r="P1500" s="207"/>
      <c r="S1500" s="207"/>
      <c r="U1500" s="236"/>
      <c r="Z1500" s="197"/>
      <c r="AB1500" s="197"/>
      <c r="AD1500" s="197"/>
      <c r="AF1500" s="197"/>
      <c r="AH1500" s="197"/>
      <c r="AI1500" s="199"/>
      <c r="AK1500" s="234"/>
      <c r="AO1500" s="177"/>
      <c r="AP1500" s="201"/>
      <c r="AR1500" s="233"/>
    </row>
    <row r="1501" spans="4:44" s="181" customFormat="1">
      <c r="D1501" s="197"/>
      <c r="G1501" s="199"/>
      <c r="K1501" s="197"/>
      <c r="N1501" s="199"/>
      <c r="P1501" s="207"/>
      <c r="S1501" s="207"/>
      <c r="U1501" s="236"/>
      <c r="Z1501" s="197"/>
      <c r="AB1501" s="197"/>
      <c r="AD1501" s="197"/>
      <c r="AF1501" s="197"/>
      <c r="AH1501" s="197"/>
      <c r="AI1501" s="199"/>
      <c r="AK1501" s="234"/>
      <c r="AO1501" s="177"/>
      <c r="AP1501" s="201"/>
      <c r="AR1501" s="233"/>
    </row>
    <row r="1502" spans="4:44" s="181" customFormat="1">
      <c r="D1502" s="197"/>
      <c r="G1502" s="199"/>
      <c r="K1502" s="197"/>
      <c r="N1502" s="199"/>
      <c r="P1502" s="207"/>
      <c r="S1502" s="207"/>
      <c r="U1502" s="236"/>
      <c r="Z1502" s="197"/>
      <c r="AB1502" s="197"/>
      <c r="AD1502" s="197"/>
      <c r="AF1502" s="197"/>
      <c r="AH1502" s="197"/>
      <c r="AI1502" s="199"/>
      <c r="AK1502" s="234"/>
      <c r="AO1502" s="177"/>
      <c r="AP1502" s="201"/>
      <c r="AR1502" s="233"/>
    </row>
    <row r="1503" spans="4:44" s="181" customFormat="1">
      <c r="D1503" s="197"/>
      <c r="G1503" s="199"/>
      <c r="K1503" s="197"/>
      <c r="N1503" s="199"/>
      <c r="P1503" s="207"/>
      <c r="S1503" s="207"/>
      <c r="U1503" s="236"/>
      <c r="Z1503" s="197"/>
      <c r="AB1503" s="197"/>
      <c r="AD1503" s="197"/>
      <c r="AF1503" s="197"/>
      <c r="AH1503" s="197"/>
      <c r="AI1503" s="199"/>
      <c r="AK1503" s="234"/>
      <c r="AO1503" s="177"/>
      <c r="AP1503" s="201"/>
      <c r="AR1503" s="233"/>
    </row>
    <row r="1504" spans="4:44" s="181" customFormat="1">
      <c r="D1504" s="197"/>
      <c r="G1504" s="199"/>
      <c r="K1504" s="197"/>
      <c r="N1504" s="199"/>
      <c r="P1504" s="207"/>
      <c r="S1504" s="207"/>
      <c r="U1504" s="236"/>
      <c r="Z1504" s="197"/>
      <c r="AB1504" s="197"/>
      <c r="AD1504" s="197"/>
      <c r="AF1504" s="197"/>
      <c r="AH1504" s="197"/>
      <c r="AI1504" s="199"/>
      <c r="AK1504" s="234"/>
      <c r="AO1504" s="177"/>
      <c r="AP1504" s="201"/>
      <c r="AR1504" s="233"/>
    </row>
    <row r="1505" spans="4:44" s="181" customFormat="1">
      <c r="D1505" s="197"/>
      <c r="G1505" s="199"/>
      <c r="K1505" s="197"/>
      <c r="N1505" s="199"/>
      <c r="P1505" s="207"/>
      <c r="S1505" s="207"/>
      <c r="U1505" s="236"/>
      <c r="Z1505" s="197"/>
      <c r="AB1505" s="197"/>
      <c r="AD1505" s="197"/>
      <c r="AF1505" s="197"/>
      <c r="AH1505" s="197"/>
      <c r="AI1505" s="199"/>
      <c r="AK1505" s="234"/>
      <c r="AO1505" s="177"/>
      <c r="AP1505" s="201"/>
      <c r="AR1505" s="233"/>
    </row>
    <row r="1506" spans="4:44" s="181" customFormat="1">
      <c r="D1506" s="197"/>
      <c r="G1506" s="199"/>
      <c r="K1506" s="197"/>
      <c r="N1506" s="199"/>
      <c r="P1506" s="207"/>
      <c r="S1506" s="207"/>
      <c r="U1506" s="236"/>
      <c r="Z1506" s="197"/>
      <c r="AB1506" s="197"/>
      <c r="AD1506" s="197"/>
      <c r="AF1506" s="197"/>
      <c r="AH1506" s="197"/>
      <c r="AI1506" s="199"/>
      <c r="AK1506" s="234"/>
      <c r="AO1506" s="177"/>
      <c r="AP1506" s="201"/>
      <c r="AR1506" s="233"/>
    </row>
    <row r="1507" spans="4:44" s="181" customFormat="1">
      <c r="D1507" s="197"/>
      <c r="G1507" s="199"/>
      <c r="K1507" s="197"/>
      <c r="N1507" s="199"/>
      <c r="P1507" s="207"/>
      <c r="S1507" s="207"/>
      <c r="U1507" s="236"/>
      <c r="Z1507" s="197"/>
      <c r="AB1507" s="197"/>
      <c r="AD1507" s="197"/>
      <c r="AF1507" s="197"/>
      <c r="AH1507" s="197"/>
      <c r="AI1507" s="199"/>
      <c r="AK1507" s="234"/>
      <c r="AO1507" s="177"/>
      <c r="AP1507" s="201"/>
      <c r="AR1507" s="233"/>
    </row>
    <row r="1508" spans="4:44" s="181" customFormat="1">
      <c r="D1508" s="197"/>
      <c r="G1508" s="199"/>
      <c r="K1508" s="197"/>
      <c r="N1508" s="199"/>
      <c r="P1508" s="207"/>
      <c r="S1508" s="207"/>
      <c r="U1508" s="236"/>
      <c r="Z1508" s="197"/>
      <c r="AB1508" s="197"/>
      <c r="AD1508" s="197"/>
      <c r="AF1508" s="197"/>
      <c r="AH1508" s="197"/>
      <c r="AI1508" s="199"/>
      <c r="AK1508" s="234"/>
      <c r="AO1508" s="177"/>
      <c r="AP1508" s="201"/>
      <c r="AR1508" s="233"/>
    </row>
    <row r="1509" spans="4:44" s="181" customFormat="1">
      <c r="D1509" s="197"/>
      <c r="G1509" s="199"/>
      <c r="K1509" s="197"/>
      <c r="N1509" s="199"/>
      <c r="P1509" s="207"/>
      <c r="S1509" s="207"/>
      <c r="U1509" s="236"/>
      <c r="Z1509" s="197"/>
      <c r="AB1509" s="197"/>
      <c r="AD1509" s="197"/>
      <c r="AF1509" s="197"/>
      <c r="AH1509" s="197"/>
      <c r="AI1509" s="199"/>
      <c r="AK1509" s="234"/>
      <c r="AO1509" s="177"/>
      <c r="AP1509" s="201"/>
      <c r="AR1509" s="233"/>
    </row>
    <row r="1510" spans="4:44" s="181" customFormat="1">
      <c r="D1510" s="197"/>
      <c r="G1510" s="199"/>
      <c r="K1510" s="197"/>
      <c r="N1510" s="199"/>
      <c r="P1510" s="207"/>
      <c r="S1510" s="207"/>
      <c r="U1510" s="236"/>
      <c r="Z1510" s="197"/>
      <c r="AB1510" s="197"/>
      <c r="AD1510" s="197"/>
      <c r="AF1510" s="197"/>
      <c r="AH1510" s="197"/>
      <c r="AI1510" s="199"/>
      <c r="AK1510" s="234"/>
      <c r="AO1510" s="177"/>
      <c r="AP1510" s="201"/>
      <c r="AR1510" s="233"/>
    </row>
    <row r="1511" spans="4:44" s="181" customFormat="1">
      <c r="D1511" s="197"/>
      <c r="G1511" s="199"/>
      <c r="K1511" s="197"/>
      <c r="N1511" s="199"/>
      <c r="P1511" s="207"/>
      <c r="S1511" s="207"/>
      <c r="U1511" s="236"/>
      <c r="Z1511" s="197"/>
      <c r="AB1511" s="197"/>
      <c r="AD1511" s="197"/>
      <c r="AF1511" s="197"/>
      <c r="AH1511" s="197"/>
      <c r="AI1511" s="199"/>
      <c r="AK1511" s="234"/>
      <c r="AO1511" s="177"/>
      <c r="AP1511" s="201"/>
      <c r="AR1511" s="233"/>
    </row>
    <row r="1512" spans="4:44" s="181" customFormat="1">
      <c r="D1512" s="197"/>
      <c r="G1512" s="199"/>
      <c r="K1512" s="197"/>
      <c r="N1512" s="199"/>
      <c r="P1512" s="207"/>
      <c r="S1512" s="207"/>
      <c r="U1512" s="236"/>
      <c r="Z1512" s="197"/>
      <c r="AB1512" s="197"/>
      <c r="AD1512" s="197"/>
      <c r="AF1512" s="197"/>
      <c r="AH1512" s="197"/>
      <c r="AI1512" s="199"/>
      <c r="AK1512" s="234"/>
      <c r="AO1512" s="177"/>
      <c r="AP1512" s="201"/>
      <c r="AR1512" s="233"/>
    </row>
    <row r="1513" spans="4:44" s="181" customFormat="1">
      <c r="D1513" s="197"/>
      <c r="G1513" s="199"/>
      <c r="K1513" s="197"/>
      <c r="N1513" s="199"/>
      <c r="P1513" s="207"/>
      <c r="S1513" s="207"/>
      <c r="U1513" s="236"/>
      <c r="Z1513" s="197"/>
      <c r="AB1513" s="197"/>
      <c r="AD1513" s="197"/>
      <c r="AF1513" s="197"/>
      <c r="AH1513" s="197"/>
      <c r="AI1513" s="199"/>
      <c r="AK1513" s="234"/>
      <c r="AO1513" s="177"/>
      <c r="AP1513" s="201"/>
      <c r="AR1513" s="233"/>
    </row>
    <row r="1514" spans="4:44" s="181" customFormat="1">
      <c r="D1514" s="197"/>
      <c r="G1514" s="199"/>
      <c r="K1514" s="197"/>
      <c r="N1514" s="199"/>
      <c r="P1514" s="207"/>
      <c r="S1514" s="207"/>
      <c r="U1514" s="236"/>
      <c r="Z1514" s="197"/>
      <c r="AB1514" s="197"/>
      <c r="AD1514" s="197"/>
      <c r="AF1514" s="197"/>
      <c r="AH1514" s="197"/>
      <c r="AI1514" s="199"/>
      <c r="AK1514" s="234"/>
      <c r="AO1514" s="177"/>
      <c r="AP1514" s="201"/>
      <c r="AR1514" s="233"/>
    </row>
    <row r="1515" spans="4:44" s="181" customFormat="1">
      <c r="D1515" s="197"/>
      <c r="G1515" s="199"/>
      <c r="K1515" s="197"/>
      <c r="N1515" s="199"/>
      <c r="P1515" s="207"/>
      <c r="S1515" s="207"/>
      <c r="U1515" s="236"/>
      <c r="Z1515" s="197"/>
      <c r="AB1515" s="197"/>
      <c r="AD1515" s="197"/>
      <c r="AF1515" s="197"/>
      <c r="AH1515" s="197"/>
      <c r="AI1515" s="199"/>
      <c r="AK1515" s="234"/>
      <c r="AO1515" s="177"/>
      <c r="AP1515" s="201"/>
      <c r="AR1515" s="233"/>
    </row>
    <row r="1516" spans="4:44" s="181" customFormat="1">
      <c r="D1516" s="197"/>
      <c r="G1516" s="199"/>
      <c r="K1516" s="197"/>
      <c r="N1516" s="199"/>
      <c r="P1516" s="207"/>
      <c r="S1516" s="207"/>
      <c r="U1516" s="236"/>
      <c r="Z1516" s="197"/>
      <c r="AB1516" s="197"/>
      <c r="AD1516" s="197"/>
      <c r="AF1516" s="197"/>
      <c r="AH1516" s="197"/>
      <c r="AI1516" s="199"/>
      <c r="AK1516" s="234"/>
      <c r="AO1516" s="177"/>
      <c r="AP1516" s="201"/>
      <c r="AR1516" s="233"/>
    </row>
    <row r="1517" spans="4:44" s="181" customFormat="1">
      <c r="D1517" s="197"/>
      <c r="G1517" s="199"/>
      <c r="K1517" s="197"/>
      <c r="N1517" s="199"/>
      <c r="P1517" s="207"/>
      <c r="S1517" s="207"/>
      <c r="U1517" s="236"/>
      <c r="Z1517" s="197"/>
      <c r="AB1517" s="197"/>
      <c r="AD1517" s="197"/>
      <c r="AF1517" s="197"/>
      <c r="AH1517" s="197"/>
      <c r="AI1517" s="199"/>
      <c r="AK1517" s="234"/>
      <c r="AO1517" s="177"/>
      <c r="AP1517" s="201"/>
      <c r="AR1517" s="233"/>
    </row>
    <row r="1518" spans="4:44" s="181" customFormat="1">
      <c r="D1518" s="197"/>
      <c r="G1518" s="199"/>
      <c r="K1518" s="197"/>
      <c r="N1518" s="199"/>
      <c r="P1518" s="207"/>
      <c r="S1518" s="207"/>
      <c r="U1518" s="236"/>
      <c r="Z1518" s="197"/>
      <c r="AB1518" s="197"/>
      <c r="AD1518" s="197"/>
      <c r="AF1518" s="197"/>
      <c r="AH1518" s="197"/>
      <c r="AI1518" s="199"/>
      <c r="AK1518" s="234"/>
      <c r="AO1518" s="177"/>
      <c r="AP1518" s="201"/>
      <c r="AR1518" s="233"/>
    </row>
    <row r="1519" spans="4:44" s="181" customFormat="1">
      <c r="D1519" s="197"/>
      <c r="G1519" s="199"/>
      <c r="K1519" s="197"/>
      <c r="N1519" s="199"/>
      <c r="P1519" s="207"/>
      <c r="S1519" s="207"/>
      <c r="U1519" s="236"/>
      <c r="Z1519" s="197"/>
      <c r="AB1519" s="197"/>
      <c r="AD1519" s="197"/>
      <c r="AF1519" s="197"/>
      <c r="AH1519" s="197"/>
      <c r="AI1519" s="199"/>
      <c r="AK1519" s="234"/>
      <c r="AO1519" s="177"/>
      <c r="AP1519" s="201"/>
      <c r="AR1519" s="233"/>
    </row>
    <row r="1520" spans="4:44" s="181" customFormat="1">
      <c r="D1520" s="197"/>
      <c r="G1520" s="199"/>
      <c r="K1520" s="197"/>
      <c r="N1520" s="199"/>
      <c r="P1520" s="207"/>
      <c r="S1520" s="207"/>
      <c r="U1520" s="236"/>
      <c r="Z1520" s="197"/>
      <c r="AB1520" s="197"/>
      <c r="AD1520" s="197"/>
      <c r="AF1520" s="197"/>
      <c r="AH1520" s="197"/>
      <c r="AI1520" s="199"/>
      <c r="AK1520" s="234"/>
      <c r="AO1520" s="177"/>
      <c r="AP1520" s="201"/>
      <c r="AR1520" s="233"/>
    </row>
    <row r="1521" spans="4:44" s="181" customFormat="1">
      <c r="D1521" s="197"/>
      <c r="G1521" s="199"/>
      <c r="K1521" s="197"/>
      <c r="N1521" s="199"/>
      <c r="P1521" s="207"/>
      <c r="S1521" s="207"/>
      <c r="U1521" s="236"/>
      <c r="Z1521" s="197"/>
      <c r="AB1521" s="197"/>
      <c r="AD1521" s="197"/>
      <c r="AF1521" s="197"/>
      <c r="AH1521" s="197"/>
      <c r="AI1521" s="199"/>
      <c r="AK1521" s="234"/>
      <c r="AO1521" s="177"/>
      <c r="AP1521" s="201"/>
      <c r="AR1521" s="233"/>
    </row>
    <row r="1522" spans="4:44" s="181" customFormat="1">
      <c r="D1522" s="197"/>
      <c r="G1522" s="199"/>
      <c r="K1522" s="197"/>
      <c r="N1522" s="199"/>
      <c r="P1522" s="207"/>
      <c r="S1522" s="207"/>
      <c r="U1522" s="236"/>
      <c r="Z1522" s="197"/>
      <c r="AB1522" s="197"/>
      <c r="AD1522" s="197"/>
      <c r="AF1522" s="197"/>
      <c r="AH1522" s="197"/>
      <c r="AI1522" s="199"/>
      <c r="AK1522" s="234"/>
      <c r="AO1522" s="177"/>
      <c r="AP1522" s="201"/>
      <c r="AR1522" s="233"/>
    </row>
    <row r="1523" spans="4:44" s="181" customFormat="1">
      <c r="D1523" s="197"/>
      <c r="G1523" s="199"/>
      <c r="K1523" s="197"/>
      <c r="N1523" s="199"/>
      <c r="P1523" s="207"/>
      <c r="S1523" s="207"/>
      <c r="U1523" s="236"/>
      <c r="Z1523" s="197"/>
      <c r="AB1523" s="197"/>
      <c r="AD1523" s="197"/>
      <c r="AF1523" s="197"/>
      <c r="AH1523" s="197"/>
      <c r="AI1523" s="199"/>
      <c r="AK1523" s="234"/>
      <c r="AO1523" s="177"/>
      <c r="AP1523" s="201"/>
      <c r="AR1523" s="233"/>
    </row>
    <row r="1524" spans="4:44" s="181" customFormat="1">
      <c r="D1524" s="197"/>
      <c r="G1524" s="199"/>
      <c r="K1524" s="197"/>
      <c r="N1524" s="199"/>
      <c r="P1524" s="207"/>
      <c r="S1524" s="207"/>
      <c r="U1524" s="236"/>
      <c r="Z1524" s="197"/>
      <c r="AB1524" s="197"/>
      <c r="AD1524" s="197"/>
      <c r="AF1524" s="197"/>
      <c r="AH1524" s="197"/>
      <c r="AI1524" s="199"/>
      <c r="AK1524" s="234"/>
      <c r="AO1524" s="177"/>
      <c r="AP1524" s="201"/>
      <c r="AR1524" s="233"/>
    </row>
    <row r="1525" spans="4:44" s="181" customFormat="1">
      <c r="D1525" s="197"/>
      <c r="G1525" s="199"/>
      <c r="K1525" s="197"/>
      <c r="N1525" s="199"/>
      <c r="P1525" s="207"/>
      <c r="S1525" s="207"/>
      <c r="U1525" s="236"/>
      <c r="Z1525" s="197"/>
      <c r="AB1525" s="197"/>
      <c r="AD1525" s="197"/>
      <c r="AF1525" s="197"/>
      <c r="AH1525" s="197"/>
      <c r="AI1525" s="199"/>
      <c r="AK1525" s="234"/>
      <c r="AO1525" s="177"/>
      <c r="AP1525" s="201"/>
      <c r="AR1525" s="233"/>
    </row>
    <row r="1526" spans="4:44" s="181" customFormat="1">
      <c r="D1526" s="197"/>
      <c r="G1526" s="199"/>
      <c r="K1526" s="197"/>
      <c r="N1526" s="199"/>
      <c r="P1526" s="207"/>
      <c r="S1526" s="207"/>
      <c r="U1526" s="236"/>
      <c r="Z1526" s="197"/>
      <c r="AB1526" s="197"/>
      <c r="AD1526" s="197"/>
      <c r="AF1526" s="197"/>
      <c r="AH1526" s="197"/>
      <c r="AI1526" s="199"/>
      <c r="AK1526" s="234"/>
      <c r="AO1526" s="177"/>
      <c r="AP1526" s="201"/>
      <c r="AR1526" s="233"/>
    </row>
    <row r="1527" spans="4:44" s="181" customFormat="1">
      <c r="D1527" s="197"/>
      <c r="G1527" s="199"/>
      <c r="K1527" s="197"/>
      <c r="N1527" s="199"/>
      <c r="P1527" s="207"/>
      <c r="S1527" s="207"/>
      <c r="U1527" s="236"/>
      <c r="Z1527" s="197"/>
      <c r="AB1527" s="197"/>
      <c r="AD1527" s="197"/>
      <c r="AF1527" s="197"/>
      <c r="AH1527" s="197"/>
      <c r="AI1527" s="199"/>
      <c r="AK1527" s="234"/>
      <c r="AO1527" s="177"/>
      <c r="AP1527" s="201"/>
      <c r="AR1527" s="233"/>
    </row>
    <row r="1528" spans="4:44" s="181" customFormat="1">
      <c r="D1528" s="197"/>
      <c r="G1528" s="199"/>
      <c r="K1528" s="197"/>
      <c r="N1528" s="199"/>
      <c r="P1528" s="207"/>
      <c r="S1528" s="207"/>
      <c r="U1528" s="236"/>
      <c r="Z1528" s="197"/>
      <c r="AB1528" s="197"/>
      <c r="AD1528" s="197"/>
      <c r="AF1528" s="197"/>
      <c r="AH1528" s="197"/>
      <c r="AI1528" s="199"/>
      <c r="AK1528" s="234"/>
      <c r="AO1528" s="177"/>
      <c r="AP1528" s="201"/>
      <c r="AR1528" s="233"/>
    </row>
    <row r="1529" spans="4:44" s="181" customFormat="1">
      <c r="D1529" s="197"/>
      <c r="G1529" s="199"/>
      <c r="K1529" s="197"/>
      <c r="N1529" s="199"/>
      <c r="P1529" s="207"/>
      <c r="S1529" s="207"/>
      <c r="U1529" s="236"/>
      <c r="Z1529" s="197"/>
      <c r="AB1529" s="197"/>
      <c r="AD1529" s="197"/>
      <c r="AF1529" s="197"/>
      <c r="AH1529" s="197"/>
      <c r="AI1529" s="199"/>
      <c r="AK1529" s="234"/>
      <c r="AO1529" s="177"/>
      <c r="AP1529" s="201"/>
      <c r="AR1529" s="233"/>
    </row>
    <row r="1530" spans="4:44" s="181" customFormat="1">
      <c r="D1530" s="197"/>
      <c r="G1530" s="199"/>
      <c r="K1530" s="197"/>
      <c r="N1530" s="199"/>
      <c r="P1530" s="207"/>
      <c r="S1530" s="207"/>
      <c r="U1530" s="236"/>
      <c r="Z1530" s="197"/>
      <c r="AB1530" s="197"/>
      <c r="AD1530" s="197"/>
      <c r="AF1530" s="197"/>
      <c r="AH1530" s="197"/>
      <c r="AI1530" s="199"/>
      <c r="AK1530" s="234"/>
      <c r="AO1530" s="177"/>
      <c r="AP1530" s="201"/>
      <c r="AR1530" s="233"/>
    </row>
    <row r="1531" spans="4:44" s="181" customFormat="1">
      <c r="D1531" s="197"/>
      <c r="G1531" s="199"/>
      <c r="K1531" s="197"/>
      <c r="N1531" s="199"/>
      <c r="P1531" s="207"/>
      <c r="S1531" s="207"/>
      <c r="U1531" s="236"/>
      <c r="Z1531" s="197"/>
      <c r="AB1531" s="197"/>
      <c r="AD1531" s="197"/>
      <c r="AF1531" s="197"/>
      <c r="AH1531" s="197"/>
      <c r="AI1531" s="199"/>
      <c r="AK1531" s="234"/>
      <c r="AO1531" s="177"/>
      <c r="AP1531" s="201"/>
      <c r="AR1531" s="233"/>
    </row>
    <row r="1532" spans="4:44" s="181" customFormat="1">
      <c r="D1532" s="197"/>
      <c r="G1532" s="199"/>
      <c r="K1532" s="197"/>
      <c r="N1532" s="199"/>
      <c r="P1532" s="207"/>
      <c r="S1532" s="207"/>
      <c r="U1532" s="236"/>
      <c r="Z1532" s="197"/>
      <c r="AB1532" s="197"/>
      <c r="AD1532" s="197"/>
      <c r="AF1532" s="197"/>
      <c r="AH1532" s="197"/>
      <c r="AI1532" s="199"/>
      <c r="AK1532" s="234"/>
      <c r="AO1532" s="177"/>
      <c r="AP1532" s="201"/>
      <c r="AR1532" s="233"/>
    </row>
    <row r="1533" spans="4:44" s="181" customFormat="1">
      <c r="D1533" s="197"/>
      <c r="G1533" s="199"/>
      <c r="K1533" s="197"/>
      <c r="N1533" s="199"/>
      <c r="P1533" s="207"/>
      <c r="S1533" s="207"/>
      <c r="U1533" s="236"/>
      <c r="Z1533" s="197"/>
      <c r="AB1533" s="197"/>
      <c r="AD1533" s="197"/>
      <c r="AF1533" s="197"/>
      <c r="AH1533" s="197"/>
      <c r="AI1533" s="199"/>
      <c r="AK1533" s="234"/>
      <c r="AO1533" s="177"/>
      <c r="AP1533" s="201"/>
      <c r="AR1533" s="233"/>
    </row>
    <row r="1534" spans="4:44" s="181" customFormat="1">
      <c r="D1534" s="197"/>
      <c r="G1534" s="199"/>
      <c r="K1534" s="197"/>
      <c r="N1534" s="199"/>
      <c r="P1534" s="207"/>
      <c r="S1534" s="207"/>
      <c r="U1534" s="236"/>
      <c r="Z1534" s="197"/>
      <c r="AB1534" s="197"/>
      <c r="AD1534" s="197"/>
      <c r="AF1534" s="197"/>
      <c r="AH1534" s="197"/>
      <c r="AI1534" s="199"/>
      <c r="AK1534" s="234"/>
      <c r="AO1534" s="177"/>
      <c r="AP1534" s="201"/>
      <c r="AR1534" s="233"/>
    </row>
    <row r="1535" spans="4:44" s="181" customFormat="1">
      <c r="D1535" s="197"/>
      <c r="G1535" s="199"/>
      <c r="K1535" s="197"/>
      <c r="N1535" s="199"/>
      <c r="P1535" s="207"/>
      <c r="S1535" s="207"/>
      <c r="U1535" s="236"/>
      <c r="Z1535" s="197"/>
      <c r="AB1535" s="197"/>
      <c r="AD1535" s="197"/>
      <c r="AF1535" s="197"/>
      <c r="AH1535" s="197"/>
      <c r="AI1535" s="199"/>
      <c r="AK1535" s="234"/>
      <c r="AO1535" s="177"/>
      <c r="AP1535" s="201"/>
      <c r="AR1535" s="233"/>
    </row>
    <row r="1536" spans="4:44" s="181" customFormat="1">
      <c r="D1536" s="197"/>
      <c r="G1536" s="199"/>
      <c r="K1536" s="197"/>
      <c r="N1536" s="199"/>
      <c r="P1536" s="207"/>
      <c r="S1536" s="207"/>
      <c r="U1536" s="236"/>
      <c r="Z1536" s="197"/>
      <c r="AB1536" s="197"/>
      <c r="AD1536" s="197"/>
      <c r="AF1536" s="197"/>
      <c r="AH1536" s="197"/>
      <c r="AI1536" s="199"/>
      <c r="AK1536" s="234"/>
      <c r="AO1536" s="177"/>
      <c r="AP1536" s="201"/>
      <c r="AR1536" s="233"/>
    </row>
    <row r="1537" spans="4:44" s="181" customFormat="1">
      <c r="D1537" s="197"/>
      <c r="G1537" s="199"/>
      <c r="K1537" s="197"/>
      <c r="N1537" s="199"/>
      <c r="P1537" s="207"/>
      <c r="S1537" s="207"/>
      <c r="U1537" s="236"/>
      <c r="Z1537" s="197"/>
      <c r="AB1537" s="197"/>
      <c r="AD1537" s="197"/>
      <c r="AF1537" s="197"/>
      <c r="AH1537" s="197"/>
      <c r="AI1537" s="199"/>
      <c r="AK1537" s="234"/>
      <c r="AO1537" s="177"/>
      <c r="AP1537" s="201"/>
      <c r="AR1537" s="233"/>
    </row>
    <row r="1538" spans="4:44" s="181" customFormat="1">
      <c r="D1538" s="197"/>
      <c r="G1538" s="199"/>
      <c r="K1538" s="197"/>
      <c r="N1538" s="199"/>
      <c r="P1538" s="207"/>
      <c r="S1538" s="207"/>
      <c r="U1538" s="236"/>
      <c r="Z1538" s="197"/>
      <c r="AB1538" s="197"/>
      <c r="AD1538" s="197"/>
      <c r="AF1538" s="197"/>
      <c r="AH1538" s="197"/>
      <c r="AI1538" s="199"/>
      <c r="AK1538" s="234"/>
      <c r="AO1538" s="177"/>
      <c r="AP1538" s="201"/>
      <c r="AR1538" s="233"/>
    </row>
    <row r="1539" spans="4:44" s="181" customFormat="1">
      <c r="D1539" s="197"/>
      <c r="G1539" s="199"/>
      <c r="K1539" s="197"/>
      <c r="N1539" s="199"/>
      <c r="P1539" s="207"/>
      <c r="S1539" s="207"/>
      <c r="U1539" s="236"/>
      <c r="Z1539" s="197"/>
      <c r="AB1539" s="197"/>
      <c r="AD1539" s="197"/>
      <c r="AF1539" s="197"/>
      <c r="AH1539" s="197"/>
      <c r="AI1539" s="199"/>
      <c r="AK1539" s="234"/>
      <c r="AO1539" s="177"/>
      <c r="AP1539" s="201"/>
      <c r="AR1539" s="233"/>
    </row>
    <row r="1540" spans="4:44" s="181" customFormat="1">
      <c r="D1540" s="197"/>
      <c r="G1540" s="199"/>
      <c r="K1540" s="197"/>
      <c r="N1540" s="199"/>
      <c r="P1540" s="207"/>
      <c r="S1540" s="207"/>
      <c r="U1540" s="236"/>
      <c r="Z1540" s="197"/>
      <c r="AB1540" s="197"/>
      <c r="AD1540" s="197"/>
      <c r="AF1540" s="197"/>
      <c r="AH1540" s="197"/>
      <c r="AI1540" s="199"/>
      <c r="AK1540" s="234"/>
      <c r="AO1540" s="177"/>
      <c r="AP1540" s="201"/>
      <c r="AR1540" s="233"/>
    </row>
    <row r="1541" spans="4:44" s="181" customFormat="1">
      <c r="D1541" s="197"/>
      <c r="G1541" s="199"/>
      <c r="K1541" s="197"/>
      <c r="N1541" s="199"/>
      <c r="P1541" s="207"/>
      <c r="S1541" s="207"/>
      <c r="U1541" s="236"/>
      <c r="Z1541" s="197"/>
      <c r="AB1541" s="197"/>
      <c r="AD1541" s="197"/>
      <c r="AF1541" s="197"/>
      <c r="AH1541" s="197"/>
      <c r="AI1541" s="199"/>
      <c r="AK1541" s="234"/>
      <c r="AO1541" s="177"/>
      <c r="AP1541" s="201"/>
      <c r="AR1541" s="233"/>
    </row>
    <row r="1542" spans="4:44" s="181" customFormat="1">
      <c r="D1542" s="197"/>
      <c r="G1542" s="199"/>
      <c r="K1542" s="197"/>
      <c r="N1542" s="199"/>
      <c r="P1542" s="207"/>
      <c r="S1542" s="207"/>
      <c r="U1542" s="236"/>
      <c r="Z1542" s="197"/>
      <c r="AB1542" s="197"/>
      <c r="AD1542" s="197"/>
      <c r="AF1542" s="197"/>
      <c r="AH1542" s="197"/>
      <c r="AI1542" s="199"/>
      <c r="AK1542" s="234"/>
      <c r="AO1542" s="177"/>
      <c r="AP1542" s="201"/>
      <c r="AR1542" s="233"/>
    </row>
    <row r="1543" spans="4:44" s="181" customFormat="1">
      <c r="D1543" s="197"/>
      <c r="G1543" s="199"/>
      <c r="K1543" s="197"/>
      <c r="N1543" s="199"/>
      <c r="P1543" s="207"/>
      <c r="S1543" s="207"/>
      <c r="U1543" s="236"/>
      <c r="Z1543" s="197"/>
      <c r="AB1543" s="197"/>
      <c r="AD1543" s="197"/>
      <c r="AF1543" s="197"/>
      <c r="AH1543" s="197"/>
      <c r="AI1543" s="199"/>
      <c r="AK1543" s="234"/>
      <c r="AO1543" s="177"/>
      <c r="AP1543" s="201"/>
      <c r="AR1543" s="233"/>
    </row>
    <row r="1544" spans="4:44" s="181" customFormat="1">
      <c r="D1544" s="197"/>
      <c r="G1544" s="199"/>
      <c r="K1544" s="197"/>
      <c r="N1544" s="199"/>
      <c r="P1544" s="207"/>
      <c r="S1544" s="207"/>
      <c r="U1544" s="236"/>
      <c r="Z1544" s="197"/>
      <c r="AB1544" s="197"/>
      <c r="AD1544" s="197"/>
      <c r="AF1544" s="197"/>
      <c r="AH1544" s="197"/>
      <c r="AI1544" s="199"/>
      <c r="AK1544" s="234"/>
      <c r="AO1544" s="177"/>
      <c r="AP1544" s="201"/>
      <c r="AR1544" s="233"/>
    </row>
    <row r="1545" spans="4:44" s="181" customFormat="1">
      <c r="D1545" s="197"/>
      <c r="G1545" s="199"/>
      <c r="K1545" s="197"/>
      <c r="N1545" s="199"/>
      <c r="P1545" s="207"/>
      <c r="S1545" s="207"/>
      <c r="U1545" s="236"/>
      <c r="Z1545" s="197"/>
      <c r="AB1545" s="197"/>
      <c r="AD1545" s="197"/>
      <c r="AF1545" s="197"/>
      <c r="AH1545" s="197"/>
      <c r="AI1545" s="199"/>
      <c r="AK1545" s="234"/>
      <c r="AO1545" s="177"/>
      <c r="AP1545" s="201"/>
      <c r="AR1545" s="233"/>
    </row>
    <row r="1546" spans="4:44" s="181" customFormat="1">
      <c r="D1546" s="197"/>
      <c r="G1546" s="199"/>
      <c r="K1546" s="197"/>
      <c r="N1546" s="199"/>
      <c r="P1546" s="207"/>
      <c r="S1546" s="207"/>
      <c r="U1546" s="236"/>
      <c r="Z1546" s="197"/>
      <c r="AB1546" s="197"/>
      <c r="AD1546" s="197"/>
      <c r="AF1546" s="197"/>
      <c r="AH1546" s="197"/>
      <c r="AI1546" s="199"/>
      <c r="AK1546" s="234"/>
      <c r="AO1546" s="177"/>
      <c r="AP1546" s="201"/>
      <c r="AR1546" s="233"/>
    </row>
    <row r="1547" spans="4:44" s="181" customFormat="1">
      <c r="D1547" s="197"/>
      <c r="G1547" s="199"/>
      <c r="K1547" s="197"/>
      <c r="N1547" s="199"/>
      <c r="P1547" s="207"/>
      <c r="S1547" s="207"/>
      <c r="U1547" s="236"/>
      <c r="Z1547" s="197"/>
      <c r="AB1547" s="197"/>
      <c r="AD1547" s="197"/>
      <c r="AF1547" s="197"/>
      <c r="AH1547" s="197"/>
      <c r="AI1547" s="199"/>
      <c r="AK1547" s="234"/>
      <c r="AO1547" s="177"/>
      <c r="AP1547" s="201"/>
      <c r="AR1547" s="233"/>
    </row>
    <row r="1548" spans="4:44" s="181" customFormat="1">
      <c r="D1548" s="197"/>
      <c r="G1548" s="199"/>
      <c r="K1548" s="197"/>
      <c r="N1548" s="199"/>
      <c r="P1548" s="207"/>
      <c r="S1548" s="207"/>
      <c r="U1548" s="236"/>
      <c r="Z1548" s="197"/>
      <c r="AB1548" s="197"/>
      <c r="AD1548" s="197"/>
      <c r="AF1548" s="197"/>
      <c r="AH1548" s="197"/>
      <c r="AI1548" s="199"/>
      <c r="AK1548" s="234"/>
      <c r="AO1548" s="177"/>
      <c r="AP1548" s="201"/>
      <c r="AR1548" s="233"/>
    </row>
    <row r="1549" spans="4:44" s="181" customFormat="1">
      <c r="D1549" s="197"/>
      <c r="G1549" s="199"/>
      <c r="K1549" s="197"/>
      <c r="N1549" s="199"/>
      <c r="P1549" s="207"/>
      <c r="S1549" s="207"/>
      <c r="U1549" s="236"/>
      <c r="Z1549" s="197"/>
      <c r="AB1549" s="197"/>
      <c r="AD1549" s="197"/>
      <c r="AF1549" s="197"/>
      <c r="AH1549" s="197"/>
      <c r="AI1549" s="199"/>
      <c r="AK1549" s="234"/>
      <c r="AO1549" s="177"/>
      <c r="AP1549" s="201"/>
      <c r="AR1549" s="233"/>
    </row>
    <row r="1550" spans="4:44" s="181" customFormat="1">
      <c r="D1550" s="197"/>
      <c r="G1550" s="199"/>
      <c r="K1550" s="197"/>
      <c r="N1550" s="199"/>
      <c r="P1550" s="207"/>
      <c r="S1550" s="207"/>
      <c r="U1550" s="236"/>
      <c r="Z1550" s="197"/>
      <c r="AB1550" s="197"/>
      <c r="AD1550" s="197"/>
      <c r="AF1550" s="197"/>
      <c r="AH1550" s="197"/>
      <c r="AI1550" s="199"/>
      <c r="AK1550" s="234"/>
      <c r="AO1550" s="177"/>
      <c r="AP1550" s="201"/>
      <c r="AR1550" s="233"/>
    </row>
    <row r="1551" spans="4:44" s="181" customFormat="1">
      <c r="D1551" s="197"/>
      <c r="G1551" s="199"/>
      <c r="K1551" s="197"/>
      <c r="N1551" s="199"/>
      <c r="P1551" s="207"/>
      <c r="S1551" s="207"/>
      <c r="U1551" s="236"/>
      <c r="Z1551" s="197"/>
      <c r="AB1551" s="197"/>
      <c r="AD1551" s="197"/>
      <c r="AF1551" s="197"/>
      <c r="AH1551" s="197"/>
      <c r="AI1551" s="199"/>
      <c r="AK1551" s="234"/>
      <c r="AO1551" s="177"/>
      <c r="AP1551" s="201"/>
      <c r="AR1551" s="233"/>
    </row>
    <row r="1552" spans="4:44" s="181" customFormat="1">
      <c r="D1552" s="197"/>
      <c r="G1552" s="199"/>
      <c r="K1552" s="197"/>
      <c r="N1552" s="199"/>
      <c r="P1552" s="207"/>
      <c r="S1552" s="207"/>
      <c r="U1552" s="236"/>
      <c r="Z1552" s="197"/>
      <c r="AB1552" s="197"/>
      <c r="AD1552" s="197"/>
      <c r="AF1552" s="197"/>
      <c r="AH1552" s="197"/>
      <c r="AI1552" s="199"/>
      <c r="AK1552" s="234"/>
      <c r="AO1552" s="177"/>
      <c r="AP1552" s="201"/>
      <c r="AR1552" s="233"/>
    </row>
    <row r="1553" spans="4:44" s="181" customFormat="1">
      <c r="D1553" s="197"/>
      <c r="G1553" s="199"/>
      <c r="K1553" s="197"/>
      <c r="N1553" s="199"/>
      <c r="P1553" s="207"/>
      <c r="S1553" s="207"/>
      <c r="U1553" s="236"/>
      <c r="Z1553" s="197"/>
      <c r="AB1553" s="197"/>
      <c r="AD1553" s="197"/>
      <c r="AF1553" s="197"/>
      <c r="AH1553" s="197"/>
      <c r="AI1553" s="199"/>
      <c r="AK1553" s="234"/>
      <c r="AO1553" s="177"/>
      <c r="AP1553" s="201"/>
      <c r="AR1553" s="233"/>
    </row>
    <row r="1554" spans="4:44" s="181" customFormat="1">
      <c r="D1554" s="197"/>
      <c r="G1554" s="199"/>
      <c r="K1554" s="197"/>
      <c r="N1554" s="199"/>
      <c r="P1554" s="207"/>
      <c r="S1554" s="207"/>
      <c r="U1554" s="236"/>
      <c r="Z1554" s="197"/>
      <c r="AB1554" s="197"/>
      <c r="AD1554" s="197"/>
      <c r="AF1554" s="197"/>
      <c r="AH1554" s="197"/>
      <c r="AI1554" s="199"/>
      <c r="AK1554" s="234"/>
      <c r="AO1554" s="177"/>
      <c r="AP1554" s="201"/>
      <c r="AR1554" s="233"/>
    </row>
    <row r="1555" spans="4:44" s="181" customFormat="1">
      <c r="D1555" s="197"/>
      <c r="G1555" s="199"/>
      <c r="K1555" s="197"/>
      <c r="N1555" s="199"/>
      <c r="P1555" s="207"/>
      <c r="S1555" s="207"/>
      <c r="U1555" s="236"/>
      <c r="Z1555" s="197"/>
      <c r="AB1555" s="197"/>
      <c r="AD1555" s="197"/>
      <c r="AF1555" s="197"/>
      <c r="AH1555" s="197"/>
      <c r="AI1555" s="199"/>
      <c r="AK1555" s="234"/>
      <c r="AO1555" s="177"/>
      <c r="AP1555" s="201"/>
      <c r="AR1555" s="233"/>
    </row>
    <row r="1556" spans="4:44" s="181" customFormat="1">
      <c r="D1556" s="197"/>
      <c r="G1556" s="199"/>
      <c r="K1556" s="197"/>
      <c r="N1556" s="199"/>
      <c r="P1556" s="207"/>
      <c r="S1556" s="207"/>
      <c r="U1556" s="236"/>
      <c r="Z1556" s="197"/>
      <c r="AB1556" s="197"/>
      <c r="AD1556" s="197"/>
      <c r="AF1556" s="197"/>
      <c r="AH1556" s="197"/>
      <c r="AI1556" s="199"/>
      <c r="AK1556" s="234"/>
      <c r="AO1556" s="177"/>
      <c r="AP1556" s="201"/>
      <c r="AR1556" s="233"/>
    </row>
    <row r="1557" spans="4:44" s="181" customFormat="1">
      <c r="D1557" s="197"/>
      <c r="G1557" s="199"/>
      <c r="K1557" s="197"/>
      <c r="N1557" s="199"/>
      <c r="P1557" s="207"/>
      <c r="S1557" s="207"/>
      <c r="U1557" s="236"/>
      <c r="Z1557" s="197"/>
      <c r="AB1557" s="197"/>
      <c r="AD1557" s="197"/>
      <c r="AF1557" s="197"/>
      <c r="AH1557" s="197"/>
      <c r="AI1557" s="199"/>
      <c r="AK1557" s="234"/>
      <c r="AO1557" s="177"/>
      <c r="AP1557" s="201"/>
      <c r="AR1557" s="233"/>
    </row>
    <row r="1558" spans="4:44" s="181" customFormat="1">
      <c r="D1558" s="197"/>
      <c r="G1558" s="199"/>
      <c r="K1558" s="197"/>
      <c r="N1558" s="199"/>
      <c r="P1558" s="207"/>
      <c r="S1558" s="207"/>
      <c r="U1558" s="236"/>
      <c r="Z1558" s="197"/>
      <c r="AB1558" s="197"/>
      <c r="AD1558" s="197"/>
      <c r="AF1558" s="197"/>
      <c r="AH1558" s="197"/>
      <c r="AI1558" s="199"/>
      <c r="AK1558" s="234"/>
      <c r="AO1558" s="177"/>
      <c r="AP1558" s="201"/>
      <c r="AR1558" s="233"/>
    </row>
    <row r="1559" spans="4:44" s="181" customFormat="1">
      <c r="D1559" s="197"/>
      <c r="G1559" s="199"/>
      <c r="K1559" s="197"/>
      <c r="N1559" s="199"/>
      <c r="P1559" s="207"/>
      <c r="S1559" s="207"/>
      <c r="U1559" s="236"/>
      <c r="Z1559" s="197"/>
      <c r="AB1559" s="197"/>
      <c r="AD1559" s="197"/>
      <c r="AF1559" s="197"/>
      <c r="AH1559" s="197"/>
      <c r="AI1559" s="199"/>
      <c r="AK1559" s="234"/>
      <c r="AO1559" s="177"/>
      <c r="AP1559" s="201"/>
      <c r="AR1559" s="233"/>
    </row>
    <row r="1560" spans="4:44" s="181" customFormat="1">
      <c r="D1560" s="197"/>
      <c r="G1560" s="199"/>
      <c r="K1560" s="197"/>
      <c r="N1560" s="199"/>
      <c r="P1560" s="207"/>
      <c r="S1560" s="207"/>
      <c r="U1560" s="236"/>
      <c r="Z1560" s="197"/>
      <c r="AB1560" s="197"/>
      <c r="AD1560" s="197"/>
      <c r="AF1560" s="197"/>
      <c r="AH1560" s="197"/>
      <c r="AI1560" s="199"/>
      <c r="AK1560" s="234"/>
      <c r="AO1560" s="177"/>
      <c r="AP1560" s="201"/>
      <c r="AR1560" s="233"/>
    </row>
    <row r="1561" spans="4:44" s="181" customFormat="1">
      <c r="D1561" s="197"/>
      <c r="G1561" s="199"/>
      <c r="K1561" s="197"/>
      <c r="N1561" s="199"/>
      <c r="P1561" s="207"/>
      <c r="S1561" s="207"/>
      <c r="U1561" s="236"/>
      <c r="Z1561" s="197"/>
      <c r="AB1561" s="197"/>
      <c r="AD1561" s="197"/>
      <c r="AF1561" s="197"/>
      <c r="AH1561" s="197"/>
      <c r="AI1561" s="199"/>
      <c r="AK1561" s="234"/>
      <c r="AO1561" s="177"/>
      <c r="AP1561" s="201"/>
      <c r="AR1561" s="233"/>
    </row>
    <row r="1562" spans="4:44" s="181" customFormat="1">
      <c r="D1562" s="197"/>
      <c r="G1562" s="199"/>
      <c r="K1562" s="197"/>
      <c r="N1562" s="199"/>
      <c r="P1562" s="207"/>
      <c r="S1562" s="207"/>
      <c r="U1562" s="236"/>
      <c r="Z1562" s="197"/>
      <c r="AB1562" s="197"/>
      <c r="AD1562" s="197"/>
      <c r="AF1562" s="197"/>
      <c r="AH1562" s="197"/>
      <c r="AI1562" s="199"/>
      <c r="AK1562" s="234"/>
      <c r="AO1562" s="177"/>
      <c r="AP1562" s="201"/>
      <c r="AR1562" s="233"/>
    </row>
    <row r="1563" spans="4:44" s="181" customFormat="1">
      <c r="D1563" s="197"/>
      <c r="G1563" s="199"/>
      <c r="K1563" s="197"/>
      <c r="N1563" s="199"/>
      <c r="P1563" s="207"/>
      <c r="S1563" s="207"/>
      <c r="U1563" s="236"/>
      <c r="Z1563" s="197"/>
      <c r="AB1563" s="197"/>
      <c r="AD1563" s="197"/>
      <c r="AF1563" s="197"/>
      <c r="AH1563" s="197"/>
      <c r="AI1563" s="199"/>
      <c r="AK1563" s="234"/>
      <c r="AO1563" s="177"/>
      <c r="AP1563" s="201"/>
      <c r="AR1563" s="233"/>
    </row>
    <row r="1564" spans="4:44" s="181" customFormat="1">
      <c r="D1564" s="197"/>
      <c r="G1564" s="199"/>
      <c r="K1564" s="197"/>
      <c r="N1564" s="199"/>
      <c r="P1564" s="207"/>
      <c r="S1564" s="207"/>
      <c r="U1564" s="236"/>
      <c r="Z1564" s="197"/>
      <c r="AB1564" s="197"/>
      <c r="AD1564" s="197"/>
      <c r="AF1564" s="197"/>
      <c r="AH1564" s="197"/>
      <c r="AI1564" s="199"/>
      <c r="AK1564" s="234"/>
      <c r="AO1564" s="177"/>
      <c r="AP1564" s="201"/>
      <c r="AR1564" s="233"/>
    </row>
    <row r="1565" spans="4:44" s="181" customFormat="1">
      <c r="D1565" s="197"/>
      <c r="G1565" s="199"/>
      <c r="K1565" s="197"/>
      <c r="N1565" s="199"/>
      <c r="P1565" s="207"/>
      <c r="S1565" s="207"/>
      <c r="U1565" s="236"/>
      <c r="Z1565" s="197"/>
      <c r="AB1565" s="197"/>
      <c r="AD1565" s="197"/>
      <c r="AF1565" s="197"/>
      <c r="AH1565" s="197"/>
      <c r="AI1565" s="199"/>
      <c r="AK1565" s="234"/>
      <c r="AO1565" s="177"/>
      <c r="AP1565" s="201"/>
      <c r="AR1565" s="233"/>
    </row>
    <row r="1566" spans="4:44" s="181" customFormat="1">
      <c r="D1566" s="197"/>
      <c r="G1566" s="199"/>
      <c r="K1566" s="197"/>
      <c r="N1566" s="199"/>
      <c r="P1566" s="207"/>
      <c r="S1566" s="207"/>
      <c r="U1566" s="236"/>
      <c r="Z1566" s="197"/>
      <c r="AB1566" s="197"/>
      <c r="AD1566" s="197"/>
      <c r="AF1566" s="197"/>
      <c r="AH1566" s="197"/>
      <c r="AI1566" s="199"/>
      <c r="AK1566" s="234"/>
      <c r="AO1566" s="177"/>
      <c r="AP1566" s="201"/>
      <c r="AR1566" s="233"/>
    </row>
    <row r="1567" spans="4:44" s="181" customFormat="1">
      <c r="D1567" s="197"/>
      <c r="G1567" s="199"/>
      <c r="K1567" s="197"/>
      <c r="N1567" s="199"/>
      <c r="P1567" s="207"/>
      <c r="S1567" s="207"/>
      <c r="U1567" s="236"/>
      <c r="Z1567" s="197"/>
      <c r="AB1567" s="197"/>
      <c r="AD1567" s="197"/>
      <c r="AF1567" s="197"/>
      <c r="AH1567" s="197"/>
      <c r="AI1567" s="199"/>
      <c r="AK1567" s="234"/>
      <c r="AO1567" s="177"/>
      <c r="AP1567" s="201"/>
      <c r="AR1567" s="233"/>
    </row>
    <row r="1568" spans="4:44" s="181" customFormat="1">
      <c r="D1568" s="197"/>
      <c r="G1568" s="199"/>
      <c r="K1568" s="197"/>
      <c r="N1568" s="199"/>
      <c r="P1568" s="207"/>
      <c r="S1568" s="207"/>
      <c r="U1568" s="236"/>
      <c r="Z1568" s="197"/>
      <c r="AB1568" s="197"/>
      <c r="AD1568" s="197"/>
      <c r="AF1568" s="197"/>
      <c r="AH1568" s="197"/>
      <c r="AI1568" s="199"/>
      <c r="AK1568" s="234"/>
      <c r="AO1568" s="177"/>
      <c r="AP1568" s="201"/>
      <c r="AR1568" s="233"/>
    </row>
    <row r="1569" spans="4:44" s="181" customFormat="1">
      <c r="D1569" s="197"/>
      <c r="G1569" s="199"/>
      <c r="K1569" s="197"/>
      <c r="N1569" s="199"/>
      <c r="P1569" s="207"/>
      <c r="S1569" s="207"/>
      <c r="U1569" s="236"/>
      <c r="Z1569" s="197"/>
      <c r="AB1569" s="197"/>
      <c r="AD1569" s="197"/>
      <c r="AF1569" s="197"/>
      <c r="AH1569" s="197"/>
      <c r="AI1569" s="199"/>
      <c r="AK1569" s="234"/>
      <c r="AO1569" s="177"/>
      <c r="AP1569" s="201"/>
      <c r="AR1569" s="233"/>
    </row>
    <row r="1570" spans="4:44" s="181" customFormat="1">
      <c r="D1570" s="197"/>
      <c r="G1570" s="199"/>
      <c r="K1570" s="197"/>
      <c r="N1570" s="199"/>
      <c r="P1570" s="207"/>
      <c r="S1570" s="207"/>
      <c r="U1570" s="236"/>
      <c r="Z1570" s="197"/>
      <c r="AB1570" s="197"/>
      <c r="AD1570" s="197"/>
      <c r="AF1570" s="197"/>
      <c r="AH1570" s="197"/>
      <c r="AI1570" s="199"/>
      <c r="AK1570" s="234"/>
      <c r="AO1570" s="177"/>
      <c r="AP1570" s="201"/>
      <c r="AR1570" s="233"/>
    </row>
    <row r="1571" spans="4:44" s="181" customFormat="1">
      <c r="D1571" s="197"/>
      <c r="G1571" s="199"/>
      <c r="K1571" s="197"/>
      <c r="N1571" s="199"/>
      <c r="P1571" s="207"/>
      <c r="S1571" s="207"/>
      <c r="U1571" s="236"/>
      <c r="Z1571" s="197"/>
      <c r="AB1571" s="197"/>
      <c r="AD1571" s="197"/>
      <c r="AF1571" s="197"/>
      <c r="AH1571" s="197"/>
      <c r="AI1571" s="199"/>
      <c r="AK1571" s="234"/>
      <c r="AO1571" s="177"/>
      <c r="AP1571" s="201"/>
      <c r="AR1571" s="233"/>
    </row>
    <row r="1572" spans="4:44" s="181" customFormat="1">
      <c r="D1572" s="197"/>
      <c r="G1572" s="199"/>
      <c r="K1572" s="197"/>
      <c r="N1572" s="199"/>
      <c r="P1572" s="207"/>
      <c r="S1572" s="207"/>
      <c r="U1572" s="236"/>
      <c r="Z1572" s="197"/>
      <c r="AB1572" s="197"/>
      <c r="AD1572" s="197"/>
      <c r="AF1572" s="197"/>
      <c r="AH1572" s="197"/>
      <c r="AI1572" s="199"/>
      <c r="AK1572" s="234"/>
      <c r="AO1572" s="177"/>
      <c r="AP1572" s="201"/>
      <c r="AR1572" s="233"/>
    </row>
    <row r="1573" spans="4:44" s="181" customFormat="1">
      <c r="D1573" s="197"/>
      <c r="G1573" s="199"/>
      <c r="K1573" s="197"/>
      <c r="N1573" s="199"/>
      <c r="P1573" s="207"/>
      <c r="S1573" s="207"/>
      <c r="U1573" s="236"/>
      <c r="Z1573" s="197"/>
      <c r="AB1573" s="197"/>
      <c r="AD1573" s="197"/>
      <c r="AF1573" s="197"/>
      <c r="AH1573" s="197"/>
      <c r="AI1573" s="199"/>
      <c r="AK1573" s="234"/>
      <c r="AO1573" s="177"/>
      <c r="AP1573" s="201"/>
      <c r="AR1573" s="233"/>
    </row>
    <row r="1574" spans="4:44" s="181" customFormat="1">
      <c r="D1574" s="197"/>
      <c r="G1574" s="199"/>
      <c r="K1574" s="197"/>
      <c r="N1574" s="199"/>
      <c r="P1574" s="207"/>
      <c r="S1574" s="207"/>
      <c r="U1574" s="236"/>
      <c r="Z1574" s="197"/>
      <c r="AB1574" s="197"/>
      <c r="AD1574" s="197"/>
      <c r="AF1574" s="197"/>
      <c r="AH1574" s="197"/>
      <c r="AI1574" s="199"/>
      <c r="AK1574" s="234"/>
      <c r="AO1574" s="177"/>
      <c r="AP1574" s="201"/>
      <c r="AR1574" s="233"/>
    </row>
    <row r="1575" spans="4:44" s="181" customFormat="1">
      <c r="D1575" s="197"/>
      <c r="G1575" s="199"/>
      <c r="K1575" s="197"/>
      <c r="N1575" s="199"/>
      <c r="P1575" s="207"/>
      <c r="S1575" s="207"/>
      <c r="U1575" s="236"/>
      <c r="Z1575" s="197"/>
      <c r="AB1575" s="197"/>
      <c r="AD1575" s="197"/>
      <c r="AF1575" s="197"/>
      <c r="AH1575" s="197"/>
      <c r="AI1575" s="199"/>
      <c r="AK1575" s="234"/>
      <c r="AO1575" s="177"/>
      <c r="AP1575" s="201"/>
      <c r="AR1575" s="233"/>
    </row>
    <row r="1576" spans="4:44" s="181" customFormat="1">
      <c r="D1576" s="197"/>
      <c r="G1576" s="199"/>
      <c r="K1576" s="197"/>
      <c r="N1576" s="199"/>
      <c r="P1576" s="207"/>
      <c r="S1576" s="207"/>
      <c r="U1576" s="236"/>
      <c r="Z1576" s="197"/>
      <c r="AB1576" s="197"/>
      <c r="AD1576" s="197"/>
      <c r="AF1576" s="197"/>
      <c r="AH1576" s="197"/>
      <c r="AI1576" s="199"/>
      <c r="AK1576" s="234"/>
      <c r="AO1576" s="177"/>
      <c r="AP1576" s="201"/>
      <c r="AR1576" s="233"/>
    </row>
    <row r="1577" spans="4:44" s="181" customFormat="1">
      <c r="D1577" s="197"/>
      <c r="G1577" s="199"/>
      <c r="K1577" s="197"/>
      <c r="N1577" s="199"/>
      <c r="P1577" s="207"/>
      <c r="S1577" s="207"/>
      <c r="U1577" s="236"/>
      <c r="Z1577" s="197"/>
      <c r="AB1577" s="197"/>
      <c r="AD1577" s="197"/>
      <c r="AF1577" s="197"/>
      <c r="AH1577" s="197"/>
      <c r="AI1577" s="199"/>
      <c r="AK1577" s="234"/>
      <c r="AO1577" s="177"/>
      <c r="AP1577" s="201"/>
      <c r="AR1577" s="233"/>
    </row>
    <row r="1578" spans="4:44" s="181" customFormat="1">
      <c r="D1578" s="197"/>
      <c r="G1578" s="199"/>
      <c r="K1578" s="197"/>
      <c r="N1578" s="199"/>
      <c r="P1578" s="207"/>
      <c r="S1578" s="207"/>
      <c r="U1578" s="236"/>
      <c r="Z1578" s="197"/>
      <c r="AB1578" s="197"/>
      <c r="AD1578" s="197"/>
      <c r="AF1578" s="197"/>
      <c r="AH1578" s="197"/>
      <c r="AI1578" s="199"/>
      <c r="AK1578" s="234"/>
      <c r="AO1578" s="177"/>
      <c r="AP1578" s="201"/>
      <c r="AR1578" s="233"/>
    </row>
    <row r="1579" spans="4:44" s="181" customFormat="1">
      <c r="D1579" s="197"/>
      <c r="G1579" s="199"/>
      <c r="K1579" s="197"/>
      <c r="N1579" s="199"/>
      <c r="P1579" s="207"/>
      <c r="S1579" s="207"/>
      <c r="U1579" s="236"/>
      <c r="Z1579" s="197"/>
      <c r="AB1579" s="197"/>
      <c r="AD1579" s="197"/>
      <c r="AF1579" s="197"/>
      <c r="AH1579" s="197"/>
      <c r="AI1579" s="199"/>
      <c r="AK1579" s="234"/>
      <c r="AO1579" s="177"/>
      <c r="AP1579" s="201"/>
      <c r="AR1579" s="233"/>
    </row>
    <row r="1580" spans="4:44" s="181" customFormat="1">
      <c r="D1580" s="197"/>
      <c r="G1580" s="199"/>
      <c r="K1580" s="197"/>
      <c r="N1580" s="199"/>
      <c r="P1580" s="207"/>
      <c r="S1580" s="207"/>
      <c r="U1580" s="236"/>
      <c r="Z1580" s="197"/>
      <c r="AB1580" s="197"/>
      <c r="AD1580" s="197"/>
      <c r="AF1580" s="197"/>
      <c r="AH1580" s="197"/>
      <c r="AI1580" s="199"/>
      <c r="AK1580" s="234"/>
      <c r="AO1580" s="177"/>
      <c r="AP1580" s="201"/>
      <c r="AR1580" s="233"/>
    </row>
    <row r="1581" spans="4:44" s="181" customFormat="1">
      <c r="D1581" s="197"/>
      <c r="G1581" s="199"/>
      <c r="K1581" s="197"/>
      <c r="N1581" s="199"/>
      <c r="P1581" s="207"/>
      <c r="S1581" s="207"/>
      <c r="U1581" s="236"/>
      <c r="Z1581" s="197"/>
      <c r="AB1581" s="197"/>
      <c r="AD1581" s="197"/>
      <c r="AF1581" s="197"/>
      <c r="AH1581" s="197"/>
      <c r="AI1581" s="199"/>
      <c r="AK1581" s="234"/>
      <c r="AO1581" s="177"/>
      <c r="AP1581" s="201"/>
      <c r="AR1581" s="233"/>
    </row>
    <row r="1582" spans="4:44" s="181" customFormat="1">
      <c r="D1582" s="197"/>
      <c r="G1582" s="199"/>
      <c r="K1582" s="197"/>
      <c r="N1582" s="199"/>
      <c r="P1582" s="207"/>
      <c r="S1582" s="207"/>
      <c r="U1582" s="236"/>
      <c r="Z1582" s="197"/>
      <c r="AB1582" s="197"/>
      <c r="AD1582" s="197"/>
      <c r="AF1582" s="197"/>
      <c r="AH1582" s="197"/>
      <c r="AI1582" s="199"/>
      <c r="AK1582" s="234"/>
      <c r="AO1582" s="177"/>
      <c r="AP1582" s="201"/>
      <c r="AR1582" s="233"/>
    </row>
    <row r="1583" spans="4:44" s="181" customFormat="1">
      <c r="D1583" s="197"/>
      <c r="G1583" s="199"/>
      <c r="K1583" s="197"/>
      <c r="N1583" s="199"/>
      <c r="P1583" s="207"/>
      <c r="S1583" s="207"/>
      <c r="U1583" s="236"/>
      <c r="Z1583" s="197"/>
      <c r="AB1583" s="197"/>
      <c r="AD1583" s="197"/>
      <c r="AF1583" s="197"/>
      <c r="AH1583" s="197"/>
      <c r="AI1583" s="199"/>
      <c r="AK1583" s="234"/>
      <c r="AO1583" s="177"/>
      <c r="AP1583" s="201"/>
      <c r="AR1583" s="233"/>
    </row>
    <row r="1584" spans="4:44" s="181" customFormat="1">
      <c r="D1584" s="197"/>
      <c r="G1584" s="199"/>
      <c r="K1584" s="197"/>
      <c r="N1584" s="199"/>
      <c r="P1584" s="207"/>
      <c r="S1584" s="207"/>
      <c r="U1584" s="236"/>
      <c r="Z1584" s="197"/>
      <c r="AB1584" s="197"/>
      <c r="AD1584" s="197"/>
      <c r="AF1584" s="197"/>
      <c r="AH1584" s="197"/>
      <c r="AI1584" s="199"/>
      <c r="AK1584" s="234"/>
      <c r="AO1584" s="177"/>
      <c r="AP1584" s="201"/>
      <c r="AR1584" s="233"/>
    </row>
    <row r="1585" spans="4:44" s="181" customFormat="1">
      <c r="D1585" s="197"/>
      <c r="G1585" s="199"/>
      <c r="K1585" s="197"/>
      <c r="N1585" s="199"/>
      <c r="P1585" s="207"/>
      <c r="S1585" s="207"/>
      <c r="U1585" s="236"/>
      <c r="Z1585" s="197"/>
      <c r="AB1585" s="197"/>
      <c r="AD1585" s="197"/>
      <c r="AF1585" s="197"/>
      <c r="AH1585" s="197"/>
      <c r="AI1585" s="199"/>
      <c r="AK1585" s="234"/>
      <c r="AO1585" s="177"/>
      <c r="AP1585" s="201"/>
      <c r="AR1585" s="233"/>
    </row>
    <row r="1586" spans="4:44" s="181" customFormat="1">
      <c r="D1586" s="197"/>
      <c r="G1586" s="199"/>
      <c r="K1586" s="197"/>
      <c r="N1586" s="199"/>
      <c r="P1586" s="207"/>
      <c r="S1586" s="207"/>
      <c r="U1586" s="236"/>
      <c r="Z1586" s="197"/>
      <c r="AB1586" s="197"/>
      <c r="AD1586" s="197"/>
      <c r="AF1586" s="197"/>
      <c r="AH1586" s="197"/>
      <c r="AI1586" s="199"/>
      <c r="AK1586" s="234"/>
      <c r="AO1586" s="177"/>
      <c r="AP1586" s="201"/>
      <c r="AR1586" s="233"/>
    </row>
    <row r="1587" spans="4:44" s="181" customFormat="1">
      <c r="D1587" s="197"/>
      <c r="G1587" s="199"/>
      <c r="K1587" s="197"/>
      <c r="N1587" s="199"/>
      <c r="P1587" s="207"/>
      <c r="S1587" s="207"/>
      <c r="U1587" s="236"/>
      <c r="Z1587" s="197"/>
      <c r="AB1587" s="197"/>
      <c r="AD1587" s="197"/>
      <c r="AF1587" s="197"/>
      <c r="AH1587" s="197"/>
      <c r="AI1587" s="199"/>
      <c r="AK1587" s="234"/>
      <c r="AO1587" s="177"/>
      <c r="AP1587" s="201"/>
      <c r="AR1587" s="233"/>
    </row>
    <row r="1588" spans="4:44" s="181" customFormat="1">
      <c r="D1588" s="197"/>
      <c r="G1588" s="199"/>
      <c r="K1588" s="197"/>
      <c r="N1588" s="199"/>
      <c r="P1588" s="207"/>
      <c r="S1588" s="207"/>
      <c r="U1588" s="236"/>
      <c r="Z1588" s="197"/>
      <c r="AB1588" s="197"/>
      <c r="AD1588" s="197"/>
      <c r="AF1588" s="197"/>
      <c r="AH1588" s="197"/>
      <c r="AI1588" s="199"/>
      <c r="AK1588" s="234"/>
      <c r="AO1588" s="177"/>
      <c r="AP1588" s="201"/>
      <c r="AR1588" s="233"/>
    </row>
    <row r="1589" spans="4:44" s="181" customFormat="1">
      <c r="D1589" s="197"/>
      <c r="G1589" s="199"/>
      <c r="K1589" s="197"/>
      <c r="N1589" s="199"/>
      <c r="P1589" s="207"/>
      <c r="S1589" s="207"/>
      <c r="U1589" s="236"/>
      <c r="Z1589" s="197"/>
      <c r="AB1589" s="197"/>
      <c r="AD1589" s="197"/>
      <c r="AF1589" s="197"/>
      <c r="AH1589" s="197"/>
      <c r="AI1589" s="199"/>
      <c r="AK1589" s="234"/>
      <c r="AO1589" s="177"/>
      <c r="AP1589" s="201"/>
      <c r="AR1589" s="233"/>
    </row>
    <row r="1590" spans="4:44" s="181" customFormat="1">
      <c r="D1590" s="197"/>
      <c r="G1590" s="199"/>
      <c r="K1590" s="197"/>
      <c r="N1590" s="199"/>
      <c r="P1590" s="207"/>
      <c r="S1590" s="207"/>
      <c r="U1590" s="236"/>
      <c r="Z1590" s="197"/>
      <c r="AB1590" s="197"/>
      <c r="AD1590" s="197"/>
      <c r="AF1590" s="197"/>
      <c r="AH1590" s="197"/>
      <c r="AI1590" s="199"/>
      <c r="AK1590" s="234"/>
      <c r="AO1590" s="177"/>
      <c r="AP1590" s="201"/>
      <c r="AR1590" s="233"/>
    </row>
    <row r="1591" spans="4:44" s="181" customFormat="1">
      <c r="D1591" s="197"/>
      <c r="G1591" s="199"/>
      <c r="K1591" s="197"/>
      <c r="N1591" s="199"/>
      <c r="P1591" s="207"/>
      <c r="S1591" s="207"/>
      <c r="U1591" s="236"/>
      <c r="Z1591" s="197"/>
      <c r="AB1591" s="197"/>
      <c r="AD1591" s="197"/>
      <c r="AF1591" s="197"/>
      <c r="AH1591" s="197"/>
      <c r="AI1591" s="199"/>
      <c r="AK1591" s="234"/>
      <c r="AO1591" s="177"/>
      <c r="AP1591" s="201"/>
      <c r="AR1591" s="233"/>
    </row>
    <row r="1592" spans="4:44" s="181" customFormat="1">
      <c r="D1592" s="197"/>
      <c r="G1592" s="199"/>
      <c r="K1592" s="197"/>
      <c r="N1592" s="199"/>
      <c r="P1592" s="207"/>
      <c r="S1592" s="207"/>
      <c r="U1592" s="236"/>
      <c r="Z1592" s="197"/>
      <c r="AB1592" s="197"/>
      <c r="AD1592" s="197"/>
      <c r="AF1592" s="197"/>
      <c r="AH1592" s="197"/>
      <c r="AI1592" s="199"/>
      <c r="AK1592" s="234"/>
      <c r="AO1592" s="177"/>
      <c r="AP1592" s="201"/>
      <c r="AR1592" s="233"/>
    </row>
    <row r="1593" spans="4:44" s="181" customFormat="1">
      <c r="D1593" s="197"/>
      <c r="G1593" s="199"/>
      <c r="K1593" s="197"/>
      <c r="N1593" s="199"/>
      <c r="P1593" s="207"/>
      <c r="S1593" s="207"/>
      <c r="U1593" s="236"/>
      <c r="Z1593" s="197"/>
      <c r="AB1593" s="197"/>
      <c r="AD1593" s="197"/>
      <c r="AF1593" s="197"/>
      <c r="AH1593" s="197"/>
      <c r="AI1593" s="199"/>
      <c r="AK1593" s="234"/>
      <c r="AO1593" s="177"/>
      <c r="AP1593" s="201"/>
      <c r="AR1593" s="233"/>
    </row>
    <row r="1594" spans="4:44" s="181" customFormat="1">
      <c r="D1594" s="197"/>
      <c r="G1594" s="199"/>
      <c r="K1594" s="197"/>
      <c r="N1594" s="199"/>
      <c r="P1594" s="207"/>
      <c r="S1594" s="207"/>
      <c r="U1594" s="236"/>
      <c r="Z1594" s="197"/>
      <c r="AB1594" s="197"/>
      <c r="AD1594" s="197"/>
      <c r="AF1594" s="197"/>
      <c r="AH1594" s="197"/>
      <c r="AI1594" s="199"/>
      <c r="AK1594" s="234"/>
      <c r="AO1594" s="177"/>
      <c r="AP1594" s="201"/>
      <c r="AR1594" s="233"/>
    </row>
    <row r="1595" spans="4:44" s="181" customFormat="1">
      <c r="D1595" s="197"/>
      <c r="G1595" s="199"/>
      <c r="K1595" s="197"/>
      <c r="N1595" s="199"/>
      <c r="P1595" s="207"/>
      <c r="S1595" s="207"/>
      <c r="U1595" s="236"/>
      <c r="Z1595" s="197"/>
      <c r="AB1595" s="197"/>
      <c r="AD1595" s="197"/>
      <c r="AF1595" s="197"/>
      <c r="AH1595" s="197"/>
      <c r="AI1595" s="199"/>
      <c r="AK1595" s="234"/>
      <c r="AO1595" s="177"/>
      <c r="AP1595" s="201"/>
      <c r="AR1595" s="233"/>
    </row>
    <row r="1596" spans="4:44" s="181" customFormat="1">
      <c r="D1596" s="197"/>
      <c r="G1596" s="199"/>
      <c r="K1596" s="197"/>
      <c r="N1596" s="199"/>
      <c r="P1596" s="207"/>
      <c r="S1596" s="207"/>
      <c r="U1596" s="236"/>
      <c r="Z1596" s="197"/>
      <c r="AB1596" s="197"/>
      <c r="AD1596" s="197"/>
      <c r="AF1596" s="197"/>
      <c r="AH1596" s="197"/>
      <c r="AI1596" s="199"/>
      <c r="AK1596" s="234"/>
      <c r="AO1596" s="177"/>
      <c r="AP1596" s="201"/>
      <c r="AR1596" s="233"/>
    </row>
    <row r="1597" spans="4:44" s="181" customFormat="1">
      <c r="D1597" s="197"/>
      <c r="G1597" s="199"/>
      <c r="K1597" s="197"/>
      <c r="N1597" s="199"/>
      <c r="P1597" s="207"/>
      <c r="S1597" s="207"/>
      <c r="U1597" s="236"/>
      <c r="Z1597" s="197"/>
      <c r="AB1597" s="197"/>
      <c r="AD1597" s="197"/>
      <c r="AF1597" s="197"/>
      <c r="AH1597" s="197"/>
      <c r="AI1597" s="199"/>
      <c r="AK1597" s="234"/>
      <c r="AO1597" s="177"/>
      <c r="AP1597" s="201"/>
      <c r="AR1597" s="233"/>
    </row>
    <row r="1598" spans="4:44" s="181" customFormat="1">
      <c r="D1598" s="197"/>
      <c r="G1598" s="199"/>
      <c r="K1598" s="197"/>
      <c r="N1598" s="199"/>
      <c r="P1598" s="207"/>
      <c r="S1598" s="207"/>
      <c r="U1598" s="236"/>
      <c r="Z1598" s="197"/>
      <c r="AB1598" s="197"/>
      <c r="AD1598" s="197"/>
      <c r="AF1598" s="197"/>
      <c r="AH1598" s="197"/>
      <c r="AI1598" s="199"/>
      <c r="AK1598" s="234"/>
      <c r="AO1598" s="177"/>
      <c r="AP1598" s="201"/>
      <c r="AR1598" s="233"/>
    </row>
    <row r="1599" spans="4:44" s="181" customFormat="1">
      <c r="D1599" s="197"/>
      <c r="G1599" s="199"/>
      <c r="K1599" s="197"/>
      <c r="N1599" s="199"/>
      <c r="P1599" s="207"/>
      <c r="S1599" s="207"/>
      <c r="U1599" s="236"/>
      <c r="Z1599" s="197"/>
      <c r="AB1599" s="197"/>
      <c r="AD1599" s="197"/>
      <c r="AF1599" s="197"/>
      <c r="AH1599" s="197"/>
      <c r="AI1599" s="199"/>
      <c r="AK1599" s="234"/>
      <c r="AO1599" s="177"/>
      <c r="AP1599" s="201"/>
      <c r="AR1599" s="233"/>
    </row>
    <row r="1600" spans="4:44" s="181" customFormat="1">
      <c r="D1600" s="197"/>
      <c r="G1600" s="199"/>
      <c r="K1600" s="197"/>
      <c r="N1600" s="199"/>
      <c r="P1600" s="207"/>
      <c r="S1600" s="207"/>
      <c r="U1600" s="236"/>
      <c r="Z1600" s="197"/>
      <c r="AB1600" s="197"/>
      <c r="AD1600" s="197"/>
      <c r="AF1600" s="197"/>
      <c r="AH1600" s="197"/>
      <c r="AI1600" s="199"/>
      <c r="AK1600" s="234"/>
      <c r="AO1600" s="177"/>
      <c r="AP1600" s="201"/>
      <c r="AR1600" s="233"/>
    </row>
    <row r="1601" spans="4:44" s="181" customFormat="1">
      <c r="D1601" s="197"/>
      <c r="G1601" s="199"/>
      <c r="K1601" s="197"/>
      <c r="N1601" s="199"/>
      <c r="P1601" s="207"/>
      <c r="S1601" s="207"/>
      <c r="U1601" s="236"/>
      <c r="Z1601" s="197"/>
      <c r="AB1601" s="197"/>
      <c r="AD1601" s="197"/>
      <c r="AF1601" s="197"/>
      <c r="AH1601" s="197"/>
      <c r="AI1601" s="199"/>
      <c r="AK1601" s="234"/>
      <c r="AO1601" s="177"/>
      <c r="AP1601" s="201"/>
      <c r="AR1601" s="233"/>
    </row>
    <row r="1602" spans="4:44" s="181" customFormat="1">
      <c r="D1602" s="197"/>
      <c r="G1602" s="199"/>
      <c r="K1602" s="197"/>
      <c r="N1602" s="199"/>
      <c r="P1602" s="207"/>
      <c r="S1602" s="207"/>
      <c r="U1602" s="236"/>
      <c r="Z1602" s="197"/>
      <c r="AB1602" s="197"/>
      <c r="AD1602" s="197"/>
      <c r="AF1602" s="197"/>
      <c r="AH1602" s="197"/>
      <c r="AI1602" s="199"/>
      <c r="AK1602" s="234"/>
      <c r="AO1602" s="177"/>
      <c r="AP1602" s="201"/>
      <c r="AR1602" s="233"/>
    </row>
    <row r="1603" spans="4:44" s="181" customFormat="1">
      <c r="D1603" s="197"/>
      <c r="G1603" s="199"/>
      <c r="K1603" s="197"/>
      <c r="N1603" s="199"/>
      <c r="P1603" s="207"/>
      <c r="S1603" s="207"/>
      <c r="U1603" s="236"/>
      <c r="Z1603" s="197"/>
      <c r="AB1603" s="197"/>
      <c r="AD1603" s="197"/>
      <c r="AF1603" s="197"/>
      <c r="AH1603" s="197"/>
      <c r="AI1603" s="199"/>
      <c r="AK1603" s="234"/>
      <c r="AO1603" s="177"/>
      <c r="AP1603" s="201"/>
      <c r="AR1603" s="233"/>
    </row>
    <row r="1604" spans="4:44" s="181" customFormat="1">
      <c r="D1604" s="197"/>
      <c r="G1604" s="199"/>
      <c r="K1604" s="197"/>
      <c r="N1604" s="199"/>
      <c r="P1604" s="207"/>
      <c r="S1604" s="207"/>
      <c r="U1604" s="236"/>
      <c r="Z1604" s="197"/>
      <c r="AB1604" s="197"/>
      <c r="AD1604" s="197"/>
      <c r="AF1604" s="197"/>
      <c r="AH1604" s="197"/>
      <c r="AI1604" s="199"/>
      <c r="AK1604" s="234"/>
      <c r="AO1604" s="177"/>
      <c r="AP1604" s="201"/>
      <c r="AR1604" s="233"/>
    </row>
    <row r="1605" spans="4:44" s="181" customFormat="1">
      <c r="D1605" s="197"/>
      <c r="G1605" s="199"/>
      <c r="K1605" s="197"/>
      <c r="N1605" s="199"/>
      <c r="P1605" s="207"/>
      <c r="S1605" s="207"/>
      <c r="U1605" s="236"/>
      <c r="Z1605" s="197"/>
      <c r="AB1605" s="197"/>
      <c r="AD1605" s="197"/>
      <c r="AF1605" s="197"/>
      <c r="AH1605" s="197"/>
      <c r="AI1605" s="199"/>
      <c r="AK1605" s="234"/>
      <c r="AO1605" s="177"/>
      <c r="AP1605" s="201"/>
      <c r="AR1605" s="233"/>
    </row>
    <row r="1606" spans="4:44" s="181" customFormat="1">
      <c r="D1606" s="197"/>
      <c r="G1606" s="199"/>
      <c r="K1606" s="197"/>
      <c r="N1606" s="199"/>
      <c r="P1606" s="207"/>
      <c r="S1606" s="207"/>
      <c r="U1606" s="236"/>
      <c r="Z1606" s="197"/>
      <c r="AB1606" s="197"/>
      <c r="AD1606" s="197"/>
      <c r="AF1606" s="197"/>
      <c r="AH1606" s="197"/>
      <c r="AI1606" s="199"/>
      <c r="AK1606" s="234"/>
      <c r="AO1606" s="177"/>
      <c r="AP1606" s="201"/>
      <c r="AR1606" s="233"/>
    </row>
    <row r="1607" spans="4:44" s="181" customFormat="1">
      <c r="D1607" s="197"/>
      <c r="G1607" s="199"/>
      <c r="K1607" s="197"/>
      <c r="N1607" s="199"/>
      <c r="P1607" s="207"/>
      <c r="S1607" s="207"/>
      <c r="U1607" s="236"/>
      <c r="Z1607" s="197"/>
      <c r="AB1607" s="197"/>
      <c r="AD1607" s="197"/>
      <c r="AF1607" s="197"/>
      <c r="AH1607" s="197"/>
      <c r="AI1607" s="199"/>
      <c r="AK1607" s="234"/>
      <c r="AO1607" s="177"/>
      <c r="AP1607" s="201"/>
      <c r="AR1607" s="233"/>
    </row>
    <row r="1608" spans="4:44" s="181" customFormat="1">
      <c r="D1608" s="197"/>
      <c r="G1608" s="199"/>
      <c r="K1608" s="197"/>
      <c r="N1608" s="199"/>
      <c r="P1608" s="207"/>
      <c r="S1608" s="207"/>
      <c r="U1608" s="236"/>
      <c r="Z1608" s="197"/>
      <c r="AB1608" s="197"/>
      <c r="AD1608" s="197"/>
      <c r="AF1608" s="197"/>
      <c r="AH1608" s="197"/>
      <c r="AI1608" s="199"/>
      <c r="AK1608" s="234"/>
      <c r="AO1608" s="177"/>
      <c r="AP1608" s="201"/>
      <c r="AR1608" s="233"/>
    </row>
    <row r="1609" spans="4:44" s="181" customFormat="1">
      <c r="D1609" s="197"/>
      <c r="G1609" s="199"/>
      <c r="K1609" s="197"/>
      <c r="N1609" s="199"/>
      <c r="P1609" s="207"/>
      <c r="S1609" s="207"/>
      <c r="U1609" s="236"/>
      <c r="Z1609" s="197"/>
      <c r="AB1609" s="197"/>
      <c r="AD1609" s="197"/>
      <c r="AF1609" s="197"/>
      <c r="AH1609" s="197"/>
      <c r="AI1609" s="199"/>
      <c r="AK1609" s="234"/>
      <c r="AO1609" s="177"/>
      <c r="AP1609" s="201"/>
      <c r="AR1609" s="233"/>
    </row>
    <row r="1610" spans="4:44" s="181" customFormat="1">
      <c r="D1610" s="197"/>
      <c r="G1610" s="199"/>
      <c r="K1610" s="197"/>
      <c r="N1610" s="199"/>
      <c r="P1610" s="207"/>
      <c r="S1610" s="207"/>
      <c r="U1610" s="236"/>
      <c r="Z1610" s="197"/>
      <c r="AB1610" s="197"/>
      <c r="AD1610" s="197"/>
      <c r="AF1610" s="197"/>
      <c r="AH1610" s="197"/>
      <c r="AI1610" s="199"/>
      <c r="AK1610" s="234"/>
      <c r="AO1610" s="177"/>
      <c r="AP1610" s="201"/>
      <c r="AR1610" s="233"/>
    </row>
    <row r="1611" spans="4:44" s="181" customFormat="1">
      <c r="D1611" s="197"/>
      <c r="G1611" s="199"/>
      <c r="K1611" s="197"/>
      <c r="N1611" s="199"/>
      <c r="P1611" s="207"/>
      <c r="S1611" s="207"/>
      <c r="U1611" s="236"/>
      <c r="Z1611" s="197"/>
      <c r="AB1611" s="197"/>
      <c r="AD1611" s="197"/>
      <c r="AF1611" s="197"/>
      <c r="AH1611" s="197"/>
      <c r="AI1611" s="199"/>
      <c r="AK1611" s="234"/>
      <c r="AO1611" s="177"/>
      <c r="AP1611" s="201"/>
      <c r="AR1611" s="233"/>
    </row>
    <row r="1612" spans="4:44" s="181" customFormat="1">
      <c r="D1612" s="197"/>
      <c r="G1612" s="199"/>
      <c r="K1612" s="197"/>
      <c r="N1612" s="199"/>
      <c r="P1612" s="207"/>
      <c r="S1612" s="207"/>
      <c r="U1612" s="236"/>
      <c r="Z1612" s="197"/>
      <c r="AB1612" s="197"/>
      <c r="AD1612" s="197"/>
      <c r="AF1612" s="197"/>
      <c r="AH1612" s="197"/>
      <c r="AI1612" s="199"/>
      <c r="AK1612" s="234"/>
      <c r="AO1612" s="177"/>
      <c r="AP1612" s="201"/>
      <c r="AR1612" s="233"/>
    </row>
    <row r="1613" spans="4:44" s="181" customFormat="1">
      <c r="D1613" s="197"/>
      <c r="G1613" s="199"/>
      <c r="K1613" s="197"/>
      <c r="N1613" s="199"/>
      <c r="P1613" s="207"/>
      <c r="S1613" s="207"/>
      <c r="U1613" s="236"/>
      <c r="Z1613" s="197"/>
      <c r="AB1613" s="197"/>
      <c r="AD1613" s="197"/>
      <c r="AF1613" s="197"/>
      <c r="AH1613" s="197"/>
      <c r="AI1613" s="199"/>
      <c r="AK1613" s="234"/>
      <c r="AO1613" s="177"/>
      <c r="AP1613" s="201"/>
      <c r="AR1613" s="233"/>
    </row>
    <row r="1614" spans="4:44" s="181" customFormat="1">
      <c r="D1614" s="197"/>
      <c r="G1614" s="199"/>
      <c r="K1614" s="197"/>
      <c r="N1614" s="199"/>
      <c r="P1614" s="207"/>
      <c r="S1614" s="207"/>
      <c r="U1614" s="236"/>
      <c r="Z1614" s="197"/>
      <c r="AB1614" s="197"/>
      <c r="AD1614" s="197"/>
      <c r="AF1614" s="197"/>
      <c r="AH1614" s="197"/>
      <c r="AI1614" s="199"/>
      <c r="AK1614" s="234"/>
      <c r="AO1614" s="177"/>
      <c r="AP1614" s="201"/>
      <c r="AR1614" s="233"/>
    </row>
    <row r="1615" spans="4:44" s="181" customFormat="1">
      <c r="D1615" s="197"/>
      <c r="G1615" s="199"/>
      <c r="K1615" s="197"/>
      <c r="N1615" s="199"/>
      <c r="P1615" s="207"/>
      <c r="S1615" s="207"/>
      <c r="U1615" s="236"/>
      <c r="Z1615" s="197"/>
      <c r="AB1615" s="197"/>
      <c r="AD1615" s="197"/>
      <c r="AF1615" s="197"/>
      <c r="AH1615" s="197"/>
      <c r="AI1615" s="199"/>
      <c r="AK1615" s="234"/>
      <c r="AO1615" s="177"/>
      <c r="AP1615" s="201"/>
      <c r="AR1615" s="233"/>
    </row>
    <row r="1616" spans="4:44" s="181" customFormat="1">
      <c r="D1616" s="197"/>
      <c r="G1616" s="199"/>
      <c r="K1616" s="197"/>
      <c r="N1616" s="199"/>
      <c r="P1616" s="207"/>
      <c r="S1616" s="207"/>
      <c r="U1616" s="236"/>
      <c r="Z1616" s="197"/>
      <c r="AB1616" s="197"/>
      <c r="AD1616" s="197"/>
      <c r="AF1616" s="197"/>
      <c r="AH1616" s="197"/>
      <c r="AI1616" s="199"/>
      <c r="AK1616" s="234"/>
      <c r="AO1616" s="177"/>
      <c r="AP1616" s="201"/>
      <c r="AR1616" s="233"/>
    </row>
    <row r="1617" spans="4:44" s="181" customFormat="1">
      <c r="D1617" s="197"/>
      <c r="G1617" s="199"/>
      <c r="K1617" s="197"/>
      <c r="N1617" s="199"/>
      <c r="P1617" s="207"/>
      <c r="S1617" s="207"/>
      <c r="U1617" s="236"/>
      <c r="Z1617" s="197"/>
      <c r="AB1617" s="197"/>
      <c r="AD1617" s="197"/>
      <c r="AF1617" s="197"/>
      <c r="AH1617" s="197"/>
      <c r="AI1617" s="199"/>
      <c r="AK1617" s="234"/>
      <c r="AO1617" s="177"/>
      <c r="AP1617" s="201"/>
      <c r="AR1617" s="233"/>
    </row>
    <row r="1618" spans="4:44" s="181" customFormat="1">
      <c r="D1618" s="197"/>
      <c r="G1618" s="199"/>
      <c r="K1618" s="197"/>
      <c r="N1618" s="199"/>
      <c r="P1618" s="207"/>
      <c r="S1618" s="207"/>
      <c r="U1618" s="236"/>
      <c r="Z1618" s="197"/>
      <c r="AB1618" s="197"/>
      <c r="AD1618" s="197"/>
      <c r="AF1618" s="197"/>
      <c r="AH1618" s="197"/>
      <c r="AI1618" s="199"/>
      <c r="AK1618" s="234"/>
      <c r="AO1618" s="177"/>
      <c r="AP1618" s="201"/>
      <c r="AR1618" s="233"/>
    </row>
    <row r="1619" spans="4:44" s="181" customFormat="1">
      <c r="D1619" s="197"/>
      <c r="G1619" s="199"/>
      <c r="K1619" s="197"/>
      <c r="N1619" s="199"/>
      <c r="P1619" s="207"/>
      <c r="S1619" s="207"/>
      <c r="U1619" s="236"/>
      <c r="Z1619" s="197"/>
      <c r="AB1619" s="197"/>
      <c r="AD1619" s="197"/>
      <c r="AF1619" s="197"/>
      <c r="AH1619" s="197"/>
      <c r="AI1619" s="199"/>
      <c r="AK1619" s="234"/>
      <c r="AO1619" s="177"/>
      <c r="AP1619" s="201"/>
      <c r="AR1619" s="233"/>
    </row>
    <row r="1620" spans="4:44" s="181" customFormat="1">
      <c r="D1620" s="197"/>
      <c r="G1620" s="199"/>
      <c r="K1620" s="197"/>
      <c r="N1620" s="199"/>
      <c r="P1620" s="207"/>
      <c r="S1620" s="207"/>
      <c r="U1620" s="236"/>
      <c r="Z1620" s="197"/>
      <c r="AB1620" s="197"/>
      <c r="AD1620" s="197"/>
      <c r="AF1620" s="197"/>
      <c r="AH1620" s="197"/>
      <c r="AI1620" s="199"/>
      <c r="AK1620" s="234"/>
      <c r="AO1620" s="177"/>
      <c r="AP1620" s="201"/>
      <c r="AR1620" s="233"/>
    </row>
    <row r="1621" spans="4:44" s="181" customFormat="1">
      <c r="D1621" s="197"/>
      <c r="G1621" s="199"/>
      <c r="K1621" s="197"/>
      <c r="N1621" s="199"/>
      <c r="P1621" s="207"/>
      <c r="S1621" s="207"/>
      <c r="U1621" s="236"/>
      <c r="Z1621" s="197"/>
      <c r="AB1621" s="197"/>
      <c r="AD1621" s="197"/>
      <c r="AF1621" s="197"/>
      <c r="AH1621" s="197"/>
      <c r="AI1621" s="199"/>
      <c r="AK1621" s="234"/>
      <c r="AO1621" s="177"/>
      <c r="AP1621" s="201"/>
      <c r="AR1621" s="233"/>
    </row>
    <row r="1622" spans="4:44" s="181" customFormat="1">
      <c r="D1622" s="197"/>
      <c r="G1622" s="199"/>
      <c r="K1622" s="197"/>
      <c r="N1622" s="199"/>
      <c r="P1622" s="207"/>
      <c r="S1622" s="207"/>
      <c r="U1622" s="236"/>
      <c r="Z1622" s="197"/>
      <c r="AB1622" s="197"/>
      <c r="AD1622" s="197"/>
      <c r="AF1622" s="197"/>
      <c r="AH1622" s="197"/>
      <c r="AI1622" s="199"/>
      <c r="AK1622" s="234"/>
      <c r="AO1622" s="177"/>
      <c r="AP1622" s="201"/>
      <c r="AR1622" s="233"/>
    </row>
    <row r="1623" spans="4:44" s="181" customFormat="1">
      <c r="D1623" s="197"/>
      <c r="G1623" s="199"/>
      <c r="K1623" s="197"/>
      <c r="N1623" s="199"/>
      <c r="P1623" s="207"/>
      <c r="S1623" s="207"/>
      <c r="U1623" s="236"/>
      <c r="Z1623" s="197"/>
      <c r="AB1623" s="197"/>
      <c r="AD1623" s="197"/>
      <c r="AF1623" s="197"/>
      <c r="AH1623" s="197"/>
      <c r="AI1623" s="199"/>
      <c r="AK1623" s="234"/>
      <c r="AO1623" s="177"/>
      <c r="AP1623" s="201"/>
      <c r="AR1623" s="233"/>
    </row>
    <row r="1624" spans="4:44" s="181" customFormat="1">
      <c r="D1624" s="197"/>
      <c r="G1624" s="199"/>
      <c r="K1624" s="197"/>
      <c r="N1624" s="199"/>
      <c r="P1624" s="207"/>
      <c r="S1624" s="207"/>
      <c r="U1624" s="236"/>
      <c r="Z1624" s="197"/>
      <c r="AB1624" s="197"/>
      <c r="AD1624" s="197"/>
      <c r="AF1624" s="197"/>
      <c r="AH1624" s="197"/>
      <c r="AI1624" s="199"/>
      <c r="AK1624" s="234"/>
      <c r="AO1624" s="177"/>
      <c r="AP1624" s="201"/>
      <c r="AR1624" s="233"/>
    </row>
    <row r="1625" spans="4:44" s="181" customFormat="1">
      <c r="D1625" s="197"/>
      <c r="G1625" s="199"/>
      <c r="K1625" s="197"/>
      <c r="N1625" s="199"/>
      <c r="P1625" s="207"/>
      <c r="S1625" s="207"/>
      <c r="U1625" s="236"/>
      <c r="Z1625" s="197"/>
      <c r="AB1625" s="197"/>
      <c r="AD1625" s="197"/>
      <c r="AF1625" s="197"/>
      <c r="AH1625" s="197"/>
      <c r="AI1625" s="199"/>
      <c r="AK1625" s="234"/>
      <c r="AO1625" s="177"/>
      <c r="AP1625" s="201"/>
      <c r="AR1625" s="233"/>
    </row>
    <row r="1626" spans="4:44" s="181" customFormat="1">
      <c r="D1626" s="197"/>
      <c r="G1626" s="199"/>
      <c r="K1626" s="197"/>
      <c r="N1626" s="199"/>
      <c r="P1626" s="207"/>
      <c r="S1626" s="207"/>
      <c r="U1626" s="236"/>
      <c r="Z1626" s="197"/>
      <c r="AB1626" s="197"/>
      <c r="AD1626" s="197"/>
      <c r="AF1626" s="197"/>
      <c r="AH1626" s="197"/>
      <c r="AI1626" s="199"/>
      <c r="AK1626" s="234"/>
      <c r="AO1626" s="177"/>
      <c r="AP1626" s="201"/>
      <c r="AR1626" s="233"/>
    </row>
    <row r="1627" spans="4:44" s="181" customFormat="1">
      <c r="D1627" s="197"/>
      <c r="G1627" s="199"/>
      <c r="K1627" s="197"/>
      <c r="N1627" s="199"/>
      <c r="P1627" s="207"/>
      <c r="S1627" s="207"/>
      <c r="U1627" s="236"/>
      <c r="Z1627" s="197"/>
      <c r="AB1627" s="197"/>
      <c r="AD1627" s="197"/>
      <c r="AF1627" s="197"/>
      <c r="AH1627" s="197"/>
      <c r="AI1627" s="199"/>
      <c r="AK1627" s="234"/>
      <c r="AO1627" s="177"/>
      <c r="AP1627" s="201"/>
      <c r="AR1627" s="233"/>
    </row>
    <row r="1628" spans="4:44" s="181" customFormat="1">
      <c r="D1628" s="197"/>
      <c r="G1628" s="199"/>
      <c r="K1628" s="197"/>
      <c r="N1628" s="199"/>
      <c r="P1628" s="207"/>
      <c r="S1628" s="207"/>
      <c r="U1628" s="236"/>
      <c r="Z1628" s="197"/>
      <c r="AB1628" s="197"/>
      <c r="AD1628" s="197"/>
      <c r="AF1628" s="197"/>
      <c r="AH1628" s="197"/>
      <c r="AI1628" s="199"/>
      <c r="AK1628" s="234"/>
      <c r="AO1628" s="177"/>
      <c r="AP1628" s="201"/>
      <c r="AR1628" s="233"/>
    </row>
    <row r="1629" spans="4:44" s="181" customFormat="1">
      <c r="D1629" s="197"/>
      <c r="G1629" s="199"/>
      <c r="K1629" s="197"/>
      <c r="N1629" s="199"/>
      <c r="P1629" s="207"/>
      <c r="S1629" s="207"/>
      <c r="U1629" s="236"/>
      <c r="Z1629" s="197"/>
      <c r="AB1629" s="197"/>
      <c r="AD1629" s="197"/>
      <c r="AF1629" s="197"/>
      <c r="AH1629" s="197"/>
      <c r="AI1629" s="199"/>
      <c r="AK1629" s="234"/>
      <c r="AO1629" s="177"/>
      <c r="AP1629" s="201"/>
      <c r="AR1629" s="233"/>
    </row>
    <row r="1630" spans="4:44" s="181" customFormat="1">
      <c r="D1630" s="197"/>
      <c r="G1630" s="199"/>
      <c r="K1630" s="197"/>
      <c r="N1630" s="199"/>
      <c r="P1630" s="207"/>
      <c r="S1630" s="207"/>
      <c r="U1630" s="236"/>
      <c r="Z1630" s="197"/>
      <c r="AB1630" s="197"/>
      <c r="AD1630" s="197"/>
      <c r="AF1630" s="197"/>
      <c r="AH1630" s="197"/>
      <c r="AI1630" s="199"/>
      <c r="AK1630" s="234"/>
      <c r="AO1630" s="177"/>
      <c r="AP1630" s="201"/>
      <c r="AR1630" s="233"/>
    </row>
    <row r="1631" spans="4:44" s="181" customFormat="1">
      <c r="D1631" s="197"/>
      <c r="G1631" s="199"/>
      <c r="K1631" s="197"/>
      <c r="N1631" s="199"/>
      <c r="P1631" s="207"/>
      <c r="S1631" s="207"/>
      <c r="U1631" s="236"/>
      <c r="Z1631" s="197"/>
      <c r="AB1631" s="197"/>
      <c r="AD1631" s="197"/>
      <c r="AF1631" s="197"/>
      <c r="AH1631" s="197"/>
      <c r="AI1631" s="199"/>
      <c r="AK1631" s="234"/>
      <c r="AO1631" s="177"/>
      <c r="AP1631" s="201"/>
      <c r="AR1631" s="233"/>
    </row>
    <row r="1632" spans="4:44" s="181" customFormat="1">
      <c r="D1632" s="197"/>
      <c r="G1632" s="199"/>
      <c r="K1632" s="197"/>
      <c r="N1632" s="199"/>
      <c r="P1632" s="207"/>
      <c r="S1632" s="207"/>
      <c r="U1632" s="236"/>
      <c r="Z1632" s="197"/>
      <c r="AB1632" s="197"/>
      <c r="AD1632" s="197"/>
      <c r="AF1632" s="197"/>
      <c r="AH1632" s="197"/>
      <c r="AI1632" s="199"/>
      <c r="AK1632" s="234"/>
      <c r="AO1632" s="177"/>
      <c r="AP1632" s="201"/>
      <c r="AR1632" s="233"/>
    </row>
    <row r="1633" spans="4:44" s="181" customFormat="1">
      <c r="D1633" s="197"/>
      <c r="G1633" s="199"/>
      <c r="K1633" s="197"/>
      <c r="N1633" s="199"/>
      <c r="P1633" s="207"/>
      <c r="S1633" s="207"/>
      <c r="U1633" s="236"/>
      <c r="Z1633" s="197"/>
      <c r="AB1633" s="197"/>
      <c r="AD1633" s="197"/>
      <c r="AF1633" s="197"/>
      <c r="AH1633" s="197"/>
      <c r="AI1633" s="199"/>
      <c r="AK1633" s="234"/>
      <c r="AO1633" s="177"/>
      <c r="AP1633" s="201"/>
      <c r="AR1633" s="233"/>
    </row>
    <row r="1634" spans="4:44" s="181" customFormat="1">
      <c r="D1634" s="197"/>
      <c r="G1634" s="199"/>
      <c r="K1634" s="197"/>
      <c r="N1634" s="199"/>
      <c r="P1634" s="207"/>
      <c r="S1634" s="207"/>
      <c r="U1634" s="236"/>
      <c r="Z1634" s="197"/>
      <c r="AB1634" s="197"/>
      <c r="AD1634" s="197"/>
      <c r="AF1634" s="197"/>
      <c r="AH1634" s="197"/>
      <c r="AI1634" s="199"/>
      <c r="AK1634" s="234"/>
      <c r="AO1634" s="177"/>
      <c r="AP1634" s="201"/>
      <c r="AR1634" s="233"/>
    </row>
    <row r="1635" spans="4:44" s="181" customFormat="1">
      <c r="D1635" s="197"/>
      <c r="G1635" s="199"/>
      <c r="K1635" s="197"/>
      <c r="N1635" s="199"/>
      <c r="P1635" s="207"/>
      <c r="S1635" s="207"/>
      <c r="U1635" s="236"/>
      <c r="Z1635" s="197"/>
      <c r="AB1635" s="197"/>
      <c r="AD1635" s="197"/>
      <c r="AF1635" s="197"/>
      <c r="AH1635" s="197"/>
      <c r="AI1635" s="199"/>
      <c r="AK1635" s="234"/>
      <c r="AO1635" s="177"/>
      <c r="AP1635" s="201"/>
      <c r="AR1635" s="233"/>
    </row>
    <row r="1636" spans="4:44" s="181" customFormat="1">
      <c r="D1636" s="197"/>
      <c r="G1636" s="199"/>
      <c r="K1636" s="197"/>
      <c r="N1636" s="199"/>
      <c r="P1636" s="207"/>
      <c r="S1636" s="207"/>
      <c r="U1636" s="236"/>
      <c r="Z1636" s="197"/>
      <c r="AB1636" s="197"/>
      <c r="AD1636" s="197"/>
      <c r="AF1636" s="197"/>
      <c r="AH1636" s="197"/>
      <c r="AI1636" s="199"/>
      <c r="AK1636" s="234"/>
      <c r="AO1636" s="177"/>
      <c r="AP1636" s="201"/>
      <c r="AR1636" s="233"/>
    </row>
    <row r="1637" spans="4:44" s="181" customFormat="1">
      <c r="D1637" s="197"/>
      <c r="G1637" s="199"/>
      <c r="K1637" s="197"/>
      <c r="N1637" s="199"/>
      <c r="P1637" s="207"/>
      <c r="S1637" s="207"/>
      <c r="U1637" s="236"/>
      <c r="Z1637" s="197"/>
      <c r="AB1637" s="197"/>
      <c r="AD1637" s="197"/>
      <c r="AF1637" s="197"/>
      <c r="AH1637" s="197"/>
      <c r="AI1637" s="199"/>
      <c r="AK1637" s="234"/>
      <c r="AO1637" s="177"/>
      <c r="AP1637" s="201"/>
      <c r="AR1637" s="233"/>
    </row>
    <row r="1638" spans="4:44" s="181" customFormat="1">
      <c r="D1638" s="197"/>
      <c r="G1638" s="199"/>
      <c r="K1638" s="197"/>
      <c r="N1638" s="199"/>
      <c r="P1638" s="207"/>
      <c r="S1638" s="207"/>
      <c r="U1638" s="236"/>
      <c r="Z1638" s="197"/>
      <c r="AB1638" s="197"/>
      <c r="AD1638" s="197"/>
      <c r="AF1638" s="197"/>
      <c r="AH1638" s="197"/>
      <c r="AI1638" s="199"/>
      <c r="AK1638" s="234"/>
      <c r="AO1638" s="177"/>
      <c r="AP1638" s="201"/>
      <c r="AR1638" s="233"/>
    </row>
    <row r="1639" spans="4:44" s="181" customFormat="1">
      <c r="D1639" s="197"/>
      <c r="G1639" s="199"/>
      <c r="K1639" s="197"/>
      <c r="N1639" s="199"/>
      <c r="P1639" s="207"/>
      <c r="S1639" s="207"/>
      <c r="U1639" s="236"/>
      <c r="Z1639" s="197"/>
      <c r="AB1639" s="197"/>
      <c r="AD1639" s="197"/>
      <c r="AF1639" s="197"/>
      <c r="AH1639" s="197"/>
      <c r="AI1639" s="199"/>
      <c r="AK1639" s="234"/>
      <c r="AO1639" s="177"/>
      <c r="AP1639" s="201"/>
      <c r="AR1639" s="233"/>
    </row>
    <row r="1640" spans="4:44" s="181" customFormat="1">
      <c r="D1640" s="197"/>
      <c r="G1640" s="199"/>
      <c r="K1640" s="197"/>
      <c r="N1640" s="199"/>
      <c r="P1640" s="207"/>
      <c r="S1640" s="207"/>
      <c r="U1640" s="236"/>
      <c r="Z1640" s="197"/>
      <c r="AB1640" s="197"/>
      <c r="AD1640" s="197"/>
      <c r="AF1640" s="197"/>
      <c r="AH1640" s="197"/>
      <c r="AI1640" s="199"/>
      <c r="AK1640" s="234"/>
      <c r="AO1640" s="177"/>
      <c r="AP1640" s="201"/>
      <c r="AR1640" s="233"/>
    </row>
    <row r="1641" spans="4:44" s="181" customFormat="1">
      <c r="D1641" s="197"/>
      <c r="G1641" s="199"/>
      <c r="K1641" s="197"/>
      <c r="N1641" s="199"/>
      <c r="P1641" s="207"/>
      <c r="S1641" s="207"/>
      <c r="U1641" s="236"/>
      <c r="Z1641" s="197"/>
      <c r="AB1641" s="197"/>
      <c r="AD1641" s="197"/>
      <c r="AF1641" s="197"/>
      <c r="AH1641" s="197"/>
      <c r="AI1641" s="199"/>
      <c r="AK1641" s="234"/>
      <c r="AO1641" s="177"/>
      <c r="AP1641" s="201"/>
      <c r="AR1641" s="233"/>
    </row>
    <row r="1642" spans="4:44" s="181" customFormat="1">
      <c r="D1642" s="197"/>
      <c r="G1642" s="199"/>
      <c r="K1642" s="197"/>
      <c r="N1642" s="199"/>
      <c r="P1642" s="207"/>
      <c r="S1642" s="207"/>
      <c r="U1642" s="236"/>
      <c r="Z1642" s="197"/>
      <c r="AB1642" s="197"/>
      <c r="AD1642" s="197"/>
      <c r="AF1642" s="197"/>
      <c r="AH1642" s="197"/>
      <c r="AI1642" s="199"/>
      <c r="AK1642" s="234"/>
      <c r="AO1642" s="177"/>
      <c r="AP1642" s="201"/>
      <c r="AR1642" s="233"/>
    </row>
    <row r="1643" spans="4:44" s="181" customFormat="1">
      <c r="D1643" s="197"/>
      <c r="G1643" s="199"/>
      <c r="K1643" s="197"/>
      <c r="N1643" s="199"/>
      <c r="P1643" s="207"/>
      <c r="S1643" s="207"/>
      <c r="U1643" s="236"/>
      <c r="Z1643" s="197"/>
      <c r="AB1643" s="197"/>
      <c r="AD1643" s="197"/>
      <c r="AF1643" s="197"/>
      <c r="AH1643" s="197"/>
      <c r="AI1643" s="199"/>
      <c r="AK1643" s="234"/>
      <c r="AO1643" s="177"/>
      <c r="AP1643" s="201"/>
      <c r="AR1643" s="233"/>
    </row>
    <row r="1644" spans="4:44" s="181" customFormat="1">
      <c r="D1644" s="197"/>
      <c r="G1644" s="199"/>
      <c r="K1644" s="197"/>
      <c r="N1644" s="199"/>
      <c r="P1644" s="207"/>
      <c r="S1644" s="207"/>
      <c r="U1644" s="236"/>
      <c r="Z1644" s="197"/>
      <c r="AB1644" s="197"/>
      <c r="AD1644" s="197"/>
      <c r="AF1644" s="197"/>
      <c r="AH1644" s="197"/>
      <c r="AI1644" s="199"/>
      <c r="AK1644" s="234"/>
      <c r="AO1644" s="177"/>
      <c r="AP1644" s="201"/>
      <c r="AR1644" s="233"/>
    </row>
    <row r="1645" spans="4:44" s="181" customFormat="1">
      <c r="D1645" s="197"/>
      <c r="G1645" s="199"/>
      <c r="K1645" s="197"/>
      <c r="N1645" s="199"/>
      <c r="P1645" s="207"/>
      <c r="S1645" s="207"/>
      <c r="U1645" s="236"/>
      <c r="Z1645" s="197"/>
      <c r="AB1645" s="197"/>
      <c r="AD1645" s="197"/>
      <c r="AF1645" s="197"/>
      <c r="AH1645" s="197"/>
      <c r="AI1645" s="199"/>
      <c r="AK1645" s="234"/>
      <c r="AO1645" s="177"/>
      <c r="AP1645" s="201"/>
      <c r="AR1645" s="233"/>
    </row>
    <row r="1646" spans="4:44" s="181" customFormat="1">
      <c r="D1646" s="197"/>
      <c r="G1646" s="199"/>
      <c r="K1646" s="197"/>
      <c r="N1646" s="199"/>
      <c r="P1646" s="207"/>
      <c r="S1646" s="207"/>
      <c r="U1646" s="236"/>
      <c r="Z1646" s="197"/>
      <c r="AB1646" s="197"/>
      <c r="AD1646" s="197"/>
      <c r="AF1646" s="197"/>
      <c r="AH1646" s="197"/>
      <c r="AI1646" s="199"/>
      <c r="AK1646" s="234"/>
      <c r="AO1646" s="177"/>
      <c r="AP1646" s="201"/>
      <c r="AR1646" s="233"/>
    </row>
    <row r="1647" spans="4:44" s="181" customFormat="1">
      <c r="D1647" s="197"/>
      <c r="G1647" s="199"/>
      <c r="K1647" s="197"/>
      <c r="N1647" s="199"/>
      <c r="P1647" s="207"/>
      <c r="S1647" s="207"/>
      <c r="U1647" s="236"/>
      <c r="Z1647" s="197"/>
      <c r="AB1647" s="197"/>
      <c r="AD1647" s="197"/>
      <c r="AF1647" s="197"/>
      <c r="AH1647" s="197"/>
      <c r="AI1647" s="199"/>
      <c r="AK1647" s="234"/>
      <c r="AO1647" s="177"/>
      <c r="AP1647" s="201"/>
      <c r="AR1647" s="233"/>
    </row>
    <row r="1648" spans="4:44" s="181" customFormat="1">
      <c r="D1648" s="197"/>
      <c r="G1648" s="199"/>
      <c r="K1648" s="197"/>
      <c r="N1648" s="199"/>
      <c r="P1648" s="207"/>
      <c r="S1648" s="207"/>
      <c r="U1648" s="236"/>
      <c r="Z1648" s="197"/>
      <c r="AB1648" s="197"/>
      <c r="AD1648" s="197"/>
      <c r="AF1648" s="197"/>
      <c r="AH1648" s="197"/>
      <c r="AI1648" s="199"/>
      <c r="AK1648" s="234"/>
      <c r="AO1648" s="177"/>
      <c r="AP1648" s="201"/>
      <c r="AR1648" s="233"/>
    </row>
    <row r="1649" spans="4:44" s="181" customFormat="1">
      <c r="D1649" s="197"/>
      <c r="G1649" s="199"/>
      <c r="K1649" s="197"/>
      <c r="N1649" s="199"/>
      <c r="P1649" s="207"/>
      <c r="S1649" s="207"/>
      <c r="U1649" s="236"/>
      <c r="Z1649" s="197"/>
      <c r="AB1649" s="197"/>
      <c r="AD1649" s="197"/>
      <c r="AF1649" s="197"/>
      <c r="AH1649" s="197"/>
      <c r="AI1649" s="199"/>
      <c r="AK1649" s="234"/>
      <c r="AO1649" s="177"/>
      <c r="AP1649" s="201"/>
      <c r="AR1649" s="233"/>
    </row>
    <row r="1650" spans="4:44" s="181" customFormat="1">
      <c r="D1650" s="197"/>
      <c r="G1650" s="199"/>
      <c r="K1650" s="197"/>
      <c r="N1650" s="199"/>
      <c r="P1650" s="207"/>
      <c r="S1650" s="207"/>
      <c r="U1650" s="236"/>
      <c r="Z1650" s="197"/>
      <c r="AB1650" s="197"/>
      <c r="AD1650" s="197"/>
      <c r="AF1650" s="197"/>
      <c r="AH1650" s="197"/>
      <c r="AI1650" s="199"/>
      <c r="AK1650" s="234"/>
      <c r="AO1650" s="177"/>
      <c r="AP1650" s="201"/>
      <c r="AR1650" s="233"/>
    </row>
    <row r="1651" spans="4:44" s="181" customFormat="1">
      <c r="D1651" s="197"/>
      <c r="G1651" s="199"/>
      <c r="K1651" s="197"/>
      <c r="N1651" s="199"/>
      <c r="P1651" s="207"/>
      <c r="S1651" s="207"/>
      <c r="U1651" s="236"/>
      <c r="Z1651" s="197"/>
      <c r="AB1651" s="197"/>
      <c r="AD1651" s="197"/>
      <c r="AF1651" s="197"/>
      <c r="AH1651" s="197"/>
      <c r="AI1651" s="199"/>
      <c r="AK1651" s="234"/>
      <c r="AO1651" s="177"/>
      <c r="AP1651" s="201"/>
      <c r="AR1651" s="233"/>
    </row>
    <row r="1652" spans="4:44" s="181" customFormat="1">
      <c r="D1652" s="197"/>
      <c r="G1652" s="199"/>
      <c r="K1652" s="197"/>
      <c r="N1652" s="199"/>
      <c r="P1652" s="207"/>
      <c r="S1652" s="207"/>
      <c r="U1652" s="236"/>
      <c r="Z1652" s="197"/>
      <c r="AB1652" s="197"/>
      <c r="AD1652" s="197"/>
      <c r="AF1652" s="197"/>
      <c r="AH1652" s="197"/>
      <c r="AI1652" s="199"/>
      <c r="AK1652" s="234"/>
      <c r="AO1652" s="177"/>
      <c r="AP1652" s="201"/>
      <c r="AR1652" s="233"/>
    </row>
    <row r="1653" spans="4:44" s="181" customFormat="1">
      <c r="D1653" s="197"/>
      <c r="G1653" s="199"/>
      <c r="K1653" s="197"/>
      <c r="N1653" s="199"/>
      <c r="P1653" s="207"/>
      <c r="S1653" s="207"/>
      <c r="U1653" s="236"/>
      <c r="Z1653" s="197"/>
      <c r="AB1653" s="197"/>
      <c r="AD1653" s="197"/>
      <c r="AF1653" s="197"/>
      <c r="AH1653" s="197"/>
      <c r="AI1653" s="199"/>
      <c r="AK1653" s="234"/>
      <c r="AO1653" s="177"/>
      <c r="AP1653" s="201"/>
      <c r="AR1653" s="233"/>
    </row>
    <row r="1654" spans="4:44" s="181" customFormat="1">
      <c r="D1654" s="197"/>
      <c r="G1654" s="199"/>
      <c r="K1654" s="197"/>
      <c r="N1654" s="199"/>
      <c r="P1654" s="207"/>
      <c r="S1654" s="207"/>
      <c r="U1654" s="236"/>
      <c r="Z1654" s="197"/>
      <c r="AB1654" s="197"/>
      <c r="AD1654" s="197"/>
      <c r="AF1654" s="197"/>
      <c r="AH1654" s="197"/>
      <c r="AI1654" s="199"/>
      <c r="AK1654" s="234"/>
      <c r="AO1654" s="177"/>
      <c r="AP1654" s="201"/>
      <c r="AR1654" s="233"/>
    </row>
    <row r="1655" spans="4:44" s="181" customFormat="1">
      <c r="D1655" s="197"/>
      <c r="G1655" s="199"/>
      <c r="K1655" s="197"/>
      <c r="N1655" s="199"/>
      <c r="P1655" s="207"/>
      <c r="S1655" s="207"/>
      <c r="U1655" s="236"/>
      <c r="Z1655" s="197"/>
      <c r="AB1655" s="197"/>
      <c r="AD1655" s="197"/>
      <c r="AF1655" s="197"/>
      <c r="AH1655" s="197"/>
      <c r="AI1655" s="199"/>
      <c r="AK1655" s="234"/>
      <c r="AO1655" s="177"/>
      <c r="AP1655" s="201"/>
      <c r="AR1655" s="233"/>
    </row>
    <row r="1656" spans="4:44" s="181" customFormat="1">
      <c r="D1656" s="197"/>
      <c r="G1656" s="199"/>
      <c r="K1656" s="197"/>
      <c r="N1656" s="199"/>
      <c r="P1656" s="207"/>
      <c r="S1656" s="207"/>
      <c r="U1656" s="236"/>
      <c r="Z1656" s="197"/>
      <c r="AB1656" s="197"/>
      <c r="AD1656" s="197"/>
      <c r="AF1656" s="197"/>
      <c r="AH1656" s="197"/>
      <c r="AI1656" s="199"/>
      <c r="AK1656" s="234"/>
      <c r="AO1656" s="177"/>
      <c r="AP1656" s="201"/>
      <c r="AR1656" s="233"/>
    </row>
    <row r="1657" spans="4:44" s="181" customFormat="1">
      <c r="D1657" s="197"/>
      <c r="G1657" s="199"/>
      <c r="K1657" s="197"/>
      <c r="N1657" s="199"/>
      <c r="P1657" s="207"/>
      <c r="S1657" s="207"/>
      <c r="U1657" s="236"/>
      <c r="Z1657" s="197"/>
      <c r="AB1657" s="197"/>
      <c r="AD1657" s="197"/>
      <c r="AF1657" s="197"/>
      <c r="AH1657" s="197"/>
      <c r="AI1657" s="199"/>
      <c r="AK1657" s="234"/>
      <c r="AO1657" s="177"/>
      <c r="AP1657" s="201"/>
      <c r="AR1657" s="233"/>
    </row>
    <row r="1658" spans="4:44" s="181" customFormat="1">
      <c r="D1658" s="197"/>
      <c r="G1658" s="199"/>
      <c r="K1658" s="197"/>
      <c r="N1658" s="199"/>
      <c r="P1658" s="207"/>
      <c r="S1658" s="207"/>
      <c r="U1658" s="236"/>
      <c r="Z1658" s="197"/>
      <c r="AB1658" s="197"/>
      <c r="AD1658" s="197"/>
      <c r="AF1658" s="197"/>
      <c r="AH1658" s="197"/>
      <c r="AI1658" s="199"/>
      <c r="AK1658" s="234"/>
      <c r="AO1658" s="177"/>
      <c r="AP1658" s="201"/>
      <c r="AR1658" s="233"/>
    </row>
    <row r="1659" spans="4:44" s="181" customFormat="1">
      <c r="D1659" s="197"/>
      <c r="G1659" s="199"/>
      <c r="K1659" s="197"/>
      <c r="N1659" s="199"/>
      <c r="P1659" s="207"/>
      <c r="S1659" s="207"/>
      <c r="U1659" s="236"/>
      <c r="Z1659" s="197"/>
      <c r="AB1659" s="197"/>
      <c r="AD1659" s="197"/>
      <c r="AF1659" s="197"/>
      <c r="AH1659" s="197"/>
      <c r="AI1659" s="199"/>
      <c r="AK1659" s="234"/>
      <c r="AO1659" s="177"/>
      <c r="AP1659" s="201"/>
      <c r="AR1659" s="233"/>
    </row>
    <row r="1660" spans="4:44" s="181" customFormat="1">
      <c r="D1660" s="197"/>
      <c r="G1660" s="199"/>
      <c r="K1660" s="197"/>
      <c r="N1660" s="199"/>
      <c r="P1660" s="207"/>
      <c r="S1660" s="207"/>
      <c r="U1660" s="236"/>
      <c r="Z1660" s="197"/>
      <c r="AB1660" s="197"/>
      <c r="AD1660" s="197"/>
      <c r="AF1660" s="197"/>
      <c r="AH1660" s="197"/>
      <c r="AI1660" s="199"/>
      <c r="AK1660" s="234"/>
      <c r="AO1660" s="177"/>
      <c r="AP1660" s="201"/>
      <c r="AR1660" s="233"/>
    </row>
    <row r="1661" spans="4:44" s="181" customFormat="1">
      <c r="D1661" s="197"/>
      <c r="G1661" s="199"/>
      <c r="K1661" s="197"/>
      <c r="N1661" s="199"/>
      <c r="P1661" s="207"/>
      <c r="S1661" s="207"/>
      <c r="U1661" s="236"/>
      <c r="Z1661" s="197"/>
      <c r="AB1661" s="197"/>
      <c r="AD1661" s="197"/>
      <c r="AF1661" s="197"/>
      <c r="AH1661" s="197"/>
      <c r="AI1661" s="199"/>
      <c r="AK1661" s="234"/>
      <c r="AO1661" s="177"/>
      <c r="AP1661" s="201"/>
      <c r="AR1661" s="233"/>
    </row>
    <row r="1662" spans="4:44" s="181" customFormat="1">
      <c r="D1662" s="197"/>
      <c r="G1662" s="199"/>
      <c r="K1662" s="197"/>
      <c r="N1662" s="199"/>
      <c r="P1662" s="207"/>
      <c r="S1662" s="207"/>
      <c r="U1662" s="236"/>
      <c r="Z1662" s="197"/>
      <c r="AB1662" s="197"/>
      <c r="AD1662" s="197"/>
      <c r="AF1662" s="197"/>
      <c r="AH1662" s="197"/>
      <c r="AI1662" s="199"/>
      <c r="AK1662" s="234"/>
      <c r="AO1662" s="177"/>
      <c r="AP1662" s="201"/>
      <c r="AR1662" s="233"/>
    </row>
    <row r="1663" spans="4:44" s="181" customFormat="1">
      <c r="D1663" s="197"/>
      <c r="G1663" s="199"/>
      <c r="K1663" s="197"/>
      <c r="N1663" s="199"/>
      <c r="P1663" s="207"/>
      <c r="S1663" s="207"/>
      <c r="U1663" s="236"/>
      <c r="Z1663" s="197"/>
      <c r="AB1663" s="197"/>
      <c r="AD1663" s="197"/>
      <c r="AF1663" s="197"/>
      <c r="AH1663" s="197"/>
      <c r="AI1663" s="199"/>
      <c r="AK1663" s="234"/>
      <c r="AO1663" s="177"/>
      <c r="AP1663" s="201"/>
      <c r="AR1663" s="233"/>
    </row>
    <row r="1664" spans="4:44" s="181" customFormat="1">
      <c r="D1664" s="197"/>
      <c r="G1664" s="199"/>
      <c r="K1664" s="197"/>
      <c r="N1664" s="199"/>
      <c r="P1664" s="207"/>
      <c r="S1664" s="207"/>
      <c r="U1664" s="236"/>
      <c r="Z1664" s="197"/>
      <c r="AB1664" s="197"/>
      <c r="AD1664" s="197"/>
      <c r="AF1664" s="197"/>
      <c r="AH1664" s="197"/>
      <c r="AI1664" s="199"/>
      <c r="AK1664" s="234"/>
      <c r="AO1664" s="177"/>
      <c r="AP1664" s="201"/>
      <c r="AR1664" s="233"/>
    </row>
    <row r="1665" spans="4:44" s="181" customFormat="1">
      <c r="D1665" s="197"/>
      <c r="G1665" s="199"/>
      <c r="K1665" s="197"/>
      <c r="N1665" s="199"/>
      <c r="P1665" s="207"/>
      <c r="S1665" s="207"/>
      <c r="U1665" s="236"/>
      <c r="Z1665" s="197"/>
      <c r="AB1665" s="197"/>
      <c r="AD1665" s="197"/>
      <c r="AF1665" s="197"/>
      <c r="AH1665" s="197"/>
      <c r="AI1665" s="199"/>
      <c r="AK1665" s="234"/>
      <c r="AO1665" s="177"/>
      <c r="AP1665" s="201"/>
      <c r="AR1665" s="233"/>
    </row>
    <row r="1666" spans="4:44" s="181" customFormat="1">
      <c r="D1666" s="197"/>
      <c r="G1666" s="199"/>
      <c r="K1666" s="197"/>
      <c r="N1666" s="199"/>
      <c r="P1666" s="207"/>
      <c r="S1666" s="207"/>
      <c r="U1666" s="236"/>
      <c r="Z1666" s="197"/>
      <c r="AB1666" s="197"/>
      <c r="AD1666" s="197"/>
      <c r="AF1666" s="197"/>
      <c r="AH1666" s="197"/>
      <c r="AI1666" s="199"/>
      <c r="AK1666" s="234"/>
      <c r="AO1666" s="177"/>
      <c r="AP1666" s="201"/>
      <c r="AR1666" s="233"/>
    </row>
    <row r="1667" spans="4:44" s="181" customFormat="1">
      <c r="D1667" s="197"/>
      <c r="G1667" s="199"/>
      <c r="K1667" s="197"/>
      <c r="N1667" s="199"/>
      <c r="P1667" s="207"/>
      <c r="S1667" s="207"/>
      <c r="U1667" s="236"/>
      <c r="Z1667" s="197"/>
      <c r="AB1667" s="197"/>
      <c r="AD1667" s="197"/>
      <c r="AF1667" s="197"/>
      <c r="AH1667" s="197"/>
      <c r="AI1667" s="199"/>
      <c r="AK1667" s="234"/>
      <c r="AO1667" s="177"/>
      <c r="AP1667" s="201"/>
      <c r="AR1667" s="233"/>
    </row>
    <row r="1668" spans="4:44" s="181" customFormat="1">
      <c r="D1668" s="197"/>
      <c r="G1668" s="199"/>
      <c r="K1668" s="197"/>
      <c r="N1668" s="199"/>
      <c r="P1668" s="207"/>
      <c r="S1668" s="207"/>
      <c r="U1668" s="236"/>
      <c r="Z1668" s="197"/>
      <c r="AB1668" s="197"/>
      <c r="AD1668" s="197"/>
      <c r="AF1668" s="197"/>
      <c r="AH1668" s="197"/>
      <c r="AI1668" s="199"/>
      <c r="AK1668" s="234"/>
      <c r="AO1668" s="177"/>
      <c r="AP1668" s="201"/>
      <c r="AR1668" s="233"/>
    </row>
    <row r="1669" spans="4:44" s="181" customFormat="1">
      <c r="D1669" s="197"/>
      <c r="G1669" s="199"/>
      <c r="K1669" s="197"/>
      <c r="N1669" s="199"/>
      <c r="P1669" s="207"/>
      <c r="S1669" s="207"/>
      <c r="U1669" s="236"/>
      <c r="Z1669" s="197"/>
      <c r="AB1669" s="197"/>
      <c r="AD1669" s="197"/>
      <c r="AF1669" s="197"/>
      <c r="AH1669" s="197"/>
      <c r="AI1669" s="199"/>
      <c r="AK1669" s="234"/>
      <c r="AO1669" s="177"/>
      <c r="AP1669" s="201"/>
      <c r="AR1669" s="233"/>
    </row>
    <row r="1670" spans="4:44" s="181" customFormat="1">
      <c r="D1670" s="197"/>
      <c r="G1670" s="199"/>
      <c r="K1670" s="197"/>
      <c r="N1670" s="199"/>
      <c r="P1670" s="207"/>
      <c r="S1670" s="207"/>
      <c r="U1670" s="236"/>
      <c r="Z1670" s="197"/>
      <c r="AB1670" s="197"/>
      <c r="AD1670" s="197"/>
      <c r="AF1670" s="197"/>
      <c r="AH1670" s="197"/>
      <c r="AI1670" s="199"/>
      <c r="AK1670" s="234"/>
      <c r="AO1670" s="177"/>
      <c r="AP1670" s="201"/>
      <c r="AR1670" s="233"/>
    </row>
    <row r="1671" spans="4:44" s="181" customFormat="1">
      <c r="D1671" s="197"/>
      <c r="G1671" s="199"/>
      <c r="K1671" s="197"/>
      <c r="N1671" s="199"/>
      <c r="P1671" s="207"/>
      <c r="S1671" s="207"/>
      <c r="U1671" s="236"/>
      <c r="Z1671" s="197"/>
      <c r="AB1671" s="197"/>
      <c r="AD1671" s="197"/>
      <c r="AF1671" s="197"/>
      <c r="AH1671" s="197"/>
      <c r="AI1671" s="199"/>
      <c r="AK1671" s="234"/>
      <c r="AO1671" s="177"/>
      <c r="AP1671" s="201"/>
      <c r="AR1671" s="233"/>
    </row>
    <row r="1672" spans="4:44" s="181" customFormat="1">
      <c r="D1672" s="197"/>
      <c r="G1672" s="199"/>
      <c r="K1672" s="197"/>
      <c r="N1672" s="199"/>
      <c r="P1672" s="207"/>
      <c r="S1672" s="207"/>
      <c r="U1672" s="236"/>
      <c r="Z1672" s="197"/>
      <c r="AB1672" s="197"/>
      <c r="AD1672" s="197"/>
      <c r="AF1672" s="197"/>
      <c r="AH1672" s="197"/>
      <c r="AI1672" s="199"/>
      <c r="AK1672" s="234"/>
      <c r="AO1672" s="177"/>
      <c r="AP1672" s="201"/>
      <c r="AR1672" s="233"/>
    </row>
    <row r="1673" spans="4:44" s="181" customFormat="1">
      <c r="D1673" s="197"/>
      <c r="G1673" s="199"/>
      <c r="K1673" s="197"/>
      <c r="N1673" s="199"/>
      <c r="P1673" s="207"/>
      <c r="S1673" s="207"/>
      <c r="U1673" s="236"/>
      <c r="Z1673" s="197"/>
      <c r="AB1673" s="197"/>
      <c r="AD1673" s="197"/>
      <c r="AF1673" s="197"/>
      <c r="AH1673" s="197"/>
      <c r="AI1673" s="199"/>
      <c r="AK1673" s="234"/>
      <c r="AO1673" s="177"/>
      <c r="AP1673" s="201"/>
      <c r="AR1673" s="233"/>
    </row>
    <row r="1674" spans="4:44" s="181" customFormat="1">
      <c r="D1674" s="197"/>
      <c r="G1674" s="199"/>
      <c r="K1674" s="197"/>
      <c r="N1674" s="199"/>
      <c r="P1674" s="207"/>
      <c r="S1674" s="207"/>
      <c r="U1674" s="236"/>
      <c r="Z1674" s="197"/>
      <c r="AB1674" s="197"/>
      <c r="AD1674" s="197"/>
      <c r="AF1674" s="197"/>
      <c r="AH1674" s="197"/>
      <c r="AI1674" s="199"/>
      <c r="AK1674" s="234"/>
      <c r="AO1674" s="177"/>
      <c r="AP1674" s="201"/>
      <c r="AR1674" s="233"/>
    </row>
    <row r="1675" spans="4:44" s="181" customFormat="1">
      <c r="D1675" s="197"/>
      <c r="G1675" s="199"/>
      <c r="K1675" s="197"/>
      <c r="N1675" s="199"/>
      <c r="P1675" s="207"/>
      <c r="S1675" s="207"/>
      <c r="U1675" s="236"/>
      <c r="Z1675" s="197"/>
      <c r="AB1675" s="197"/>
      <c r="AD1675" s="197"/>
      <c r="AF1675" s="197"/>
      <c r="AH1675" s="197"/>
      <c r="AI1675" s="199"/>
      <c r="AK1675" s="234"/>
      <c r="AO1675" s="177"/>
      <c r="AP1675" s="201"/>
      <c r="AR1675" s="233"/>
    </row>
    <row r="1676" spans="4:44" s="181" customFormat="1">
      <c r="D1676" s="197"/>
      <c r="G1676" s="199"/>
      <c r="K1676" s="197"/>
      <c r="N1676" s="199"/>
      <c r="P1676" s="207"/>
      <c r="S1676" s="207"/>
      <c r="U1676" s="236"/>
      <c r="Z1676" s="197"/>
      <c r="AB1676" s="197"/>
      <c r="AD1676" s="197"/>
      <c r="AF1676" s="197"/>
      <c r="AH1676" s="197"/>
      <c r="AI1676" s="199"/>
      <c r="AK1676" s="234"/>
      <c r="AO1676" s="177"/>
      <c r="AP1676" s="201"/>
      <c r="AR1676" s="233"/>
    </row>
    <row r="1677" spans="4:44" s="181" customFormat="1">
      <c r="D1677" s="197"/>
      <c r="G1677" s="199"/>
      <c r="K1677" s="197"/>
      <c r="N1677" s="199"/>
      <c r="P1677" s="207"/>
      <c r="S1677" s="207"/>
      <c r="U1677" s="236"/>
      <c r="Z1677" s="197"/>
      <c r="AB1677" s="197"/>
      <c r="AD1677" s="197"/>
      <c r="AF1677" s="197"/>
      <c r="AH1677" s="197"/>
      <c r="AI1677" s="199"/>
      <c r="AK1677" s="234"/>
      <c r="AO1677" s="177"/>
      <c r="AP1677" s="201"/>
      <c r="AR1677" s="233"/>
    </row>
    <row r="1678" spans="4:44" s="181" customFormat="1">
      <c r="D1678" s="197"/>
      <c r="G1678" s="199"/>
      <c r="K1678" s="197"/>
      <c r="N1678" s="199"/>
      <c r="P1678" s="207"/>
      <c r="S1678" s="207"/>
      <c r="U1678" s="236"/>
      <c r="Z1678" s="197"/>
      <c r="AB1678" s="197"/>
      <c r="AD1678" s="197"/>
      <c r="AF1678" s="197"/>
      <c r="AH1678" s="197"/>
      <c r="AI1678" s="199"/>
      <c r="AK1678" s="234"/>
      <c r="AO1678" s="177"/>
      <c r="AP1678" s="201"/>
      <c r="AR1678" s="233"/>
    </row>
    <row r="1679" spans="4:44" s="181" customFormat="1">
      <c r="D1679" s="197"/>
      <c r="G1679" s="199"/>
      <c r="K1679" s="197"/>
      <c r="N1679" s="199"/>
      <c r="P1679" s="207"/>
      <c r="S1679" s="207"/>
      <c r="U1679" s="236"/>
      <c r="Z1679" s="197"/>
      <c r="AB1679" s="197"/>
      <c r="AD1679" s="197"/>
      <c r="AF1679" s="197"/>
      <c r="AH1679" s="197"/>
      <c r="AI1679" s="199"/>
      <c r="AK1679" s="234"/>
      <c r="AO1679" s="177"/>
      <c r="AP1679" s="201"/>
      <c r="AR1679" s="233"/>
    </row>
    <row r="1680" spans="4:44" s="181" customFormat="1">
      <c r="D1680" s="197"/>
      <c r="G1680" s="199"/>
      <c r="K1680" s="197"/>
      <c r="N1680" s="199"/>
      <c r="P1680" s="207"/>
      <c r="S1680" s="207"/>
      <c r="U1680" s="236"/>
      <c r="Z1680" s="197"/>
      <c r="AB1680" s="197"/>
      <c r="AD1680" s="197"/>
      <c r="AF1680" s="197"/>
      <c r="AH1680" s="197"/>
      <c r="AI1680" s="199"/>
      <c r="AK1680" s="234"/>
      <c r="AO1680" s="177"/>
      <c r="AP1680" s="201"/>
      <c r="AR1680" s="233"/>
    </row>
    <row r="1681" spans="4:44" s="181" customFormat="1">
      <c r="D1681" s="197"/>
      <c r="G1681" s="199"/>
      <c r="K1681" s="197"/>
      <c r="N1681" s="199"/>
      <c r="P1681" s="207"/>
      <c r="S1681" s="207"/>
      <c r="U1681" s="236"/>
      <c r="Z1681" s="197"/>
      <c r="AB1681" s="197"/>
      <c r="AD1681" s="197"/>
      <c r="AF1681" s="197"/>
      <c r="AH1681" s="197"/>
      <c r="AI1681" s="199"/>
      <c r="AK1681" s="234"/>
      <c r="AO1681" s="177"/>
      <c r="AP1681" s="201"/>
      <c r="AR1681" s="233"/>
    </row>
    <row r="1682" spans="4:44" s="181" customFormat="1">
      <c r="D1682" s="197"/>
      <c r="G1682" s="199"/>
      <c r="K1682" s="197"/>
      <c r="N1682" s="199"/>
      <c r="P1682" s="207"/>
      <c r="S1682" s="207"/>
      <c r="U1682" s="236"/>
      <c r="Z1682" s="197"/>
      <c r="AB1682" s="197"/>
      <c r="AD1682" s="197"/>
      <c r="AF1682" s="197"/>
      <c r="AH1682" s="197"/>
      <c r="AI1682" s="199"/>
      <c r="AK1682" s="234"/>
      <c r="AO1682" s="177"/>
      <c r="AP1682" s="201"/>
      <c r="AR1682" s="233"/>
    </row>
    <row r="1683" spans="4:44" s="181" customFormat="1">
      <c r="D1683" s="197"/>
      <c r="G1683" s="199"/>
      <c r="K1683" s="197"/>
      <c r="N1683" s="199"/>
      <c r="P1683" s="207"/>
      <c r="S1683" s="207"/>
      <c r="U1683" s="236"/>
      <c r="Z1683" s="197"/>
      <c r="AB1683" s="197"/>
      <c r="AD1683" s="197"/>
      <c r="AF1683" s="197"/>
      <c r="AH1683" s="197"/>
      <c r="AI1683" s="199"/>
      <c r="AK1683" s="234"/>
      <c r="AO1683" s="177"/>
      <c r="AP1683" s="201"/>
      <c r="AR1683" s="233"/>
    </row>
    <row r="1684" spans="4:44" s="181" customFormat="1">
      <c r="D1684" s="197"/>
      <c r="G1684" s="199"/>
      <c r="K1684" s="197"/>
      <c r="N1684" s="199"/>
      <c r="P1684" s="207"/>
      <c r="S1684" s="207"/>
      <c r="U1684" s="236"/>
      <c r="Z1684" s="197"/>
      <c r="AB1684" s="197"/>
      <c r="AD1684" s="197"/>
      <c r="AF1684" s="197"/>
      <c r="AH1684" s="197"/>
      <c r="AI1684" s="199"/>
      <c r="AK1684" s="234"/>
      <c r="AO1684" s="177"/>
      <c r="AP1684" s="201"/>
      <c r="AR1684" s="233"/>
    </row>
    <row r="1685" spans="4:44" s="181" customFormat="1">
      <c r="D1685" s="197"/>
      <c r="G1685" s="199"/>
      <c r="K1685" s="197"/>
      <c r="N1685" s="199"/>
      <c r="P1685" s="207"/>
      <c r="S1685" s="207"/>
      <c r="U1685" s="236"/>
      <c r="Z1685" s="197"/>
      <c r="AB1685" s="197"/>
      <c r="AD1685" s="197"/>
      <c r="AF1685" s="197"/>
      <c r="AH1685" s="197"/>
      <c r="AI1685" s="199"/>
      <c r="AK1685" s="234"/>
      <c r="AO1685" s="177"/>
      <c r="AP1685" s="201"/>
      <c r="AR1685" s="233"/>
    </row>
    <row r="1686" spans="4:44" s="181" customFormat="1">
      <c r="D1686" s="197"/>
      <c r="G1686" s="199"/>
      <c r="K1686" s="197"/>
      <c r="N1686" s="199"/>
      <c r="P1686" s="207"/>
      <c r="S1686" s="207"/>
      <c r="U1686" s="236"/>
      <c r="Z1686" s="197"/>
      <c r="AB1686" s="197"/>
      <c r="AD1686" s="197"/>
      <c r="AF1686" s="197"/>
      <c r="AH1686" s="197"/>
      <c r="AI1686" s="199"/>
      <c r="AK1686" s="234"/>
      <c r="AO1686" s="177"/>
      <c r="AP1686" s="201"/>
      <c r="AR1686" s="233"/>
    </row>
    <row r="1687" spans="4:44" s="181" customFormat="1">
      <c r="D1687" s="197"/>
      <c r="G1687" s="199"/>
      <c r="K1687" s="197"/>
      <c r="N1687" s="199"/>
      <c r="P1687" s="207"/>
      <c r="S1687" s="207"/>
      <c r="U1687" s="236"/>
      <c r="Z1687" s="197"/>
      <c r="AB1687" s="197"/>
      <c r="AD1687" s="197"/>
      <c r="AF1687" s="197"/>
      <c r="AH1687" s="197"/>
      <c r="AI1687" s="199"/>
      <c r="AK1687" s="234"/>
      <c r="AO1687" s="177"/>
      <c r="AP1687" s="201"/>
      <c r="AR1687" s="233"/>
    </row>
    <row r="1688" spans="4:44" s="181" customFormat="1">
      <c r="D1688" s="197"/>
      <c r="G1688" s="199"/>
      <c r="K1688" s="197"/>
      <c r="N1688" s="199"/>
      <c r="P1688" s="207"/>
      <c r="S1688" s="207"/>
      <c r="U1688" s="236"/>
      <c r="Z1688" s="197"/>
      <c r="AB1688" s="197"/>
      <c r="AD1688" s="197"/>
      <c r="AF1688" s="197"/>
      <c r="AH1688" s="197"/>
      <c r="AI1688" s="199"/>
      <c r="AK1688" s="234"/>
      <c r="AO1688" s="177"/>
      <c r="AP1688" s="201"/>
      <c r="AR1688" s="233"/>
    </row>
    <row r="1689" spans="4:44" s="181" customFormat="1">
      <c r="D1689" s="197"/>
      <c r="G1689" s="199"/>
      <c r="K1689" s="197"/>
      <c r="N1689" s="199"/>
      <c r="P1689" s="207"/>
      <c r="S1689" s="207"/>
      <c r="U1689" s="236"/>
      <c r="Z1689" s="197"/>
      <c r="AB1689" s="197"/>
      <c r="AD1689" s="197"/>
      <c r="AF1689" s="197"/>
      <c r="AH1689" s="197"/>
      <c r="AI1689" s="199"/>
      <c r="AK1689" s="234"/>
      <c r="AO1689" s="177"/>
      <c r="AP1689" s="201"/>
      <c r="AR1689" s="233"/>
    </row>
    <row r="1690" spans="4:44" s="181" customFormat="1">
      <c r="D1690" s="197"/>
      <c r="G1690" s="199"/>
      <c r="K1690" s="197"/>
      <c r="N1690" s="199"/>
      <c r="P1690" s="207"/>
      <c r="S1690" s="207"/>
      <c r="U1690" s="236"/>
      <c r="Z1690" s="197"/>
      <c r="AB1690" s="197"/>
      <c r="AD1690" s="197"/>
      <c r="AF1690" s="197"/>
      <c r="AH1690" s="197"/>
      <c r="AI1690" s="199"/>
      <c r="AK1690" s="234"/>
      <c r="AO1690" s="177"/>
      <c r="AP1690" s="201"/>
      <c r="AR1690" s="233"/>
    </row>
    <row r="1691" spans="4:44" s="181" customFormat="1">
      <c r="D1691" s="197"/>
      <c r="G1691" s="199"/>
      <c r="K1691" s="197"/>
      <c r="N1691" s="199"/>
      <c r="P1691" s="207"/>
      <c r="S1691" s="207"/>
      <c r="U1691" s="236"/>
      <c r="Z1691" s="197"/>
      <c r="AB1691" s="197"/>
      <c r="AD1691" s="197"/>
      <c r="AF1691" s="197"/>
      <c r="AH1691" s="197"/>
      <c r="AI1691" s="199"/>
      <c r="AK1691" s="234"/>
      <c r="AO1691" s="177"/>
      <c r="AP1691" s="201"/>
      <c r="AR1691" s="233"/>
    </row>
    <row r="1692" spans="4:44" s="181" customFormat="1">
      <c r="D1692" s="197"/>
      <c r="G1692" s="199"/>
      <c r="K1692" s="197"/>
      <c r="N1692" s="199"/>
      <c r="P1692" s="207"/>
      <c r="S1692" s="207"/>
      <c r="U1692" s="236"/>
      <c r="Z1692" s="197"/>
      <c r="AB1692" s="197"/>
      <c r="AD1692" s="197"/>
      <c r="AF1692" s="197"/>
      <c r="AH1692" s="197"/>
      <c r="AI1692" s="199"/>
      <c r="AK1692" s="234"/>
      <c r="AO1692" s="177"/>
      <c r="AP1692" s="201"/>
      <c r="AR1692" s="233"/>
    </row>
    <row r="1693" spans="4:44" s="181" customFormat="1">
      <c r="D1693" s="197"/>
      <c r="G1693" s="199"/>
      <c r="K1693" s="197"/>
      <c r="N1693" s="199"/>
      <c r="P1693" s="207"/>
      <c r="S1693" s="207"/>
      <c r="U1693" s="236"/>
      <c r="Z1693" s="197"/>
      <c r="AB1693" s="197"/>
      <c r="AD1693" s="197"/>
      <c r="AF1693" s="197"/>
      <c r="AH1693" s="197"/>
      <c r="AI1693" s="199"/>
      <c r="AK1693" s="234"/>
      <c r="AO1693" s="177"/>
      <c r="AP1693" s="201"/>
      <c r="AR1693" s="233"/>
    </row>
    <row r="1694" spans="4:44" s="181" customFormat="1">
      <c r="D1694" s="197"/>
      <c r="G1694" s="199"/>
      <c r="K1694" s="197"/>
      <c r="N1694" s="199"/>
      <c r="P1694" s="207"/>
      <c r="S1694" s="207"/>
      <c r="U1694" s="236"/>
      <c r="Z1694" s="197"/>
      <c r="AB1694" s="197"/>
      <c r="AD1694" s="197"/>
      <c r="AF1694" s="197"/>
      <c r="AH1694" s="197"/>
      <c r="AI1694" s="199"/>
      <c r="AK1694" s="234"/>
      <c r="AO1694" s="177"/>
      <c r="AP1694" s="201"/>
      <c r="AR1694" s="233"/>
    </row>
    <row r="1695" spans="4:44" s="181" customFormat="1">
      <c r="D1695" s="197"/>
      <c r="G1695" s="199"/>
      <c r="K1695" s="197"/>
      <c r="N1695" s="199"/>
      <c r="P1695" s="207"/>
      <c r="S1695" s="207"/>
      <c r="U1695" s="236"/>
      <c r="Z1695" s="197"/>
      <c r="AB1695" s="197"/>
      <c r="AD1695" s="197"/>
      <c r="AF1695" s="197"/>
      <c r="AH1695" s="197"/>
      <c r="AI1695" s="199"/>
      <c r="AK1695" s="234"/>
      <c r="AO1695" s="177"/>
      <c r="AP1695" s="201"/>
      <c r="AR1695" s="233"/>
    </row>
    <row r="1696" spans="4:44" s="181" customFormat="1">
      <c r="D1696" s="197"/>
      <c r="G1696" s="199"/>
      <c r="K1696" s="197"/>
      <c r="N1696" s="199"/>
      <c r="P1696" s="207"/>
      <c r="S1696" s="207"/>
      <c r="U1696" s="236"/>
      <c r="Z1696" s="197"/>
      <c r="AB1696" s="197"/>
      <c r="AD1696" s="197"/>
      <c r="AF1696" s="197"/>
      <c r="AH1696" s="197"/>
      <c r="AI1696" s="199"/>
      <c r="AK1696" s="234"/>
      <c r="AO1696" s="177"/>
      <c r="AP1696" s="201"/>
      <c r="AR1696" s="233"/>
    </row>
    <row r="1697" spans="4:44" s="181" customFormat="1">
      <c r="D1697" s="197"/>
      <c r="G1697" s="199"/>
      <c r="K1697" s="197"/>
      <c r="N1697" s="199"/>
      <c r="P1697" s="207"/>
      <c r="S1697" s="207"/>
      <c r="U1697" s="236"/>
      <c r="Z1697" s="197"/>
      <c r="AB1697" s="197"/>
      <c r="AD1697" s="197"/>
      <c r="AF1697" s="197"/>
      <c r="AH1697" s="197"/>
      <c r="AI1697" s="199"/>
      <c r="AK1697" s="234"/>
      <c r="AO1697" s="177"/>
      <c r="AP1697" s="201"/>
      <c r="AR1697" s="233"/>
    </row>
    <row r="1698" spans="4:44" s="181" customFormat="1">
      <c r="D1698" s="197"/>
      <c r="G1698" s="199"/>
      <c r="K1698" s="197"/>
      <c r="N1698" s="199"/>
      <c r="P1698" s="207"/>
      <c r="S1698" s="207"/>
      <c r="U1698" s="236"/>
      <c r="Z1698" s="197"/>
      <c r="AB1698" s="197"/>
      <c r="AD1698" s="197"/>
      <c r="AF1698" s="197"/>
      <c r="AH1698" s="197"/>
      <c r="AI1698" s="199"/>
      <c r="AK1698" s="234"/>
      <c r="AO1698" s="177"/>
      <c r="AP1698" s="201"/>
      <c r="AR1698" s="233"/>
    </row>
    <row r="1699" spans="4:44" s="181" customFormat="1">
      <c r="D1699" s="197"/>
      <c r="G1699" s="199"/>
      <c r="K1699" s="197"/>
      <c r="N1699" s="199"/>
      <c r="P1699" s="207"/>
      <c r="S1699" s="207"/>
      <c r="U1699" s="236"/>
      <c r="Z1699" s="197"/>
      <c r="AB1699" s="197"/>
      <c r="AD1699" s="197"/>
      <c r="AF1699" s="197"/>
      <c r="AH1699" s="197"/>
      <c r="AI1699" s="199"/>
      <c r="AK1699" s="234"/>
      <c r="AO1699" s="177"/>
      <c r="AP1699" s="201"/>
      <c r="AR1699" s="233"/>
    </row>
    <row r="1700" spans="4:44" s="181" customFormat="1">
      <c r="D1700" s="197"/>
      <c r="G1700" s="199"/>
      <c r="K1700" s="197"/>
      <c r="N1700" s="199"/>
      <c r="P1700" s="207"/>
      <c r="S1700" s="207"/>
      <c r="U1700" s="236"/>
      <c r="Z1700" s="197"/>
      <c r="AB1700" s="197"/>
      <c r="AD1700" s="197"/>
      <c r="AF1700" s="197"/>
      <c r="AH1700" s="197"/>
      <c r="AI1700" s="199"/>
      <c r="AK1700" s="234"/>
      <c r="AO1700" s="177"/>
      <c r="AP1700" s="201"/>
      <c r="AR1700" s="233"/>
    </row>
    <row r="1701" spans="4:44" s="181" customFormat="1">
      <c r="D1701" s="197"/>
      <c r="G1701" s="199"/>
      <c r="K1701" s="197"/>
      <c r="N1701" s="199"/>
      <c r="P1701" s="207"/>
      <c r="S1701" s="207"/>
      <c r="U1701" s="236"/>
      <c r="Z1701" s="197"/>
      <c r="AB1701" s="197"/>
      <c r="AD1701" s="197"/>
      <c r="AF1701" s="197"/>
      <c r="AH1701" s="197"/>
      <c r="AI1701" s="199"/>
      <c r="AK1701" s="234"/>
      <c r="AO1701" s="177"/>
      <c r="AP1701" s="201"/>
      <c r="AR1701" s="233"/>
    </row>
    <row r="1702" spans="4:44" s="181" customFormat="1">
      <c r="D1702" s="197"/>
      <c r="G1702" s="199"/>
      <c r="K1702" s="197"/>
      <c r="N1702" s="199"/>
      <c r="P1702" s="207"/>
      <c r="S1702" s="207"/>
      <c r="U1702" s="236"/>
      <c r="Z1702" s="197"/>
      <c r="AB1702" s="197"/>
      <c r="AD1702" s="197"/>
      <c r="AF1702" s="197"/>
      <c r="AH1702" s="197"/>
      <c r="AI1702" s="199"/>
      <c r="AK1702" s="234"/>
      <c r="AO1702" s="177"/>
      <c r="AP1702" s="201"/>
      <c r="AR1702" s="233"/>
    </row>
    <row r="1703" spans="4:44" s="181" customFormat="1">
      <c r="D1703" s="197"/>
      <c r="G1703" s="199"/>
      <c r="K1703" s="197"/>
      <c r="N1703" s="199"/>
      <c r="P1703" s="207"/>
      <c r="S1703" s="207"/>
      <c r="U1703" s="236"/>
      <c r="Z1703" s="197"/>
      <c r="AB1703" s="197"/>
      <c r="AD1703" s="197"/>
      <c r="AF1703" s="197"/>
      <c r="AH1703" s="197"/>
      <c r="AI1703" s="199"/>
      <c r="AK1703" s="234"/>
      <c r="AO1703" s="177"/>
      <c r="AP1703" s="201"/>
      <c r="AR1703" s="233"/>
    </row>
    <row r="1704" spans="4:44" s="181" customFormat="1">
      <c r="D1704" s="197"/>
      <c r="G1704" s="199"/>
      <c r="K1704" s="197"/>
      <c r="N1704" s="199"/>
      <c r="P1704" s="207"/>
      <c r="S1704" s="207"/>
      <c r="U1704" s="236"/>
      <c r="Z1704" s="197"/>
      <c r="AB1704" s="197"/>
      <c r="AD1704" s="197"/>
      <c r="AF1704" s="197"/>
      <c r="AH1704" s="197"/>
      <c r="AI1704" s="199"/>
      <c r="AK1704" s="234"/>
      <c r="AO1704" s="177"/>
      <c r="AP1704" s="201"/>
      <c r="AR1704" s="233"/>
    </row>
    <row r="1705" spans="4:44" s="181" customFormat="1">
      <c r="D1705" s="197"/>
      <c r="G1705" s="199"/>
      <c r="K1705" s="197"/>
      <c r="N1705" s="199"/>
      <c r="P1705" s="207"/>
      <c r="S1705" s="207"/>
      <c r="U1705" s="236"/>
      <c r="Z1705" s="197"/>
      <c r="AB1705" s="197"/>
      <c r="AD1705" s="197"/>
      <c r="AF1705" s="197"/>
      <c r="AH1705" s="197"/>
      <c r="AI1705" s="199"/>
      <c r="AK1705" s="234"/>
      <c r="AO1705" s="177"/>
      <c r="AP1705" s="201"/>
      <c r="AR1705" s="233"/>
    </row>
    <row r="1706" spans="4:44" s="181" customFormat="1">
      <c r="D1706" s="197"/>
      <c r="G1706" s="199"/>
      <c r="K1706" s="197"/>
      <c r="N1706" s="199"/>
      <c r="P1706" s="207"/>
      <c r="S1706" s="207"/>
      <c r="U1706" s="236"/>
      <c r="Z1706" s="197"/>
      <c r="AB1706" s="197"/>
      <c r="AD1706" s="197"/>
      <c r="AF1706" s="197"/>
      <c r="AH1706" s="197"/>
      <c r="AI1706" s="199"/>
      <c r="AK1706" s="234"/>
      <c r="AO1706" s="177"/>
      <c r="AP1706" s="201"/>
      <c r="AR1706" s="233"/>
    </row>
    <row r="1707" spans="4:44" s="181" customFormat="1">
      <c r="D1707" s="197"/>
      <c r="G1707" s="199"/>
      <c r="K1707" s="197"/>
      <c r="N1707" s="199"/>
      <c r="P1707" s="207"/>
      <c r="S1707" s="207"/>
      <c r="U1707" s="236"/>
      <c r="Z1707" s="197"/>
      <c r="AB1707" s="197"/>
      <c r="AD1707" s="197"/>
      <c r="AF1707" s="197"/>
      <c r="AH1707" s="197"/>
      <c r="AI1707" s="199"/>
      <c r="AK1707" s="234"/>
      <c r="AO1707" s="177"/>
      <c r="AP1707" s="201"/>
      <c r="AR1707" s="233"/>
    </row>
    <row r="1708" spans="4:44" s="181" customFormat="1">
      <c r="D1708" s="197"/>
      <c r="G1708" s="199"/>
      <c r="K1708" s="197"/>
      <c r="N1708" s="199"/>
      <c r="P1708" s="207"/>
      <c r="S1708" s="207"/>
      <c r="U1708" s="236"/>
      <c r="Z1708" s="197"/>
      <c r="AB1708" s="197"/>
      <c r="AD1708" s="197"/>
      <c r="AF1708" s="197"/>
      <c r="AH1708" s="197"/>
      <c r="AI1708" s="199"/>
      <c r="AK1708" s="234"/>
      <c r="AO1708" s="177"/>
      <c r="AP1708" s="201"/>
      <c r="AR1708" s="233"/>
    </row>
    <row r="1709" spans="4:44" s="181" customFormat="1">
      <c r="D1709" s="197"/>
      <c r="G1709" s="199"/>
      <c r="K1709" s="197"/>
      <c r="N1709" s="199"/>
      <c r="P1709" s="207"/>
      <c r="S1709" s="207"/>
      <c r="U1709" s="236"/>
      <c r="Z1709" s="197"/>
      <c r="AB1709" s="197"/>
      <c r="AD1709" s="197"/>
      <c r="AF1709" s="197"/>
      <c r="AH1709" s="197"/>
      <c r="AI1709" s="199"/>
      <c r="AK1709" s="234"/>
      <c r="AO1709" s="177"/>
      <c r="AP1709" s="201"/>
      <c r="AR1709" s="233"/>
    </row>
    <row r="1710" spans="4:44" s="181" customFormat="1">
      <c r="D1710" s="197"/>
      <c r="G1710" s="199"/>
      <c r="K1710" s="197"/>
      <c r="N1710" s="199"/>
      <c r="P1710" s="207"/>
      <c r="S1710" s="207"/>
      <c r="U1710" s="236"/>
      <c r="Z1710" s="197"/>
      <c r="AB1710" s="197"/>
      <c r="AD1710" s="197"/>
      <c r="AF1710" s="197"/>
      <c r="AH1710" s="197"/>
      <c r="AI1710" s="199"/>
      <c r="AK1710" s="234"/>
      <c r="AO1710" s="177"/>
      <c r="AP1710" s="201"/>
      <c r="AR1710" s="233"/>
    </row>
    <row r="1711" spans="4:44" s="181" customFormat="1">
      <c r="D1711" s="197"/>
      <c r="G1711" s="199"/>
      <c r="K1711" s="197"/>
      <c r="N1711" s="199"/>
      <c r="P1711" s="207"/>
      <c r="S1711" s="207"/>
      <c r="U1711" s="236"/>
      <c r="Z1711" s="197"/>
      <c r="AB1711" s="197"/>
      <c r="AD1711" s="197"/>
      <c r="AF1711" s="197"/>
      <c r="AH1711" s="197"/>
      <c r="AI1711" s="199"/>
      <c r="AK1711" s="234"/>
      <c r="AO1711" s="177"/>
      <c r="AP1711" s="201"/>
      <c r="AR1711" s="233"/>
    </row>
    <row r="1712" spans="4:44" s="181" customFormat="1">
      <c r="D1712" s="197"/>
      <c r="G1712" s="199"/>
      <c r="K1712" s="197"/>
      <c r="N1712" s="199"/>
      <c r="P1712" s="207"/>
      <c r="S1712" s="207"/>
      <c r="U1712" s="236"/>
      <c r="Z1712" s="197"/>
      <c r="AB1712" s="197"/>
      <c r="AD1712" s="197"/>
      <c r="AF1712" s="197"/>
      <c r="AH1712" s="197"/>
      <c r="AI1712" s="199"/>
      <c r="AK1712" s="234"/>
      <c r="AO1712" s="177"/>
      <c r="AP1712" s="201"/>
      <c r="AR1712" s="233"/>
    </row>
    <row r="1713" spans="4:44" s="181" customFormat="1">
      <c r="D1713" s="197"/>
      <c r="G1713" s="199"/>
      <c r="K1713" s="197"/>
      <c r="N1713" s="199"/>
      <c r="P1713" s="207"/>
      <c r="S1713" s="207"/>
      <c r="U1713" s="236"/>
      <c r="Z1713" s="197"/>
      <c r="AB1713" s="197"/>
      <c r="AD1713" s="197"/>
      <c r="AF1713" s="197"/>
      <c r="AH1713" s="197"/>
      <c r="AI1713" s="199"/>
      <c r="AK1713" s="234"/>
      <c r="AO1713" s="177"/>
      <c r="AP1713" s="201"/>
      <c r="AR1713" s="233"/>
    </row>
    <row r="1714" spans="4:44" s="181" customFormat="1">
      <c r="D1714" s="197"/>
      <c r="G1714" s="199"/>
      <c r="K1714" s="197"/>
      <c r="N1714" s="199"/>
      <c r="P1714" s="207"/>
      <c r="S1714" s="207"/>
      <c r="U1714" s="236"/>
      <c r="Z1714" s="197"/>
      <c r="AB1714" s="197"/>
      <c r="AD1714" s="197"/>
      <c r="AF1714" s="197"/>
      <c r="AH1714" s="197"/>
      <c r="AI1714" s="199"/>
      <c r="AK1714" s="234"/>
      <c r="AO1714" s="177"/>
      <c r="AP1714" s="201"/>
      <c r="AR1714" s="233"/>
    </row>
    <row r="1715" spans="4:44" s="181" customFormat="1">
      <c r="D1715" s="197"/>
      <c r="G1715" s="199"/>
      <c r="K1715" s="197"/>
      <c r="N1715" s="199"/>
      <c r="P1715" s="207"/>
      <c r="S1715" s="207"/>
      <c r="U1715" s="236"/>
      <c r="Z1715" s="197"/>
      <c r="AB1715" s="197"/>
      <c r="AD1715" s="197"/>
      <c r="AF1715" s="197"/>
      <c r="AH1715" s="197"/>
      <c r="AI1715" s="199"/>
      <c r="AK1715" s="234"/>
      <c r="AO1715" s="177"/>
      <c r="AP1715" s="201"/>
      <c r="AR1715" s="233"/>
    </row>
    <row r="1716" spans="4:44" s="181" customFormat="1">
      <c r="D1716" s="197"/>
      <c r="G1716" s="199"/>
      <c r="K1716" s="197"/>
      <c r="N1716" s="199"/>
      <c r="P1716" s="207"/>
      <c r="S1716" s="207"/>
      <c r="U1716" s="236"/>
      <c r="Z1716" s="197"/>
      <c r="AB1716" s="197"/>
      <c r="AD1716" s="197"/>
      <c r="AF1716" s="197"/>
      <c r="AH1716" s="197"/>
      <c r="AI1716" s="199"/>
      <c r="AK1716" s="234"/>
      <c r="AO1716" s="177"/>
      <c r="AP1716" s="201"/>
      <c r="AR1716" s="233"/>
    </row>
    <row r="1717" spans="4:44" s="181" customFormat="1">
      <c r="D1717" s="197"/>
      <c r="G1717" s="199"/>
      <c r="K1717" s="197"/>
      <c r="N1717" s="199"/>
      <c r="P1717" s="207"/>
      <c r="S1717" s="207"/>
      <c r="U1717" s="236"/>
      <c r="Z1717" s="197"/>
      <c r="AB1717" s="197"/>
      <c r="AD1717" s="197"/>
      <c r="AF1717" s="197"/>
      <c r="AH1717" s="197"/>
      <c r="AI1717" s="199"/>
      <c r="AK1717" s="234"/>
      <c r="AO1717" s="177"/>
      <c r="AP1717" s="201"/>
      <c r="AR1717" s="233"/>
    </row>
    <row r="1718" spans="4:44" s="181" customFormat="1">
      <c r="D1718" s="197"/>
      <c r="G1718" s="199"/>
      <c r="K1718" s="197"/>
      <c r="N1718" s="199"/>
      <c r="P1718" s="207"/>
      <c r="S1718" s="207"/>
      <c r="U1718" s="236"/>
      <c r="Z1718" s="197"/>
      <c r="AB1718" s="197"/>
      <c r="AD1718" s="197"/>
      <c r="AF1718" s="197"/>
      <c r="AH1718" s="197"/>
      <c r="AI1718" s="199"/>
      <c r="AK1718" s="234"/>
      <c r="AO1718" s="177"/>
      <c r="AP1718" s="201"/>
      <c r="AR1718" s="233"/>
    </row>
    <row r="1719" spans="4:44" s="181" customFormat="1">
      <c r="D1719" s="197"/>
      <c r="G1719" s="199"/>
      <c r="K1719" s="197"/>
      <c r="N1719" s="199"/>
      <c r="P1719" s="207"/>
      <c r="S1719" s="207"/>
      <c r="U1719" s="236"/>
      <c r="Z1719" s="197"/>
      <c r="AB1719" s="197"/>
      <c r="AD1719" s="197"/>
      <c r="AF1719" s="197"/>
      <c r="AH1719" s="197"/>
      <c r="AI1719" s="199"/>
      <c r="AK1719" s="234"/>
      <c r="AO1719" s="177"/>
      <c r="AP1719" s="201"/>
      <c r="AR1719" s="233"/>
    </row>
    <row r="1720" spans="4:44" s="181" customFormat="1">
      <c r="D1720" s="197"/>
      <c r="G1720" s="199"/>
      <c r="K1720" s="197"/>
      <c r="N1720" s="199"/>
      <c r="P1720" s="207"/>
      <c r="S1720" s="207"/>
      <c r="U1720" s="236"/>
      <c r="Z1720" s="197"/>
      <c r="AB1720" s="197"/>
      <c r="AD1720" s="197"/>
      <c r="AF1720" s="197"/>
      <c r="AH1720" s="197"/>
      <c r="AI1720" s="199"/>
      <c r="AK1720" s="234"/>
      <c r="AO1720" s="177"/>
      <c r="AP1720" s="201"/>
      <c r="AR1720" s="233"/>
    </row>
    <row r="1721" spans="4:44" s="181" customFormat="1">
      <c r="D1721" s="197"/>
      <c r="G1721" s="199"/>
      <c r="K1721" s="197"/>
      <c r="N1721" s="199"/>
      <c r="P1721" s="207"/>
      <c r="S1721" s="207"/>
      <c r="U1721" s="236"/>
      <c r="Z1721" s="197"/>
      <c r="AB1721" s="197"/>
      <c r="AD1721" s="197"/>
      <c r="AF1721" s="197"/>
      <c r="AH1721" s="197"/>
      <c r="AI1721" s="199"/>
      <c r="AK1721" s="234"/>
      <c r="AO1721" s="177"/>
      <c r="AP1721" s="201"/>
      <c r="AR1721" s="233"/>
    </row>
    <row r="1722" spans="4:44" s="181" customFormat="1">
      <c r="D1722" s="197"/>
      <c r="G1722" s="199"/>
      <c r="K1722" s="197"/>
      <c r="N1722" s="199"/>
      <c r="P1722" s="207"/>
      <c r="S1722" s="207"/>
      <c r="U1722" s="236"/>
      <c r="Z1722" s="197"/>
      <c r="AB1722" s="197"/>
      <c r="AD1722" s="197"/>
      <c r="AF1722" s="197"/>
      <c r="AH1722" s="197"/>
      <c r="AI1722" s="199"/>
      <c r="AK1722" s="234"/>
      <c r="AO1722" s="177"/>
      <c r="AP1722" s="201"/>
      <c r="AR1722" s="233"/>
    </row>
    <row r="1723" spans="4:44" s="181" customFormat="1">
      <c r="D1723" s="197"/>
      <c r="G1723" s="199"/>
      <c r="K1723" s="197"/>
      <c r="N1723" s="199"/>
      <c r="P1723" s="207"/>
      <c r="S1723" s="207"/>
      <c r="U1723" s="236"/>
      <c r="Z1723" s="197"/>
      <c r="AB1723" s="197"/>
      <c r="AD1723" s="197"/>
      <c r="AF1723" s="197"/>
      <c r="AH1723" s="197"/>
      <c r="AI1723" s="199"/>
      <c r="AK1723" s="234"/>
      <c r="AO1723" s="177"/>
      <c r="AP1723" s="201"/>
      <c r="AR1723" s="233"/>
    </row>
    <row r="1724" spans="4:44" s="181" customFormat="1">
      <c r="D1724" s="197"/>
      <c r="G1724" s="199"/>
      <c r="K1724" s="197"/>
      <c r="N1724" s="199"/>
      <c r="P1724" s="207"/>
      <c r="S1724" s="207"/>
      <c r="U1724" s="236"/>
      <c r="Z1724" s="197"/>
      <c r="AB1724" s="197"/>
      <c r="AD1724" s="197"/>
      <c r="AF1724" s="197"/>
      <c r="AH1724" s="197"/>
      <c r="AI1724" s="199"/>
      <c r="AK1724" s="234"/>
      <c r="AO1724" s="177"/>
      <c r="AP1724" s="201"/>
      <c r="AR1724" s="233"/>
    </row>
    <row r="1725" spans="4:44" s="181" customFormat="1">
      <c r="D1725" s="197"/>
      <c r="G1725" s="199"/>
      <c r="K1725" s="197"/>
      <c r="N1725" s="199"/>
      <c r="P1725" s="207"/>
      <c r="S1725" s="207"/>
      <c r="U1725" s="236"/>
      <c r="Z1725" s="197"/>
      <c r="AB1725" s="197"/>
      <c r="AD1725" s="197"/>
      <c r="AF1725" s="197"/>
      <c r="AH1725" s="197"/>
      <c r="AI1725" s="199"/>
      <c r="AK1725" s="234"/>
      <c r="AO1725" s="177"/>
      <c r="AP1725" s="201"/>
      <c r="AR1725" s="233"/>
    </row>
    <row r="1726" spans="4:44" s="181" customFormat="1">
      <c r="D1726" s="197"/>
      <c r="G1726" s="199"/>
      <c r="K1726" s="197"/>
      <c r="N1726" s="199"/>
      <c r="P1726" s="207"/>
      <c r="S1726" s="207"/>
      <c r="U1726" s="236"/>
      <c r="Z1726" s="197"/>
      <c r="AB1726" s="197"/>
      <c r="AD1726" s="197"/>
      <c r="AF1726" s="197"/>
      <c r="AH1726" s="197"/>
      <c r="AI1726" s="199"/>
      <c r="AK1726" s="234"/>
      <c r="AO1726" s="177"/>
      <c r="AP1726" s="201"/>
      <c r="AR1726" s="233"/>
    </row>
    <row r="1727" spans="4:44" s="181" customFormat="1">
      <c r="D1727" s="197"/>
      <c r="G1727" s="199"/>
      <c r="K1727" s="197"/>
      <c r="N1727" s="199"/>
      <c r="P1727" s="207"/>
      <c r="S1727" s="207"/>
      <c r="U1727" s="236"/>
      <c r="Z1727" s="197"/>
      <c r="AB1727" s="197"/>
      <c r="AD1727" s="197"/>
      <c r="AF1727" s="197"/>
      <c r="AH1727" s="197"/>
      <c r="AI1727" s="199"/>
      <c r="AK1727" s="234"/>
      <c r="AO1727" s="177"/>
      <c r="AP1727" s="201"/>
      <c r="AR1727" s="233"/>
    </row>
    <row r="1728" spans="4:44" s="181" customFormat="1">
      <c r="D1728" s="197"/>
      <c r="G1728" s="199"/>
      <c r="K1728" s="197"/>
      <c r="N1728" s="199"/>
      <c r="P1728" s="207"/>
      <c r="S1728" s="207"/>
      <c r="U1728" s="236"/>
      <c r="Z1728" s="197"/>
      <c r="AB1728" s="197"/>
      <c r="AD1728" s="197"/>
      <c r="AF1728" s="197"/>
      <c r="AH1728" s="197"/>
      <c r="AI1728" s="199"/>
      <c r="AK1728" s="234"/>
      <c r="AO1728" s="177"/>
      <c r="AP1728" s="201"/>
      <c r="AR1728" s="233"/>
    </row>
    <row r="1729" spans="4:44" s="181" customFormat="1">
      <c r="D1729" s="197"/>
      <c r="G1729" s="199"/>
      <c r="K1729" s="197"/>
      <c r="N1729" s="199"/>
      <c r="P1729" s="207"/>
      <c r="S1729" s="207"/>
      <c r="U1729" s="236"/>
      <c r="Z1729" s="197"/>
      <c r="AB1729" s="197"/>
      <c r="AD1729" s="197"/>
      <c r="AF1729" s="197"/>
      <c r="AH1729" s="197"/>
      <c r="AI1729" s="199"/>
      <c r="AK1729" s="234"/>
      <c r="AO1729" s="177"/>
      <c r="AP1729" s="201"/>
      <c r="AR1729" s="233"/>
    </row>
    <row r="1730" spans="4:44" s="181" customFormat="1">
      <c r="D1730" s="197"/>
      <c r="G1730" s="199"/>
      <c r="K1730" s="197"/>
      <c r="N1730" s="199"/>
      <c r="P1730" s="207"/>
      <c r="S1730" s="207"/>
      <c r="U1730" s="236"/>
      <c r="Z1730" s="197"/>
      <c r="AB1730" s="197"/>
      <c r="AD1730" s="197"/>
      <c r="AF1730" s="197"/>
      <c r="AH1730" s="197"/>
      <c r="AI1730" s="199"/>
      <c r="AK1730" s="234"/>
      <c r="AO1730" s="177"/>
      <c r="AP1730" s="201"/>
      <c r="AR1730" s="233"/>
    </row>
    <row r="1731" spans="4:44" s="181" customFormat="1">
      <c r="D1731" s="197"/>
      <c r="G1731" s="199"/>
      <c r="K1731" s="197"/>
      <c r="N1731" s="199"/>
      <c r="P1731" s="207"/>
      <c r="S1731" s="207"/>
      <c r="U1731" s="236"/>
      <c r="Z1731" s="197"/>
      <c r="AB1731" s="197"/>
      <c r="AD1731" s="197"/>
      <c r="AF1731" s="197"/>
      <c r="AH1731" s="197"/>
      <c r="AI1731" s="199"/>
      <c r="AK1731" s="234"/>
      <c r="AO1731" s="177"/>
      <c r="AP1731" s="201"/>
      <c r="AR1731" s="233"/>
    </row>
    <row r="1732" spans="4:44" s="181" customFormat="1">
      <c r="D1732" s="197"/>
      <c r="G1732" s="199"/>
      <c r="K1732" s="197"/>
      <c r="N1732" s="199"/>
      <c r="P1732" s="207"/>
      <c r="S1732" s="207"/>
      <c r="U1732" s="236"/>
      <c r="Z1732" s="197"/>
      <c r="AB1732" s="197"/>
      <c r="AD1732" s="197"/>
      <c r="AF1732" s="197"/>
      <c r="AH1732" s="197"/>
      <c r="AI1732" s="199"/>
      <c r="AK1732" s="234"/>
      <c r="AO1732" s="177"/>
      <c r="AP1732" s="201"/>
      <c r="AR1732" s="233"/>
    </row>
    <row r="1733" spans="4:44" s="181" customFormat="1">
      <c r="D1733" s="197"/>
      <c r="G1733" s="199"/>
      <c r="K1733" s="197"/>
      <c r="N1733" s="199"/>
      <c r="P1733" s="207"/>
      <c r="S1733" s="207"/>
      <c r="U1733" s="236"/>
      <c r="Z1733" s="197"/>
      <c r="AB1733" s="197"/>
      <c r="AD1733" s="197"/>
      <c r="AF1733" s="197"/>
      <c r="AH1733" s="197"/>
      <c r="AI1733" s="199"/>
      <c r="AK1733" s="234"/>
      <c r="AO1733" s="177"/>
      <c r="AP1733" s="201"/>
      <c r="AR1733" s="233"/>
    </row>
    <row r="1734" spans="4:44" s="181" customFormat="1">
      <c r="D1734" s="197"/>
      <c r="G1734" s="199"/>
      <c r="K1734" s="197"/>
      <c r="N1734" s="199"/>
      <c r="P1734" s="207"/>
      <c r="S1734" s="207"/>
      <c r="U1734" s="236"/>
      <c r="Z1734" s="197"/>
      <c r="AB1734" s="197"/>
      <c r="AD1734" s="197"/>
      <c r="AF1734" s="197"/>
      <c r="AH1734" s="197"/>
      <c r="AI1734" s="199"/>
      <c r="AK1734" s="234"/>
      <c r="AO1734" s="177"/>
      <c r="AP1734" s="201"/>
      <c r="AR1734" s="233"/>
    </row>
    <row r="1735" spans="4:44" s="181" customFormat="1">
      <c r="D1735" s="197"/>
      <c r="G1735" s="199"/>
      <c r="K1735" s="197"/>
      <c r="N1735" s="199"/>
      <c r="P1735" s="207"/>
      <c r="S1735" s="207"/>
      <c r="U1735" s="236"/>
      <c r="Z1735" s="197"/>
      <c r="AB1735" s="197"/>
      <c r="AD1735" s="197"/>
      <c r="AF1735" s="197"/>
      <c r="AH1735" s="197"/>
      <c r="AI1735" s="199"/>
      <c r="AK1735" s="234"/>
      <c r="AO1735" s="177"/>
      <c r="AP1735" s="201"/>
      <c r="AR1735" s="233"/>
    </row>
    <row r="1736" spans="4:44" s="181" customFormat="1">
      <c r="D1736" s="197"/>
      <c r="G1736" s="199"/>
      <c r="K1736" s="197"/>
      <c r="N1736" s="199"/>
      <c r="P1736" s="207"/>
      <c r="S1736" s="207"/>
      <c r="U1736" s="236"/>
      <c r="Z1736" s="197"/>
      <c r="AB1736" s="197"/>
      <c r="AD1736" s="197"/>
      <c r="AF1736" s="197"/>
      <c r="AH1736" s="197"/>
      <c r="AI1736" s="199"/>
      <c r="AK1736" s="234"/>
      <c r="AO1736" s="177"/>
      <c r="AP1736" s="201"/>
      <c r="AR1736" s="233"/>
    </row>
    <row r="1737" spans="4:44" s="181" customFormat="1">
      <c r="D1737" s="197"/>
      <c r="G1737" s="199"/>
      <c r="K1737" s="197"/>
      <c r="N1737" s="199"/>
      <c r="P1737" s="207"/>
      <c r="S1737" s="207"/>
      <c r="U1737" s="236"/>
      <c r="Z1737" s="197"/>
      <c r="AB1737" s="197"/>
      <c r="AD1737" s="197"/>
      <c r="AF1737" s="197"/>
      <c r="AH1737" s="197"/>
      <c r="AI1737" s="199"/>
      <c r="AK1737" s="234"/>
      <c r="AO1737" s="177"/>
      <c r="AP1737" s="201"/>
      <c r="AR1737" s="233"/>
    </row>
    <row r="1738" spans="4:44" s="181" customFormat="1">
      <c r="D1738" s="197"/>
      <c r="G1738" s="199"/>
      <c r="K1738" s="197"/>
      <c r="N1738" s="199"/>
      <c r="P1738" s="207"/>
      <c r="S1738" s="207"/>
      <c r="U1738" s="236"/>
      <c r="Z1738" s="197"/>
      <c r="AB1738" s="197"/>
      <c r="AD1738" s="197"/>
      <c r="AF1738" s="197"/>
      <c r="AH1738" s="197"/>
      <c r="AI1738" s="199"/>
      <c r="AK1738" s="234"/>
      <c r="AO1738" s="177"/>
      <c r="AP1738" s="201"/>
      <c r="AR1738" s="233"/>
    </row>
    <row r="1739" spans="4:44" s="181" customFormat="1">
      <c r="D1739" s="197"/>
      <c r="G1739" s="199"/>
      <c r="K1739" s="197"/>
      <c r="N1739" s="199"/>
      <c r="P1739" s="207"/>
      <c r="S1739" s="207"/>
      <c r="U1739" s="236"/>
      <c r="Z1739" s="197"/>
      <c r="AB1739" s="197"/>
      <c r="AD1739" s="197"/>
      <c r="AF1739" s="197"/>
      <c r="AH1739" s="197"/>
      <c r="AI1739" s="199"/>
      <c r="AK1739" s="234"/>
      <c r="AO1739" s="177"/>
      <c r="AP1739" s="201"/>
      <c r="AR1739" s="233"/>
    </row>
    <row r="1740" spans="4:44" s="181" customFormat="1">
      <c r="D1740" s="197"/>
      <c r="G1740" s="199"/>
      <c r="K1740" s="197"/>
      <c r="N1740" s="199"/>
      <c r="P1740" s="207"/>
      <c r="S1740" s="207"/>
      <c r="U1740" s="236"/>
      <c r="Z1740" s="197"/>
      <c r="AB1740" s="197"/>
      <c r="AD1740" s="197"/>
      <c r="AF1740" s="197"/>
      <c r="AH1740" s="197"/>
      <c r="AI1740" s="199"/>
      <c r="AK1740" s="234"/>
      <c r="AO1740" s="177"/>
      <c r="AP1740" s="201"/>
      <c r="AR1740" s="233"/>
    </row>
    <row r="1741" spans="4:44" s="181" customFormat="1">
      <c r="D1741" s="197"/>
      <c r="G1741" s="199"/>
      <c r="K1741" s="197"/>
      <c r="N1741" s="199"/>
      <c r="P1741" s="207"/>
      <c r="S1741" s="207"/>
      <c r="U1741" s="236"/>
      <c r="Z1741" s="197"/>
      <c r="AB1741" s="197"/>
      <c r="AD1741" s="197"/>
      <c r="AF1741" s="197"/>
      <c r="AH1741" s="197"/>
      <c r="AI1741" s="199"/>
      <c r="AK1741" s="234"/>
      <c r="AO1741" s="177"/>
      <c r="AP1741" s="201"/>
      <c r="AR1741" s="233"/>
    </row>
    <row r="1742" spans="4:44" s="181" customFormat="1">
      <c r="D1742" s="197"/>
      <c r="G1742" s="199"/>
      <c r="K1742" s="197"/>
      <c r="N1742" s="199"/>
      <c r="P1742" s="207"/>
      <c r="S1742" s="207"/>
      <c r="U1742" s="236"/>
      <c r="Z1742" s="197"/>
      <c r="AB1742" s="197"/>
      <c r="AD1742" s="197"/>
      <c r="AF1742" s="197"/>
      <c r="AH1742" s="197"/>
      <c r="AI1742" s="199"/>
      <c r="AK1742" s="234"/>
      <c r="AO1742" s="177"/>
      <c r="AP1742" s="201"/>
      <c r="AR1742" s="233"/>
    </row>
    <row r="1743" spans="4:44" s="181" customFormat="1">
      <c r="D1743" s="197"/>
      <c r="G1743" s="199"/>
      <c r="K1743" s="197"/>
      <c r="N1743" s="199"/>
      <c r="P1743" s="207"/>
      <c r="S1743" s="207"/>
      <c r="U1743" s="236"/>
      <c r="Z1743" s="197"/>
      <c r="AB1743" s="197"/>
      <c r="AD1743" s="197"/>
      <c r="AF1743" s="197"/>
      <c r="AH1743" s="197"/>
      <c r="AI1743" s="199"/>
      <c r="AK1743" s="234"/>
      <c r="AO1743" s="177"/>
      <c r="AP1743" s="201"/>
      <c r="AR1743" s="233"/>
    </row>
    <row r="1744" spans="4:44" s="181" customFormat="1">
      <c r="D1744" s="197"/>
      <c r="G1744" s="199"/>
      <c r="K1744" s="197"/>
      <c r="N1744" s="199"/>
      <c r="P1744" s="207"/>
      <c r="S1744" s="207"/>
      <c r="U1744" s="236"/>
      <c r="Z1744" s="197"/>
      <c r="AB1744" s="197"/>
      <c r="AD1744" s="197"/>
      <c r="AF1744" s="197"/>
      <c r="AH1744" s="197"/>
      <c r="AI1744" s="199"/>
      <c r="AK1744" s="234"/>
      <c r="AO1744" s="177"/>
      <c r="AP1744" s="201"/>
      <c r="AR1744" s="233"/>
    </row>
    <row r="1745" spans="4:44" s="181" customFormat="1">
      <c r="D1745" s="197"/>
      <c r="G1745" s="199"/>
      <c r="K1745" s="197"/>
      <c r="N1745" s="199"/>
      <c r="P1745" s="207"/>
      <c r="S1745" s="207"/>
      <c r="U1745" s="236"/>
      <c r="Z1745" s="197"/>
      <c r="AB1745" s="197"/>
      <c r="AD1745" s="197"/>
      <c r="AF1745" s="197"/>
      <c r="AH1745" s="197"/>
      <c r="AI1745" s="199"/>
      <c r="AK1745" s="234"/>
      <c r="AO1745" s="177"/>
      <c r="AP1745" s="201"/>
      <c r="AR1745" s="233"/>
    </row>
    <row r="1746" spans="4:44" s="181" customFormat="1">
      <c r="D1746" s="197"/>
      <c r="G1746" s="199"/>
      <c r="K1746" s="197"/>
      <c r="N1746" s="199"/>
      <c r="P1746" s="207"/>
      <c r="S1746" s="207"/>
      <c r="U1746" s="236"/>
      <c r="Z1746" s="197"/>
      <c r="AB1746" s="197"/>
      <c r="AD1746" s="197"/>
      <c r="AF1746" s="197"/>
      <c r="AH1746" s="197"/>
      <c r="AI1746" s="199"/>
      <c r="AK1746" s="234"/>
      <c r="AO1746" s="177"/>
      <c r="AP1746" s="201"/>
      <c r="AR1746" s="233"/>
    </row>
    <row r="1747" spans="4:44" s="181" customFormat="1">
      <c r="D1747" s="197"/>
      <c r="G1747" s="199"/>
      <c r="K1747" s="197"/>
      <c r="N1747" s="199"/>
      <c r="P1747" s="207"/>
      <c r="S1747" s="207"/>
      <c r="U1747" s="236"/>
      <c r="Z1747" s="197"/>
      <c r="AB1747" s="197"/>
      <c r="AD1747" s="197"/>
      <c r="AF1747" s="197"/>
      <c r="AH1747" s="197"/>
      <c r="AI1747" s="199"/>
      <c r="AK1747" s="234"/>
      <c r="AO1747" s="177"/>
      <c r="AP1747" s="201"/>
      <c r="AR1747" s="233"/>
    </row>
    <row r="1748" spans="4:44" s="181" customFormat="1">
      <c r="D1748" s="197"/>
      <c r="G1748" s="199"/>
      <c r="K1748" s="197"/>
      <c r="N1748" s="199"/>
      <c r="P1748" s="207"/>
      <c r="S1748" s="207"/>
      <c r="U1748" s="236"/>
      <c r="Z1748" s="197"/>
      <c r="AB1748" s="197"/>
      <c r="AD1748" s="197"/>
      <c r="AF1748" s="197"/>
      <c r="AH1748" s="197"/>
      <c r="AI1748" s="199"/>
      <c r="AK1748" s="234"/>
      <c r="AO1748" s="177"/>
      <c r="AP1748" s="201"/>
      <c r="AR1748" s="233"/>
    </row>
    <row r="1749" spans="4:44" s="181" customFormat="1">
      <c r="D1749" s="197"/>
      <c r="G1749" s="199"/>
      <c r="K1749" s="197"/>
      <c r="N1749" s="199"/>
      <c r="P1749" s="207"/>
      <c r="S1749" s="207"/>
      <c r="U1749" s="236"/>
      <c r="Z1749" s="197"/>
      <c r="AB1749" s="197"/>
      <c r="AD1749" s="197"/>
      <c r="AF1749" s="197"/>
      <c r="AH1749" s="197"/>
      <c r="AI1749" s="199"/>
      <c r="AK1749" s="234"/>
      <c r="AO1749" s="177"/>
      <c r="AP1749" s="201"/>
      <c r="AR1749" s="233"/>
    </row>
    <row r="1750" spans="4:44" s="181" customFormat="1">
      <c r="D1750" s="197"/>
      <c r="G1750" s="199"/>
      <c r="K1750" s="197"/>
      <c r="N1750" s="199"/>
      <c r="P1750" s="207"/>
      <c r="S1750" s="207"/>
      <c r="U1750" s="236"/>
      <c r="Z1750" s="197"/>
      <c r="AB1750" s="197"/>
      <c r="AD1750" s="197"/>
      <c r="AF1750" s="197"/>
      <c r="AH1750" s="197"/>
      <c r="AI1750" s="199"/>
      <c r="AK1750" s="234"/>
      <c r="AO1750" s="177"/>
      <c r="AP1750" s="201"/>
      <c r="AR1750" s="233"/>
    </row>
    <row r="1751" spans="4:44" s="181" customFormat="1">
      <c r="D1751" s="197"/>
      <c r="G1751" s="199"/>
      <c r="K1751" s="197"/>
      <c r="N1751" s="199"/>
      <c r="P1751" s="207"/>
      <c r="S1751" s="207"/>
      <c r="U1751" s="236"/>
      <c r="Z1751" s="197"/>
      <c r="AB1751" s="197"/>
      <c r="AD1751" s="197"/>
      <c r="AF1751" s="197"/>
      <c r="AH1751" s="197"/>
      <c r="AI1751" s="199"/>
      <c r="AK1751" s="234"/>
      <c r="AO1751" s="177"/>
      <c r="AP1751" s="201"/>
      <c r="AR1751" s="233"/>
    </row>
    <row r="1752" spans="4:44" s="181" customFormat="1">
      <c r="D1752" s="197"/>
      <c r="G1752" s="199"/>
      <c r="K1752" s="197"/>
      <c r="N1752" s="199"/>
      <c r="P1752" s="207"/>
      <c r="S1752" s="207"/>
      <c r="U1752" s="236"/>
      <c r="Z1752" s="197"/>
      <c r="AB1752" s="197"/>
      <c r="AD1752" s="197"/>
      <c r="AF1752" s="197"/>
      <c r="AH1752" s="197"/>
      <c r="AI1752" s="199"/>
      <c r="AK1752" s="234"/>
      <c r="AO1752" s="177"/>
      <c r="AP1752" s="201"/>
      <c r="AR1752" s="233"/>
    </row>
    <row r="1753" spans="4:44" s="181" customFormat="1">
      <c r="D1753" s="197"/>
      <c r="G1753" s="199"/>
      <c r="K1753" s="197"/>
      <c r="N1753" s="199"/>
      <c r="P1753" s="207"/>
      <c r="S1753" s="207"/>
      <c r="U1753" s="236"/>
      <c r="Z1753" s="197"/>
      <c r="AB1753" s="197"/>
      <c r="AD1753" s="197"/>
      <c r="AF1753" s="197"/>
      <c r="AH1753" s="197"/>
      <c r="AI1753" s="199"/>
      <c r="AK1753" s="234"/>
      <c r="AO1753" s="177"/>
      <c r="AP1753" s="201"/>
      <c r="AR1753" s="233"/>
    </row>
    <row r="1754" spans="4:44" s="181" customFormat="1">
      <c r="D1754" s="197"/>
      <c r="G1754" s="199"/>
      <c r="K1754" s="197"/>
      <c r="N1754" s="199"/>
      <c r="P1754" s="207"/>
      <c r="S1754" s="207"/>
      <c r="U1754" s="236"/>
      <c r="Z1754" s="197"/>
      <c r="AB1754" s="197"/>
      <c r="AD1754" s="197"/>
      <c r="AF1754" s="197"/>
      <c r="AH1754" s="197"/>
      <c r="AI1754" s="199"/>
      <c r="AK1754" s="234"/>
      <c r="AO1754" s="177"/>
      <c r="AP1754" s="201"/>
      <c r="AR1754" s="233"/>
    </row>
    <row r="1755" spans="4:44" s="181" customFormat="1">
      <c r="D1755" s="197"/>
      <c r="G1755" s="199"/>
      <c r="K1755" s="197"/>
      <c r="N1755" s="199"/>
      <c r="P1755" s="207"/>
      <c r="S1755" s="207"/>
      <c r="U1755" s="236"/>
      <c r="Z1755" s="197"/>
      <c r="AB1755" s="197"/>
      <c r="AD1755" s="197"/>
      <c r="AF1755" s="197"/>
      <c r="AH1755" s="197"/>
      <c r="AI1755" s="199"/>
      <c r="AK1755" s="234"/>
      <c r="AO1755" s="177"/>
      <c r="AP1755" s="201"/>
      <c r="AR1755" s="233"/>
    </row>
    <row r="1756" spans="4:44" s="181" customFormat="1">
      <c r="D1756" s="197"/>
      <c r="G1756" s="199"/>
      <c r="K1756" s="197"/>
      <c r="N1756" s="199"/>
      <c r="P1756" s="207"/>
      <c r="S1756" s="207"/>
      <c r="U1756" s="236"/>
      <c r="Z1756" s="197"/>
      <c r="AB1756" s="197"/>
      <c r="AD1756" s="197"/>
      <c r="AF1756" s="197"/>
      <c r="AH1756" s="197"/>
      <c r="AI1756" s="199"/>
      <c r="AK1756" s="234"/>
      <c r="AO1756" s="177"/>
      <c r="AP1756" s="201"/>
      <c r="AR1756" s="233"/>
    </row>
    <row r="1757" spans="4:44" s="181" customFormat="1">
      <c r="D1757" s="197"/>
      <c r="G1757" s="199"/>
      <c r="K1757" s="197"/>
      <c r="N1757" s="199"/>
      <c r="P1757" s="207"/>
      <c r="S1757" s="207"/>
      <c r="U1757" s="236"/>
      <c r="Z1757" s="197"/>
      <c r="AB1757" s="197"/>
      <c r="AD1757" s="197"/>
      <c r="AF1757" s="197"/>
      <c r="AH1757" s="197"/>
      <c r="AI1757" s="199"/>
      <c r="AK1757" s="234"/>
      <c r="AO1757" s="177"/>
      <c r="AP1757" s="201"/>
      <c r="AR1757" s="233"/>
    </row>
    <row r="1758" spans="4:44" s="181" customFormat="1">
      <c r="D1758" s="197"/>
      <c r="G1758" s="199"/>
      <c r="K1758" s="197"/>
      <c r="N1758" s="199"/>
      <c r="P1758" s="207"/>
      <c r="S1758" s="207"/>
      <c r="U1758" s="236"/>
      <c r="Z1758" s="197"/>
      <c r="AB1758" s="197"/>
      <c r="AD1758" s="197"/>
      <c r="AF1758" s="197"/>
      <c r="AH1758" s="197"/>
      <c r="AI1758" s="199"/>
      <c r="AK1758" s="234"/>
      <c r="AO1758" s="177"/>
      <c r="AP1758" s="201"/>
      <c r="AR1758" s="233"/>
    </row>
    <row r="1759" spans="4:44" s="181" customFormat="1">
      <c r="D1759" s="197"/>
      <c r="G1759" s="199"/>
      <c r="K1759" s="197"/>
      <c r="N1759" s="199"/>
      <c r="P1759" s="207"/>
      <c r="S1759" s="207"/>
      <c r="U1759" s="236"/>
      <c r="Z1759" s="197"/>
      <c r="AB1759" s="197"/>
      <c r="AD1759" s="197"/>
      <c r="AF1759" s="197"/>
      <c r="AH1759" s="197"/>
      <c r="AI1759" s="199"/>
      <c r="AK1759" s="234"/>
      <c r="AO1759" s="177"/>
      <c r="AP1759" s="201"/>
      <c r="AR1759" s="233"/>
    </row>
    <row r="1760" spans="4:44" s="181" customFormat="1">
      <c r="D1760" s="197"/>
      <c r="G1760" s="199"/>
      <c r="K1760" s="197"/>
      <c r="N1760" s="199"/>
      <c r="P1760" s="207"/>
      <c r="S1760" s="207"/>
      <c r="U1760" s="236"/>
      <c r="Z1760" s="197"/>
      <c r="AB1760" s="197"/>
      <c r="AD1760" s="197"/>
      <c r="AF1760" s="197"/>
      <c r="AH1760" s="197"/>
      <c r="AI1760" s="199"/>
      <c r="AK1760" s="234"/>
      <c r="AO1760" s="177"/>
      <c r="AP1760" s="201"/>
      <c r="AR1760" s="233"/>
    </row>
    <row r="1761" spans="4:44" s="181" customFormat="1">
      <c r="D1761" s="197"/>
      <c r="G1761" s="199"/>
      <c r="K1761" s="197"/>
      <c r="N1761" s="199"/>
      <c r="P1761" s="207"/>
      <c r="S1761" s="207"/>
      <c r="U1761" s="236"/>
      <c r="Z1761" s="197"/>
      <c r="AB1761" s="197"/>
      <c r="AD1761" s="197"/>
      <c r="AF1761" s="197"/>
      <c r="AH1761" s="197"/>
      <c r="AI1761" s="199"/>
      <c r="AK1761" s="234"/>
      <c r="AO1761" s="177"/>
      <c r="AP1761" s="201"/>
      <c r="AR1761" s="233"/>
    </row>
    <row r="1762" spans="4:44" s="181" customFormat="1">
      <c r="D1762" s="197"/>
      <c r="G1762" s="199"/>
      <c r="K1762" s="197"/>
      <c r="N1762" s="199"/>
      <c r="P1762" s="207"/>
      <c r="S1762" s="207"/>
      <c r="U1762" s="236"/>
      <c r="Z1762" s="197"/>
      <c r="AB1762" s="197"/>
      <c r="AD1762" s="197"/>
      <c r="AF1762" s="197"/>
      <c r="AH1762" s="197"/>
      <c r="AI1762" s="199"/>
      <c r="AK1762" s="234"/>
      <c r="AO1762" s="177"/>
      <c r="AP1762" s="201"/>
      <c r="AR1762" s="233"/>
    </row>
    <row r="1763" spans="4:44" s="181" customFormat="1">
      <c r="D1763" s="197"/>
      <c r="G1763" s="199"/>
      <c r="K1763" s="197"/>
      <c r="N1763" s="199"/>
      <c r="P1763" s="207"/>
      <c r="S1763" s="207"/>
      <c r="U1763" s="236"/>
      <c r="Z1763" s="197"/>
      <c r="AB1763" s="197"/>
      <c r="AD1763" s="197"/>
      <c r="AF1763" s="197"/>
      <c r="AH1763" s="197"/>
      <c r="AI1763" s="199"/>
      <c r="AK1763" s="234"/>
      <c r="AO1763" s="177"/>
      <c r="AP1763" s="201"/>
      <c r="AR1763" s="233"/>
    </row>
    <row r="1764" spans="4:44" s="181" customFormat="1">
      <c r="D1764" s="197"/>
      <c r="G1764" s="199"/>
      <c r="K1764" s="197"/>
      <c r="N1764" s="199"/>
      <c r="P1764" s="207"/>
      <c r="S1764" s="207"/>
      <c r="U1764" s="236"/>
      <c r="Z1764" s="197"/>
      <c r="AB1764" s="197"/>
      <c r="AD1764" s="197"/>
      <c r="AF1764" s="197"/>
      <c r="AH1764" s="197"/>
      <c r="AI1764" s="199"/>
      <c r="AK1764" s="234"/>
      <c r="AO1764" s="177"/>
      <c r="AP1764" s="201"/>
      <c r="AR1764" s="233"/>
    </row>
    <row r="1765" spans="4:44" s="181" customFormat="1">
      <c r="D1765" s="197"/>
      <c r="G1765" s="199"/>
      <c r="K1765" s="197"/>
      <c r="N1765" s="199"/>
      <c r="P1765" s="207"/>
      <c r="S1765" s="207"/>
      <c r="U1765" s="236"/>
      <c r="Z1765" s="197"/>
      <c r="AB1765" s="197"/>
      <c r="AD1765" s="197"/>
      <c r="AF1765" s="197"/>
      <c r="AH1765" s="197"/>
      <c r="AI1765" s="199"/>
      <c r="AK1765" s="234"/>
      <c r="AO1765" s="177"/>
      <c r="AP1765" s="201"/>
      <c r="AR1765" s="233"/>
    </row>
    <row r="1766" spans="4:44" s="181" customFormat="1">
      <c r="D1766" s="197"/>
      <c r="G1766" s="199"/>
      <c r="K1766" s="197"/>
      <c r="N1766" s="199"/>
      <c r="P1766" s="207"/>
      <c r="S1766" s="207"/>
      <c r="U1766" s="236"/>
      <c r="Z1766" s="197"/>
      <c r="AB1766" s="197"/>
      <c r="AD1766" s="197"/>
      <c r="AF1766" s="197"/>
      <c r="AH1766" s="197"/>
      <c r="AI1766" s="199"/>
      <c r="AK1766" s="234"/>
      <c r="AO1766" s="177"/>
      <c r="AP1766" s="201"/>
      <c r="AR1766" s="233"/>
    </row>
    <row r="1767" spans="4:44" s="181" customFormat="1">
      <c r="D1767" s="197"/>
      <c r="G1767" s="199"/>
      <c r="K1767" s="197"/>
      <c r="N1767" s="199"/>
      <c r="P1767" s="207"/>
      <c r="S1767" s="207"/>
      <c r="U1767" s="236"/>
      <c r="Z1767" s="197"/>
      <c r="AB1767" s="197"/>
      <c r="AD1767" s="197"/>
      <c r="AF1767" s="197"/>
      <c r="AH1767" s="197"/>
      <c r="AI1767" s="199"/>
      <c r="AK1767" s="234"/>
      <c r="AO1767" s="177"/>
      <c r="AP1767" s="201"/>
      <c r="AR1767" s="233"/>
    </row>
    <row r="1768" spans="4:44" s="181" customFormat="1">
      <c r="D1768" s="197"/>
      <c r="G1768" s="199"/>
      <c r="K1768" s="197"/>
      <c r="N1768" s="199"/>
      <c r="P1768" s="207"/>
      <c r="S1768" s="207"/>
      <c r="U1768" s="236"/>
      <c r="Z1768" s="197"/>
      <c r="AB1768" s="197"/>
      <c r="AD1768" s="197"/>
      <c r="AF1768" s="197"/>
      <c r="AH1768" s="197"/>
      <c r="AI1768" s="199"/>
      <c r="AK1768" s="234"/>
      <c r="AO1768" s="177"/>
      <c r="AP1768" s="201"/>
      <c r="AR1768" s="233"/>
    </row>
    <row r="1769" spans="4:44" s="181" customFormat="1">
      <c r="D1769" s="197"/>
      <c r="G1769" s="199"/>
      <c r="K1769" s="197"/>
      <c r="N1769" s="199"/>
      <c r="P1769" s="207"/>
      <c r="S1769" s="207"/>
      <c r="U1769" s="236"/>
      <c r="Z1769" s="197"/>
      <c r="AB1769" s="197"/>
      <c r="AD1769" s="197"/>
      <c r="AF1769" s="197"/>
      <c r="AH1769" s="197"/>
      <c r="AI1769" s="199"/>
      <c r="AK1769" s="234"/>
      <c r="AO1769" s="177"/>
      <c r="AP1769" s="201"/>
      <c r="AR1769" s="233"/>
    </row>
    <row r="1770" spans="4:44" s="181" customFormat="1">
      <c r="D1770" s="197"/>
      <c r="G1770" s="199"/>
      <c r="K1770" s="197"/>
      <c r="N1770" s="199"/>
      <c r="P1770" s="207"/>
      <c r="S1770" s="207"/>
      <c r="U1770" s="236"/>
      <c r="Z1770" s="197"/>
      <c r="AB1770" s="197"/>
      <c r="AD1770" s="197"/>
      <c r="AF1770" s="197"/>
      <c r="AH1770" s="197"/>
      <c r="AI1770" s="199"/>
      <c r="AK1770" s="234"/>
      <c r="AO1770" s="177"/>
      <c r="AP1770" s="201"/>
      <c r="AR1770" s="233"/>
    </row>
    <row r="1771" spans="4:44" s="181" customFormat="1">
      <c r="D1771" s="197"/>
      <c r="G1771" s="199"/>
      <c r="K1771" s="197"/>
      <c r="N1771" s="199"/>
      <c r="P1771" s="207"/>
      <c r="S1771" s="207"/>
      <c r="U1771" s="236"/>
      <c r="Z1771" s="197"/>
      <c r="AB1771" s="197"/>
      <c r="AD1771" s="197"/>
      <c r="AF1771" s="197"/>
      <c r="AH1771" s="197"/>
      <c r="AI1771" s="199"/>
      <c r="AK1771" s="234"/>
      <c r="AO1771" s="177"/>
      <c r="AP1771" s="201"/>
      <c r="AR1771" s="233"/>
    </row>
    <row r="1772" spans="4:44" s="181" customFormat="1">
      <c r="D1772" s="197"/>
      <c r="G1772" s="199"/>
      <c r="K1772" s="197"/>
      <c r="N1772" s="199"/>
      <c r="P1772" s="207"/>
      <c r="S1772" s="207"/>
      <c r="U1772" s="236"/>
      <c r="Z1772" s="197"/>
      <c r="AB1772" s="197"/>
      <c r="AD1772" s="197"/>
      <c r="AF1772" s="197"/>
      <c r="AH1772" s="197"/>
      <c r="AI1772" s="199"/>
      <c r="AK1772" s="234"/>
      <c r="AO1772" s="177"/>
      <c r="AP1772" s="201"/>
      <c r="AR1772" s="233"/>
    </row>
    <row r="1773" spans="4:44" s="181" customFormat="1">
      <c r="D1773" s="197"/>
      <c r="G1773" s="199"/>
      <c r="K1773" s="197"/>
      <c r="N1773" s="199"/>
      <c r="P1773" s="207"/>
      <c r="S1773" s="207"/>
      <c r="U1773" s="236"/>
      <c r="Z1773" s="197"/>
      <c r="AB1773" s="197"/>
      <c r="AD1773" s="197"/>
      <c r="AF1773" s="197"/>
      <c r="AH1773" s="197"/>
      <c r="AI1773" s="199"/>
      <c r="AK1773" s="234"/>
      <c r="AO1773" s="177"/>
      <c r="AP1773" s="201"/>
      <c r="AR1773" s="233"/>
    </row>
    <row r="1774" spans="4:44" s="181" customFormat="1">
      <c r="D1774" s="197"/>
      <c r="G1774" s="199"/>
      <c r="K1774" s="197"/>
      <c r="N1774" s="199"/>
      <c r="P1774" s="207"/>
      <c r="S1774" s="207"/>
      <c r="U1774" s="236"/>
      <c r="Z1774" s="197"/>
      <c r="AB1774" s="197"/>
      <c r="AD1774" s="197"/>
      <c r="AF1774" s="197"/>
      <c r="AH1774" s="197"/>
      <c r="AI1774" s="199"/>
      <c r="AK1774" s="234"/>
      <c r="AO1774" s="177"/>
      <c r="AP1774" s="201"/>
      <c r="AR1774" s="233"/>
    </row>
    <row r="1775" spans="4:44" s="181" customFormat="1">
      <c r="D1775" s="197"/>
      <c r="G1775" s="199"/>
      <c r="K1775" s="197"/>
      <c r="N1775" s="199"/>
      <c r="P1775" s="207"/>
      <c r="S1775" s="207"/>
      <c r="U1775" s="236"/>
      <c r="Z1775" s="197"/>
      <c r="AB1775" s="197"/>
      <c r="AD1775" s="197"/>
      <c r="AF1775" s="197"/>
      <c r="AH1775" s="197"/>
      <c r="AI1775" s="199"/>
      <c r="AK1775" s="234"/>
      <c r="AO1775" s="177"/>
      <c r="AP1775" s="201"/>
      <c r="AR1775" s="233"/>
    </row>
    <row r="1776" spans="4:44" s="181" customFormat="1">
      <c r="D1776" s="197"/>
      <c r="G1776" s="199"/>
      <c r="K1776" s="197"/>
      <c r="N1776" s="199"/>
      <c r="P1776" s="207"/>
      <c r="S1776" s="207"/>
      <c r="U1776" s="236"/>
      <c r="Z1776" s="197"/>
      <c r="AB1776" s="197"/>
      <c r="AD1776" s="197"/>
      <c r="AF1776" s="197"/>
      <c r="AH1776" s="197"/>
      <c r="AI1776" s="199"/>
      <c r="AK1776" s="234"/>
      <c r="AO1776" s="177"/>
      <c r="AP1776" s="201"/>
      <c r="AR1776" s="233"/>
    </row>
    <row r="1777" spans="4:44" s="181" customFormat="1">
      <c r="D1777" s="197"/>
      <c r="G1777" s="199"/>
      <c r="K1777" s="197"/>
      <c r="N1777" s="199"/>
      <c r="P1777" s="207"/>
      <c r="S1777" s="207"/>
      <c r="U1777" s="236"/>
      <c r="Z1777" s="197"/>
      <c r="AB1777" s="197"/>
      <c r="AD1777" s="197"/>
      <c r="AF1777" s="197"/>
      <c r="AH1777" s="197"/>
      <c r="AI1777" s="199"/>
      <c r="AK1777" s="234"/>
      <c r="AO1777" s="177"/>
      <c r="AP1777" s="201"/>
      <c r="AR1777" s="233"/>
    </row>
    <row r="1778" spans="4:44" s="181" customFormat="1">
      <c r="D1778" s="197"/>
      <c r="G1778" s="199"/>
      <c r="K1778" s="197"/>
      <c r="N1778" s="199"/>
      <c r="P1778" s="207"/>
      <c r="S1778" s="207"/>
      <c r="U1778" s="236"/>
      <c r="Z1778" s="197"/>
      <c r="AB1778" s="197"/>
      <c r="AD1778" s="197"/>
      <c r="AF1778" s="197"/>
      <c r="AH1778" s="197"/>
      <c r="AI1778" s="199"/>
      <c r="AK1778" s="234"/>
      <c r="AO1778" s="177"/>
      <c r="AP1778" s="201"/>
      <c r="AR1778" s="233"/>
    </row>
    <row r="1779" spans="4:44" s="181" customFormat="1">
      <c r="D1779" s="197"/>
      <c r="G1779" s="199"/>
      <c r="K1779" s="197"/>
      <c r="N1779" s="199"/>
      <c r="P1779" s="207"/>
      <c r="S1779" s="207"/>
      <c r="U1779" s="236"/>
      <c r="Z1779" s="197"/>
      <c r="AB1779" s="197"/>
      <c r="AD1779" s="197"/>
      <c r="AF1779" s="197"/>
      <c r="AH1779" s="197"/>
      <c r="AI1779" s="199"/>
      <c r="AK1779" s="234"/>
      <c r="AO1779" s="177"/>
      <c r="AP1779" s="201"/>
      <c r="AR1779" s="233"/>
    </row>
    <row r="1780" spans="4:44" s="181" customFormat="1">
      <c r="D1780" s="197"/>
      <c r="G1780" s="199"/>
      <c r="K1780" s="197"/>
      <c r="N1780" s="199"/>
      <c r="P1780" s="207"/>
      <c r="S1780" s="207"/>
      <c r="U1780" s="236"/>
      <c r="Z1780" s="197"/>
      <c r="AB1780" s="197"/>
      <c r="AD1780" s="197"/>
      <c r="AF1780" s="197"/>
      <c r="AH1780" s="197"/>
      <c r="AI1780" s="199"/>
      <c r="AK1780" s="234"/>
      <c r="AO1780" s="177"/>
      <c r="AP1780" s="201"/>
      <c r="AR1780" s="233"/>
    </row>
    <row r="1781" spans="4:44" s="181" customFormat="1">
      <c r="D1781" s="197"/>
      <c r="G1781" s="199"/>
      <c r="K1781" s="197"/>
      <c r="N1781" s="199"/>
      <c r="P1781" s="207"/>
      <c r="S1781" s="207"/>
      <c r="U1781" s="236"/>
      <c r="Z1781" s="197"/>
      <c r="AB1781" s="197"/>
      <c r="AD1781" s="197"/>
      <c r="AF1781" s="197"/>
      <c r="AH1781" s="197"/>
      <c r="AI1781" s="199"/>
      <c r="AK1781" s="234"/>
      <c r="AO1781" s="177"/>
      <c r="AP1781" s="201"/>
      <c r="AR1781" s="233"/>
    </row>
    <row r="1782" spans="4:44" s="181" customFormat="1">
      <c r="D1782" s="197"/>
      <c r="G1782" s="199"/>
      <c r="K1782" s="197"/>
      <c r="N1782" s="199"/>
      <c r="P1782" s="207"/>
      <c r="S1782" s="207"/>
      <c r="U1782" s="236"/>
      <c r="Z1782" s="197"/>
      <c r="AB1782" s="197"/>
      <c r="AD1782" s="197"/>
      <c r="AF1782" s="197"/>
      <c r="AH1782" s="197"/>
      <c r="AI1782" s="199"/>
      <c r="AK1782" s="234"/>
      <c r="AO1782" s="177"/>
      <c r="AP1782" s="201"/>
      <c r="AR1782" s="233"/>
    </row>
    <row r="1783" spans="4:44" s="181" customFormat="1">
      <c r="D1783" s="197"/>
      <c r="G1783" s="199"/>
      <c r="K1783" s="197"/>
      <c r="N1783" s="199"/>
      <c r="P1783" s="207"/>
      <c r="S1783" s="207"/>
      <c r="U1783" s="236"/>
      <c r="Z1783" s="197"/>
      <c r="AB1783" s="197"/>
      <c r="AD1783" s="197"/>
      <c r="AF1783" s="197"/>
      <c r="AH1783" s="197"/>
      <c r="AI1783" s="199"/>
      <c r="AK1783" s="234"/>
      <c r="AO1783" s="177"/>
      <c r="AP1783" s="201"/>
      <c r="AR1783" s="233"/>
    </row>
    <row r="1784" spans="4:44" s="181" customFormat="1">
      <c r="D1784" s="197"/>
      <c r="G1784" s="199"/>
      <c r="K1784" s="197"/>
      <c r="N1784" s="199"/>
      <c r="P1784" s="207"/>
      <c r="S1784" s="207"/>
      <c r="U1784" s="236"/>
      <c r="Z1784" s="197"/>
      <c r="AB1784" s="197"/>
      <c r="AD1784" s="197"/>
      <c r="AF1784" s="197"/>
      <c r="AH1784" s="197"/>
      <c r="AI1784" s="199"/>
      <c r="AK1784" s="234"/>
      <c r="AO1784" s="177"/>
      <c r="AP1784" s="201"/>
      <c r="AR1784" s="233"/>
    </row>
    <row r="1785" spans="4:44" s="181" customFormat="1">
      <c r="D1785" s="197"/>
      <c r="G1785" s="199"/>
      <c r="K1785" s="197"/>
      <c r="N1785" s="199"/>
      <c r="P1785" s="207"/>
      <c r="S1785" s="207"/>
      <c r="U1785" s="236"/>
      <c r="Z1785" s="197"/>
      <c r="AB1785" s="197"/>
      <c r="AD1785" s="197"/>
      <c r="AF1785" s="197"/>
      <c r="AH1785" s="197"/>
      <c r="AI1785" s="199"/>
      <c r="AK1785" s="234"/>
      <c r="AO1785" s="177"/>
      <c r="AP1785" s="201"/>
      <c r="AR1785" s="233"/>
    </row>
    <row r="1786" spans="4:44" s="181" customFormat="1">
      <c r="D1786" s="197"/>
      <c r="G1786" s="199"/>
      <c r="K1786" s="197"/>
      <c r="N1786" s="199"/>
      <c r="P1786" s="207"/>
      <c r="S1786" s="207"/>
      <c r="U1786" s="236"/>
      <c r="Z1786" s="197"/>
      <c r="AB1786" s="197"/>
      <c r="AD1786" s="197"/>
      <c r="AF1786" s="197"/>
      <c r="AH1786" s="197"/>
      <c r="AI1786" s="199"/>
      <c r="AK1786" s="234"/>
      <c r="AO1786" s="177"/>
      <c r="AP1786" s="201"/>
      <c r="AR1786" s="233"/>
    </row>
    <row r="1787" spans="4:44" s="181" customFormat="1">
      <c r="D1787" s="197"/>
      <c r="G1787" s="199"/>
      <c r="K1787" s="197"/>
      <c r="N1787" s="199"/>
      <c r="P1787" s="207"/>
      <c r="S1787" s="207"/>
      <c r="U1787" s="236"/>
      <c r="Z1787" s="197"/>
      <c r="AB1787" s="197"/>
      <c r="AD1787" s="197"/>
      <c r="AF1787" s="197"/>
      <c r="AH1787" s="197"/>
      <c r="AI1787" s="199"/>
      <c r="AK1787" s="234"/>
      <c r="AO1787" s="177"/>
      <c r="AP1787" s="201"/>
      <c r="AR1787" s="233"/>
    </row>
    <row r="1788" spans="4:44" s="181" customFormat="1">
      <c r="D1788" s="197"/>
      <c r="G1788" s="199"/>
      <c r="K1788" s="197"/>
      <c r="N1788" s="199"/>
      <c r="P1788" s="207"/>
      <c r="S1788" s="207"/>
      <c r="U1788" s="236"/>
      <c r="Z1788" s="197"/>
      <c r="AB1788" s="197"/>
      <c r="AD1788" s="197"/>
      <c r="AF1788" s="197"/>
      <c r="AH1788" s="197"/>
      <c r="AI1788" s="199"/>
      <c r="AK1788" s="234"/>
      <c r="AO1788" s="177"/>
      <c r="AP1788" s="201"/>
      <c r="AR1788" s="233"/>
    </row>
    <row r="1789" spans="4:44" s="181" customFormat="1">
      <c r="D1789" s="197"/>
      <c r="G1789" s="199"/>
      <c r="K1789" s="197"/>
      <c r="N1789" s="199"/>
      <c r="P1789" s="207"/>
      <c r="S1789" s="207"/>
      <c r="U1789" s="236"/>
      <c r="Z1789" s="197"/>
      <c r="AB1789" s="197"/>
      <c r="AD1789" s="197"/>
      <c r="AF1789" s="197"/>
      <c r="AH1789" s="197"/>
      <c r="AI1789" s="199"/>
      <c r="AK1789" s="234"/>
      <c r="AO1789" s="177"/>
      <c r="AP1789" s="201"/>
      <c r="AR1789" s="233"/>
    </row>
    <row r="1790" spans="4:44" s="181" customFormat="1">
      <c r="D1790" s="197"/>
      <c r="G1790" s="199"/>
      <c r="K1790" s="197"/>
      <c r="N1790" s="199"/>
      <c r="P1790" s="207"/>
      <c r="S1790" s="207"/>
      <c r="U1790" s="236"/>
      <c r="Z1790" s="197"/>
      <c r="AB1790" s="197"/>
      <c r="AD1790" s="197"/>
      <c r="AF1790" s="197"/>
      <c r="AH1790" s="197"/>
      <c r="AI1790" s="199"/>
      <c r="AK1790" s="234"/>
      <c r="AO1790" s="177"/>
      <c r="AP1790" s="201"/>
      <c r="AR1790" s="233"/>
    </row>
    <row r="1791" spans="4:44" s="181" customFormat="1">
      <c r="D1791" s="197"/>
      <c r="G1791" s="199"/>
      <c r="K1791" s="197"/>
      <c r="N1791" s="199"/>
      <c r="P1791" s="207"/>
      <c r="S1791" s="207"/>
      <c r="U1791" s="236"/>
      <c r="Z1791" s="197"/>
      <c r="AB1791" s="197"/>
      <c r="AD1791" s="197"/>
      <c r="AF1791" s="197"/>
      <c r="AH1791" s="197"/>
      <c r="AI1791" s="199"/>
      <c r="AK1791" s="234"/>
      <c r="AO1791" s="177"/>
      <c r="AP1791" s="201"/>
      <c r="AR1791" s="233"/>
    </row>
    <row r="1792" spans="4:44" s="181" customFormat="1">
      <c r="D1792" s="197"/>
      <c r="G1792" s="199"/>
      <c r="K1792" s="197"/>
      <c r="N1792" s="199"/>
      <c r="P1792" s="207"/>
      <c r="S1792" s="207"/>
      <c r="U1792" s="236"/>
      <c r="Z1792" s="197"/>
      <c r="AB1792" s="197"/>
      <c r="AD1792" s="197"/>
      <c r="AF1792" s="197"/>
      <c r="AH1792" s="197"/>
      <c r="AI1792" s="199"/>
      <c r="AK1792" s="234"/>
      <c r="AO1792" s="177"/>
      <c r="AP1792" s="201"/>
      <c r="AR1792" s="233"/>
    </row>
    <row r="1793" spans="4:44" s="181" customFormat="1">
      <c r="D1793" s="197"/>
      <c r="G1793" s="199"/>
      <c r="K1793" s="197"/>
      <c r="N1793" s="199"/>
      <c r="P1793" s="207"/>
      <c r="S1793" s="207"/>
      <c r="U1793" s="236"/>
      <c r="Z1793" s="197"/>
      <c r="AB1793" s="197"/>
      <c r="AD1793" s="197"/>
      <c r="AF1793" s="197"/>
      <c r="AH1793" s="197"/>
      <c r="AI1793" s="199"/>
      <c r="AK1793" s="234"/>
      <c r="AO1793" s="177"/>
      <c r="AP1793" s="201"/>
      <c r="AR1793" s="233"/>
    </row>
    <row r="1794" spans="4:44" s="181" customFormat="1">
      <c r="D1794" s="197"/>
      <c r="G1794" s="199"/>
      <c r="K1794" s="197"/>
      <c r="N1794" s="199"/>
      <c r="P1794" s="207"/>
      <c r="S1794" s="207"/>
      <c r="U1794" s="236"/>
      <c r="Z1794" s="197"/>
      <c r="AB1794" s="197"/>
      <c r="AD1794" s="197"/>
      <c r="AF1794" s="197"/>
      <c r="AH1794" s="197"/>
      <c r="AI1794" s="199"/>
      <c r="AK1794" s="234"/>
      <c r="AO1794" s="177"/>
      <c r="AP1794" s="201"/>
      <c r="AR1794" s="233"/>
    </row>
    <row r="1795" spans="4:44" s="181" customFormat="1">
      <c r="D1795" s="197"/>
      <c r="G1795" s="199"/>
      <c r="K1795" s="197"/>
      <c r="N1795" s="199"/>
      <c r="P1795" s="207"/>
      <c r="S1795" s="207"/>
      <c r="U1795" s="236"/>
      <c r="Z1795" s="197"/>
      <c r="AB1795" s="197"/>
      <c r="AD1795" s="197"/>
      <c r="AF1795" s="197"/>
      <c r="AH1795" s="197"/>
      <c r="AI1795" s="199"/>
      <c r="AK1795" s="234"/>
      <c r="AO1795" s="177"/>
      <c r="AP1795" s="201"/>
      <c r="AR1795" s="233"/>
    </row>
    <row r="1796" spans="4:44" s="181" customFormat="1">
      <c r="D1796" s="197"/>
      <c r="G1796" s="199"/>
      <c r="K1796" s="197"/>
      <c r="N1796" s="199"/>
      <c r="P1796" s="207"/>
      <c r="S1796" s="207"/>
      <c r="U1796" s="236"/>
      <c r="Z1796" s="197"/>
      <c r="AB1796" s="197"/>
      <c r="AD1796" s="197"/>
      <c r="AF1796" s="197"/>
      <c r="AH1796" s="197"/>
      <c r="AI1796" s="199"/>
      <c r="AK1796" s="234"/>
      <c r="AO1796" s="177"/>
      <c r="AP1796" s="201"/>
      <c r="AR1796" s="233"/>
    </row>
    <row r="1797" spans="4:44" s="181" customFormat="1">
      <c r="D1797" s="197"/>
      <c r="G1797" s="199"/>
      <c r="K1797" s="197"/>
      <c r="N1797" s="199"/>
      <c r="P1797" s="207"/>
      <c r="S1797" s="207"/>
      <c r="U1797" s="236"/>
      <c r="Z1797" s="197"/>
      <c r="AB1797" s="197"/>
      <c r="AD1797" s="197"/>
      <c r="AF1797" s="197"/>
      <c r="AH1797" s="197"/>
      <c r="AI1797" s="199"/>
      <c r="AK1797" s="234"/>
      <c r="AO1797" s="177"/>
      <c r="AP1797" s="201"/>
      <c r="AR1797" s="233"/>
    </row>
    <row r="1798" spans="4:44" s="181" customFormat="1">
      <c r="D1798" s="197"/>
      <c r="G1798" s="199"/>
      <c r="K1798" s="197"/>
      <c r="N1798" s="199"/>
      <c r="P1798" s="207"/>
      <c r="S1798" s="207"/>
      <c r="U1798" s="236"/>
      <c r="Z1798" s="197"/>
      <c r="AB1798" s="197"/>
      <c r="AD1798" s="197"/>
      <c r="AF1798" s="197"/>
      <c r="AH1798" s="197"/>
      <c r="AI1798" s="199"/>
      <c r="AK1798" s="234"/>
      <c r="AO1798" s="177"/>
      <c r="AP1798" s="201"/>
      <c r="AR1798" s="233"/>
    </row>
    <row r="1799" spans="4:44" s="181" customFormat="1">
      <c r="D1799" s="197"/>
      <c r="G1799" s="199"/>
      <c r="K1799" s="197"/>
      <c r="N1799" s="199"/>
      <c r="P1799" s="207"/>
      <c r="S1799" s="207"/>
      <c r="U1799" s="236"/>
      <c r="Z1799" s="197"/>
      <c r="AB1799" s="197"/>
      <c r="AD1799" s="197"/>
      <c r="AF1799" s="197"/>
      <c r="AH1799" s="197"/>
      <c r="AI1799" s="199"/>
      <c r="AK1799" s="234"/>
      <c r="AO1799" s="177"/>
      <c r="AP1799" s="201"/>
      <c r="AR1799" s="233"/>
    </row>
    <row r="1800" spans="4:44" s="181" customFormat="1">
      <c r="D1800" s="197"/>
      <c r="G1800" s="199"/>
      <c r="K1800" s="197"/>
      <c r="N1800" s="199"/>
      <c r="P1800" s="207"/>
      <c r="S1800" s="207"/>
      <c r="U1800" s="236"/>
      <c r="Z1800" s="197"/>
      <c r="AB1800" s="197"/>
      <c r="AD1800" s="197"/>
      <c r="AF1800" s="197"/>
      <c r="AH1800" s="197"/>
      <c r="AI1800" s="199"/>
      <c r="AK1800" s="234"/>
      <c r="AO1800" s="177"/>
      <c r="AP1800" s="201"/>
      <c r="AR1800" s="233"/>
    </row>
    <row r="1801" spans="4:44" s="181" customFormat="1">
      <c r="D1801" s="197"/>
      <c r="G1801" s="199"/>
      <c r="K1801" s="197"/>
      <c r="N1801" s="199"/>
      <c r="P1801" s="207"/>
      <c r="S1801" s="207"/>
      <c r="U1801" s="236"/>
      <c r="Z1801" s="197"/>
      <c r="AB1801" s="197"/>
      <c r="AD1801" s="197"/>
      <c r="AF1801" s="197"/>
      <c r="AH1801" s="197"/>
      <c r="AI1801" s="199"/>
      <c r="AK1801" s="234"/>
      <c r="AO1801" s="177"/>
      <c r="AP1801" s="201"/>
      <c r="AR1801" s="233"/>
    </row>
    <row r="1802" spans="4:44" s="181" customFormat="1">
      <c r="D1802" s="197"/>
      <c r="G1802" s="199"/>
      <c r="K1802" s="197"/>
      <c r="N1802" s="199"/>
      <c r="P1802" s="207"/>
      <c r="S1802" s="207"/>
      <c r="U1802" s="236"/>
      <c r="Z1802" s="197"/>
      <c r="AB1802" s="197"/>
      <c r="AD1802" s="197"/>
      <c r="AF1802" s="197"/>
      <c r="AH1802" s="197"/>
      <c r="AI1802" s="199"/>
      <c r="AK1802" s="234"/>
      <c r="AO1802" s="177"/>
      <c r="AP1802" s="201"/>
      <c r="AR1802" s="233"/>
    </row>
    <row r="1803" spans="4:44" s="181" customFormat="1">
      <c r="D1803" s="197"/>
      <c r="G1803" s="199"/>
      <c r="K1803" s="197"/>
      <c r="N1803" s="199"/>
      <c r="P1803" s="207"/>
      <c r="S1803" s="207"/>
      <c r="U1803" s="236"/>
      <c r="Z1803" s="197"/>
      <c r="AB1803" s="197"/>
      <c r="AD1803" s="197"/>
      <c r="AF1803" s="197"/>
      <c r="AH1803" s="197"/>
      <c r="AI1803" s="199"/>
      <c r="AK1803" s="234"/>
      <c r="AO1803" s="177"/>
      <c r="AP1803" s="201"/>
      <c r="AR1803" s="233"/>
    </row>
    <row r="1804" spans="4:44" s="181" customFormat="1">
      <c r="D1804" s="197"/>
      <c r="G1804" s="199"/>
      <c r="K1804" s="197"/>
      <c r="N1804" s="199"/>
      <c r="P1804" s="207"/>
      <c r="S1804" s="207"/>
      <c r="U1804" s="236"/>
      <c r="Z1804" s="197"/>
      <c r="AB1804" s="197"/>
      <c r="AD1804" s="197"/>
      <c r="AF1804" s="197"/>
      <c r="AH1804" s="197"/>
      <c r="AI1804" s="199"/>
      <c r="AK1804" s="234"/>
      <c r="AO1804" s="177"/>
      <c r="AP1804" s="201"/>
      <c r="AR1804" s="233"/>
    </row>
    <row r="1805" spans="4:44" s="181" customFormat="1">
      <c r="D1805" s="197"/>
      <c r="G1805" s="199"/>
      <c r="K1805" s="197"/>
      <c r="N1805" s="199"/>
      <c r="P1805" s="207"/>
      <c r="S1805" s="207"/>
      <c r="U1805" s="236"/>
      <c r="Z1805" s="197"/>
      <c r="AB1805" s="197"/>
      <c r="AD1805" s="197"/>
      <c r="AF1805" s="197"/>
      <c r="AH1805" s="197"/>
      <c r="AI1805" s="199"/>
      <c r="AK1805" s="234"/>
      <c r="AO1805" s="177"/>
      <c r="AP1805" s="201"/>
      <c r="AR1805" s="233"/>
    </row>
    <row r="1806" spans="4:44" s="181" customFormat="1">
      <c r="D1806" s="197"/>
      <c r="G1806" s="199"/>
      <c r="K1806" s="197"/>
      <c r="N1806" s="199"/>
      <c r="P1806" s="207"/>
      <c r="S1806" s="207"/>
      <c r="U1806" s="236"/>
      <c r="Z1806" s="197"/>
      <c r="AB1806" s="197"/>
      <c r="AD1806" s="197"/>
      <c r="AF1806" s="197"/>
      <c r="AH1806" s="197"/>
      <c r="AI1806" s="199"/>
      <c r="AK1806" s="234"/>
      <c r="AO1806" s="177"/>
      <c r="AP1806" s="201"/>
      <c r="AR1806" s="233"/>
    </row>
    <row r="1807" spans="4:44" s="181" customFormat="1">
      <c r="D1807" s="197"/>
      <c r="G1807" s="199"/>
      <c r="K1807" s="197"/>
      <c r="N1807" s="199"/>
      <c r="P1807" s="207"/>
      <c r="S1807" s="207"/>
      <c r="U1807" s="236"/>
      <c r="Z1807" s="197"/>
      <c r="AB1807" s="197"/>
      <c r="AD1807" s="197"/>
      <c r="AF1807" s="197"/>
      <c r="AH1807" s="197"/>
      <c r="AI1807" s="199"/>
      <c r="AK1807" s="234"/>
      <c r="AO1807" s="177"/>
      <c r="AP1807" s="201"/>
      <c r="AR1807" s="233"/>
    </row>
    <row r="1808" spans="4:44" s="181" customFormat="1">
      <c r="D1808" s="197"/>
      <c r="G1808" s="199"/>
      <c r="K1808" s="197"/>
      <c r="N1808" s="199"/>
      <c r="P1808" s="207"/>
      <c r="S1808" s="207"/>
      <c r="U1808" s="236"/>
      <c r="Z1808" s="197"/>
      <c r="AB1808" s="197"/>
      <c r="AD1808" s="197"/>
      <c r="AF1808" s="197"/>
      <c r="AH1808" s="197"/>
      <c r="AI1808" s="199"/>
      <c r="AK1808" s="234"/>
      <c r="AO1808" s="177"/>
      <c r="AP1808" s="201"/>
      <c r="AR1808" s="233"/>
    </row>
    <row r="1809" spans="4:44" s="181" customFormat="1">
      <c r="D1809" s="197"/>
      <c r="G1809" s="199"/>
      <c r="K1809" s="197"/>
      <c r="N1809" s="199"/>
      <c r="P1809" s="207"/>
      <c r="S1809" s="207"/>
      <c r="U1809" s="236"/>
      <c r="Z1809" s="197"/>
      <c r="AB1809" s="197"/>
      <c r="AD1809" s="197"/>
      <c r="AF1809" s="197"/>
      <c r="AH1809" s="197"/>
      <c r="AI1809" s="199"/>
      <c r="AK1809" s="234"/>
      <c r="AO1809" s="177"/>
      <c r="AP1809" s="201"/>
      <c r="AR1809" s="233"/>
    </row>
    <row r="1810" spans="4:44" s="181" customFormat="1">
      <c r="D1810" s="197"/>
      <c r="G1810" s="199"/>
      <c r="K1810" s="197"/>
      <c r="N1810" s="199"/>
      <c r="P1810" s="207"/>
      <c r="S1810" s="207"/>
      <c r="U1810" s="236"/>
      <c r="Z1810" s="197"/>
      <c r="AB1810" s="197"/>
      <c r="AD1810" s="197"/>
      <c r="AF1810" s="197"/>
      <c r="AH1810" s="197"/>
      <c r="AI1810" s="199"/>
      <c r="AK1810" s="234"/>
      <c r="AO1810" s="177"/>
      <c r="AP1810" s="201"/>
      <c r="AR1810" s="233"/>
    </row>
    <row r="1811" spans="4:44" s="181" customFormat="1">
      <c r="D1811" s="197"/>
      <c r="G1811" s="199"/>
      <c r="K1811" s="197"/>
      <c r="N1811" s="199"/>
      <c r="P1811" s="207"/>
      <c r="S1811" s="207"/>
      <c r="U1811" s="236"/>
      <c r="Z1811" s="197"/>
      <c r="AB1811" s="197"/>
      <c r="AD1811" s="197"/>
      <c r="AF1811" s="197"/>
      <c r="AH1811" s="197"/>
      <c r="AI1811" s="199"/>
      <c r="AK1811" s="234"/>
      <c r="AO1811" s="177"/>
      <c r="AP1811" s="201"/>
      <c r="AR1811" s="233"/>
    </row>
    <row r="1812" spans="4:44" s="181" customFormat="1">
      <c r="D1812" s="197"/>
      <c r="G1812" s="199"/>
      <c r="K1812" s="197"/>
      <c r="N1812" s="199"/>
      <c r="P1812" s="207"/>
      <c r="S1812" s="207"/>
      <c r="U1812" s="236"/>
      <c r="Z1812" s="197"/>
      <c r="AB1812" s="197"/>
      <c r="AD1812" s="197"/>
      <c r="AF1812" s="197"/>
      <c r="AH1812" s="197"/>
      <c r="AI1812" s="199"/>
      <c r="AK1812" s="234"/>
      <c r="AO1812" s="177"/>
      <c r="AP1812" s="201"/>
      <c r="AR1812" s="233"/>
    </row>
    <row r="1813" spans="4:44" s="181" customFormat="1">
      <c r="D1813" s="197"/>
      <c r="G1813" s="199"/>
      <c r="K1813" s="197"/>
      <c r="N1813" s="199"/>
      <c r="P1813" s="207"/>
      <c r="S1813" s="207"/>
      <c r="U1813" s="236"/>
      <c r="Z1813" s="197"/>
      <c r="AB1813" s="197"/>
      <c r="AD1813" s="197"/>
      <c r="AF1813" s="197"/>
      <c r="AH1813" s="197"/>
      <c r="AI1813" s="199"/>
      <c r="AK1813" s="234"/>
      <c r="AO1813" s="177"/>
      <c r="AP1813" s="201"/>
      <c r="AR1813" s="233"/>
    </row>
    <row r="1814" spans="4:44" s="181" customFormat="1">
      <c r="D1814" s="197"/>
      <c r="G1814" s="199"/>
      <c r="K1814" s="197"/>
      <c r="N1814" s="199"/>
      <c r="P1814" s="207"/>
      <c r="S1814" s="207"/>
      <c r="U1814" s="236"/>
      <c r="Z1814" s="197"/>
      <c r="AB1814" s="197"/>
      <c r="AD1814" s="197"/>
      <c r="AF1814" s="197"/>
      <c r="AH1814" s="197"/>
      <c r="AI1814" s="199"/>
      <c r="AK1814" s="234"/>
      <c r="AO1814" s="177"/>
      <c r="AP1814" s="201"/>
      <c r="AR1814" s="233"/>
    </row>
    <row r="1815" spans="4:44" s="181" customFormat="1">
      <c r="D1815" s="197"/>
      <c r="G1815" s="199"/>
      <c r="K1815" s="197"/>
      <c r="N1815" s="199"/>
      <c r="P1815" s="207"/>
      <c r="S1815" s="207"/>
      <c r="U1815" s="236"/>
      <c r="Z1815" s="197"/>
      <c r="AB1815" s="197"/>
      <c r="AD1815" s="197"/>
      <c r="AF1815" s="197"/>
      <c r="AH1815" s="197"/>
      <c r="AI1815" s="199"/>
      <c r="AK1815" s="234"/>
      <c r="AO1815" s="177"/>
      <c r="AP1815" s="201"/>
      <c r="AR1815" s="233"/>
    </row>
    <row r="1816" spans="4:44" s="181" customFormat="1">
      <c r="D1816" s="197"/>
      <c r="G1816" s="199"/>
      <c r="K1816" s="197"/>
      <c r="N1816" s="199"/>
      <c r="P1816" s="207"/>
      <c r="S1816" s="207"/>
      <c r="U1816" s="236"/>
      <c r="Z1816" s="197"/>
      <c r="AB1816" s="197"/>
      <c r="AD1816" s="197"/>
      <c r="AF1816" s="197"/>
      <c r="AH1816" s="197"/>
      <c r="AI1816" s="199"/>
      <c r="AK1816" s="234"/>
      <c r="AO1816" s="177"/>
      <c r="AP1816" s="201"/>
      <c r="AR1816" s="233"/>
    </row>
    <row r="1817" spans="4:44" s="181" customFormat="1">
      <c r="D1817" s="197"/>
      <c r="G1817" s="199"/>
      <c r="K1817" s="197"/>
      <c r="N1817" s="199"/>
      <c r="P1817" s="207"/>
      <c r="S1817" s="207"/>
      <c r="U1817" s="236"/>
      <c r="Z1817" s="197"/>
      <c r="AB1817" s="197"/>
      <c r="AD1817" s="197"/>
      <c r="AF1817" s="197"/>
      <c r="AH1817" s="197"/>
      <c r="AI1817" s="199"/>
      <c r="AK1817" s="234"/>
      <c r="AO1817" s="177"/>
      <c r="AP1817" s="201"/>
      <c r="AR1817" s="233"/>
    </row>
    <row r="1818" spans="4:44" s="181" customFormat="1">
      <c r="D1818" s="197"/>
      <c r="G1818" s="199"/>
      <c r="K1818" s="197"/>
      <c r="N1818" s="199"/>
      <c r="P1818" s="207"/>
      <c r="S1818" s="207"/>
      <c r="U1818" s="236"/>
      <c r="Z1818" s="197"/>
      <c r="AB1818" s="197"/>
      <c r="AD1818" s="197"/>
      <c r="AF1818" s="197"/>
      <c r="AH1818" s="197"/>
      <c r="AI1818" s="199"/>
      <c r="AK1818" s="234"/>
      <c r="AO1818" s="177"/>
      <c r="AP1818" s="201"/>
      <c r="AR1818" s="233"/>
    </row>
    <row r="1819" spans="4:44" s="181" customFormat="1">
      <c r="D1819" s="197"/>
      <c r="G1819" s="199"/>
      <c r="K1819" s="197"/>
      <c r="N1819" s="199"/>
      <c r="P1819" s="207"/>
      <c r="S1819" s="207"/>
      <c r="U1819" s="236"/>
      <c r="Z1819" s="197"/>
      <c r="AB1819" s="197"/>
      <c r="AD1819" s="197"/>
      <c r="AF1819" s="197"/>
      <c r="AH1819" s="197"/>
      <c r="AI1819" s="199"/>
      <c r="AK1819" s="234"/>
      <c r="AO1819" s="177"/>
      <c r="AP1819" s="201"/>
      <c r="AR1819" s="233"/>
    </row>
    <row r="1820" spans="4:44" s="181" customFormat="1">
      <c r="D1820" s="197"/>
      <c r="G1820" s="199"/>
      <c r="K1820" s="197"/>
      <c r="N1820" s="199"/>
      <c r="P1820" s="207"/>
      <c r="S1820" s="207"/>
      <c r="U1820" s="236"/>
      <c r="Z1820" s="197"/>
      <c r="AB1820" s="197"/>
      <c r="AD1820" s="197"/>
      <c r="AF1820" s="197"/>
      <c r="AH1820" s="197"/>
      <c r="AI1820" s="199"/>
      <c r="AK1820" s="234"/>
      <c r="AO1820" s="177"/>
      <c r="AP1820" s="201"/>
      <c r="AR1820" s="233"/>
    </row>
    <row r="1821" spans="4:44" s="181" customFormat="1">
      <c r="D1821" s="197"/>
      <c r="G1821" s="199"/>
      <c r="K1821" s="197"/>
      <c r="N1821" s="199"/>
      <c r="P1821" s="207"/>
      <c r="S1821" s="207"/>
      <c r="U1821" s="236"/>
      <c r="Z1821" s="197"/>
      <c r="AB1821" s="197"/>
      <c r="AD1821" s="197"/>
      <c r="AF1821" s="197"/>
      <c r="AH1821" s="197"/>
      <c r="AI1821" s="199"/>
      <c r="AK1821" s="234"/>
      <c r="AO1821" s="177"/>
      <c r="AP1821" s="201"/>
      <c r="AR1821" s="233"/>
    </row>
    <row r="1822" spans="4:44" s="181" customFormat="1">
      <c r="D1822" s="197"/>
      <c r="G1822" s="199"/>
      <c r="K1822" s="197"/>
      <c r="N1822" s="199"/>
      <c r="P1822" s="207"/>
      <c r="S1822" s="207"/>
      <c r="U1822" s="236"/>
      <c r="Z1822" s="197"/>
      <c r="AB1822" s="197"/>
      <c r="AD1822" s="197"/>
      <c r="AF1822" s="197"/>
      <c r="AH1822" s="197"/>
      <c r="AI1822" s="199"/>
      <c r="AK1822" s="234"/>
      <c r="AO1822" s="177"/>
      <c r="AP1822" s="201"/>
      <c r="AR1822" s="233"/>
    </row>
    <row r="1823" spans="4:44" s="181" customFormat="1">
      <c r="D1823" s="197"/>
      <c r="G1823" s="199"/>
      <c r="K1823" s="197"/>
      <c r="N1823" s="199"/>
      <c r="P1823" s="207"/>
      <c r="S1823" s="207"/>
      <c r="U1823" s="236"/>
      <c r="Z1823" s="197"/>
      <c r="AB1823" s="197"/>
      <c r="AD1823" s="197"/>
      <c r="AF1823" s="197"/>
      <c r="AH1823" s="197"/>
      <c r="AI1823" s="199"/>
      <c r="AK1823" s="234"/>
      <c r="AO1823" s="177"/>
      <c r="AP1823" s="201"/>
      <c r="AR1823" s="233"/>
    </row>
    <row r="1824" spans="4:44" s="181" customFormat="1">
      <c r="D1824" s="197"/>
      <c r="G1824" s="199"/>
      <c r="K1824" s="197"/>
      <c r="N1824" s="199"/>
      <c r="P1824" s="207"/>
      <c r="S1824" s="207"/>
      <c r="U1824" s="236"/>
      <c r="Z1824" s="197"/>
      <c r="AB1824" s="197"/>
      <c r="AD1824" s="197"/>
      <c r="AF1824" s="197"/>
      <c r="AH1824" s="197"/>
      <c r="AI1824" s="199"/>
      <c r="AK1824" s="234"/>
      <c r="AO1824" s="177"/>
      <c r="AP1824" s="201"/>
      <c r="AR1824" s="233"/>
    </row>
    <row r="1825" spans="4:44" s="181" customFormat="1">
      <c r="D1825" s="197"/>
      <c r="G1825" s="199"/>
      <c r="K1825" s="197"/>
      <c r="N1825" s="199"/>
      <c r="P1825" s="207"/>
      <c r="S1825" s="207"/>
      <c r="U1825" s="236"/>
      <c r="Z1825" s="197"/>
      <c r="AB1825" s="197"/>
      <c r="AD1825" s="197"/>
      <c r="AF1825" s="197"/>
      <c r="AH1825" s="197"/>
      <c r="AI1825" s="199"/>
      <c r="AK1825" s="234"/>
      <c r="AO1825" s="177"/>
      <c r="AP1825" s="201"/>
      <c r="AR1825" s="233"/>
    </row>
    <row r="1826" spans="4:44" s="181" customFormat="1">
      <c r="D1826" s="197"/>
      <c r="G1826" s="199"/>
      <c r="K1826" s="197"/>
      <c r="N1826" s="199"/>
      <c r="P1826" s="207"/>
      <c r="S1826" s="207"/>
      <c r="U1826" s="236"/>
      <c r="Z1826" s="197"/>
      <c r="AB1826" s="197"/>
      <c r="AD1826" s="197"/>
      <c r="AF1826" s="197"/>
      <c r="AH1826" s="197"/>
      <c r="AI1826" s="199"/>
      <c r="AK1826" s="234"/>
      <c r="AO1826" s="177"/>
      <c r="AP1826" s="201"/>
      <c r="AR1826" s="233"/>
    </row>
    <row r="1827" spans="4:44" s="181" customFormat="1">
      <c r="D1827" s="197"/>
      <c r="G1827" s="199"/>
      <c r="K1827" s="197"/>
      <c r="N1827" s="199"/>
      <c r="P1827" s="207"/>
      <c r="S1827" s="207"/>
      <c r="U1827" s="236"/>
      <c r="Z1827" s="197"/>
      <c r="AB1827" s="197"/>
      <c r="AD1827" s="197"/>
      <c r="AF1827" s="197"/>
      <c r="AH1827" s="197"/>
      <c r="AI1827" s="199"/>
      <c r="AK1827" s="234"/>
      <c r="AO1827" s="177"/>
      <c r="AP1827" s="201"/>
      <c r="AR1827" s="233"/>
    </row>
    <row r="1828" spans="4:44" s="181" customFormat="1">
      <c r="D1828" s="197"/>
      <c r="G1828" s="199"/>
      <c r="K1828" s="197"/>
      <c r="N1828" s="199"/>
      <c r="P1828" s="207"/>
      <c r="S1828" s="207"/>
      <c r="U1828" s="236"/>
      <c r="Z1828" s="197"/>
      <c r="AB1828" s="197"/>
      <c r="AD1828" s="197"/>
      <c r="AF1828" s="197"/>
      <c r="AH1828" s="197"/>
      <c r="AI1828" s="199"/>
      <c r="AK1828" s="234"/>
      <c r="AO1828" s="177"/>
      <c r="AP1828" s="201"/>
      <c r="AR1828" s="233"/>
    </row>
    <row r="1829" spans="4:44" s="181" customFormat="1">
      <c r="D1829" s="197"/>
      <c r="G1829" s="199"/>
      <c r="K1829" s="197"/>
      <c r="N1829" s="199"/>
      <c r="P1829" s="207"/>
      <c r="S1829" s="207"/>
      <c r="U1829" s="236"/>
      <c r="Z1829" s="197"/>
      <c r="AB1829" s="197"/>
      <c r="AD1829" s="197"/>
      <c r="AF1829" s="197"/>
      <c r="AH1829" s="197"/>
      <c r="AI1829" s="199"/>
      <c r="AK1829" s="234"/>
      <c r="AO1829" s="177"/>
      <c r="AP1829" s="201"/>
      <c r="AR1829" s="233"/>
    </row>
    <row r="1830" spans="4:44" s="181" customFormat="1">
      <c r="D1830" s="197"/>
      <c r="G1830" s="199"/>
      <c r="K1830" s="197"/>
      <c r="N1830" s="199"/>
      <c r="P1830" s="207"/>
      <c r="S1830" s="207"/>
      <c r="U1830" s="236"/>
      <c r="Z1830" s="197"/>
      <c r="AB1830" s="197"/>
      <c r="AD1830" s="197"/>
      <c r="AF1830" s="197"/>
      <c r="AH1830" s="197"/>
      <c r="AI1830" s="199"/>
      <c r="AK1830" s="234"/>
      <c r="AO1830" s="177"/>
      <c r="AP1830" s="201"/>
      <c r="AR1830" s="233"/>
    </row>
    <row r="1831" spans="4:44" s="181" customFormat="1">
      <c r="D1831" s="197"/>
      <c r="G1831" s="199"/>
      <c r="K1831" s="197"/>
      <c r="N1831" s="199"/>
      <c r="P1831" s="207"/>
      <c r="S1831" s="207"/>
      <c r="U1831" s="236"/>
      <c r="Z1831" s="197"/>
      <c r="AB1831" s="197"/>
      <c r="AD1831" s="197"/>
      <c r="AF1831" s="197"/>
      <c r="AH1831" s="197"/>
      <c r="AI1831" s="199"/>
      <c r="AK1831" s="234"/>
      <c r="AO1831" s="177"/>
      <c r="AP1831" s="201"/>
      <c r="AR1831" s="233"/>
    </row>
    <row r="1832" spans="4:44" s="181" customFormat="1">
      <c r="D1832" s="197"/>
      <c r="G1832" s="199"/>
      <c r="K1832" s="197"/>
      <c r="N1832" s="199"/>
      <c r="P1832" s="207"/>
      <c r="S1832" s="207"/>
      <c r="U1832" s="236"/>
      <c r="Z1832" s="197"/>
      <c r="AB1832" s="197"/>
      <c r="AD1832" s="197"/>
      <c r="AF1832" s="197"/>
      <c r="AH1832" s="197"/>
      <c r="AI1832" s="199"/>
      <c r="AK1832" s="234"/>
      <c r="AO1832" s="177"/>
      <c r="AP1832" s="201"/>
      <c r="AR1832" s="233"/>
    </row>
    <row r="1833" spans="4:44" s="181" customFormat="1">
      <c r="D1833" s="197"/>
      <c r="G1833" s="199"/>
      <c r="K1833" s="197"/>
      <c r="N1833" s="199"/>
      <c r="P1833" s="207"/>
      <c r="S1833" s="207"/>
      <c r="U1833" s="236"/>
      <c r="Z1833" s="197"/>
      <c r="AB1833" s="197"/>
      <c r="AD1833" s="197"/>
      <c r="AF1833" s="197"/>
      <c r="AH1833" s="197"/>
      <c r="AI1833" s="199"/>
      <c r="AK1833" s="234"/>
      <c r="AO1833" s="177"/>
      <c r="AP1833" s="201"/>
      <c r="AR1833" s="233"/>
    </row>
    <row r="1834" spans="4:44" s="181" customFormat="1">
      <c r="D1834" s="197"/>
      <c r="G1834" s="199"/>
      <c r="K1834" s="197"/>
      <c r="N1834" s="199"/>
      <c r="P1834" s="207"/>
      <c r="S1834" s="207"/>
      <c r="U1834" s="236"/>
      <c r="Z1834" s="197"/>
      <c r="AB1834" s="197"/>
      <c r="AD1834" s="197"/>
      <c r="AF1834" s="197"/>
      <c r="AH1834" s="197"/>
      <c r="AI1834" s="199"/>
      <c r="AK1834" s="234"/>
      <c r="AO1834" s="177"/>
      <c r="AP1834" s="201"/>
      <c r="AR1834" s="233"/>
    </row>
    <row r="1835" spans="4:44" s="181" customFormat="1">
      <c r="D1835" s="197"/>
      <c r="G1835" s="199"/>
      <c r="K1835" s="197"/>
      <c r="N1835" s="199"/>
      <c r="P1835" s="207"/>
      <c r="S1835" s="207"/>
      <c r="U1835" s="236"/>
      <c r="Z1835" s="197"/>
      <c r="AB1835" s="197"/>
      <c r="AD1835" s="197"/>
      <c r="AF1835" s="197"/>
      <c r="AH1835" s="197"/>
      <c r="AI1835" s="199"/>
      <c r="AK1835" s="234"/>
      <c r="AO1835" s="177"/>
      <c r="AP1835" s="201"/>
      <c r="AR1835" s="233"/>
    </row>
    <row r="1836" spans="4:44" s="181" customFormat="1">
      <c r="D1836" s="197"/>
      <c r="G1836" s="199"/>
      <c r="K1836" s="197"/>
      <c r="N1836" s="199"/>
      <c r="P1836" s="207"/>
      <c r="S1836" s="207"/>
      <c r="U1836" s="236"/>
      <c r="Z1836" s="197"/>
      <c r="AB1836" s="197"/>
      <c r="AD1836" s="197"/>
      <c r="AF1836" s="197"/>
      <c r="AH1836" s="197"/>
      <c r="AI1836" s="199"/>
      <c r="AK1836" s="234"/>
      <c r="AO1836" s="177"/>
      <c r="AP1836" s="201"/>
      <c r="AR1836" s="233"/>
    </row>
    <row r="1837" spans="4:44" s="181" customFormat="1">
      <c r="D1837" s="197"/>
      <c r="G1837" s="199"/>
      <c r="K1837" s="197"/>
      <c r="N1837" s="199"/>
      <c r="P1837" s="207"/>
      <c r="S1837" s="207"/>
      <c r="U1837" s="236"/>
      <c r="Z1837" s="197"/>
      <c r="AB1837" s="197"/>
      <c r="AD1837" s="197"/>
      <c r="AF1837" s="197"/>
      <c r="AH1837" s="197"/>
      <c r="AI1837" s="199"/>
      <c r="AK1837" s="234"/>
      <c r="AO1837" s="177"/>
      <c r="AP1837" s="201"/>
      <c r="AR1837" s="233"/>
    </row>
    <row r="1838" spans="4:44" s="181" customFormat="1">
      <c r="D1838" s="197"/>
      <c r="G1838" s="199"/>
      <c r="K1838" s="197"/>
      <c r="N1838" s="199"/>
      <c r="P1838" s="207"/>
      <c r="S1838" s="207"/>
      <c r="U1838" s="236"/>
      <c r="Z1838" s="197"/>
      <c r="AB1838" s="197"/>
      <c r="AD1838" s="197"/>
      <c r="AF1838" s="197"/>
      <c r="AH1838" s="197"/>
      <c r="AI1838" s="199"/>
      <c r="AK1838" s="234"/>
      <c r="AO1838" s="177"/>
      <c r="AP1838" s="201"/>
      <c r="AR1838" s="233"/>
    </row>
    <row r="1839" spans="4:44" s="181" customFormat="1">
      <c r="D1839" s="197"/>
      <c r="G1839" s="199"/>
      <c r="K1839" s="197"/>
      <c r="N1839" s="199"/>
      <c r="P1839" s="207"/>
      <c r="S1839" s="207"/>
      <c r="U1839" s="236"/>
      <c r="Z1839" s="197"/>
      <c r="AB1839" s="197"/>
      <c r="AD1839" s="197"/>
      <c r="AF1839" s="197"/>
      <c r="AH1839" s="197"/>
      <c r="AI1839" s="199"/>
      <c r="AK1839" s="234"/>
      <c r="AO1839" s="177"/>
      <c r="AP1839" s="201"/>
      <c r="AR1839" s="233"/>
    </row>
    <row r="1840" spans="4:44" s="181" customFormat="1">
      <c r="D1840" s="197"/>
      <c r="G1840" s="199"/>
      <c r="K1840" s="197"/>
      <c r="N1840" s="199"/>
      <c r="P1840" s="207"/>
      <c r="S1840" s="207"/>
      <c r="U1840" s="236"/>
      <c r="Z1840" s="197"/>
      <c r="AB1840" s="197"/>
      <c r="AD1840" s="197"/>
      <c r="AF1840" s="197"/>
      <c r="AH1840" s="197"/>
      <c r="AI1840" s="199"/>
      <c r="AK1840" s="234"/>
      <c r="AO1840" s="177"/>
      <c r="AP1840" s="201"/>
      <c r="AR1840" s="233"/>
    </row>
    <row r="1841" spans="4:44" s="181" customFormat="1">
      <c r="D1841" s="197"/>
      <c r="G1841" s="199"/>
      <c r="K1841" s="197"/>
      <c r="N1841" s="199"/>
      <c r="P1841" s="207"/>
      <c r="S1841" s="207"/>
      <c r="U1841" s="236"/>
      <c r="Z1841" s="197"/>
      <c r="AB1841" s="197"/>
      <c r="AD1841" s="197"/>
      <c r="AF1841" s="197"/>
      <c r="AH1841" s="197"/>
      <c r="AI1841" s="199"/>
      <c r="AK1841" s="234"/>
      <c r="AO1841" s="177"/>
      <c r="AP1841" s="201"/>
      <c r="AR1841" s="233"/>
    </row>
    <row r="1842" spans="4:44" s="181" customFormat="1">
      <c r="D1842" s="197"/>
      <c r="G1842" s="199"/>
      <c r="K1842" s="197"/>
      <c r="N1842" s="199"/>
      <c r="P1842" s="207"/>
      <c r="S1842" s="207"/>
      <c r="U1842" s="236"/>
      <c r="Z1842" s="197"/>
      <c r="AB1842" s="197"/>
      <c r="AD1842" s="197"/>
      <c r="AF1842" s="197"/>
      <c r="AH1842" s="197"/>
      <c r="AI1842" s="199"/>
      <c r="AK1842" s="234"/>
      <c r="AO1842" s="177"/>
      <c r="AP1842" s="201"/>
      <c r="AR1842" s="233"/>
    </row>
    <row r="1843" spans="4:44" s="181" customFormat="1">
      <c r="D1843" s="197"/>
      <c r="G1843" s="199"/>
      <c r="K1843" s="197"/>
      <c r="N1843" s="199"/>
      <c r="P1843" s="207"/>
      <c r="S1843" s="207"/>
      <c r="U1843" s="236"/>
      <c r="Z1843" s="197"/>
      <c r="AB1843" s="197"/>
      <c r="AD1843" s="197"/>
      <c r="AF1843" s="197"/>
      <c r="AH1843" s="197"/>
      <c r="AI1843" s="199"/>
      <c r="AK1843" s="234"/>
      <c r="AO1843" s="177"/>
      <c r="AP1843" s="201"/>
      <c r="AR1843" s="233"/>
    </row>
    <row r="1844" spans="4:44" s="181" customFormat="1">
      <c r="D1844" s="197"/>
      <c r="G1844" s="199"/>
      <c r="K1844" s="197"/>
      <c r="N1844" s="199"/>
      <c r="P1844" s="207"/>
      <c r="S1844" s="207"/>
      <c r="U1844" s="236"/>
      <c r="Z1844" s="197"/>
      <c r="AB1844" s="197"/>
      <c r="AD1844" s="197"/>
      <c r="AF1844" s="197"/>
      <c r="AH1844" s="197"/>
      <c r="AI1844" s="199"/>
      <c r="AK1844" s="234"/>
      <c r="AO1844" s="177"/>
      <c r="AP1844" s="201"/>
      <c r="AR1844" s="233"/>
    </row>
    <row r="1845" spans="4:44" s="181" customFormat="1">
      <c r="D1845" s="197"/>
      <c r="G1845" s="199"/>
      <c r="K1845" s="197"/>
      <c r="N1845" s="199"/>
      <c r="P1845" s="207"/>
      <c r="S1845" s="207"/>
      <c r="U1845" s="236"/>
      <c r="Z1845" s="197"/>
      <c r="AB1845" s="197"/>
      <c r="AD1845" s="197"/>
      <c r="AF1845" s="197"/>
      <c r="AH1845" s="197"/>
      <c r="AI1845" s="199"/>
      <c r="AK1845" s="234"/>
      <c r="AO1845" s="177"/>
      <c r="AP1845" s="201"/>
      <c r="AR1845" s="233"/>
    </row>
    <row r="1846" spans="4:44" s="181" customFormat="1">
      <c r="D1846" s="197"/>
      <c r="G1846" s="199"/>
      <c r="K1846" s="197"/>
      <c r="N1846" s="199"/>
      <c r="P1846" s="207"/>
      <c r="S1846" s="207"/>
      <c r="U1846" s="236"/>
      <c r="Z1846" s="197"/>
      <c r="AB1846" s="197"/>
      <c r="AD1846" s="197"/>
      <c r="AF1846" s="197"/>
      <c r="AH1846" s="197"/>
      <c r="AI1846" s="199"/>
      <c r="AK1846" s="234"/>
      <c r="AO1846" s="177"/>
      <c r="AP1846" s="201"/>
      <c r="AR1846" s="233"/>
    </row>
    <row r="1847" spans="4:44" s="181" customFormat="1">
      <c r="D1847" s="197"/>
      <c r="G1847" s="199"/>
      <c r="K1847" s="197"/>
      <c r="N1847" s="199"/>
      <c r="P1847" s="207"/>
      <c r="S1847" s="207"/>
      <c r="U1847" s="236"/>
      <c r="Z1847" s="197"/>
      <c r="AB1847" s="197"/>
      <c r="AD1847" s="197"/>
      <c r="AF1847" s="197"/>
      <c r="AH1847" s="197"/>
      <c r="AI1847" s="199"/>
      <c r="AK1847" s="234"/>
      <c r="AO1847" s="177"/>
      <c r="AP1847" s="201"/>
      <c r="AR1847" s="233"/>
    </row>
    <row r="1848" spans="4:44" s="181" customFormat="1">
      <c r="D1848" s="197"/>
      <c r="G1848" s="199"/>
      <c r="K1848" s="197"/>
      <c r="N1848" s="199"/>
      <c r="P1848" s="207"/>
      <c r="S1848" s="207"/>
      <c r="U1848" s="236"/>
      <c r="Z1848" s="197"/>
      <c r="AB1848" s="197"/>
      <c r="AD1848" s="197"/>
      <c r="AF1848" s="197"/>
      <c r="AH1848" s="197"/>
      <c r="AI1848" s="199"/>
      <c r="AK1848" s="234"/>
      <c r="AO1848" s="177"/>
      <c r="AP1848" s="201"/>
      <c r="AR1848" s="233"/>
    </row>
    <row r="1849" spans="4:44" s="181" customFormat="1">
      <c r="D1849" s="197"/>
      <c r="G1849" s="199"/>
      <c r="K1849" s="197"/>
      <c r="N1849" s="199"/>
      <c r="P1849" s="207"/>
      <c r="S1849" s="207"/>
      <c r="U1849" s="236"/>
      <c r="Z1849" s="197"/>
      <c r="AB1849" s="197"/>
      <c r="AD1849" s="197"/>
      <c r="AF1849" s="197"/>
      <c r="AH1849" s="197"/>
      <c r="AI1849" s="199"/>
      <c r="AK1849" s="234"/>
      <c r="AO1849" s="177"/>
      <c r="AP1849" s="201"/>
      <c r="AR1849" s="233"/>
    </row>
    <row r="1850" spans="4:44" s="181" customFormat="1">
      <c r="D1850" s="197"/>
      <c r="G1850" s="199"/>
      <c r="K1850" s="197"/>
      <c r="N1850" s="199"/>
      <c r="P1850" s="207"/>
      <c r="S1850" s="207"/>
      <c r="U1850" s="236"/>
      <c r="Z1850" s="197"/>
      <c r="AB1850" s="197"/>
      <c r="AD1850" s="197"/>
      <c r="AF1850" s="197"/>
      <c r="AH1850" s="197"/>
      <c r="AI1850" s="199"/>
      <c r="AK1850" s="234"/>
      <c r="AO1850" s="177"/>
      <c r="AP1850" s="201"/>
      <c r="AR1850" s="233"/>
    </row>
    <row r="1851" spans="4:44" s="181" customFormat="1">
      <c r="D1851" s="197"/>
      <c r="G1851" s="199"/>
      <c r="K1851" s="197"/>
      <c r="N1851" s="199"/>
      <c r="P1851" s="207"/>
      <c r="S1851" s="207"/>
      <c r="U1851" s="236"/>
      <c r="Z1851" s="197"/>
      <c r="AB1851" s="197"/>
      <c r="AD1851" s="197"/>
      <c r="AF1851" s="197"/>
      <c r="AH1851" s="197"/>
      <c r="AI1851" s="199"/>
      <c r="AK1851" s="234"/>
      <c r="AO1851" s="177"/>
      <c r="AP1851" s="201"/>
      <c r="AR1851" s="233"/>
    </row>
    <row r="1852" spans="4:44" s="181" customFormat="1">
      <c r="D1852" s="197"/>
      <c r="G1852" s="199"/>
      <c r="K1852" s="197"/>
      <c r="N1852" s="199"/>
      <c r="P1852" s="207"/>
      <c r="S1852" s="207"/>
      <c r="U1852" s="236"/>
      <c r="Z1852" s="197"/>
      <c r="AB1852" s="197"/>
      <c r="AD1852" s="197"/>
      <c r="AF1852" s="197"/>
      <c r="AH1852" s="197"/>
      <c r="AI1852" s="199"/>
      <c r="AK1852" s="234"/>
      <c r="AO1852" s="177"/>
      <c r="AP1852" s="201"/>
      <c r="AR1852" s="233"/>
    </row>
    <row r="1853" spans="4:44" s="181" customFormat="1">
      <c r="D1853" s="197"/>
      <c r="G1853" s="199"/>
      <c r="K1853" s="197"/>
      <c r="N1853" s="199"/>
      <c r="P1853" s="207"/>
      <c r="S1853" s="207"/>
      <c r="U1853" s="236"/>
      <c r="Z1853" s="197"/>
      <c r="AB1853" s="197"/>
      <c r="AD1853" s="197"/>
      <c r="AF1853" s="197"/>
      <c r="AH1853" s="197"/>
      <c r="AI1853" s="199"/>
      <c r="AK1853" s="234"/>
      <c r="AO1853" s="177"/>
      <c r="AP1853" s="201"/>
      <c r="AR1853" s="233"/>
    </row>
    <row r="1854" spans="4:44" s="181" customFormat="1">
      <c r="D1854" s="197"/>
      <c r="G1854" s="199"/>
      <c r="K1854" s="197"/>
      <c r="N1854" s="199"/>
      <c r="P1854" s="207"/>
      <c r="S1854" s="207"/>
      <c r="U1854" s="236"/>
      <c r="Z1854" s="197"/>
      <c r="AB1854" s="197"/>
      <c r="AD1854" s="197"/>
      <c r="AF1854" s="197"/>
      <c r="AH1854" s="197"/>
      <c r="AI1854" s="199"/>
      <c r="AK1854" s="234"/>
      <c r="AO1854" s="177"/>
      <c r="AP1854" s="201"/>
      <c r="AR1854" s="233"/>
    </row>
    <row r="1855" spans="4:44" s="181" customFormat="1">
      <c r="D1855" s="197"/>
      <c r="G1855" s="199"/>
      <c r="K1855" s="197"/>
      <c r="N1855" s="199"/>
      <c r="P1855" s="207"/>
      <c r="S1855" s="207"/>
      <c r="U1855" s="236"/>
      <c r="Z1855" s="197"/>
      <c r="AB1855" s="197"/>
      <c r="AD1855" s="197"/>
      <c r="AF1855" s="197"/>
      <c r="AH1855" s="197"/>
      <c r="AI1855" s="199"/>
      <c r="AK1855" s="234"/>
      <c r="AO1855" s="177"/>
      <c r="AP1855" s="201"/>
      <c r="AR1855" s="233"/>
    </row>
    <row r="1856" spans="4:44" s="181" customFormat="1">
      <c r="D1856" s="197"/>
      <c r="G1856" s="199"/>
      <c r="K1856" s="197"/>
      <c r="N1856" s="199"/>
      <c r="P1856" s="207"/>
      <c r="S1856" s="207"/>
      <c r="U1856" s="236"/>
      <c r="Z1856" s="197"/>
      <c r="AB1856" s="197"/>
      <c r="AD1856" s="197"/>
      <c r="AF1856" s="197"/>
      <c r="AH1856" s="197"/>
      <c r="AI1856" s="199"/>
      <c r="AK1856" s="234"/>
      <c r="AO1856" s="177"/>
      <c r="AP1856" s="201"/>
      <c r="AR1856" s="233"/>
    </row>
    <row r="1857" spans="4:44" s="181" customFormat="1">
      <c r="D1857" s="197"/>
      <c r="G1857" s="199"/>
      <c r="K1857" s="197"/>
      <c r="N1857" s="199"/>
      <c r="P1857" s="207"/>
      <c r="S1857" s="207"/>
      <c r="U1857" s="236"/>
      <c r="Z1857" s="197"/>
      <c r="AB1857" s="197"/>
      <c r="AD1857" s="197"/>
      <c r="AF1857" s="197"/>
      <c r="AH1857" s="197"/>
      <c r="AI1857" s="199"/>
      <c r="AK1857" s="234"/>
      <c r="AO1857" s="177"/>
      <c r="AP1857" s="201"/>
      <c r="AR1857" s="233"/>
    </row>
    <row r="1858" spans="4:44" s="181" customFormat="1">
      <c r="D1858" s="197"/>
      <c r="G1858" s="199"/>
      <c r="K1858" s="197"/>
      <c r="N1858" s="199"/>
      <c r="P1858" s="207"/>
      <c r="S1858" s="207"/>
      <c r="U1858" s="236"/>
      <c r="Z1858" s="197"/>
      <c r="AB1858" s="197"/>
      <c r="AD1858" s="197"/>
      <c r="AF1858" s="197"/>
      <c r="AH1858" s="197"/>
      <c r="AI1858" s="199"/>
      <c r="AK1858" s="234"/>
      <c r="AO1858" s="177"/>
      <c r="AP1858" s="201"/>
      <c r="AR1858" s="233"/>
    </row>
    <row r="1859" spans="4:44" s="181" customFormat="1">
      <c r="D1859" s="197"/>
      <c r="G1859" s="199"/>
      <c r="K1859" s="197"/>
      <c r="N1859" s="199"/>
      <c r="P1859" s="207"/>
      <c r="S1859" s="207"/>
      <c r="U1859" s="236"/>
      <c r="Z1859" s="197"/>
      <c r="AB1859" s="197"/>
      <c r="AD1859" s="197"/>
      <c r="AF1859" s="197"/>
      <c r="AH1859" s="197"/>
      <c r="AI1859" s="199"/>
      <c r="AK1859" s="234"/>
      <c r="AO1859" s="177"/>
      <c r="AP1859" s="201"/>
      <c r="AR1859" s="233"/>
    </row>
    <row r="1860" spans="4:44" s="181" customFormat="1">
      <c r="D1860" s="197"/>
      <c r="G1860" s="199"/>
      <c r="K1860" s="197"/>
      <c r="N1860" s="199"/>
      <c r="P1860" s="207"/>
      <c r="S1860" s="207"/>
      <c r="U1860" s="236"/>
      <c r="Z1860" s="197"/>
      <c r="AB1860" s="197"/>
      <c r="AD1860" s="197"/>
      <c r="AF1860" s="197"/>
      <c r="AH1860" s="197"/>
      <c r="AI1860" s="199"/>
      <c r="AK1860" s="234"/>
      <c r="AO1860" s="177"/>
      <c r="AP1860" s="201"/>
      <c r="AR1860" s="233"/>
    </row>
    <row r="1861" spans="4:44" s="181" customFormat="1">
      <c r="D1861" s="197"/>
      <c r="G1861" s="199"/>
      <c r="K1861" s="197"/>
      <c r="N1861" s="199"/>
      <c r="P1861" s="207"/>
      <c r="S1861" s="207"/>
      <c r="U1861" s="236"/>
      <c r="Z1861" s="197"/>
      <c r="AB1861" s="197"/>
      <c r="AD1861" s="197"/>
      <c r="AF1861" s="197"/>
      <c r="AH1861" s="197"/>
      <c r="AI1861" s="199"/>
      <c r="AK1861" s="234"/>
      <c r="AO1861" s="177"/>
      <c r="AP1861" s="201"/>
      <c r="AR1861" s="233"/>
    </row>
    <row r="1862" spans="4:44" s="181" customFormat="1">
      <c r="D1862" s="197"/>
      <c r="G1862" s="199"/>
      <c r="K1862" s="197"/>
      <c r="N1862" s="199"/>
      <c r="P1862" s="207"/>
      <c r="S1862" s="207"/>
      <c r="U1862" s="236"/>
      <c r="Z1862" s="197"/>
      <c r="AB1862" s="197"/>
      <c r="AD1862" s="197"/>
      <c r="AF1862" s="197"/>
      <c r="AH1862" s="197"/>
      <c r="AI1862" s="199"/>
      <c r="AK1862" s="234"/>
      <c r="AO1862" s="177"/>
      <c r="AP1862" s="201"/>
      <c r="AR1862" s="233"/>
    </row>
    <row r="1863" spans="4:44" s="181" customFormat="1">
      <c r="D1863" s="197"/>
      <c r="G1863" s="199"/>
      <c r="K1863" s="197"/>
      <c r="N1863" s="199"/>
      <c r="P1863" s="207"/>
      <c r="S1863" s="207"/>
      <c r="U1863" s="236"/>
      <c r="Z1863" s="197"/>
      <c r="AB1863" s="197"/>
      <c r="AD1863" s="197"/>
      <c r="AF1863" s="197"/>
      <c r="AH1863" s="197"/>
      <c r="AI1863" s="199"/>
      <c r="AK1863" s="234"/>
      <c r="AO1863" s="177"/>
      <c r="AP1863" s="201"/>
      <c r="AR1863" s="233"/>
    </row>
    <row r="1864" spans="4:44" s="181" customFormat="1">
      <c r="D1864" s="197"/>
      <c r="G1864" s="199"/>
      <c r="K1864" s="197"/>
      <c r="N1864" s="199"/>
      <c r="P1864" s="207"/>
      <c r="S1864" s="207"/>
      <c r="U1864" s="236"/>
      <c r="Z1864" s="197"/>
      <c r="AB1864" s="197"/>
      <c r="AD1864" s="197"/>
      <c r="AF1864" s="197"/>
      <c r="AH1864" s="197"/>
      <c r="AI1864" s="199"/>
      <c r="AK1864" s="234"/>
      <c r="AO1864" s="177"/>
      <c r="AP1864" s="201"/>
      <c r="AR1864" s="233"/>
    </row>
    <row r="1865" spans="4:44" s="181" customFormat="1">
      <c r="D1865" s="197"/>
      <c r="G1865" s="199"/>
      <c r="K1865" s="197"/>
      <c r="N1865" s="199"/>
      <c r="P1865" s="207"/>
      <c r="S1865" s="207"/>
      <c r="U1865" s="236"/>
      <c r="Z1865" s="197"/>
      <c r="AB1865" s="197"/>
      <c r="AD1865" s="197"/>
      <c r="AF1865" s="197"/>
      <c r="AH1865" s="197"/>
      <c r="AI1865" s="199"/>
      <c r="AK1865" s="234"/>
      <c r="AO1865" s="177"/>
      <c r="AP1865" s="201"/>
      <c r="AR1865" s="233"/>
    </row>
    <row r="1866" spans="4:44" s="181" customFormat="1">
      <c r="D1866" s="197"/>
      <c r="G1866" s="199"/>
      <c r="K1866" s="197"/>
      <c r="N1866" s="199"/>
      <c r="P1866" s="207"/>
      <c r="S1866" s="207"/>
      <c r="U1866" s="236"/>
      <c r="Z1866" s="197"/>
      <c r="AB1866" s="197"/>
      <c r="AD1866" s="197"/>
      <c r="AF1866" s="197"/>
      <c r="AH1866" s="197"/>
      <c r="AI1866" s="199"/>
      <c r="AK1866" s="234"/>
      <c r="AO1866" s="177"/>
      <c r="AP1866" s="201"/>
      <c r="AR1866" s="233"/>
    </row>
    <row r="1867" spans="4:44" s="181" customFormat="1">
      <c r="D1867" s="197"/>
      <c r="G1867" s="199"/>
      <c r="K1867" s="197"/>
      <c r="N1867" s="199"/>
      <c r="P1867" s="207"/>
      <c r="S1867" s="207"/>
      <c r="U1867" s="236"/>
      <c r="Z1867" s="197"/>
      <c r="AB1867" s="197"/>
      <c r="AD1867" s="197"/>
      <c r="AF1867" s="197"/>
      <c r="AH1867" s="197"/>
      <c r="AI1867" s="199"/>
      <c r="AK1867" s="234"/>
      <c r="AO1867" s="177"/>
      <c r="AP1867" s="201"/>
      <c r="AR1867" s="233"/>
    </row>
    <row r="1868" spans="4:44" s="181" customFormat="1">
      <c r="D1868" s="197"/>
      <c r="G1868" s="199"/>
      <c r="K1868" s="197"/>
      <c r="N1868" s="199"/>
      <c r="P1868" s="207"/>
      <c r="S1868" s="207"/>
      <c r="U1868" s="236"/>
      <c r="Z1868" s="197"/>
      <c r="AB1868" s="197"/>
      <c r="AD1868" s="197"/>
      <c r="AF1868" s="197"/>
      <c r="AH1868" s="197"/>
      <c r="AI1868" s="199"/>
      <c r="AK1868" s="234"/>
      <c r="AO1868" s="177"/>
      <c r="AP1868" s="201"/>
      <c r="AR1868" s="233"/>
    </row>
    <row r="1869" spans="4:44" s="181" customFormat="1">
      <c r="D1869" s="197"/>
      <c r="G1869" s="199"/>
      <c r="K1869" s="197"/>
      <c r="N1869" s="199"/>
      <c r="P1869" s="207"/>
      <c r="S1869" s="207"/>
      <c r="U1869" s="236"/>
      <c r="Z1869" s="197"/>
      <c r="AB1869" s="197"/>
      <c r="AD1869" s="197"/>
      <c r="AF1869" s="197"/>
      <c r="AH1869" s="197"/>
      <c r="AI1869" s="199"/>
      <c r="AK1869" s="234"/>
      <c r="AO1869" s="177"/>
      <c r="AP1869" s="201"/>
      <c r="AR1869" s="233"/>
    </row>
    <row r="1870" spans="4:44" s="181" customFormat="1">
      <c r="D1870" s="197"/>
      <c r="G1870" s="199"/>
      <c r="K1870" s="197"/>
      <c r="N1870" s="199"/>
      <c r="P1870" s="207"/>
      <c r="S1870" s="207"/>
      <c r="U1870" s="236"/>
      <c r="Z1870" s="197"/>
      <c r="AB1870" s="197"/>
      <c r="AD1870" s="197"/>
      <c r="AF1870" s="197"/>
      <c r="AH1870" s="197"/>
      <c r="AI1870" s="199"/>
      <c r="AK1870" s="234"/>
      <c r="AO1870" s="177"/>
      <c r="AP1870" s="201"/>
      <c r="AR1870" s="233"/>
    </row>
    <row r="1871" spans="4:44" s="181" customFormat="1">
      <c r="D1871" s="197"/>
      <c r="G1871" s="199"/>
      <c r="K1871" s="197"/>
      <c r="N1871" s="199"/>
      <c r="P1871" s="207"/>
      <c r="S1871" s="207"/>
      <c r="U1871" s="236"/>
      <c r="Z1871" s="197"/>
      <c r="AB1871" s="197"/>
      <c r="AD1871" s="197"/>
      <c r="AF1871" s="197"/>
      <c r="AH1871" s="197"/>
      <c r="AI1871" s="199"/>
      <c r="AK1871" s="234"/>
      <c r="AO1871" s="177"/>
      <c r="AP1871" s="201"/>
      <c r="AR1871" s="233"/>
    </row>
    <row r="1872" spans="4:44" s="181" customFormat="1">
      <c r="D1872" s="197"/>
      <c r="G1872" s="199"/>
      <c r="K1872" s="197"/>
      <c r="N1872" s="199"/>
      <c r="P1872" s="207"/>
      <c r="S1872" s="207"/>
      <c r="U1872" s="236"/>
      <c r="Z1872" s="197"/>
      <c r="AB1872" s="197"/>
      <c r="AD1872" s="197"/>
      <c r="AF1872" s="197"/>
      <c r="AH1872" s="197"/>
      <c r="AI1872" s="199"/>
      <c r="AK1872" s="234"/>
      <c r="AO1872" s="177"/>
      <c r="AP1872" s="201"/>
      <c r="AR1872" s="233"/>
    </row>
    <row r="1873" spans="4:44" s="181" customFormat="1">
      <c r="D1873" s="197"/>
      <c r="G1873" s="199"/>
      <c r="K1873" s="197"/>
      <c r="N1873" s="199"/>
      <c r="P1873" s="207"/>
      <c r="S1873" s="207"/>
      <c r="U1873" s="236"/>
      <c r="Z1873" s="197"/>
      <c r="AB1873" s="197"/>
      <c r="AD1873" s="197"/>
      <c r="AF1873" s="197"/>
      <c r="AH1873" s="197"/>
      <c r="AI1873" s="199"/>
      <c r="AK1873" s="234"/>
      <c r="AO1873" s="177"/>
      <c r="AP1873" s="201"/>
      <c r="AR1873" s="233"/>
    </row>
    <row r="1874" spans="4:44" s="181" customFormat="1">
      <c r="D1874" s="197"/>
      <c r="G1874" s="199"/>
      <c r="K1874" s="197"/>
      <c r="N1874" s="199"/>
      <c r="P1874" s="207"/>
      <c r="S1874" s="207"/>
      <c r="U1874" s="236"/>
      <c r="Z1874" s="197"/>
      <c r="AB1874" s="197"/>
      <c r="AD1874" s="197"/>
      <c r="AF1874" s="197"/>
      <c r="AH1874" s="197"/>
      <c r="AI1874" s="199"/>
      <c r="AK1874" s="234"/>
      <c r="AO1874" s="177"/>
      <c r="AP1874" s="201"/>
      <c r="AR1874" s="233"/>
    </row>
    <row r="1875" spans="4:44" s="181" customFormat="1">
      <c r="D1875" s="197"/>
      <c r="G1875" s="199"/>
      <c r="K1875" s="197"/>
      <c r="N1875" s="199"/>
      <c r="P1875" s="207"/>
      <c r="S1875" s="207"/>
      <c r="U1875" s="236"/>
      <c r="Z1875" s="197"/>
      <c r="AB1875" s="197"/>
      <c r="AD1875" s="197"/>
      <c r="AF1875" s="197"/>
      <c r="AH1875" s="197"/>
      <c r="AI1875" s="199"/>
      <c r="AK1875" s="234"/>
      <c r="AO1875" s="177"/>
      <c r="AP1875" s="201"/>
      <c r="AR1875" s="233"/>
    </row>
    <row r="1876" spans="4:44" s="181" customFormat="1">
      <c r="D1876" s="197"/>
      <c r="G1876" s="199"/>
      <c r="K1876" s="197"/>
      <c r="N1876" s="199"/>
      <c r="P1876" s="207"/>
      <c r="S1876" s="207"/>
      <c r="U1876" s="236"/>
      <c r="Z1876" s="197"/>
      <c r="AB1876" s="197"/>
      <c r="AD1876" s="197"/>
      <c r="AF1876" s="197"/>
      <c r="AH1876" s="197"/>
      <c r="AI1876" s="199"/>
      <c r="AK1876" s="234"/>
      <c r="AO1876" s="177"/>
      <c r="AP1876" s="201"/>
      <c r="AR1876" s="233"/>
    </row>
    <row r="1877" spans="4:44" s="181" customFormat="1">
      <c r="D1877" s="197"/>
      <c r="G1877" s="199"/>
      <c r="K1877" s="197"/>
      <c r="N1877" s="199"/>
      <c r="P1877" s="207"/>
      <c r="S1877" s="207"/>
      <c r="U1877" s="236"/>
      <c r="Z1877" s="197"/>
      <c r="AB1877" s="197"/>
      <c r="AD1877" s="197"/>
      <c r="AF1877" s="197"/>
      <c r="AH1877" s="197"/>
      <c r="AI1877" s="199"/>
      <c r="AK1877" s="234"/>
      <c r="AO1877" s="177"/>
      <c r="AP1877" s="201"/>
      <c r="AR1877" s="233"/>
    </row>
    <row r="1878" spans="4:44" s="181" customFormat="1">
      <c r="D1878" s="197"/>
      <c r="G1878" s="199"/>
      <c r="K1878" s="197"/>
      <c r="N1878" s="199"/>
      <c r="P1878" s="207"/>
      <c r="S1878" s="207"/>
      <c r="U1878" s="236"/>
      <c r="Z1878" s="197"/>
      <c r="AB1878" s="197"/>
      <c r="AD1878" s="197"/>
      <c r="AF1878" s="197"/>
      <c r="AH1878" s="197"/>
      <c r="AI1878" s="199"/>
      <c r="AK1878" s="234"/>
      <c r="AO1878" s="177"/>
      <c r="AP1878" s="201"/>
      <c r="AR1878" s="233"/>
    </row>
    <row r="1879" spans="4:44" s="181" customFormat="1">
      <c r="D1879" s="197"/>
      <c r="G1879" s="199"/>
      <c r="K1879" s="197"/>
      <c r="N1879" s="199"/>
      <c r="P1879" s="207"/>
      <c r="S1879" s="207"/>
      <c r="U1879" s="236"/>
      <c r="Z1879" s="197"/>
      <c r="AB1879" s="197"/>
      <c r="AD1879" s="197"/>
      <c r="AF1879" s="197"/>
      <c r="AH1879" s="197"/>
      <c r="AI1879" s="199"/>
      <c r="AK1879" s="234"/>
      <c r="AO1879" s="177"/>
      <c r="AP1879" s="201"/>
      <c r="AR1879" s="233"/>
    </row>
    <row r="1880" spans="4:44" s="181" customFormat="1">
      <c r="D1880" s="197"/>
      <c r="G1880" s="199"/>
      <c r="K1880" s="197"/>
      <c r="N1880" s="199"/>
      <c r="P1880" s="207"/>
      <c r="S1880" s="207"/>
      <c r="U1880" s="236"/>
      <c r="Z1880" s="197"/>
      <c r="AB1880" s="197"/>
      <c r="AD1880" s="197"/>
      <c r="AF1880" s="197"/>
      <c r="AH1880" s="197"/>
      <c r="AI1880" s="199"/>
      <c r="AK1880" s="234"/>
      <c r="AO1880" s="177"/>
      <c r="AP1880" s="201"/>
      <c r="AR1880" s="233"/>
    </row>
    <row r="1881" spans="4:44" s="181" customFormat="1">
      <c r="D1881" s="197"/>
      <c r="G1881" s="199"/>
      <c r="K1881" s="197"/>
      <c r="N1881" s="199"/>
      <c r="P1881" s="207"/>
      <c r="S1881" s="207"/>
      <c r="U1881" s="236"/>
      <c r="Z1881" s="197"/>
      <c r="AB1881" s="197"/>
      <c r="AD1881" s="197"/>
      <c r="AF1881" s="197"/>
      <c r="AH1881" s="197"/>
      <c r="AI1881" s="199"/>
      <c r="AK1881" s="234"/>
      <c r="AO1881" s="177"/>
      <c r="AP1881" s="201"/>
      <c r="AR1881" s="233"/>
    </row>
    <row r="1882" spans="4:44" s="181" customFormat="1">
      <c r="D1882" s="197"/>
      <c r="G1882" s="199"/>
      <c r="K1882" s="197"/>
      <c r="N1882" s="199"/>
      <c r="P1882" s="207"/>
      <c r="S1882" s="207"/>
      <c r="U1882" s="236"/>
      <c r="Z1882" s="197"/>
      <c r="AB1882" s="197"/>
      <c r="AD1882" s="197"/>
      <c r="AF1882" s="197"/>
      <c r="AH1882" s="197"/>
      <c r="AI1882" s="199"/>
      <c r="AK1882" s="234"/>
      <c r="AO1882" s="177"/>
      <c r="AP1882" s="201"/>
      <c r="AR1882" s="233"/>
    </row>
    <row r="1883" spans="4:44" s="181" customFormat="1">
      <c r="D1883" s="197"/>
      <c r="G1883" s="199"/>
      <c r="K1883" s="197"/>
      <c r="N1883" s="199"/>
      <c r="P1883" s="207"/>
      <c r="S1883" s="207"/>
      <c r="U1883" s="236"/>
      <c r="Z1883" s="197"/>
      <c r="AB1883" s="197"/>
      <c r="AD1883" s="197"/>
      <c r="AF1883" s="197"/>
      <c r="AH1883" s="197"/>
      <c r="AI1883" s="199"/>
      <c r="AK1883" s="234"/>
      <c r="AO1883" s="177"/>
      <c r="AP1883" s="201"/>
      <c r="AR1883" s="233"/>
    </row>
    <row r="1884" spans="4:44" s="181" customFormat="1">
      <c r="D1884" s="197"/>
      <c r="G1884" s="199"/>
      <c r="K1884" s="197"/>
      <c r="N1884" s="199"/>
      <c r="P1884" s="207"/>
      <c r="S1884" s="207"/>
      <c r="U1884" s="236"/>
      <c r="Z1884" s="197"/>
      <c r="AB1884" s="197"/>
      <c r="AD1884" s="197"/>
      <c r="AF1884" s="197"/>
      <c r="AH1884" s="197"/>
      <c r="AI1884" s="199"/>
      <c r="AK1884" s="234"/>
      <c r="AO1884" s="177"/>
      <c r="AP1884" s="201"/>
      <c r="AR1884" s="233"/>
    </row>
    <row r="1885" spans="4:44" s="181" customFormat="1">
      <c r="D1885" s="197"/>
      <c r="G1885" s="199"/>
      <c r="K1885" s="197"/>
      <c r="N1885" s="199"/>
      <c r="P1885" s="207"/>
      <c r="S1885" s="207"/>
      <c r="U1885" s="236"/>
      <c r="Z1885" s="197"/>
      <c r="AB1885" s="197"/>
      <c r="AD1885" s="197"/>
      <c r="AF1885" s="197"/>
      <c r="AH1885" s="197"/>
      <c r="AI1885" s="199"/>
      <c r="AK1885" s="234"/>
      <c r="AO1885" s="177"/>
      <c r="AP1885" s="201"/>
      <c r="AR1885" s="233"/>
    </row>
    <row r="1886" spans="4:44" s="181" customFormat="1">
      <c r="D1886" s="197"/>
      <c r="G1886" s="199"/>
      <c r="K1886" s="197"/>
      <c r="N1886" s="199"/>
      <c r="P1886" s="207"/>
      <c r="S1886" s="207"/>
      <c r="U1886" s="236"/>
      <c r="Z1886" s="197"/>
      <c r="AB1886" s="197"/>
      <c r="AD1886" s="197"/>
      <c r="AF1886" s="197"/>
      <c r="AH1886" s="197"/>
      <c r="AI1886" s="199"/>
      <c r="AK1886" s="234"/>
      <c r="AO1886" s="177"/>
      <c r="AP1886" s="201"/>
      <c r="AR1886" s="233"/>
    </row>
    <row r="1887" spans="4:44" s="181" customFormat="1">
      <c r="D1887" s="197"/>
      <c r="G1887" s="199"/>
      <c r="K1887" s="197"/>
      <c r="N1887" s="199"/>
      <c r="P1887" s="207"/>
      <c r="S1887" s="207"/>
      <c r="U1887" s="236"/>
      <c r="Z1887" s="197"/>
      <c r="AB1887" s="197"/>
      <c r="AD1887" s="197"/>
      <c r="AF1887" s="197"/>
      <c r="AH1887" s="197"/>
      <c r="AI1887" s="199"/>
      <c r="AK1887" s="234"/>
      <c r="AO1887" s="177"/>
      <c r="AP1887" s="201"/>
      <c r="AR1887" s="233"/>
    </row>
    <row r="1888" spans="4:44" s="181" customFormat="1">
      <c r="D1888" s="197"/>
      <c r="G1888" s="199"/>
      <c r="K1888" s="197"/>
      <c r="N1888" s="199"/>
      <c r="P1888" s="207"/>
      <c r="S1888" s="207"/>
      <c r="U1888" s="236"/>
      <c r="Z1888" s="197"/>
      <c r="AB1888" s="197"/>
      <c r="AD1888" s="197"/>
      <c r="AF1888" s="197"/>
      <c r="AH1888" s="197"/>
      <c r="AI1888" s="199"/>
      <c r="AK1888" s="234"/>
      <c r="AO1888" s="177"/>
      <c r="AP1888" s="201"/>
      <c r="AR1888" s="233"/>
    </row>
    <row r="1889" spans="4:44" s="181" customFormat="1">
      <c r="D1889" s="197"/>
      <c r="G1889" s="199"/>
      <c r="K1889" s="197"/>
      <c r="N1889" s="199"/>
      <c r="P1889" s="207"/>
      <c r="S1889" s="207"/>
      <c r="U1889" s="236"/>
      <c r="Z1889" s="197"/>
      <c r="AB1889" s="197"/>
      <c r="AD1889" s="197"/>
      <c r="AF1889" s="197"/>
      <c r="AH1889" s="197"/>
      <c r="AI1889" s="199"/>
      <c r="AK1889" s="234"/>
      <c r="AO1889" s="177"/>
      <c r="AP1889" s="201"/>
      <c r="AR1889" s="233"/>
    </row>
    <row r="1890" spans="4:44" s="181" customFormat="1">
      <c r="D1890" s="197"/>
      <c r="G1890" s="199"/>
      <c r="K1890" s="197"/>
      <c r="N1890" s="199"/>
      <c r="P1890" s="207"/>
      <c r="S1890" s="207"/>
      <c r="U1890" s="236"/>
      <c r="Z1890" s="197"/>
      <c r="AB1890" s="197"/>
      <c r="AD1890" s="197"/>
      <c r="AF1890" s="197"/>
      <c r="AH1890" s="197"/>
      <c r="AI1890" s="199"/>
      <c r="AK1890" s="234"/>
      <c r="AO1890" s="177"/>
      <c r="AP1890" s="201"/>
      <c r="AR1890" s="233"/>
    </row>
    <row r="1891" spans="4:44" s="181" customFormat="1">
      <c r="D1891" s="197"/>
      <c r="G1891" s="199"/>
      <c r="K1891" s="197"/>
      <c r="N1891" s="199"/>
      <c r="P1891" s="207"/>
      <c r="S1891" s="207"/>
      <c r="U1891" s="236"/>
      <c r="Z1891" s="197"/>
      <c r="AB1891" s="197"/>
      <c r="AD1891" s="197"/>
      <c r="AF1891" s="197"/>
      <c r="AH1891" s="197"/>
      <c r="AI1891" s="199"/>
      <c r="AK1891" s="234"/>
      <c r="AO1891" s="177"/>
      <c r="AP1891" s="201"/>
      <c r="AR1891" s="233"/>
    </row>
    <row r="1892" spans="4:44" s="181" customFormat="1">
      <c r="D1892" s="197"/>
      <c r="G1892" s="199"/>
      <c r="K1892" s="197"/>
      <c r="N1892" s="199"/>
      <c r="P1892" s="207"/>
      <c r="S1892" s="207"/>
      <c r="U1892" s="236"/>
      <c r="Z1892" s="197"/>
      <c r="AB1892" s="197"/>
      <c r="AD1892" s="197"/>
      <c r="AF1892" s="197"/>
      <c r="AH1892" s="197"/>
      <c r="AI1892" s="199"/>
      <c r="AK1892" s="234"/>
      <c r="AO1892" s="177"/>
      <c r="AP1892" s="201"/>
      <c r="AR1892" s="233"/>
    </row>
    <row r="1893" spans="4:44" s="181" customFormat="1">
      <c r="D1893" s="197"/>
      <c r="G1893" s="199"/>
      <c r="K1893" s="197"/>
      <c r="N1893" s="199"/>
      <c r="P1893" s="207"/>
      <c r="S1893" s="207"/>
      <c r="U1893" s="236"/>
      <c r="Z1893" s="197"/>
      <c r="AB1893" s="197"/>
      <c r="AD1893" s="197"/>
      <c r="AF1893" s="197"/>
      <c r="AH1893" s="197"/>
      <c r="AI1893" s="199"/>
      <c r="AK1893" s="234"/>
      <c r="AO1893" s="177"/>
      <c r="AP1893" s="201"/>
      <c r="AR1893" s="233"/>
    </row>
    <row r="1894" spans="4:44" s="181" customFormat="1">
      <c r="D1894" s="197"/>
      <c r="G1894" s="199"/>
      <c r="K1894" s="197"/>
      <c r="N1894" s="199"/>
      <c r="P1894" s="207"/>
      <c r="S1894" s="207"/>
      <c r="U1894" s="236"/>
      <c r="Z1894" s="197"/>
      <c r="AB1894" s="197"/>
      <c r="AD1894" s="197"/>
      <c r="AF1894" s="197"/>
      <c r="AH1894" s="197"/>
      <c r="AI1894" s="199"/>
      <c r="AK1894" s="234"/>
      <c r="AO1894" s="177"/>
      <c r="AP1894" s="201"/>
      <c r="AR1894" s="233"/>
    </row>
    <row r="1895" spans="4:44" s="181" customFormat="1">
      <c r="D1895" s="197"/>
      <c r="G1895" s="199"/>
      <c r="K1895" s="197"/>
      <c r="N1895" s="199"/>
      <c r="P1895" s="207"/>
      <c r="S1895" s="207"/>
      <c r="U1895" s="236"/>
      <c r="Z1895" s="197"/>
      <c r="AB1895" s="197"/>
      <c r="AD1895" s="197"/>
      <c r="AF1895" s="197"/>
      <c r="AH1895" s="197"/>
      <c r="AI1895" s="199"/>
      <c r="AK1895" s="234"/>
      <c r="AO1895" s="177"/>
      <c r="AP1895" s="201"/>
      <c r="AR1895" s="233"/>
    </row>
    <row r="1896" spans="4:44" s="181" customFormat="1">
      <c r="D1896" s="197"/>
      <c r="G1896" s="199"/>
      <c r="K1896" s="197"/>
      <c r="N1896" s="199"/>
      <c r="P1896" s="207"/>
      <c r="S1896" s="207"/>
      <c r="U1896" s="236"/>
      <c r="Z1896" s="197"/>
      <c r="AB1896" s="197"/>
      <c r="AD1896" s="197"/>
      <c r="AF1896" s="197"/>
      <c r="AH1896" s="197"/>
      <c r="AI1896" s="199"/>
      <c r="AK1896" s="234"/>
      <c r="AO1896" s="177"/>
      <c r="AP1896" s="201"/>
      <c r="AR1896" s="233"/>
    </row>
    <row r="1897" spans="4:44" s="181" customFormat="1">
      <c r="D1897" s="197"/>
      <c r="G1897" s="199"/>
      <c r="K1897" s="197"/>
      <c r="N1897" s="199"/>
      <c r="P1897" s="207"/>
      <c r="S1897" s="207"/>
      <c r="U1897" s="236"/>
      <c r="Z1897" s="197"/>
      <c r="AB1897" s="197"/>
      <c r="AD1897" s="197"/>
      <c r="AF1897" s="197"/>
      <c r="AH1897" s="197"/>
      <c r="AI1897" s="199"/>
      <c r="AK1897" s="234"/>
      <c r="AO1897" s="177"/>
      <c r="AP1897" s="201"/>
      <c r="AR1897" s="233"/>
    </row>
    <row r="1898" spans="4:44" s="181" customFormat="1">
      <c r="D1898" s="197"/>
      <c r="G1898" s="199"/>
      <c r="K1898" s="197"/>
      <c r="N1898" s="199"/>
      <c r="P1898" s="207"/>
      <c r="S1898" s="207"/>
      <c r="U1898" s="236"/>
      <c r="Z1898" s="197"/>
      <c r="AB1898" s="197"/>
      <c r="AD1898" s="197"/>
      <c r="AF1898" s="197"/>
      <c r="AH1898" s="197"/>
      <c r="AI1898" s="199"/>
      <c r="AK1898" s="234"/>
      <c r="AO1898" s="177"/>
      <c r="AP1898" s="201"/>
      <c r="AR1898" s="233"/>
    </row>
    <row r="1899" spans="4:44" s="181" customFormat="1">
      <c r="D1899" s="197"/>
      <c r="G1899" s="199"/>
      <c r="K1899" s="197"/>
      <c r="N1899" s="199"/>
      <c r="P1899" s="207"/>
      <c r="S1899" s="207"/>
      <c r="U1899" s="236"/>
      <c r="Z1899" s="197"/>
      <c r="AB1899" s="197"/>
      <c r="AD1899" s="197"/>
      <c r="AF1899" s="197"/>
      <c r="AH1899" s="197"/>
      <c r="AI1899" s="199"/>
      <c r="AK1899" s="234"/>
      <c r="AO1899" s="177"/>
      <c r="AP1899" s="201"/>
      <c r="AR1899" s="233"/>
    </row>
    <row r="1900" spans="4:44" s="181" customFormat="1">
      <c r="D1900" s="197"/>
      <c r="G1900" s="199"/>
      <c r="K1900" s="197"/>
      <c r="N1900" s="199"/>
      <c r="P1900" s="207"/>
      <c r="S1900" s="207"/>
      <c r="U1900" s="236"/>
      <c r="Z1900" s="197"/>
      <c r="AB1900" s="197"/>
      <c r="AD1900" s="197"/>
      <c r="AF1900" s="197"/>
      <c r="AH1900" s="197"/>
      <c r="AI1900" s="199"/>
      <c r="AK1900" s="234"/>
      <c r="AO1900" s="177"/>
      <c r="AP1900" s="201"/>
      <c r="AR1900" s="233"/>
    </row>
    <row r="1901" spans="4:44" s="181" customFormat="1">
      <c r="D1901" s="197"/>
      <c r="G1901" s="199"/>
      <c r="K1901" s="197"/>
      <c r="N1901" s="199"/>
      <c r="P1901" s="207"/>
      <c r="S1901" s="207"/>
      <c r="U1901" s="236"/>
      <c r="Z1901" s="197"/>
      <c r="AB1901" s="197"/>
      <c r="AD1901" s="197"/>
      <c r="AF1901" s="197"/>
      <c r="AH1901" s="197"/>
      <c r="AI1901" s="199"/>
      <c r="AK1901" s="234"/>
      <c r="AO1901" s="177"/>
      <c r="AP1901" s="201"/>
      <c r="AR1901" s="233"/>
    </row>
    <row r="1902" spans="4:44" s="181" customFormat="1">
      <c r="D1902" s="197"/>
      <c r="G1902" s="199"/>
      <c r="K1902" s="197"/>
      <c r="N1902" s="199"/>
      <c r="P1902" s="207"/>
      <c r="S1902" s="207"/>
      <c r="U1902" s="236"/>
      <c r="Z1902" s="197"/>
      <c r="AB1902" s="197"/>
      <c r="AD1902" s="197"/>
      <c r="AF1902" s="197"/>
      <c r="AH1902" s="197"/>
      <c r="AI1902" s="199"/>
      <c r="AK1902" s="234"/>
      <c r="AO1902" s="177"/>
      <c r="AP1902" s="201"/>
      <c r="AR1902" s="233"/>
    </row>
    <row r="1903" spans="4:44" s="181" customFormat="1">
      <c r="D1903" s="197"/>
      <c r="G1903" s="199"/>
      <c r="K1903" s="197"/>
      <c r="N1903" s="199"/>
      <c r="P1903" s="207"/>
      <c r="S1903" s="207"/>
      <c r="U1903" s="236"/>
      <c r="Z1903" s="197"/>
      <c r="AB1903" s="197"/>
      <c r="AD1903" s="197"/>
      <c r="AF1903" s="197"/>
      <c r="AH1903" s="197"/>
      <c r="AI1903" s="199"/>
      <c r="AK1903" s="234"/>
      <c r="AO1903" s="177"/>
      <c r="AP1903" s="201"/>
      <c r="AR1903" s="233"/>
    </row>
    <row r="1904" spans="4:44" s="181" customFormat="1">
      <c r="D1904" s="197"/>
      <c r="G1904" s="199"/>
      <c r="K1904" s="197"/>
      <c r="N1904" s="199"/>
      <c r="P1904" s="207"/>
      <c r="S1904" s="207"/>
      <c r="U1904" s="236"/>
      <c r="Z1904" s="197"/>
      <c r="AB1904" s="197"/>
      <c r="AD1904" s="197"/>
      <c r="AF1904" s="197"/>
      <c r="AH1904" s="197"/>
      <c r="AI1904" s="199"/>
      <c r="AK1904" s="234"/>
      <c r="AO1904" s="177"/>
      <c r="AP1904" s="201"/>
      <c r="AR1904" s="233"/>
    </row>
    <row r="1905" spans="4:44" s="181" customFormat="1">
      <c r="D1905" s="197"/>
      <c r="G1905" s="199"/>
      <c r="K1905" s="197"/>
      <c r="N1905" s="199"/>
      <c r="P1905" s="207"/>
      <c r="S1905" s="207"/>
      <c r="U1905" s="236"/>
      <c r="Z1905" s="197"/>
      <c r="AB1905" s="197"/>
      <c r="AD1905" s="197"/>
      <c r="AF1905" s="197"/>
      <c r="AH1905" s="197"/>
      <c r="AI1905" s="199"/>
      <c r="AK1905" s="234"/>
      <c r="AO1905" s="177"/>
      <c r="AP1905" s="201"/>
      <c r="AR1905" s="233"/>
    </row>
    <row r="1906" spans="4:44" s="181" customFormat="1">
      <c r="D1906" s="197"/>
      <c r="G1906" s="199"/>
      <c r="K1906" s="197"/>
      <c r="N1906" s="199"/>
      <c r="P1906" s="207"/>
      <c r="S1906" s="207"/>
      <c r="U1906" s="236"/>
      <c r="Z1906" s="197"/>
      <c r="AB1906" s="197"/>
      <c r="AD1906" s="197"/>
      <c r="AF1906" s="197"/>
      <c r="AH1906" s="197"/>
      <c r="AI1906" s="199"/>
      <c r="AK1906" s="234"/>
      <c r="AO1906" s="177"/>
      <c r="AP1906" s="201"/>
      <c r="AR1906" s="233"/>
    </row>
    <row r="1907" spans="4:44" s="181" customFormat="1">
      <c r="D1907" s="197"/>
      <c r="G1907" s="199"/>
      <c r="K1907" s="197"/>
      <c r="N1907" s="199"/>
      <c r="P1907" s="207"/>
      <c r="S1907" s="207"/>
      <c r="U1907" s="236"/>
      <c r="Z1907" s="197"/>
      <c r="AB1907" s="197"/>
      <c r="AD1907" s="197"/>
      <c r="AF1907" s="197"/>
      <c r="AH1907" s="197"/>
      <c r="AI1907" s="199"/>
      <c r="AK1907" s="234"/>
      <c r="AO1907" s="177"/>
      <c r="AP1907" s="201"/>
      <c r="AR1907" s="233"/>
    </row>
    <row r="1908" spans="4:44" s="181" customFormat="1">
      <c r="D1908" s="197"/>
      <c r="G1908" s="199"/>
      <c r="K1908" s="197"/>
      <c r="N1908" s="199"/>
      <c r="P1908" s="207"/>
      <c r="S1908" s="207"/>
      <c r="U1908" s="236"/>
      <c r="Z1908" s="197"/>
      <c r="AB1908" s="197"/>
      <c r="AD1908" s="197"/>
      <c r="AF1908" s="197"/>
      <c r="AH1908" s="197"/>
      <c r="AI1908" s="199"/>
      <c r="AK1908" s="234"/>
      <c r="AO1908" s="177"/>
      <c r="AP1908" s="201"/>
      <c r="AR1908" s="233"/>
    </row>
    <row r="1909" spans="4:44" s="181" customFormat="1">
      <c r="D1909" s="197"/>
      <c r="G1909" s="199"/>
      <c r="K1909" s="197"/>
      <c r="N1909" s="199"/>
      <c r="P1909" s="207"/>
      <c r="S1909" s="207"/>
      <c r="U1909" s="236"/>
      <c r="Z1909" s="197"/>
      <c r="AB1909" s="197"/>
      <c r="AD1909" s="197"/>
      <c r="AF1909" s="197"/>
      <c r="AH1909" s="197"/>
      <c r="AI1909" s="199"/>
      <c r="AK1909" s="234"/>
      <c r="AO1909" s="177"/>
      <c r="AP1909" s="201"/>
      <c r="AR1909" s="233"/>
    </row>
    <row r="1910" spans="4:44" s="181" customFormat="1">
      <c r="D1910" s="197"/>
      <c r="G1910" s="199"/>
      <c r="K1910" s="197"/>
      <c r="N1910" s="199"/>
      <c r="P1910" s="207"/>
      <c r="S1910" s="207"/>
      <c r="U1910" s="236"/>
      <c r="Z1910" s="197"/>
      <c r="AB1910" s="197"/>
      <c r="AD1910" s="197"/>
      <c r="AF1910" s="197"/>
      <c r="AH1910" s="197"/>
      <c r="AI1910" s="199"/>
      <c r="AK1910" s="234"/>
      <c r="AO1910" s="177"/>
      <c r="AP1910" s="201"/>
      <c r="AR1910" s="233"/>
    </row>
    <row r="1911" spans="4:44" s="181" customFormat="1">
      <c r="D1911" s="197"/>
      <c r="G1911" s="199"/>
      <c r="K1911" s="197"/>
      <c r="N1911" s="199"/>
      <c r="P1911" s="207"/>
      <c r="S1911" s="207"/>
      <c r="U1911" s="236"/>
      <c r="Z1911" s="197"/>
      <c r="AB1911" s="197"/>
      <c r="AD1911" s="197"/>
      <c r="AF1911" s="197"/>
      <c r="AH1911" s="197"/>
      <c r="AI1911" s="199"/>
      <c r="AK1911" s="234"/>
      <c r="AO1911" s="177"/>
      <c r="AP1911" s="201"/>
      <c r="AR1911" s="233"/>
    </row>
    <row r="1912" spans="4:44" s="181" customFormat="1">
      <c r="D1912" s="197"/>
      <c r="G1912" s="199"/>
      <c r="K1912" s="197"/>
      <c r="N1912" s="199"/>
      <c r="P1912" s="207"/>
      <c r="S1912" s="207"/>
      <c r="U1912" s="236"/>
      <c r="Z1912" s="197"/>
      <c r="AB1912" s="197"/>
      <c r="AD1912" s="197"/>
      <c r="AF1912" s="197"/>
      <c r="AH1912" s="197"/>
      <c r="AI1912" s="199"/>
      <c r="AK1912" s="234"/>
      <c r="AO1912" s="177"/>
      <c r="AP1912" s="201"/>
      <c r="AR1912" s="233"/>
    </row>
    <row r="1913" spans="4:44" s="181" customFormat="1">
      <c r="D1913" s="197"/>
      <c r="G1913" s="199"/>
      <c r="K1913" s="197"/>
      <c r="N1913" s="199"/>
      <c r="P1913" s="207"/>
      <c r="S1913" s="207"/>
      <c r="U1913" s="236"/>
      <c r="Z1913" s="197"/>
      <c r="AB1913" s="197"/>
      <c r="AD1913" s="197"/>
      <c r="AF1913" s="197"/>
      <c r="AH1913" s="197"/>
      <c r="AI1913" s="199"/>
      <c r="AK1913" s="234"/>
      <c r="AO1913" s="177"/>
      <c r="AP1913" s="201"/>
      <c r="AR1913" s="233"/>
    </row>
    <row r="1914" spans="4:44" s="181" customFormat="1">
      <c r="D1914" s="197"/>
      <c r="G1914" s="199"/>
      <c r="K1914" s="197"/>
      <c r="N1914" s="199"/>
      <c r="P1914" s="207"/>
      <c r="S1914" s="207"/>
      <c r="U1914" s="236"/>
      <c r="Z1914" s="197"/>
      <c r="AB1914" s="197"/>
      <c r="AD1914" s="197"/>
      <c r="AF1914" s="197"/>
      <c r="AH1914" s="197"/>
      <c r="AI1914" s="199"/>
      <c r="AK1914" s="234"/>
      <c r="AO1914" s="177"/>
      <c r="AP1914" s="201"/>
      <c r="AR1914" s="233"/>
    </row>
    <row r="1915" spans="4:44" s="181" customFormat="1">
      <c r="D1915" s="197"/>
      <c r="G1915" s="199"/>
      <c r="K1915" s="197"/>
      <c r="N1915" s="199"/>
      <c r="P1915" s="207"/>
      <c r="S1915" s="207"/>
      <c r="U1915" s="236"/>
      <c r="Z1915" s="197"/>
      <c r="AB1915" s="197"/>
      <c r="AD1915" s="197"/>
      <c r="AF1915" s="197"/>
      <c r="AH1915" s="197"/>
      <c r="AI1915" s="199"/>
      <c r="AK1915" s="234"/>
      <c r="AO1915" s="177"/>
      <c r="AP1915" s="201"/>
      <c r="AR1915" s="233"/>
    </row>
    <row r="1916" spans="4:44" s="181" customFormat="1">
      <c r="D1916" s="197"/>
      <c r="G1916" s="199"/>
      <c r="K1916" s="197"/>
      <c r="N1916" s="199"/>
      <c r="P1916" s="207"/>
      <c r="S1916" s="207"/>
      <c r="U1916" s="236"/>
      <c r="Z1916" s="197"/>
      <c r="AB1916" s="197"/>
      <c r="AD1916" s="197"/>
      <c r="AF1916" s="197"/>
      <c r="AH1916" s="197"/>
      <c r="AI1916" s="199"/>
      <c r="AK1916" s="234"/>
      <c r="AO1916" s="177"/>
      <c r="AP1916" s="201"/>
      <c r="AR1916" s="233"/>
    </row>
    <row r="1917" spans="4:44" s="181" customFormat="1">
      <c r="D1917" s="197"/>
      <c r="G1917" s="199"/>
      <c r="K1917" s="197"/>
      <c r="N1917" s="199"/>
      <c r="P1917" s="207"/>
      <c r="S1917" s="207"/>
      <c r="U1917" s="236"/>
      <c r="Z1917" s="197"/>
      <c r="AB1917" s="197"/>
      <c r="AD1917" s="197"/>
      <c r="AF1917" s="197"/>
      <c r="AH1917" s="197"/>
      <c r="AI1917" s="199"/>
      <c r="AK1917" s="234"/>
      <c r="AO1917" s="177"/>
      <c r="AP1917" s="201"/>
      <c r="AR1917" s="233"/>
    </row>
    <row r="1918" spans="4:44" s="181" customFormat="1">
      <c r="D1918" s="197"/>
      <c r="G1918" s="199"/>
      <c r="K1918" s="197"/>
      <c r="N1918" s="199"/>
      <c r="P1918" s="207"/>
      <c r="S1918" s="207"/>
      <c r="U1918" s="236"/>
      <c r="Z1918" s="197"/>
      <c r="AB1918" s="197"/>
      <c r="AD1918" s="197"/>
      <c r="AF1918" s="197"/>
      <c r="AH1918" s="197"/>
      <c r="AI1918" s="199"/>
      <c r="AK1918" s="234"/>
      <c r="AO1918" s="177"/>
      <c r="AP1918" s="201"/>
      <c r="AR1918" s="233"/>
    </row>
    <row r="1919" spans="4:44" s="181" customFormat="1">
      <c r="D1919" s="197"/>
      <c r="G1919" s="199"/>
      <c r="K1919" s="197"/>
      <c r="N1919" s="199"/>
      <c r="P1919" s="207"/>
      <c r="S1919" s="207"/>
      <c r="U1919" s="236"/>
      <c r="Z1919" s="197"/>
      <c r="AB1919" s="197"/>
      <c r="AD1919" s="197"/>
      <c r="AF1919" s="197"/>
      <c r="AH1919" s="197"/>
      <c r="AI1919" s="199"/>
      <c r="AK1919" s="234"/>
      <c r="AO1919" s="177"/>
      <c r="AP1919" s="201"/>
      <c r="AR1919" s="233"/>
    </row>
    <row r="1920" spans="4:44" s="181" customFormat="1">
      <c r="D1920" s="197"/>
      <c r="G1920" s="199"/>
      <c r="K1920" s="197"/>
      <c r="N1920" s="199"/>
      <c r="P1920" s="207"/>
      <c r="S1920" s="207"/>
      <c r="U1920" s="236"/>
      <c r="Z1920" s="197"/>
      <c r="AB1920" s="197"/>
      <c r="AD1920" s="197"/>
      <c r="AF1920" s="197"/>
      <c r="AH1920" s="197"/>
      <c r="AI1920" s="199"/>
      <c r="AK1920" s="234"/>
      <c r="AO1920" s="177"/>
      <c r="AP1920" s="201"/>
      <c r="AR1920" s="233"/>
    </row>
    <row r="1921" spans="4:44" s="181" customFormat="1">
      <c r="D1921" s="197"/>
      <c r="G1921" s="199"/>
      <c r="K1921" s="197"/>
      <c r="N1921" s="199"/>
      <c r="P1921" s="207"/>
      <c r="S1921" s="207"/>
      <c r="U1921" s="236"/>
      <c r="Z1921" s="197"/>
      <c r="AB1921" s="197"/>
      <c r="AD1921" s="197"/>
      <c r="AF1921" s="197"/>
      <c r="AH1921" s="197"/>
      <c r="AI1921" s="199"/>
      <c r="AK1921" s="234"/>
      <c r="AO1921" s="177"/>
      <c r="AP1921" s="201"/>
      <c r="AR1921" s="233"/>
    </row>
    <row r="1922" spans="4:44" s="181" customFormat="1">
      <c r="D1922" s="197"/>
      <c r="G1922" s="199"/>
      <c r="K1922" s="197"/>
      <c r="N1922" s="199"/>
      <c r="P1922" s="207"/>
      <c r="S1922" s="207"/>
      <c r="U1922" s="236"/>
      <c r="Z1922" s="197"/>
      <c r="AB1922" s="197"/>
      <c r="AD1922" s="197"/>
      <c r="AF1922" s="197"/>
      <c r="AH1922" s="197"/>
      <c r="AI1922" s="199"/>
      <c r="AK1922" s="234"/>
      <c r="AO1922" s="177"/>
      <c r="AP1922" s="201"/>
      <c r="AR1922" s="233"/>
    </row>
    <row r="1923" spans="4:44" s="181" customFormat="1">
      <c r="D1923" s="197"/>
      <c r="G1923" s="199"/>
      <c r="K1923" s="197"/>
      <c r="N1923" s="199"/>
      <c r="P1923" s="207"/>
      <c r="S1923" s="207"/>
      <c r="U1923" s="236"/>
      <c r="Z1923" s="197"/>
      <c r="AB1923" s="197"/>
      <c r="AD1923" s="197"/>
      <c r="AF1923" s="197"/>
      <c r="AH1923" s="197"/>
      <c r="AI1923" s="199"/>
      <c r="AK1923" s="234"/>
      <c r="AO1923" s="177"/>
      <c r="AP1923" s="201"/>
      <c r="AR1923" s="233"/>
    </row>
    <row r="1924" spans="4:44" s="181" customFormat="1">
      <c r="D1924" s="197"/>
      <c r="G1924" s="199"/>
      <c r="K1924" s="197"/>
      <c r="N1924" s="199"/>
      <c r="P1924" s="207"/>
      <c r="S1924" s="207"/>
      <c r="U1924" s="236"/>
      <c r="Z1924" s="197"/>
      <c r="AB1924" s="197"/>
      <c r="AD1924" s="197"/>
      <c r="AF1924" s="197"/>
      <c r="AH1924" s="197"/>
      <c r="AI1924" s="199"/>
      <c r="AK1924" s="234"/>
      <c r="AO1924" s="177"/>
      <c r="AP1924" s="201"/>
      <c r="AR1924" s="233"/>
    </row>
    <row r="1925" spans="4:44" s="181" customFormat="1">
      <c r="D1925" s="197"/>
      <c r="G1925" s="199"/>
      <c r="K1925" s="197"/>
      <c r="N1925" s="199"/>
      <c r="P1925" s="207"/>
      <c r="S1925" s="207"/>
      <c r="U1925" s="236"/>
      <c r="Z1925" s="197"/>
      <c r="AB1925" s="197"/>
      <c r="AD1925" s="197"/>
      <c r="AF1925" s="197"/>
      <c r="AH1925" s="197"/>
      <c r="AI1925" s="199"/>
      <c r="AK1925" s="234"/>
      <c r="AO1925" s="177"/>
      <c r="AP1925" s="201"/>
      <c r="AR1925" s="233"/>
    </row>
    <row r="1926" spans="4:44" s="181" customFormat="1">
      <c r="D1926" s="197"/>
      <c r="G1926" s="199"/>
      <c r="K1926" s="197"/>
      <c r="N1926" s="199"/>
      <c r="P1926" s="207"/>
      <c r="S1926" s="207"/>
      <c r="U1926" s="236"/>
      <c r="Z1926" s="197"/>
      <c r="AB1926" s="197"/>
      <c r="AD1926" s="197"/>
      <c r="AF1926" s="197"/>
      <c r="AH1926" s="197"/>
      <c r="AI1926" s="199"/>
      <c r="AK1926" s="234"/>
      <c r="AO1926" s="177"/>
      <c r="AP1926" s="201"/>
      <c r="AR1926" s="233"/>
    </row>
    <row r="1927" spans="4:44" s="181" customFormat="1">
      <c r="D1927" s="197"/>
      <c r="G1927" s="199"/>
      <c r="K1927" s="197"/>
      <c r="N1927" s="199"/>
      <c r="P1927" s="207"/>
      <c r="S1927" s="207"/>
      <c r="U1927" s="236"/>
      <c r="Z1927" s="197"/>
      <c r="AB1927" s="197"/>
      <c r="AD1927" s="197"/>
      <c r="AF1927" s="197"/>
      <c r="AH1927" s="197"/>
      <c r="AI1927" s="199"/>
      <c r="AK1927" s="234"/>
      <c r="AO1927" s="177"/>
      <c r="AP1927" s="201"/>
      <c r="AR1927" s="233"/>
    </row>
    <row r="1928" spans="4:44" s="181" customFormat="1">
      <c r="D1928" s="197"/>
      <c r="G1928" s="199"/>
      <c r="K1928" s="197"/>
      <c r="N1928" s="199"/>
      <c r="P1928" s="207"/>
      <c r="S1928" s="207"/>
      <c r="U1928" s="236"/>
      <c r="Z1928" s="197"/>
      <c r="AB1928" s="197"/>
      <c r="AD1928" s="197"/>
      <c r="AF1928" s="197"/>
      <c r="AH1928" s="197"/>
      <c r="AI1928" s="199"/>
      <c r="AK1928" s="234"/>
      <c r="AO1928" s="177"/>
      <c r="AP1928" s="201"/>
      <c r="AR1928" s="233"/>
    </row>
    <row r="1929" spans="4:44" s="181" customFormat="1">
      <c r="D1929" s="197"/>
      <c r="G1929" s="199"/>
      <c r="K1929" s="197"/>
      <c r="N1929" s="199"/>
      <c r="P1929" s="207"/>
      <c r="S1929" s="207"/>
      <c r="U1929" s="236"/>
      <c r="Z1929" s="197"/>
      <c r="AB1929" s="197"/>
      <c r="AD1929" s="197"/>
      <c r="AF1929" s="197"/>
      <c r="AH1929" s="197"/>
      <c r="AI1929" s="199"/>
      <c r="AK1929" s="234"/>
      <c r="AO1929" s="177"/>
      <c r="AP1929" s="201"/>
      <c r="AR1929" s="233"/>
    </row>
    <row r="1930" spans="4:44" s="181" customFormat="1">
      <c r="D1930" s="197"/>
      <c r="G1930" s="199"/>
      <c r="K1930" s="197"/>
      <c r="N1930" s="199"/>
      <c r="P1930" s="207"/>
      <c r="S1930" s="207"/>
      <c r="U1930" s="236"/>
      <c r="Z1930" s="197"/>
      <c r="AB1930" s="197"/>
      <c r="AD1930" s="197"/>
      <c r="AF1930" s="197"/>
      <c r="AH1930" s="197"/>
      <c r="AI1930" s="199"/>
      <c r="AK1930" s="234"/>
      <c r="AO1930" s="177"/>
      <c r="AP1930" s="201"/>
      <c r="AR1930" s="233"/>
    </row>
    <row r="1931" spans="4:44" s="181" customFormat="1">
      <c r="D1931" s="197"/>
      <c r="G1931" s="199"/>
      <c r="K1931" s="197"/>
      <c r="N1931" s="199"/>
      <c r="P1931" s="207"/>
      <c r="S1931" s="207"/>
      <c r="U1931" s="236"/>
      <c r="Z1931" s="197"/>
      <c r="AB1931" s="197"/>
      <c r="AD1931" s="197"/>
      <c r="AF1931" s="197"/>
      <c r="AH1931" s="197"/>
      <c r="AI1931" s="199"/>
      <c r="AK1931" s="234"/>
      <c r="AO1931" s="177"/>
      <c r="AP1931" s="201"/>
      <c r="AR1931" s="233"/>
    </row>
    <row r="1932" spans="4:44" s="181" customFormat="1">
      <c r="D1932" s="197"/>
      <c r="G1932" s="199"/>
      <c r="K1932" s="197"/>
      <c r="N1932" s="199"/>
      <c r="P1932" s="207"/>
      <c r="S1932" s="207"/>
      <c r="U1932" s="236"/>
      <c r="Z1932" s="197"/>
      <c r="AB1932" s="197"/>
      <c r="AD1932" s="197"/>
      <c r="AF1932" s="197"/>
      <c r="AH1932" s="197"/>
      <c r="AI1932" s="199"/>
      <c r="AK1932" s="234"/>
      <c r="AO1932" s="177"/>
      <c r="AP1932" s="201"/>
      <c r="AR1932" s="233"/>
    </row>
    <row r="1933" spans="4:44" s="181" customFormat="1">
      <c r="D1933" s="197"/>
      <c r="G1933" s="199"/>
      <c r="K1933" s="197"/>
      <c r="N1933" s="199"/>
      <c r="P1933" s="207"/>
      <c r="S1933" s="207"/>
      <c r="U1933" s="236"/>
      <c r="Z1933" s="197"/>
      <c r="AB1933" s="197"/>
      <c r="AD1933" s="197"/>
      <c r="AF1933" s="197"/>
      <c r="AH1933" s="197"/>
      <c r="AI1933" s="199"/>
      <c r="AK1933" s="234"/>
      <c r="AO1933" s="177"/>
      <c r="AP1933" s="201"/>
      <c r="AR1933" s="233"/>
    </row>
    <row r="1934" spans="4:44" s="181" customFormat="1">
      <c r="D1934" s="197"/>
      <c r="G1934" s="199"/>
      <c r="K1934" s="197"/>
      <c r="N1934" s="199"/>
      <c r="P1934" s="207"/>
      <c r="S1934" s="207"/>
      <c r="U1934" s="236"/>
      <c r="Z1934" s="197"/>
      <c r="AB1934" s="197"/>
      <c r="AD1934" s="197"/>
      <c r="AF1934" s="197"/>
      <c r="AH1934" s="197"/>
      <c r="AI1934" s="199"/>
      <c r="AK1934" s="234"/>
      <c r="AO1934" s="177"/>
      <c r="AP1934" s="201"/>
      <c r="AR1934" s="233"/>
    </row>
    <row r="1935" spans="4:44" s="181" customFormat="1">
      <c r="D1935" s="197"/>
      <c r="G1935" s="199"/>
      <c r="K1935" s="197"/>
      <c r="N1935" s="199"/>
      <c r="P1935" s="207"/>
      <c r="S1935" s="207"/>
      <c r="U1935" s="236"/>
      <c r="Z1935" s="197"/>
      <c r="AB1935" s="197"/>
      <c r="AD1935" s="197"/>
      <c r="AF1935" s="197"/>
      <c r="AH1935" s="197"/>
      <c r="AI1935" s="199"/>
      <c r="AK1935" s="234"/>
      <c r="AO1935" s="177"/>
      <c r="AP1935" s="201"/>
      <c r="AR1935" s="233"/>
    </row>
    <row r="1936" spans="4:44" s="181" customFormat="1">
      <c r="D1936" s="197"/>
      <c r="G1936" s="199"/>
      <c r="K1936" s="197"/>
      <c r="N1936" s="199"/>
      <c r="P1936" s="207"/>
      <c r="S1936" s="207"/>
      <c r="U1936" s="236"/>
      <c r="Z1936" s="197"/>
      <c r="AB1936" s="197"/>
      <c r="AD1936" s="197"/>
      <c r="AF1936" s="197"/>
      <c r="AH1936" s="197"/>
      <c r="AI1936" s="199"/>
      <c r="AK1936" s="234"/>
      <c r="AO1936" s="177"/>
      <c r="AP1936" s="201"/>
      <c r="AR1936" s="233"/>
    </row>
    <row r="1937" spans="4:44" s="181" customFormat="1">
      <c r="D1937" s="197"/>
      <c r="G1937" s="199"/>
      <c r="K1937" s="197"/>
      <c r="N1937" s="199"/>
      <c r="P1937" s="207"/>
      <c r="S1937" s="207"/>
      <c r="U1937" s="236"/>
      <c r="Z1937" s="197"/>
      <c r="AB1937" s="197"/>
      <c r="AD1937" s="197"/>
      <c r="AF1937" s="197"/>
      <c r="AH1937" s="197"/>
      <c r="AI1937" s="199"/>
      <c r="AK1937" s="234"/>
      <c r="AO1937" s="177"/>
      <c r="AP1937" s="201"/>
      <c r="AR1937" s="233"/>
    </row>
    <row r="1938" spans="4:44" s="181" customFormat="1">
      <c r="D1938" s="197"/>
      <c r="G1938" s="199"/>
      <c r="K1938" s="197"/>
      <c r="N1938" s="199"/>
      <c r="P1938" s="207"/>
      <c r="S1938" s="207"/>
      <c r="U1938" s="236"/>
      <c r="Z1938" s="197"/>
      <c r="AB1938" s="197"/>
      <c r="AD1938" s="197"/>
      <c r="AF1938" s="197"/>
      <c r="AH1938" s="197"/>
      <c r="AI1938" s="199"/>
      <c r="AK1938" s="234"/>
      <c r="AO1938" s="177"/>
      <c r="AP1938" s="201"/>
      <c r="AR1938" s="233"/>
    </row>
    <row r="1939" spans="4:44" s="181" customFormat="1">
      <c r="D1939" s="197"/>
      <c r="G1939" s="199"/>
      <c r="K1939" s="197"/>
      <c r="N1939" s="199"/>
      <c r="P1939" s="207"/>
      <c r="S1939" s="207"/>
      <c r="U1939" s="236"/>
      <c r="Z1939" s="197"/>
      <c r="AB1939" s="197"/>
      <c r="AD1939" s="197"/>
      <c r="AF1939" s="197"/>
      <c r="AH1939" s="197"/>
      <c r="AI1939" s="199"/>
      <c r="AK1939" s="234"/>
      <c r="AO1939" s="177"/>
      <c r="AP1939" s="201"/>
      <c r="AR1939" s="233"/>
    </row>
    <row r="1940" spans="4:44" s="181" customFormat="1">
      <c r="D1940" s="197"/>
      <c r="G1940" s="199"/>
      <c r="K1940" s="197"/>
      <c r="N1940" s="199"/>
      <c r="P1940" s="207"/>
      <c r="S1940" s="207"/>
      <c r="U1940" s="236"/>
      <c r="Z1940" s="197"/>
      <c r="AB1940" s="197"/>
      <c r="AD1940" s="197"/>
      <c r="AF1940" s="197"/>
      <c r="AH1940" s="197"/>
      <c r="AI1940" s="199"/>
      <c r="AK1940" s="234"/>
      <c r="AO1940" s="177"/>
      <c r="AP1940" s="201"/>
      <c r="AR1940" s="233"/>
    </row>
    <row r="1941" spans="4:44" s="181" customFormat="1">
      <c r="D1941" s="197"/>
      <c r="G1941" s="199"/>
      <c r="K1941" s="197"/>
      <c r="N1941" s="199"/>
      <c r="P1941" s="207"/>
      <c r="S1941" s="207"/>
      <c r="U1941" s="236"/>
      <c r="Z1941" s="197"/>
      <c r="AB1941" s="197"/>
      <c r="AD1941" s="197"/>
      <c r="AF1941" s="197"/>
      <c r="AH1941" s="197"/>
      <c r="AI1941" s="199"/>
      <c r="AK1941" s="234"/>
      <c r="AO1941" s="177"/>
      <c r="AP1941" s="201"/>
      <c r="AR1941" s="233"/>
    </row>
    <row r="1942" spans="4:44" s="181" customFormat="1">
      <c r="D1942" s="197"/>
      <c r="G1942" s="199"/>
      <c r="K1942" s="197"/>
      <c r="N1942" s="199"/>
      <c r="P1942" s="207"/>
      <c r="S1942" s="207"/>
      <c r="U1942" s="236"/>
      <c r="Z1942" s="197"/>
      <c r="AB1942" s="197"/>
      <c r="AD1942" s="197"/>
      <c r="AF1942" s="197"/>
      <c r="AH1942" s="197"/>
      <c r="AI1942" s="199"/>
      <c r="AK1942" s="234"/>
      <c r="AO1942" s="177"/>
      <c r="AP1942" s="201"/>
      <c r="AR1942" s="233"/>
    </row>
    <row r="1943" spans="4:44" s="181" customFormat="1">
      <c r="D1943" s="197"/>
      <c r="G1943" s="199"/>
      <c r="K1943" s="197"/>
      <c r="N1943" s="199"/>
      <c r="P1943" s="207"/>
      <c r="S1943" s="207"/>
      <c r="U1943" s="236"/>
      <c r="Z1943" s="197"/>
      <c r="AB1943" s="197"/>
      <c r="AD1943" s="197"/>
      <c r="AF1943" s="197"/>
      <c r="AH1943" s="197"/>
      <c r="AI1943" s="199"/>
      <c r="AK1943" s="234"/>
      <c r="AO1943" s="177"/>
      <c r="AP1943" s="201"/>
      <c r="AR1943" s="233"/>
    </row>
    <row r="1944" spans="4:44" s="181" customFormat="1">
      <c r="D1944" s="197"/>
      <c r="G1944" s="199"/>
      <c r="K1944" s="197"/>
      <c r="N1944" s="199"/>
      <c r="P1944" s="207"/>
      <c r="S1944" s="207"/>
      <c r="U1944" s="236"/>
      <c r="Z1944" s="197"/>
      <c r="AB1944" s="197"/>
      <c r="AD1944" s="197"/>
      <c r="AF1944" s="197"/>
      <c r="AH1944" s="197"/>
      <c r="AI1944" s="199"/>
      <c r="AK1944" s="234"/>
      <c r="AO1944" s="177"/>
      <c r="AP1944" s="201"/>
      <c r="AR1944" s="233"/>
    </row>
    <row r="1945" spans="4:44" s="181" customFormat="1">
      <c r="D1945" s="197"/>
      <c r="G1945" s="199"/>
      <c r="K1945" s="197"/>
      <c r="N1945" s="199"/>
      <c r="P1945" s="207"/>
      <c r="S1945" s="207"/>
      <c r="U1945" s="236"/>
      <c r="Z1945" s="197"/>
      <c r="AB1945" s="197"/>
      <c r="AD1945" s="197"/>
      <c r="AF1945" s="197"/>
      <c r="AH1945" s="197"/>
      <c r="AI1945" s="199"/>
      <c r="AK1945" s="234"/>
      <c r="AO1945" s="177"/>
      <c r="AP1945" s="201"/>
      <c r="AR1945" s="233"/>
    </row>
    <row r="1946" spans="4:44" s="181" customFormat="1">
      <c r="D1946" s="197"/>
      <c r="G1946" s="199"/>
      <c r="K1946" s="197"/>
      <c r="N1946" s="199"/>
      <c r="P1946" s="207"/>
      <c r="S1946" s="207"/>
      <c r="U1946" s="236"/>
      <c r="Z1946" s="197"/>
      <c r="AB1946" s="197"/>
      <c r="AD1946" s="197"/>
      <c r="AF1946" s="197"/>
      <c r="AH1946" s="197"/>
      <c r="AI1946" s="199"/>
      <c r="AK1946" s="234"/>
      <c r="AO1946" s="177"/>
      <c r="AP1946" s="201"/>
      <c r="AR1946" s="233"/>
    </row>
    <row r="1947" spans="4:44" s="181" customFormat="1">
      <c r="D1947" s="197"/>
      <c r="G1947" s="199"/>
      <c r="K1947" s="197"/>
      <c r="N1947" s="199"/>
      <c r="P1947" s="207"/>
      <c r="S1947" s="207"/>
      <c r="U1947" s="236"/>
      <c r="Z1947" s="197"/>
      <c r="AB1947" s="197"/>
      <c r="AD1947" s="197"/>
      <c r="AF1947" s="197"/>
      <c r="AH1947" s="197"/>
      <c r="AI1947" s="199"/>
      <c r="AK1947" s="234"/>
      <c r="AO1947" s="177"/>
      <c r="AP1947" s="201"/>
      <c r="AR1947" s="233"/>
    </row>
    <row r="1948" spans="4:44" s="181" customFormat="1">
      <c r="D1948" s="197"/>
      <c r="G1948" s="199"/>
      <c r="K1948" s="197"/>
      <c r="N1948" s="199"/>
      <c r="P1948" s="207"/>
      <c r="S1948" s="207"/>
      <c r="U1948" s="236"/>
      <c r="Z1948" s="197"/>
      <c r="AB1948" s="197"/>
      <c r="AD1948" s="197"/>
      <c r="AF1948" s="197"/>
      <c r="AH1948" s="197"/>
      <c r="AI1948" s="199"/>
      <c r="AK1948" s="234"/>
      <c r="AO1948" s="177"/>
      <c r="AP1948" s="201"/>
      <c r="AR1948" s="233"/>
    </row>
    <row r="1949" spans="4:44" s="181" customFormat="1">
      <c r="D1949" s="197"/>
      <c r="G1949" s="199"/>
      <c r="K1949" s="197"/>
      <c r="N1949" s="199"/>
      <c r="P1949" s="207"/>
      <c r="S1949" s="207"/>
      <c r="U1949" s="236"/>
      <c r="Z1949" s="197"/>
      <c r="AB1949" s="197"/>
      <c r="AD1949" s="197"/>
      <c r="AF1949" s="197"/>
      <c r="AH1949" s="197"/>
      <c r="AI1949" s="199"/>
      <c r="AK1949" s="234"/>
      <c r="AO1949" s="177"/>
      <c r="AP1949" s="201"/>
      <c r="AR1949" s="233"/>
    </row>
    <row r="1950" spans="4:44" s="181" customFormat="1">
      <c r="D1950" s="197"/>
      <c r="G1950" s="199"/>
      <c r="K1950" s="197"/>
      <c r="N1950" s="199"/>
      <c r="P1950" s="207"/>
      <c r="S1950" s="207"/>
      <c r="U1950" s="236"/>
      <c r="Z1950" s="197"/>
      <c r="AB1950" s="197"/>
      <c r="AD1950" s="197"/>
      <c r="AF1950" s="197"/>
      <c r="AH1950" s="197"/>
      <c r="AI1950" s="199"/>
      <c r="AK1950" s="234"/>
      <c r="AO1950" s="177"/>
      <c r="AP1950" s="201"/>
      <c r="AR1950" s="233"/>
    </row>
    <row r="1951" spans="4:44" s="181" customFormat="1">
      <c r="D1951" s="197"/>
      <c r="G1951" s="199"/>
      <c r="K1951" s="197"/>
      <c r="N1951" s="199"/>
      <c r="P1951" s="207"/>
      <c r="S1951" s="207"/>
      <c r="U1951" s="236"/>
      <c r="Z1951" s="197"/>
      <c r="AB1951" s="197"/>
      <c r="AD1951" s="197"/>
      <c r="AF1951" s="197"/>
      <c r="AH1951" s="197"/>
      <c r="AI1951" s="199"/>
      <c r="AK1951" s="234"/>
      <c r="AO1951" s="177"/>
      <c r="AP1951" s="201"/>
      <c r="AR1951" s="233"/>
    </row>
    <row r="1952" spans="4:44" s="181" customFormat="1">
      <c r="D1952" s="197"/>
      <c r="G1952" s="199"/>
      <c r="K1952" s="197"/>
      <c r="N1952" s="199"/>
      <c r="P1952" s="207"/>
      <c r="S1952" s="207"/>
      <c r="U1952" s="236"/>
      <c r="Z1952" s="197"/>
      <c r="AB1952" s="197"/>
      <c r="AD1952" s="197"/>
      <c r="AF1952" s="197"/>
      <c r="AH1952" s="197"/>
      <c r="AI1952" s="199"/>
      <c r="AK1952" s="234"/>
      <c r="AO1952" s="177"/>
      <c r="AP1952" s="201"/>
      <c r="AR1952" s="233"/>
    </row>
    <row r="1953" spans="4:44" s="181" customFormat="1">
      <c r="D1953" s="197"/>
      <c r="G1953" s="199"/>
      <c r="K1953" s="197"/>
      <c r="N1953" s="199"/>
      <c r="P1953" s="207"/>
      <c r="S1953" s="207"/>
      <c r="U1953" s="236"/>
      <c r="Z1953" s="197"/>
      <c r="AB1953" s="197"/>
      <c r="AD1953" s="197"/>
      <c r="AF1953" s="197"/>
      <c r="AH1953" s="197"/>
      <c r="AI1953" s="199"/>
      <c r="AK1953" s="234"/>
      <c r="AO1953" s="177"/>
      <c r="AP1953" s="201"/>
      <c r="AR1953" s="233"/>
    </row>
    <row r="1954" spans="4:44" s="181" customFormat="1">
      <c r="D1954" s="197"/>
      <c r="G1954" s="199"/>
      <c r="K1954" s="197"/>
      <c r="N1954" s="199"/>
      <c r="P1954" s="207"/>
      <c r="S1954" s="207"/>
      <c r="U1954" s="236"/>
      <c r="Z1954" s="197"/>
      <c r="AB1954" s="197"/>
      <c r="AD1954" s="197"/>
      <c r="AF1954" s="197"/>
      <c r="AH1954" s="197"/>
      <c r="AI1954" s="199"/>
      <c r="AK1954" s="234"/>
      <c r="AO1954" s="177"/>
      <c r="AP1954" s="201"/>
      <c r="AR1954" s="233"/>
    </row>
    <row r="1955" spans="4:44" s="181" customFormat="1">
      <c r="D1955" s="197"/>
      <c r="G1955" s="199"/>
      <c r="K1955" s="197"/>
      <c r="N1955" s="199"/>
      <c r="P1955" s="207"/>
      <c r="S1955" s="207"/>
      <c r="U1955" s="236"/>
      <c r="Z1955" s="197"/>
      <c r="AB1955" s="197"/>
      <c r="AD1955" s="197"/>
      <c r="AF1955" s="197"/>
      <c r="AH1955" s="197"/>
      <c r="AI1955" s="199"/>
      <c r="AK1955" s="234"/>
      <c r="AO1955" s="177"/>
      <c r="AP1955" s="201"/>
      <c r="AR1955" s="233"/>
    </row>
    <row r="1956" spans="4:44" s="181" customFormat="1">
      <c r="D1956" s="197"/>
      <c r="G1956" s="199"/>
      <c r="K1956" s="197"/>
      <c r="N1956" s="199"/>
      <c r="P1956" s="207"/>
      <c r="S1956" s="207"/>
      <c r="U1956" s="236"/>
      <c r="Z1956" s="197"/>
      <c r="AB1956" s="197"/>
      <c r="AD1956" s="197"/>
      <c r="AF1956" s="197"/>
      <c r="AH1956" s="197"/>
      <c r="AI1956" s="199"/>
      <c r="AK1956" s="234"/>
      <c r="AO1956" s="177"/>
      <c r="AP1956" s="201"/>
      <c r="AR1956" s="233"/>
    </row>
    <row r="1957" spans="4:44" s="181" customFormat="1">
      <c r="D1957" s="197"/>
      <c r="G1957" s="199"/>
      <c r="K1957" s="197"/>
      <c r="N1957" s="199"/>
      <c r="P1957" s="207"/>
      <c r="S1957" s="207"/>
      <c r="U1957" s="236"/>
      <c r="Z1957" s="197"/>
      <c r="AB1957" s="197"/>
      <c r="AD1957" s="197"/>
      <c r="AF1957" s="197"/>
      <c r="AH1957" s="197"/>
      <c r="AI1957" s="199"/>
      <c r="AK1957" s="234"/>
      <c r="AO1957" s="177"/>
      <c r="AP1957" s="201"/>
      <c r="AR1957" s="233"/>
    </row>
    <row r="1958" spans="4:44" s="181" customFormat="1">
      <c r="D1958" s="197"/>
      <c r="G1958" s="199"/>
      <c r="K1958" s="197"/>
      <c r="N1958" s="199"/>
      <c r="P1958" s="207"/>
      <c r="S1958" s="207"/>
      <c r="U1958" s="236"/>
      <c r="Z1958" s="197"/>
      <c r="AB1958" s="197"/>
      <c r="AD1958" s="197"/>
      <c r="AF1958" s="197"/>
      <c r="AH1958" s="197"/>
      <c r="AI1958" s="199"/>
      <c r="AK1958" s="234"/>
      <c r="AO1958" s="177"/>
      <c r="AP1958" s="201"/>
      <c r="AR1958" s="233"/>
    </row>
    <row r="1959" spans="4:44" s="181" customFormat="1">
      <c r="D1959" s="197"/>
      <c r="G1959" s="199"/>
      <c r="K1959" s="197"/>
      <c r="N1959" s="199"/>
      <c r="P1959" s="207"/>
      <c r="S1959" s="207"/>
      <c r="U1959" s="236"/>
      <c r="Z1959" s="197"/>
      <c r="AB1959" s="197"/>
      <c r="AD1959" s="197"/>
      <c r="AF1959" s="197"/>
      <c r="AH1959" s="197"/>
      <c r="AI1959" s="199"/>
      <c r="AK1959" s="234"/>
      <c r="AO1959" s="177"/>
      <c r="AP1959" s="201"/>
      <c r="AR1959" s="233"/>
    </row>
    <row r="1960" spans="4:44" s="181" customFormat="1">
      <c r="D1960" s="197"/>
      <c r="G1960" s="199"/>
      <c r="K1960" s="197"/>
      <c r="N1960" s="199"/>
      <c r="P1960" s="207"/>
      <c r="S1960" s="207"/>
      <c r="U1960" s="236"/>
      <c r="Z1960" s="197"/>
      <c r="AB1960" s="197"/>
      <c r="AD1960" s="197"/>
      <c r="AF1960" s="197"/>
      <c r="AH1960" s="197"/>
      <c r="AI1960" s="199"/>
      <c r="AK1960" s="234"/>
      <c r="AO1960" s="177"/>
      <c r="AP1960" s="201"/>
      <c r="AR1960" s="233"/>
    </row>
    <row r="1961" spans="4:44" s="181" customFormat="1">
      <c r="D1961" s="197"/>
      <c r="G1961" s="199"/>
      <c r="K1961" s="197"/>
      <c r="N1961" s="199"/>
      <c r="P1961" s="207"/>
      <c r="S1961" s="207"/>
      <c r="U1961" s="236"/>
      <c r="Z1961" s="197"/>
      <c r="AB1961" s="197"/>
      <c r="AD1961" s="197"/>
      <c r="AF1961" s="197"/>
      <c r="AH1961" s="197"/>
      <c r="AI1961" s="199"/>
      <c r="AK1961" s="234"/>
      <c r="AO1961" s="177"/>
      <c r="AP1961" s="201"/>
      <c r="AR1961" s="233"/>
    </row>
    <row r="1962" spans="4:44" s="181" customFormat="1">
      <c r="D1962" s="197"/>
      <c r="G1962" s="199"/>
      <c r="K1962" s="197"/>
      <c r="N1962" s="199"/>
      <c r="P1962" s="207"/>
      <c r="S1962" s="207"/>
      <c r="U1962" s="236"/>
      <c r="Z1962" s="197"/>
      <c r="AB1962" s="197"/>
      <c r="AD1962" s="197"/>
      <c r="AF1962" s="197"/>
      <c r="AH1962" s="197"/>
      <c r="AI1962" s="199"/>
      <c r="AK1962" s="234"/>
      <c r="AO1962" s="177"/>
      <c r="AP1962" s="201"/>
      <c r="AR1962" s="233"/>
    </row>
    <row r="1963" spans="4:44" s="181" customFormat="1">
      <c r="D1963" s="197"/>
      <c r="G1963" s="199"/>
      <c r="K1963" s="197"/>
      <c r="N1963" s="199"/>
      <c r="P1963" s="207"/>
      <c r="S1963" s="207"/>
      <c r="U1963" s="236"/>
      <c r="Z1963" s="197"/>
      <c r="AB1963" s="197"/>
      <c r="AD1963" s="197"/>
      <c r="AF1963" s="197"/>
      <c r="AH1963" s="197"/>
      <c r="AI1963" s="199"/>
      <c r="AK1963" s="234"/>
      <c r="AO1963" s="177"/>
      <c r="AP1963" s="201"/>
      <c r="AR1963" s="233"/>
    </row>
    <row r="1964" spans="4:44" s="181" customFormat="1">
      <c r="D1964" s="197"/>
      <c r="G1964" s="199"/>
      <c r="K1964" s="197"/>
      <c r="N1964" s="199"/>
      <c r="P1964" s="207"/>
      <c r="S1964" s="207"/>
      <c r="U1964" s="236"/>
      <c r="Z1964" s="197"/>
      <c r="AB1964" s="197"/>
      <c r="AD1964" s="197"/>
      <c r="AF1964" s="197"/>
      <c r="AH1964" s="197"/>
      <c r="AI1964" s="199"/>
      <c r="AK1964" s="234"/>
      <c r="AO1964" s="177"/>
      <c r="AP1964" s="201"/>
      <c r="AR1964" s="233"/>
    </row>
    <row r="1965" spans="4:44" s="181" customFormat="1">
      <c r="D1965" s="197"/>
      <c r="G1965" s="199"/>
      <c r="K1965" s="197"/>
      <c r="N1965" s="199"/>
      <c r="P1965" s="207"/>
      <c r="S1965" s="207"/>
      <c r="U1965" s="236"/>
      <c r="Z1965" s="197"/>
      <c r="AB1965" s="197"/>
      <c r="AD1965" s="197"/>
      <c r="AF1965" s="197"/>
      <c r="AH1965" s="197"/>
      <c r="AI1965" s="199"/>
      <c r="AK1965" s="234"/>
      <c r="AO1965" s="177"/>
      <c r="AP1965" s="201"/>
      <c r="AR1965" s="233"/>
    </row>
    <row r="1966" spans="4:44" s="181" customFormat="1">
      <c r="D1966" s="197"/>
      <c r="G1966" s="199"/>
      <c r="K1966" s="197"/>
      <c r="N1966" s="199"/>
      <c r="P1966" s="207"/>
      <c r="S1966" s="207"/>
      <c r="U1966" s="236"/>
      <c r="Z1966" s="197"/>
      <c r="AB1966" s="197"/>
      <c r="AD1966" s="197"/>
      <c r="AF1966" s="197"/>
      <c r="AH1966" s="197"/>
      <c r="AI1966" s="199"/>
      <c r="AK1966" s="234"/>
      <c r="AO1966" s="177"/>
      <c r="AP1966" s="201"/>
      <c r="AR1966" s="233"/>
    </row>
    <row r="1967" spans="4:44" s="181" customFormat="1">
      <c r="D1967" s="197"/>
      <c r="G1967" s="199"/>
      <c r="K1967" s="197"/>
      <c r="N1967" s="199"/>
      <c r="P1967" s="207"/>
      <c r="S1967" s="207"/>
      <c r="U1967" s="236"/>
      <c r="Z1967" s="197"/>
      <c r="AB1967" s="197"/>
      <c r="AD1967" s="197"/>
      <c r="AF1967" s="197"/>
      <c r="AH1967" s="197"/>
      <c r="AI1967" s="199"/>
      <c r="AK1967" s="234"/>
      <c r="AO1967" s="177"/>
      <c r="AP1967" s="201"/>
      <c r="AR1967" s="233"/>
    </row>
    <row r="1968" spans="4:44" s="181" customFormat="1">
      <c r="D1968" s="197"/>
      <c r="G1968" s="199"/>
      <c r="K1968" s="197"/>
      <c r="N1968" s="199"/>
      <c r="P1968" s="207"/>
      <c r="S1968" s="207"/>
      <c r="U1968" s="236"/>
      <c r="Z1968" s="197"/>
      <c r="AB1968" s="197"/>
      <c r="AD1968" s="197"/>
      <c r="AF1968" s="197"/>
      <c r="AH1968" s="197"/>
      <c r="AI1968" s="199"/>
      <c r="AK1968" s="234"/>
      <c r="AO1968" s="177"/>
      <c r="AP1968" s="201"/>
      <c r="AR1968" s="233"/>
    </row>
    <row r="1969" spans="4:44" s="181" customFormat="1">
      <c r="D1969" s="197"/>
      <c r="G1969" s="199"/>
      <c r="K1969" s="197"/>
      <c r="N1969" s="199"/>
      <c r="P1969" s="207"/>
      <c r="S1969" s="207"/>
      <c r="U1969" s="236"/>
      <c r="Z1969" s="197"/>
      <c r="AB1969" s="197"/>
      <c r="AD1969" s="197"/>
      <c r="AF1969" s="197"/>
      <c r="AH1969" s="197"/>
      <c r="AI1969" s="199"/>
      <c r="AK1969" s="234"/>
      <c r="AO1969" s="177"/>
      <c r="AP1969" s="201"/>
      <c r="AR1969" s="233"/>
    </row>
    <row r="1970" spans="4:44" s="181" customFormat="1">
      <c r="D1970" s="197"/>
      <c r="G1970" s="199"/>
      <c r="K1970" s="197"/>
      <c r="N1970" s="199"/>
      <c r="P1970" s="207"/>
      <c r="S1970" s="207"/>
      <c r="U1970" s="236"/>
      <c r="Z1970" s="197"/>
      <c r="AB1970" s="197"/>
      <c r="AD1970" s="197"/>
      <c r="AF1970" s="197"/>
      <c r="AH1970" s="197"/>
      <c r="AI1970" s="199"/>
      <c r="AK1970" s="234"/>
      <c r="AO1970" s="177"/>
      <c r="AP1970" s="201"/>
      <c r="AR1970" s="233"/>
    </row>
    <row r="1971" spans="4:44" s="181" customFormat="1">
      <c r="D1971" s="197"/>
      <c r="G1971" s="199"/>
      <c r="K1971" s="197"/>
      <c r="N1971" s="199"/>
      <c r="P1971" s="207"/>
      <c r="S1971" s="207"/>
      <c r="U1971" s="236"/>
      <c r="Z1971" s="197"/>
      <c r="AB1971" s="197"/>
      <c r="AD1971" s="197"/>
      <c r="AF1971" s="197"/>
      <c r="AH1971" s="197"/>
      <c r="AI1971" s="199"/>
      <c r="AK1971" s="234"/>
      <c r="AO1971" s="177"/>
      <c r="AP1971" s="201"/>
      <c r="AR1971" s="233"/>
    </row>
    <row r="1972" spans="4:44" s="181" customFormat="1">
      <c r="D1972" s="197"/>
      <c r="G1972" s="199"/>
      <c r="K1972" s="197"/>
      <c r="N1972" s="199"/>
      <c r="P1972" s="207"/>
      <c r="S1972" s="207"/>
      <c r="U1972" s="236"/>
      <c r="Z1972" s="197"/>
      <c r="AB1972" s="197"/>
      <c r="AD1972" s="197"/>
      <c r="AF1972" s="197"/>
      <c r="AH1972" s="197"/>
      <c r="AI1972" s="199"/>
      <c r="AK1972" s="234"/>
      <c r="AO1972" s="177"/>
      <c r="AP1972" s="201"/>
      <c r="AR1972" s="233"/>
    </row>
    <row r="1973" spans="4:44" s="181" customFormat="1">
      <c r="D1973" s="197"/>
      <c r="G1973" s="199"/>
      <c r="K1973" s="197"/>
      <c r="N1973" s="199"/>
      <c r="P1973" s="207"/>
      <c r="S1973" s="207"/>
      <c r="U1973" s="236"/>
      <c r="Z1973" s="197"/>
      <c r="AB1973" s="197"/>
      <c r="AD1973" s="197"/>
      <c r="AF1973" s="197"/>
      <c r="AH1973" s="197"/>
      <c r="AI1973" s="199"/>
      <c r="AK1973" s="234"/>
      <c r="AO1973" s="177"/>
      <c r="AP1973" s="201"/>
      <c r="AR1973" s="233"/>
    </row>
    <row r="1974" spans="4:44" s="181" customFormat="1">
      <c r="D1974" s="197"/>
      <c r="G1974" s="199"/>
      <c r="K1974" s="197"/>
      <c r="N1974" s="199"/>
      <c r="P1974" s="207"/>
      <c r="S1974" s="207"/>
      <c r="U1974" s="236"/>
      <c r="Z1974" s="197"/>
      <c r="AB1974" s="197"/>
      <c r="AD1974" s="197"/>
      <c r="AF1974" s="197"/>
      <c r="AH1974" s="197"/>
      <c r="AI1974" s="199"/>
      <c r="AK1974" s="234"/>
      <c r="AO1974" s="177"/>
      <c r="AP1974" s="201"/>
      <c r="AR1974" s="233"/>
    </row>
    <row r="1975" spans="4:44" s="181" customFormat="1">
      <c r="D1975" s="197"/>
      <c r="G1975" s="199"/>
      <c r="K1975" s="197"/>
      <c r="N1975" s="199"/>
      <c r="P1975" s="207"/>
      <c r="S1975" s="207"/>
      <c r="U1975" s="236"/>
      <c r="Z1975" s="197"/>
      <c r="AB1975" s="197"/>
      <c r="AD1975" s="197"/>
      <c r="AF1975" s="197"/>
      <c r="AH1975" s="197"/>
      <c r="AI1975" s="199"/>
      <c r="AK1975" s="234"/>
      <c r="AO1975" s="177"/>
      <c r="AP1975" s="201"/>
      <c r="AR1975" s="233"/>
    </row>
    <row r="1976" spans="4:44" s="181" customFormat="1">
      <c r="D1976" s="197"/>
      <c r="G1976" s="199"/>
      <c r="K1976" s="197"/>
      <c r="N1976" s="199"/>
      <c r="P1976" s="207"/>
      <c r="S1976" s="207"/>
      <c r="U1976" s="236"/>
      <c r="Z1976" s="197"/>
      <c r="AB1976" s="197"/>
      <c r="AD1976" s="197"/>
      <c r="AF1976" s="197"/>
      <c r="AH1976" s="197"/>
      <c r="AI1976" s="199"/>
      <c r="AK1976" s="234"/>
      <c r="AO1976" s="177"/>
      <c r="AP1976" s="201"/>
      <c r="AR1976" s="233"/>
    </row>
    <row r="1977" spans="4:44" s="181" customFormat="1">
      <c r="D1977" s="197"/>
      <c r="G1977" s="199"/>
      <c r="K1977" s="197"/>
      <c r="N1977" s="199"/>
      <c r="P1977" s="207"/>
      <c r="S1977" s="207"/>
      <c r="U1977" s="236"/>
      <c r="Z1977" s="197"/>
      <c r="AB1977" s="197"/>
      <c r="AD1977" s="197"/>
      <c r="AF1977" s="197"/>
      <c r="AH1977" s="197"/>
      <c r="AI1977" s="199"/>
      <c r="AK1977" s="234"/>
      <c r="AO1977" s="177"/>
      <c r="AP1977" s="201"/>
      <c r="AR1977" s="233"/>
    </row>
    <row r="1978" spans="4:44" s="181" customFormat="1">
      <c r="D1978" s="197"/>
      <c r="G1978" s="199"/>
      <c r="K1978" s="197"/>
      <c r="N1978" s="199"/>
      <c r="P1978" s="207"/>
      <c r="S1978" s="207"/>
      <c r="U1978" s="236"/>
      <c r="Z1978" s="197"/>
      <c r="AB1978" s="197"/>
      <c r="AD1978" s="197"/>
      <c r="AF1978" s="197"/>
      <c r="AH1978" s="197"/>
      <c r="AI1978" s="199"/>
      <c r="AK1978" s="234"/>
      <c r="AO1978" s="177"/>
      <c r="AP1978" s="201"/>
      <c r="AR1978" s="233"/>
    </row>
    <row r="1979" spans="4:44" s="181" customFormat="1">
      <c r="D1979" s="197"/>
      <c r="G1979" s="199"/>
      <c r="K1979" s="197"/>
      <c r="N1979" s="199"/>
      <c r="P1979" s="207"/>
      <c r="S1979" s="207"/>
      <c r="U1979" s="236"/>
      <c r="Z1979" s="197"/>
      <c r="AB1979" s="197"/>
      <c r="AD1979" s="197"/>
      <c r="AF1979" s="197"/>
      <c r="AH1979" s="197"/>
      <c r="AI1979" s="199"/>
      <c r="AK1979" s="234"/>
      <c r="AO1979" s="177"/>
      <c r="AP1979" s="201"/>
      <c r="AR1979" s="233"/>
    </row>
    <row r="1980" spans="4:44" s="181" customFormat="1">
      <c r="D1980" s="197"/>
      <c r="G1980" s="199"/>
      <c r="K1980" s="197"/>
      <c r="N1980" s="199"/>
      <c r="P1980" s="207"/>
      <c r="S1980" s="207"/>
      <c r="U1980" s="236"/>
      <c r="Z1980" s="197"/>
      <c r="AB1980" s="197"/>
      <c r="AD1980" s="197"/>
      <c r="AF1980" s="197"/>
      <c r="AH1980" s="197"/>
      <c r="AI1980" s="199"/>
      <c r="AK1980" s="234"/>
      <c r="AO1980" s="177"/>
      <c r="AP1980" s="201"/>
      <c r="AR1980" s="233"/>
    </row>
    <row r="1981" spans="4:44" s="181" customFormat="1">
      <c r="D1981" s="197"/>
      <c r="G1981" s="199"/>
      <c r="K1981" s="197"/>
      <c r="N1981" s="199"/>
      <c r="P1981" s="207"/>
      <c r="S1981" s="207"/>
      <c r="U1981" s="236"/>
      <c r="Z1981" s="197"/>
      <c r="AB1981" s="197"/>
      <c r="AD1981" s="197"/>
      <c r="AF1981" s="197"/>
      <c r="AH1981" s="197"/>
      <c r="AI1981" s="199"/>
      <c r="AK1981" s="234"/>
      <c r="AO1981" s="177"/>
      <c r="AP1981" s="201"/>
      <c r="AR1981" s="233"/>
    </row>
    <row r="1982" spans="4:44" s="181" customFormat="1">
      <c r="D1982" s="197"/>
      <c r="G1982" s="199"/>
      <c r="K1982" s="197"/>
      <c r="N1982" s="199"/>
      <c r="P1982" s="207"/>
      <c r="S1982" s="207"/>
      <c r="U1982" s="236"/>
      <c r="Z1982" s="197"/>
      <c r="AB1982" s="197"/>
      <c r="AD1982" s="197"/>
      <c r="AF1982" s="197"/>
      <c r="AH1982" s="197"/>
      <c r="AI1982" s="199"/>
      <c r="AK1982" s="234"/>
      <c r="AO1982" s="177"/>
      <c r="AP1982" s="201"/>
      <c r="AR1982" s="233"/>
    </row>
    <row r="1983" spans="4:44" s="181" customFormat="1">
      <c r="D1983" s="197"/>
      <c r="G1983" s="199"/>
      <c r="K1983" s="197"/>
      <c r="N1983" s="199"/>
      <c r="P1983" s="207"/>
      <c r="S1983" s="207"/>
      <c r="U1983" s="236"/>
      <c r="Z1983" s="197"/>
      <c r="AB1983" s="197"/>
      <c r="AD1983" s="197"/>
      <c r="AF1983" s="197"/>
      <c r="AH1983" s="197"/>
      <c r="AI1983" s="199"/>
      <c r="AK1983" s="234"/>
      <c r="AO1983" s="177"/>
      <c r="AP1983" s="201"/>
      <c r="AR1983" s="233"/>
    </row>
    <row r="1984" spans="4:44" s="181" customFormat="1">
      <c r="D1984" s="197"/>
      <c r="G1984" s="199"/>
      <c r="K1984" s="197"/>
      <c r="N1984" s="199"/>
      <c r="P1984" s="207"/>
      <c r="S1984" s="207"/>
      <c r="U1984" s="236"/>
      <c r="Z1984" s="197"/>
      <c r="AB1984" s="197"/>
      <c r="AD1984" s="197"/>
      <c r="AF1984" s="197"/>
      <c r="AH1984" s="197"/>
      <c r="AI1984" s="199"/>
      <c r="AK1984" s="234"/>
      <c r="AO1984" s="177"/>
      <c r="AP1984" s="201"/>
      <c r="AR1984" s="233"/>
    </row>
    <row r="1985" spans="4:44" s="181" customFormat="1">
      <c r="D1985" s="197"/>
      <c r="G1985" s="199"/>
      <c r="K1985" s="197"/>
      <c r="N1985" s="199"/>
      <c r="P1985" s="207"/>
      <c r="S1985" s="207"/>
      <c r="U1985" s="236"/>
      <c r="Z1985" s="197"/>
      <c r="AB1985" s="197"/>
      <c r="AD1985" s="197"/>
      <c r="AF1985" s="197"/>
      <c r="AH1985" s="197"/>
      <c r="AI1985" s="199"/>
      <c r="AK1985" s="234"/>
      <c r="AO1985" s="177"/>
      <c r="AP1985" s="201"/>
      <c r="AR1985" s="233"/>
    </row>
    <row r="1986" spans="4:44" s="181" customFormat="1">
      <c r="D1986" s="197"/>
      <c r="G1986" s="199"/>
      <c r="K1986" s="197"/>
      <c r="N1986" s="199"/>
      <c r="P1986" s="207"/>
      <c r="S1986" s="207"/>
      <c r="U1986" s="236"/>
      <c r="Z1986" s="197"/>
      <c r="AB1986" s="197"/>
      <c r="AD1986" s="197"/>
      <c r="AF1986" s="197"/>
      <c r="AH1986" s="197"/>
      <c r="AI1986" s="199"/>
      <c r="AK1986" s="234"/>
      <c r="AO1986" s="177"/>
      <c r="AP1986" s="201"/>
      <c r="AR1986" s="233"/>
    </row>
    <row r="1987" spans="4:44" s="181" customFormat="1">
      <c r="D1987" s="197"/>
      <c r="G1987" s="199"/>
      <c r="K1987" s="197"/>
      <c r="N1987" s="199"/>
      <c r="P1987" s="207"/>
      <c r="S1987" s="207"/>
      <c r="U1987" s="236"/>
      <c r="Z1987" s="197"/>
      <c r="AB1987" s="197"/>
      <c r="AD1987" s="197"/>
      <c r="AF1987" s="197"/>
      <c r="AH1987" s="197"/>
      <c r="AI1987" s="199"/>
      <c r="AK1987" s="234"/>
      <c r="AO1987" s="177"/>
      <c r="AP1987" s="201"/>
      <c r="AR1987" s="233"/>
    </row>
    <row r="1988" spans="4:44" s="181" customFormat="1">
      <c r="D1988" s="197"/>
      <c r="G1988" s="199"/>
      <c r="K1988" s="197"/>
      <c r="N1988" s="199"/>
      <c r="P1988" s="207"/>
      <c r="S1988" s="207"/>
      <c r="U1988" s="236"/>
      <c r="Z1988" s="197"/>
      <c r="AB1988" s="197"/>
      <c r="AD1988" s="197"/>
      <c r="AF1988" s="197"/>
      <c r="AH1988" s="197"/>
      <c r="AI1988" s="199"/>
      <c r="AK1988" s="234"/>
      <c r="AO1988" s="177"/>
      <c r="AP1988" s="201"/>
      <c r="AR1988" s="233"/>
    </row>
    <row r="1989" spans="4:44" s="181" customFormat="1">
      <c r="D1989" s="197"/>
      <c r="G1989" s="199"/>
      <c r="K1989" s="197"/>
      <c r="N1989" s="199"/>
      <c r="P1989" s="207"/>
      <c r="S1989" s="207"/>
      <c r="U1989" s="236"/>
      <c r="Z1989" s="197"/>
      <c r="AB1989" s="197"/>
      <c r="AD1989" s="197"/>
      <c r="AF1989" s="197"/>
      <c r="AH1989" s="197"/>
      <c r="AI1989" s="199"/>
      <c r="AK1989" s="234"/>
      <c r="AO1989" s="177"/>
      <c r="AP1989" s="201"/>
      <c r="AR1989" s="233"/>
    </row>
    <row r="1990" spans="4:44" s="181" customFormat="1">
      <c r="D1990" s="197"/>
      <c r="G1990" s="199"/>
      <c r="K1990" s="197"/>
      <c r="N1990" s="199"/>
      <c r="P1990" s="207"/>
      <c r="S1990" s="207"/>
      <c r="U1990" s="236"/>
      <c r="Z1990" s="197"/>
      <c r="AB1990" s="197"/>
      <c r="AD1990" s="197"/>
      <c r="AF1990" s="197"/>
      <c r="AH1990" s="197"/>
      <c r="AI1990" s="199"/>
      <c r="AK1990" s="234"/>
      <c r="AO1990" s="177"/>
      <c r="AP1990" s="201"/>
      <c r="AR1990" s="233"/>
    </row>
    <row r="1991" spans="4:44" s="181" customFormat="1">
      <c r="D1991" s="197"/>
      <c r="G1991" s="199"/>
      <c r="K1991" s="197"/>
      <c r="N1991" s="199"/>
      <c r="P1991" s="207"/>
      <c r="S1991" s="207"/>
      <c r="U1991" s="236"/>
      <c r="Z1991" s="197"/>
      <c r="AB1991" s="197"/>
      <c r="AD1991" s="197"/>
      <c r="AF1991" s="197"/>
      <c r="AH1991" s="197"/>
      <c r="AI1991" s="199"/>
      <c r="AK1991" s="234"/>
      <c r="AO1991" s="177"/>
      <c r="AP1991" s="201"/>
      <c r="AR1991" s="233"/>
    </row>
    <row r="1992" spans="4:44" s="181" customFormat="1">
      <c r="D1992" s="197"/>
      <c r="G1992" s="199"/>
      <c r="K1992" s="197"/>
      <c r="N1992" s="199"/>
      <c r="P1992" s="207"/>
      <c r="S1992" s="207"/>
      <c r="U1992" s="236"/>
      <c r="Z1992" s="197"/>
      <c r="AB1992" s="197"/>
      <c r="AD1992" s="197"/>
      <c r="AF1992" s="197"/>
      <c r="AH1992" s="197"/>
      <c r="AI1992" s="199"/>
      <c r="AK1992" s="234"/>
      <c r="AO1992" s="177"/>
      <c r="AP1992" s="201"/>
      <c r="AR1992" s="233"/>
    </row>
    <row r="1993" spans="4:44" s="181" customFormat="1">
      <c r="D1993" s="197"/>
      <c r="G1993" s="199"/>
      <c r="K1993" s="197"/>
      <c r="N1993" s="199"/>
      <c r="P1993" s="207"/>
      <c r="S1993" s="207"/>
      <c r="U1993" s="236"/>
      <c r="Z1993" s="197"/>
      <c r="AB1993" s="197"/>
      <c r="AD1993" s="197"/>
      <c r="AF1993" s="197"/>
      <c r="AH1993" s="197"/>
      <c r="AI1993" s="199"/>
      <c r="AK1993" s="234"/>
      <c r="AO1993" s="177"/>
      <c r="AP1993" s="201"/>
      <c r="AR1993" s="233"/>
    </row>
    <row r="1994" spans="4:44" s="181" customFormat="1">
      <c r="D1994" s="197"/>
      <c r="G1994" s="199"/>
      <c r="K1994" s="197"/>
      <c r="N1994" s="199"/>
      <c r="P1994" s="207"/>
      <c r="S1994" s="207"/>
      <c r="U1994" s="236"/>
      <c r="Z1994" s="197"/>
      <c r="AB1994" s="197"/>
      <c r="AD1994" s="197"/>
      <c r="AF1994" s="197"/>
      <c r="AH1994" s="197"/>
      <c r="AI1994" s="199"/>
      <c r="AK1994" s="234"/>
      <c r="AO1994" s="177"/>
      <c r="AP1994" s="201"/>
      <c r="AR1994" s="233"/>
    </row>
    <row r="1995" spans="4:44" s="181" customFormat="1">
      <c r="D1995" s="197"/>
      <c r="G1995" s="199"/>
      <c r="K1995" s="197"/>
      <c r="N1995" s="199"/>
      <c r="P1995" s="207"/>
      <c r="S1995" s="207"/>
      <c r="U1995" s="236"/>
      <c r="Z1995" s="197"/>
      <c r="AB1995" s="197"/>
      <c r="AD1995" s="197"/>
      <c r="AF1995" s="197"/>
      <c r="AH1995" s="197"/>
      <c r="AI1995" s="199"/>
      <c r="AK1995" s="234"/>
      <c r="AO1995" s="177"/>
      <c r="AP1995" s="201"/>
      <c r="AR1995" s="233"/>
    </row>
    <row r="1996" spans="4:44" s="181" customFormat="1">
      <c r="D1996" s="197"/>
      <c r="G1996" s="199"/>
      <c r="K1996" s="197"/>
      <c r="N1996" s="199"/>
      <c r="P1996" s="207"/>
      <c r="S1996" s="207"/>
      <c r="U1996" s="236"/>
      <c r="Z1996" s="197"/>
      <c r="AB1996" s="197"/>
      <c r="AD1996" s="197"/>
      <c r="AF1996" s="197"/>
      <c r="AH1996" s="197"/>
      <c r="AI1996" s="199"/>
      <c r="AK1996" s="234"/>
      <c r="AO1996" s="177"/>
      <c r="AP1996" s="201"/>
      <c r="AR1996" s="233"/>
    </row>
    <row r="1997" spans="4:44" s="181" customFormat="1">
      <c r="D1997" s="197"/>
      <c r="G1997" s="199"/>
      <c r="K1997" s="197"/>
      <c r="N1997" s="199"/>
      <c r="P1997" s="207"/>
      <c r="S1997" s="207"/>
      <c r="U1997" s="236"/>
      <c r="Z1997" s="197"/>
      <c r="AB1997" s="197"/>
      <c r="AD1997" s="197"/>
      <c r="AF1997" s="197"/>
      <c r="AH1997" s="197"/>
      <c r="AI1997" s="199"/>
      <c r="AK1997" s="234"/>
      <c r="AO1997" s="177"/>
      <c r="AP1997" s="201"/>
      <c r="AR1997" s="233"/>
    </row>
    <row r="1998" spans="4:44" s="181" customFormat="1">
      <c r="D1998" s="197"/>
      <c r="G1998" s="199"/>
      <c r="K1998" s="197"/>
      <c r="N1998" s="199"/>
      <c r="P1998" s="207"/>
      <c r="S1998" s="207"/>
      <c r="U1998" s="236"/>
      <c r="Z1998" s="197"/>
      <c r="AB1998" s="197"/>
      <c r="AD1998" s="197"/>
      <c r="AF1998" s="197"/>
      <c r="AH1998" s="197"/>
      <c r="AI1998" s="199"/>
      <c r="AK1998" s="234"/>
      <c r="AO1998" s="177"/>
      <c r="AP1998" s="201"/>
      <c r="AR1998" s="233"/>
    </row>
    <row r="1999" spans="4:44" s="181" customFormat="1">
      <c r="D1999" s="197"/>
      <c r="G1999" s="199"/>
      <c r="K1999" s="197"/>
      <c r="N1999" s="199"/>
      <c r="P1999" s="207"/>
      <c r="S1999" s="207"/>
      <c r="U1999" s="236"/>
      <c r="Z1999" s="197"/>
      <c r="AB1999" s="197"/>
      <c r="AD1999" s="197"/>
      <c r="AF1999" s="197"/>
      <c r="AH1999" s="197"/>
      <c r="AI1999" s="199"/>
      <c r="AK1999" s="234"/>
      <c r="AO1999" s="177"/>
      <c r="AP1999" s="201"/>
      <c r="AR1999" s="233"/>
    </row>
    <row r="2000" spans="4:44" s="181" customFormat="1">
      <c r="D2000" s="197"/>
      <c r="G2000" s="199"/>
      <c r="K2000" s="197"/>
      <c r="N2000" s="199"/>
      <c r="P2000" s="207"/>
      <c r="S2000" s="207"/>
      <c r="U2000" s="236"/>
      <c r="Z2000" s="197"/>
      <c r="AB2000" s="197"/>
      <c r="AD2000" s="197"/>
      <c r="AF2000" s="197"/>
      <c r="AH2000" s="197"/>
      <c r="AI2000" s="199"/>
      <c r="AK2000" s="234"/>
      <c r="AO2000" s="177"/>
      <c r="AP2000" s="201"/>
      <c r="AR2000" s="233"/>
    </row>
    <row r="2001" spans="4:44" s="181" customFormat="1">
      <c r="D2001" s="197"/>
      <c r="G2001" s="199"/>
      <c r="K2001" s="197"/>
      <c r="N2001" s="199"/>
      <c r="P2001" s="207"/>
      <c r="S2001" s="207"/>
      <c r="U2001" s="236"/>
      <c r="Z2001" s="197"/>
      <c r="AB2001" s="197"/>
      <c r="AD2001" s="197"/>
      <c r="AF2001" s="197"/>
      <c r="AH2001" s="197"/>
      <c r="AI2001" s="199"/>
      <c r="AK2001" s="234"/>
      <c r="AO2001" s="177"/>
      <c r="AP2001" s="201"/>
      <c r="AR2001" s="233"/>
    </row>
    <row r="2002" spans="4:44" s="181" customFormat="1">
      <c r="D2002" s="197"/>
      <c r="G2002" s="199"/>
      <c r="K2002" s="197"/>
      <c r="N2002" s="199"/>
      <c r="P2002" s="207"/>
      <c r="S2002" s="207"/>
      <c r="U2002" s="236"/>
      <c r="Z2002" s="197"/>
      <c r="AB2002" s="197"/>
      <c r="AD2002" s="197"/>
      <c r="AF2002" s="197"/>
      <c r="AH2002" s="197"/>
      <c r="AI2002" s="199"/>
      <c r="AK2002" s="234"/>
      <c r="AO2002" s="177"/>
      <c r="AP2002" s="201"/>
      <c r="AR2002" s="233"/>
    </row>
    <row r="2003" spans="4:44" s="181" customFormat="1">
      <c r="D2003" s="197"/>
      <c r="G2003" s="199"/>
      <c r="K2003" s="197"/>
      <c r="N2003" s="199"/>
      <c r="P2003" s="207"/>
      <c r="S2003" s="207"/>
      <c r="U2003" s="236"/>
      <c r="Z2003" s="197"/>
      <c r="AB2003" s="197"/>
      <c r="AD2003" s="197"/>
      <c r="AF2003" s="197"/>
      <c r="AH2003" s="197"/>
      <c r="AI2003" s="199"/>
      <c r="AK2003" s="234"/>
      <c r="AO2003" s="177"/>
      <c r="AP2003" s="201"/>
      <c r="AR2003" s="233"/>
    </row>
    <row r="2004" spans="4:44" s="181" customFormat="1">
      <c r="D2004" s="197"/>
      <c r="G2004" s="199"/>
      <c r="K2004" s="197"/>
      <c r="N2004" s="199"/>
      <c r="P2004" s="207"/>
      <c r="S2004" s="207"/>
      <c r="U2004" s="236"/>
      <c r="Z2004" s="197"/>
      <c r="AB2004" s="197"/>
      <c r="AD2004" s="197"/>
      <c r="AF2004" s="197"/>
      <c r="AH2004" s="197"/>
      <c r="AI2004" s="199"/>
      <c r="AK2004" s="234"/>
      <c r="AO2004" s="177"/>
      <c r="AP2004" s="201"/>
      <c r="AR2004" s="233"/>
    </row>
    <row r="2005" spans="4:44" s="181" customFormat="1">
      <c r="D2005" s="197"/>
      <c r="G2005" s="199"/>
      <c r="K2005" s="197"/>
      <c r="N2005" s="199"/>
      <c r="P2005" s="207"/>
      <c r="S2005" s="207"/>
      <c r="U2005" s="236"/>
      <c r="Z2005" s="197"/>
      <c r="AB2005" s="197"/>
      <c r="AD2005" s="197"/>
      <c r="AF2005" s="197"/>
      <c r="AH2005" s="197"/>
      <c r="AI2005" s="199"/>
      <c r="AK2005" s="234"/>
      <c r="AO2005" s="177"/>
      <c r="AP2005" s="201"/>
      <c r="AR2005" s="233"/>
    </row>
    <row r="2006" spans="4:44" s="181" customFormat="1">
      <c r="D2006" s="197"/>
      <c r="G2006" s="199"/>
      <c r="K2006" s="197"/>
      <c r="N2006" s="199"/>
      <c r="P2006" s="207"/>
      <c r="S2006" s="207"/>
      <c r="U2006" s="236"/>
      <c r="Z2006" s="197"/>
      <c r="AB2006" s="197"/>
      <c r="AD2006" s="197"/>
      <c r="AF2006" s="197"/>
      <c r="AH2006" s="197"/>
      <c r="AI2006" s="199"/>
      <c r="AK2006" s="234"/>
      <c r="AO2006" s="177"/>
      <c r="AP2006" s="201"/>
      <c r="AR2006" s="233"/>
    </row>
    <row r="2007" spans="4:44" s="181" customFormat="1">
      <c r="D2007" s="197"/>
      <c r="G2007" s="199"/>
      <c r="K2007" s="197"/>
      <c r="N2007" s="199"/>
      <c r="P2007" s="207"/>
      <c r="S2007" s="207"/>
      <c r="U2007" s="236"/>
      <c r="Z2007" s="197"/>
      <c r="AB2007" s="197"/>
      <c r="AD2007" s="197"/>
      <c r="AF2007" s="197"/>
      <c r="AH2007" s="197"/>
      <c r="AI2007" s="199"/>
      <c r="AK2007" s="234"/>
      <c r="AO2007" s="177"/>
      <c r="AP2007" s="201"/>
      <c r="AR2007" s="233"/>
    </row>
    <row r="2008" spans="4:44" s="181" customFormat="1">
      <c r="D2008" s="197"/>
      <c r="G2008" s="199"/>
      <c r="K2008" s="197"/>
      <c r="N2008" s="199"/>
      <c r="P2008" s="207"/>
      <c r="S2008" s="207"/>
      <c r="U2008" s="236"/>
      <c r="Z2008" s="197"/>
      <c r="AB2008" s="197"/>
      <c r="AD2008" s="197"/>
      <c r="AF2008" s="197"/>
      <c r="AH2008" s="197"/>
      <c r="AI2008" s="199"/>
      <c r="AK2008" s="234"/>
      <c r="AO2008" s="177"/>
      <c r="AP2008" s="201"/>
      <c r="AR2008" s="233"/>
    </row>
    <row r="2009" spans="4:44" s="181" customFormat="1">
      <c r="D2009" s="197"/>
      <c r="G2009" s="199"/>
      <c r="K2009" s="197"/>
      <c r="N2009" s="199"/>
      <c r="P2009" s="207"/>
      <c r="S2009" s="207"/>
      <c r="U2009" s="236"/>
      <c r="Z2009" s="197"/>
      <c r="AB2009" s="197"/>
      <c r="AD2009" s="197"/>
      <c r="AF2009" s="197"/>
      <c r="AH2009" s="197"/>
      <c r="AI2009" s="199"/>
      <c r="AK2009" s="234"/>
      <c r="AO2009" s="177"/>
      <c r="AP2009" s="201"/>
      <c r="AR2009" s="233"/>
    </row>
    <row r="2010" spans="4:44" s="181" customFormat="1">
      <c r="D2010" s="197"/>
      <c r="G2010" s="199"/>
      <c r="K2010" s="197"/>
      <c r="N2010" s="199"/>
      <c r="P2010" s="207"/>
      <c r="S2010" s="207"/>
      <c r="U2010" s="236"/>
      <c r="Z2010" s="197"/>
      <c r="AB2010" s="197"/>
      <c r="AD2010" s="197"/>
      <c r="AF2010" s="197"/>
      <c r="AH2010" s="197"/>
      <c r="AI2010" s="199"/>
      <c r="AK2010" s="234"/>
      <c r="AO2010" s="177"/>
      <c r="AP2010" s="201"/>
      <c r="AR2010" s="233"/>
    </row>
    <row r="2011" spans="4:44" s="181" customFormat="1">
      <c r="D2011" s="197"/>
      <c r="G2011" s="199"/>
      <c r="K2011" s="197"/>
      <c r="N2011" s="199"/>
      <c r="P2011" s="207"/>
      <c r="S2011" s="207"/>
      <c r="U2011" s="236"/>
      <c r="Z2011" s="197"/>
      <c r="AB2011" s="197"/>
      <c r="AD2011" s="197"/>
      <c r="AF2011" s="197"/>
      <c r="AH2011" s="197"/>
      <c r="AI2011" s="199"/>
      <c r="AK2011" s="234"/>
      <c r="AO2011" s="177"/>
      <c r="AP2011" s="201"/>
      <c r="AR2011" s="233"/>
    </row>
    <row r="2012" spans="4:44" s="181" customFormat="1">
      <c r="D2012" s="197"/>
      <c r="G2012" s="199"/>
      <c r="K2012" s="197"/>
      <c r="N2012" s="199"/>
      <c r="P2012" s="207"/>
      <c r="S2012" s="207"/>
      <c r="U2012" s="236"/>
      <c r="Z2012" s="197"/>
      <c r="AB2012" s="197"/>
      <c r="AD2012" s="197"/>
      <c r="AF2012" s="197"/>
      <c r="AH2012" s="197"/>
      <c r="AI2012" s="199"/>
      <c r="AK2012" s="234"/>
      <c r="AO2012" s="177"/>
      <c r="AP2012" s="201"/>
      <c r="AR2012" s="233"/>
    </row>
    <row r="2013" spans="4:44" s="181" customFormat="1">
      <c r="D2013" s="197"/>
      <c r="G2013" s="199"/>
      <c r="K2013" s="197"/>
      <c r="N2013" s="199"/>
      <c r="P2013" s="207"/>
      <c r="S2013" s="207"/>
      <c r="U2013" s="236"/>
      <c r="Z2013" s="197"/>
      <c r="AB2013" s="197"/>
      <c r="AD2013" s="197"/>
      <c r="AF2013" s="197"/>
      <c r="AH2013" s="197"/>
      <c r="AI2013" s="199"/>
      <c r="AK2013" s="234"/>
      <c r="AO2013" s="177"/>
      <c r="AP2013" s="201"/>
      <c r="AR2013" s="233"/>
    </row>
    <row r="2014" spans="4:44" s="181" customFormat="1">
      <c r="D2014" s="197"/>
      <c r="G2014" s="199"/>
      <c r="K2014" s="197"/>
      <c r="N2014" s="199"/>
      <c r="P2014" s="207"/>
      <c r="S2014" s="207"/>
      <c r="U2014" s="236"/>
      <c r="Z2014" s="197"/>
      <c r="AB2014" s="197"/>
      <c r="AD2014" s="197"/>
      <c r="AF2014" s="197"/>
      <c r="AH2014" s="197"/>
      <c r="AI2014" s="199"/>
      <c r="AK2014" s="234"/>
      <c r="AO2014" s="177"/>
      <c r="AP2014" s="201"/>
      <c r="AR2014" s="233"/>
    </row>
    <row r="2015" spans="4:44" s="181" customFormat="1">
      <c r="D2015" s="197"/>
      <c r="G2015" s="199"/>
      <c r="K2015" s="197"/>
      <c r="N2015" s="199"/>
      <c r="P2015" s="207"/>
      <c r="S2015" s="207"/>
      <c r="U2015" s="236"/>
      <c r="Z2015" s="197"/>
      <c r="AB2015" s="197"/>
      <c r="AD2015" s="197"/>
      <c r="AF2015" s="197"/>
      <c r="AH2015" s="197"/>
      <c r="AI2015" s="199"/>
      <c r="AK2015" s="234"/>
      <c r="AO2015" s="177"/>
      <c r="AP2015" s="201"/>
      <c r="AR2015" s="233"/>
    </row>
    <row r="2016" spans="4:44" s="181" customFormat="1">
      <c r="D2016" s="197"/>
      <c r="G2016" s="199"/>
      <c r="K2016" s="197"/>
      <c r="N2016" s="199"/>
      <c r="P2016" s="207"/>
      <c r="S2016" s="207"/>
      <c r="U2016" s="236"/>
      <c r="Z2016" s="197"/>
      <c r="AB2016" s="197"/>
      <c r="AD2016" s="197"/>
      <c r="AF2016" s="197"/>
      <c r="AH2016" s="197"/>
      <c r="AI2016" s="199"/>
      <c r="AK2016" s="234"/>
      <c r="AO2016" s="177"/>
      <c r="AP2016" s="201"/>
      <c r="AR2016" s="233"/>
    </row>
    <row r="2017" spans="4:44" s="181" customFormat="1">
      <c r="D2017" s="197"/>
      <c r="G2017" s="199"/>
      <c r="K2017" s="197"/>
      <c r="N2017" s="199"/>
      <c r="P2017" s="207"/>
      <c r="S2017" s="207"/>
      <c r="U2017" s="236"/>
      <c r="Z2017" s="197"/>
      <c r="AB2017" s="197"/>
      <c r="AD2017" s="197"/>
      <c r="AF2017" s="197"/>
      <c r="AH2017" s="197"/>
      <c r="AI2017" s="199"/>
      <c r="AK2017" s="234"/>
      <c r="AO2017" s="177"/>
      <c r="AP2017" s="201"/>
      <c r="AR2017" s="233"/>
    </row>
    <row r="2018" spans="4:44" s="181" customFormat="1">
      <c r="D2018" s="197"/>
      <c r="G2018" s="199"/>
      <c r="K2018" s="197"/>
      <c r="N2018" s="199"/>
      <c r="P2018" s="207"/>
      <c r="S2018" s="207"/>
      <c r="U2018" s="236"/>
      <c r="Z2018" s="197"/>
      <c r="AB2018" s="197"/>
      <c r="AD2018" s="197"/>
      <c r="AF2018" s="197"/>
      <c r="AH2018" s="197"/>
      <c r="AI2018" s="199"/>
      <c r="AK2018" s="234"/>
      <c r="AO2018" s="177"/>
      <c r="AP2018" s="201"/>
      <c r="AR2018" s="233"/>
    </row>
    <row r="2019" spans="4:44" s="181" customFormat="1">
      <c r="D2019" s="197"/>
      <c r="G2019" s="199"/>
      <c r="K2019" s="197"/>
      <c r="N2019" s="199"/>
      <c r="P2019" s="207"/>
      <c r="S2019" s="207"/>
      <c r="U2019" s="236"/>
      <c r="Z2019" s="197"/>
      <c r="AB2019" s="197"/>
      <c r="AD2019" s="197"/>
      <c r="AF2019" s="197"/>
      <c r="AH2019" s="197"/>
      <c r="AI2019" s="199"/>
      <c r="AK2019" s="234"/>
      <c r="AO2019" s="177"/>
      <c r="AP2019" s="201"/>
      <c r="AR2019" s="233"/>
    </row>
    <row r="2020" spans="4:44" s="181" customFormat="1">
      <c r="D2020" s="197"/>
      <c r="G2020" s="199"/>
      <c r="K2020" s="197"/>
      <c r="N2020" s="199"/>
      <c r="P2020" s="207"/>
      <c r="S2020" s="207"/>
      <c r="U2020" s="236"/>
      <c r="Z2020" s="197"/>
      <c r="AB2020" s="197"/>
      <c r="AD2020" s="197"/>
      <c r="AF2020" s="197"/>
      <c r="AH2020" s="197"/>
      <c r="AI2020" s="199"/>
      <c r="AK2020" s="234"/>
      <c r="AO2020" s="177"/>
      <c r="AP2020" s="201"/>
      <c r="AR2020" s="233"/>
    </row>
    <row r="2021" spans="4:44" s="181" customFormat="1">
      <c r="D2021" s="197"/>
      <c r="G2021" s="199"/>
      <c r="K2021" s="197"/>
      <c r="N2021" s="199"/>
      <c r="P2021" s="207"/>
      <c r="S2021" s="207"/>
      <c r="U2021" s="236"/>
      <c r="Z2021" s="197"/>
      <c r="AB2021" s="197"/>
      <c r="AD2021" s="197"/>
      <c r="AF2021" s="197"/>
      <c r="AH2021" s="197"/>
      <c r="AI2021" s="199"/>
      <c r="AK2021" s="234"/>
      <c r="AO2021" s="177"/>
      <c r="AP2021" s="201"/>
      <c r="AR2021" s="233"/>
    </row>
    <row r="2022" spans="4:44" s="181" customFormat="1">
      <c r="D2022" s="197"/>
      <c r="G2022" s="199"/>
      <c r="K2022" s="197"/>
      <c r="N2022" s="199"/>
      <c r="P2022" s="207"/>
      <c r="S2022" s="207"/>
      <c r="U2022" s="236"/>
      <c r="Z2022" s="197"/>
      <c r="AB2022" s="197"/>
      <c r="AD2022" s="197"/>
      <c r="AF2022" s="197"/>
      <c r="AH2022" s="197"/>
      <c r="AI2022" s="199"/>
      <c r="AK2022" s="234"/>
      <c r="AO2022" s="177"/>
      <c r="AP2022" s="201"/>
      <c r="AR2022" s="233"/>
    </row>
    <row r="2023" spans="4:44" s="181" customFormat="1">
      <c r="D2023" s="197"/>
      <c r="G2023" s="199"/>
      <c r="K2023" s="197"/>
      <c r="N2023" s="199"/>
      <c r="P2023" s="207"/>
      <c r="S2023" s="207"/>
      <c r="U2023" s="236"/>
      <c r="Z2023" s="197"/>
      <c r="AB2023" s="197"/>
      <c r="AD2023" s="197"/>
      <c r="AF2023" s="197"/>
      <c r="AH2023" s="197"/>
      <c r="AI2023" s="199"/>
      <c r="AK2023" s="234"/>
      <c r="AO2023" s="177"/>
      <c r="AP2023" s="201"/>
      <c r="AR2023" s="233"/>
    </row>
    <row r="2024" spans="4:44" s="181" customFormat="1">
      <c r="D2024" s="197"/>
      <c r="G2024" s="199"/>
      <c r="K2024" s="197"/>
      <c r="N2024" s="199"/>
      <c r="P2024" s="207"/>
      <c r="S2024" s="207"/>
      <c r="U2024" s="236"/>
      <c r="Z2024" s="197"/>
      <c r="AB2024" s="197"/>
      <c r="AD2024" s="197"/>
      <c r="AF2024" s="197"/>
      <c r="AH2024" s="197"/>
      <c r="AI2024" s="199"/>
      <c r="AK2024" s="234"/>
      <c r="AO2024" s="177"/>
      <c r="AP2024" s="201"/>
      <c r="AR2024" s="233"/>
    </row>
    <row r="2025" spans="4:44" s="181" customFormat="1">
      <c r="D2025" s="197"/>
      <c r="G2025" s="199"/>
      <c r="K2025" s="197"/>
      <c r="N2025" s="199"/>
      <c r="P2025" s="207"/>
      <c r="S2025" s="207"/>
      <c r="U2025" s="236"/>
      <c r="Z2025" s="197"/>
      <c r="AB2025" s="197"/>
      <c r="AD2025" s="197"/>
      <c r="AF2025" s="197"/>
      <c r="AH2025" s="197"/>
      <c r="AI2025" s="199"/>
      <c r="AK2025" s="234"/>
      <c r="AO2025" s="177"/>
      <c r="AP2025" s="201"/>
      <c r="AR2025" s="233"/>
    </row>
    <row r="2026" spans="4:44" s="181" customFormat="1">
      <c r="D2026" s="197"/>
      <c r="G2026" s="199"/>
      <c r="K2026" s="197"/>
      <c r="N2026" s="199"/>
      <c r="P2026" s="207"/>
      <c r="S2026" s="207"/>
      <c r="U2026" s="236"/>
      <c r="Z2026" s="197"/>
      <c r="AB2026" s="197"/>
      <c r="AD2026" s="197"/>
      <c r="AF2026" s="197"/>
      <c r="AH2026" s="197"/>
      <c r="AI2026" s="199"/>
      <c r="AK2026" s="234"/>
      <c r="AO2026" s="177"/>
      <c r="AP2026" s="201"/>
      <c r="AR2026" s="233"/>
    </row>
    <row r="2027" spans="4:44" s="181" customFormat="1">
      <c r="D2027" s="197"/>
      <c r="G2027" s="199"/>
      <c r="K2027" s="197"/>
      <c r="N2027" s="199"/>
      <c r="P2027" s="207"/>
      <c r="S2027" s="207"/>
      <c r="U2027" s="236"/>
      <c r="Z2027" s="197"/>
      <c r="AB2027" s="197"/>
      <c r="AD2027" s="197"/>
      <c r="AF2027" s="197"/>
      <c r="AH2027" s="197"/>
      <c r="AI2027" s="199"/>
      <c r="AK2027" s="234"/>
      <c r="AO2027" s="177"/>
      <c r="AP2027" s="201"/>
      <c r="AR2027" s="233"/>
    </row>
    <row r="2028" spans="4:44" s="181" customFormat="1">
      <c r="D2028" s="197"/>
      <c r="G2028" s="199"/>
      <c r="K2028" s="197"/>
      <c r="N2028" s="199"/>
      <c r="P2028" s="207"/>
      <c r="S2028" s="207"/>
      <c r="U2028" s="236"/>
      <c r="Z2028" s="197"/>
      <c r="AB2028" s="197"/>
      <c r="AD2028" s="197"/>
      <c r="AF2028" s="197"/>
      <c r="AH2028" s="197"/>
      <c r="AI2028" s="199"/>
      <c r="AK2028" s="234"/>
      <c r="AO2028" s="177"/>
      <c r="AP2028" s="201"/>
      <c r="AR2028" s="233"/>
    </row>
    <row r="2029" spans="4:44" s="181" customFormat="1">
      <c r="D2029" s="197"/>
      <c r="G2029" s="199"/>
      <c r="K2029" s="197"/>
      <c r="N2029" s="199"/>
      <c r="P2029" s="207"/>
      <c r="S2029" s="207"/>
      <c r="U2029" s="236"/>
      <c r="Z2029" s="197"/>
      <c r="AB2029" s="197"/>
      <c r="AD2029" s="197"/>
      <c r="AF2029" s="197"/>
      <c r="AH2029" s="197"/>
      <c r="AI2029" s="199"/>
      <c r="AK2029" s="234"/>
      <c r="AO2029" s="177"/>
      <c r="AP2029" s="201"/>
      <c r="AR2029" s="233"/>
    </row>
    <row r="2030" spans="4:44" s="181" customFormat="1">
      <c r="D2030" s="197"/>
      <c r="G2030" s="199"/>
      <c r="K2030" s="197"/>
      <c r="N2030" s="199"/>
      <c r="P2030" s="207"/>
      <c r="S2030" s="207"/>
      <c r="U2030" s="236"/>
      <c r="Z2030" s="197"/>
      <c r="AB2030" s="197"/>
      <c r="AD2030" s="197"/>
      <c r="AF2030" s="197"/>
      <c r="AH2030" s="197"/>
      <c r="AI2030" s="199"/>
      <c r="AK2030" s="234"/>
      <c r="AO2030" s="177"/>
      <c r="AP2030" s="201"/>
      <c r="AR2030" s="233"/>
    </row>
    <row r="2031" spans="4:44" s="181" customFormat="1">
      <c r="D2031" s="197"/>
      <c r="G2031" s="199"/>
      <c r="K2031" s="197"/>
      <c r="N2031" s="199"/>
      <c r="P2031" s="207"/>
      <c r="S2031" s="207"/>
      <c r="U2031" s="236"/>
      <c r="Z2031" s="197"/>
      <c r="AB2031" s="197"/>
      <c r="AD2031" s="197"/>
      <c r="AF2031" s="197"/>
      <c r="AH2031" s="197"/>
      <c r="AI2031" s="199"/>
      <c r="AK2031" s="234"/>
      <c r="AO2031" s="177"/>
      <c r="AP2031" s="201"/>
      <c r="AR2031" s="233"/>
    </row>
    <row r="2032" spans="4:44" s="181" customFormat="1">
      <c r="D2032" s="197"/>
      <c r="G2032" s="199"/>
      <c r="K2032" s="197"/>
      <c r="N2032" s="199"/>
      <c r="P2032" s="207"/>
      <c r="S2032" s="207"/>
      <c r="U2032" s="236"/>
      <c r="Z2032" s="197"/>
      <c r="AB2032" s="197"/>
      <c r="AD2032" s="197"/>
      <c r="AF2032" s="197"/>
      <c r="AH2032" s="197"/>
      <c r="AI2032" s="199"/>
      <c r="AK2032" s="234"/>
      <c r="AO2032" s="177"/>
      <c r="AP2032" s="201"/>
      <c r="AR2032" s="233"/>
    </row>
    <row r="2033" spans="4:44" s="181" customFormat="1">
      <c r="D2033" s="197"/>
      <c r="G2033" s="199"/>
      <c r="K2033" s="197"/>
      <c r="N2033" s="199"/>
      <c r="P2033" s="207"/>
      <c r="S2033" s="207"/>
      <c r="U2033" s="236"/>
      <c r="Z2033" s="197"/>
      <c r="AB2033" s="197"/>
      <c r="AD2033" s="197"/>
      <c r="AF2033" s="197"/>
      <c r="AH2033" s="197"/>
      <c r="AI2033" s="199"/>
      <c r="AK2033" s="234"/>
      <c r="AO2033" s="177"/>
      <c r="AP2033" s="201"/>
      <c r="AR2033" s="233"/>
    </row>
    <row r="2034" spans="4:44" s="181" customFormat="1">
      <c r="D2034" s="197"/>
      <c r="G2034" s="199"/>
      <c r="K2034" s="197"/>
      <c r="N2034" s="199"/>
      <c r="P2034" s="207"/>
      <c r="S2034" s="207"/>
      <c r="U2034" s="236"/>
      <c r="Z2034" s="197"/>
      <c r="AB2034" s="197"/>
      <c r="AD2034" s="197"/>
      <c r="AF2034" s="197"/>
      <c r="AH2034" s="197"/>
      <c r="AI2034" s="199"/>
      <c r="AK2034" s="234"/>
      <c r="AO2034" s="177"/>
      <c r="AP2034" s="201"/>
      <c r="AR2034" s="233"/>
    </row>
    <row r="2035" spans="4:44" s="181" customFormat="1">
      <c r="D2035" s="197"/>
      <c r="G2035" s="199"/>
      <c r="K2035" s="197"/>
      <c r="N2035" s="199"/>
      <c r="P2035" s="207"/>
      <c r="S2035" s="207"/>
      <c r="U2035" s="236"/>
      <c r="Z2035" s="197"/>
      <c r="AB2035" s="197"/>
      <c r="AD2035" s="197"/>
      <c r="AF2035" s="197"/>
      <c r="AH2035" s="197"/>
      <c r="AI2035" s="199"/>
      <c r="AK2035" s="234"/>
      <c r="AO2035" s="177"/>
      <c r="AP2035" s="201"/>
      <c r="AR2035" s="233"/>
    </row>
    <row r="2036" spans="4:44" s="181" customFormat="1">
      <c r="D2036" s="197"/>
      <c r="G2036" s="199"/>
      <c r="K2036" s="197"/>
      <c r="N2036" s="199"/>
      <c r="P2036" s="207"/>
      <c r="S2036" s="207"/>
      <c r="U2036" s="236"/>
      <c r="Z2036" s="197"/>
      <c r="AB2036" s="197"/>
      <c r="AD2036" s="197"/>
      <c r="AF2036" s="197"/>
      <c r="AH2036" s="197"/>
      <c r="AI2036" s="199"/>
      <c r="AK2036" s="234"/>
      <c r="AO2036" s="177"/>
      <c r="AP2036" s="201"/>
      <c r="AR2036" s="233"/>
    </row>
    <row r="2037" spans="4:44" s="181" customFormat="1">
      <c r="D2037" s="197"/>
      <c r="G2037" s="199"/>
      <c r="K2037" s="197"/>
      <c r="N2037" s="199"/>
      <c r="P2037" s="207"/>
      <c r="S2037" s="207"/>
      <c r="U2037" s="236"/>
      <c r="Z2037" s="197"/>
      <c r="AB2037" s="197"/>
      <c r="AD2037" s="197"/>
      <c r="AF2037" s="197"/>
      <c r="AH2037" s="197"/>
      <c r="AI2037" s="199"/>
      <c r="AK2037" s="234"/>
      <c r="AO2037" s="177"/>
      <c r="AP2037" s="201"/>
      <c r="AR2037" s="233"/>
    </row>
    <row r="2038" spans="4:44" s="181" customFormat="1">
      <c r="D2038" s="197"/>
      <c r="G2038" s="199"/>
      <c r="K2038" s="197"/>
      <c r="N2038" s="199"/>
      <c r="P2038" s="207"/>
      <c r="S2038" s="207"/>
      <c r="U2038" s="236"/>
      <c r="Z2038" s="197"/>
      <c r="AB2038" s="197"/>
      <c r="AD2038" s="197"/>
      <c r="AF2038" s="197"/>
      <c r="AH2038" s="197"/>
      <c r="AI2038" s="199"/>
      <c r="AK2038" s="234"/>
      <c r="AO2038" s="177"/>
      <c r="AP2038" s="201"/>
      <c r="AR2038" s="233"/>
    </row>
    <row r="2039" spans="4:44" s="181" customFormat="1">
      <c r="D2039" s="197"/>
      <c r="G2039" s="199"/>
      <c r="K2039" s="197"/>
      <c r="N2039" s="199"/>
      <c r="P2039" s="207"/>
      <c r="S2039" s="207"/>
      <c r="U2039" s="236"/>
      <c r="Z2039" s="197"/>
      <c r="AB2039" s="197"/>
      <c r="AD2039" s="197"/>
      <c r="AF2039" s="197"/>
      <c r="AH2039" s="197"/>
      <c r="AI2039" s="199"/>
      <c r="AK2039" s="234"/>
      <c r="AO2039" s="177"/>
      <c r="AP2039" s="201"/>
      <c r="AR2039" s="233"/>
    </row>
    <row r="2040" spans="4:44" s="181" customFormat="1">
      <c r="D2040" s="197"/>
      <c r="G2040" s="199"/>
      <c r="K2040" s="197"/>
      <c r="N2040" s="199"/>
      <c r="P2040" s="207"/>
      <c r="S2040" s="207"/>
      <c r="U2040" s="236"/>
      <c r="Z2040" s="197"/>
      <c r="AB2040" s="197"/>
      <c r="AD2040" s="197"/>
      <c r="AF2040" s="197"/>
      <c r="AH2040" s="197"/>
      <c r="AI2040" s="199"/>
      <c r="AK2040" s="234"/>
      <c r="AO2040" s="177"/>
      <c r="AP2040" s="201"/>
      <c r="AR2040" s="233"/>
    </row>
    <row r="2041" spans="4:44" s="181" customFormat="1">
      <c r="D2041" s="197"/>
      <c r="G2041" s="199"/>
      <c r="K2041" s="197"/>
      <c r="N2041" s="199"/>
      <c r="P2041" s="207"/>
      <c r="S2041" s="207"/>
      <c r="U2041" s="236"/>
      <c r="Z2041" s="197"/>
      <c r="AB2041" s="197"/>
      <c r="AD2041" s="197"/>
      <c r="AF2041" s="197"/>
      <c r="AH2041" s="197"/>
      <c r="AI2041" s="199"/>
      <c r="AK2041" s="234"/>
      <c r="AO2041" s="177"/>
      <c r="AP2041" s="201"/>
      <c r="AR2041" s="233"/>
    </row>
    <row r="2042" spans="4:44" s="181" customFormat="1">
      <c r="D2042" s="197"/>
      <c r="G2042" s="199"/>
      <c r="K2042" s="197"/>
      <c r="N2042" s="199"/>
      <c r="P2042" s="207"/>
      <c r="S2042" s="207"/>
      <c r="U2042" s="236"/>
      <c r="Z2042" s="197"/>
      <c r="AB2042" s="197"/>
      <c r="AD2042" s="197"/>
      <c r="AF2042" s="197"/>
      <c r="AH2042" s="197"/>
      <c r="AI2042" s="199"/>
      <c r="AK2042" s="234"/>
      <c r="AO2042" s="177"/>
      <c r="AP2042" s="201"/>
      <c r="AR2042" s="233"/>
    </row>
    <row r="2043" spans="4:44" s="181" customFormat="1">
      <c r="D2043" s="197"/>
      <c r="G2043" s="199"/>
      <c r="K2043" s="197"/>
      <c r="N2043" s="199"/>
      <c r="P2043" s="207"/>
      <c r="S2043" s="207"/>
      <c r="U2043" s="236"/>
      <c r="Z2043" s="197"/>
      <c r="AB2043" s="197"/>
      <c r="AD2043" s="197"/>
      <c r="AF2043" s="197"/>
      <c r="AH2043" s="197"/>
      <c r="AI2043" s="199"/>
      <c r="AK2043" s="234"/>
      <c r="AO2043" s="177"/>
      <c r="AP2043" s="201"/>
      <c r="AR2043" s="233"/>
    </row>
    <row r="2044" spans="4:44" s="181" customFormat="1">
      <c r="D2044" s="197"/>
      <c r="G2044" s="199"/>
      <c r="K2044" s="197"/>
      <c r="N2044" s="199"/>
      <c r="P2044" s="207"/>
      <c r="S2044" s="207"/>
      <c r="U2044" s="236"/>
      <c r="Z2044" s="197"/>
      <c r="AB2044" s="197"/>
      <c r="AD2044" s="197"/>
      <c r="AF2044" s="197"/>
      <c r="AH2044" s="197"/>
      <c r="AI2044" s="199"/>
      <c r="AK2044" s="234"/>
      <c r="AO2044" s="177"/>
      <c r="AP2044" s="201"/>
      <c r="AR2044" s="233"/>
    </row>
    <row r="2045" spans="4:44" s="181" customFormat="1">
      <c r="D2045" s="197"/>
      <c r="G2045" s="199"/>
      <c r="K2045" s="197"/>
      <c r="N2045" s="199"/>
      <c r="P2045" s="207"/>
      <c r="S2045" s="207"/>
      <c r="U2045" s="236"/>
      <c r="Z2045" s="197"/>
      <c r="AB2045" s="197"/>
      <c r="AD2045" s="197"/>
      <c r="AF2045" s="197"/>
      <c r="AH2045" s="197"/>
      <c r="AI2045" s="199"/>
      <c r="AK2045" s="234"/>
      <c r="AO2045" s="177"/>
      <c r="AP2045" s="201"/>
      <c r="AR2045" s="233"/>
    </row>
    <row r="2046" spans="4:44" s="181" customFormat="1">
      <c r="D2046" s="197"/>
      <c r="G2046" s="199"/>
      <c r="K2046" s="197"/>
      <c r="N2046" s="199"/>
      <c r="P2046" s="207"/>
      <c r="S2046" s="207"/>
      <c r="U2046" s="236"/>
      <c r="Z2046" s="197"/>
      <c r="AB2046" s="197"/>
      <c r="AD2046" s="197"/>
      <c r="AF2046" s="197"/>
      <c r="AH2046" s="197"/>
      <c r="AI2046" s="199"/>
      <c r="AK2046" s="234"/>
      <c r="AO2046" s="177"/>
      <c r="AP2046" s="201"/>
      <c r="AR2046" s="233"/>
    </row>
    <row r="2047" spans="4:44" s="181" customFormat="1">
      <c r="D2047" s="197"/>
      <c r="G2047" s="199"/>
      <c r="K2047" s="197"/>
      <c r="N2047" s="199"/>
      <c r="P2047" s="207"/>
      <c r="S2047" s="207"/>
      <c r="U2047" s="236"/>
      <c r="Z2047" s="197"/>
      <c r="AB2047" s="197"/>
      <c r="AD2047" s="197"/>
      <c r="AF2047" s="197"/>
      <c r="AH2047" s="197"/>
      <c r="AI2047" s="199"/>
      <c r="AK2047" s="234"/>
      <c r="AO2047" s="177"/>
      <c r="AP2047" s="201"/>
      <c r="AR2047" s="233"/>
    </row>
    <row r="2048" spans="4:44" s="181" customFormat="1">
      <c r="D2048" s="197"/>
      <c r="G2048" s="199"/>
      <c r="K2048" s="197"/>
      <c r="N2048" s="199"/>
      <c r="P2048" s="207"/>
      <c r="S2048" s="207"/>
      <c r="U2048" s="236"/>
      <c r="Z2048" s="197"/>
      <c r="AB2048" s="197"/>
      <c r="AD2048" s="197"/>
      <c r="AF2048" s="197"/>
      <c r="AH2048" s="197"/>
      <c r="AI2048" s="199"/>
      <c r="AK2048" s="234"/>
      <c r="AO2048" s="177"/>
      <c r="AP2048" s="201"/>
      <c r="AR2048" s="233"/>
    </row>
    <row r="2049" spans="4:44" s="181" customFormat="1">
      <c r="D2049" s="197"/>
      <c r="G2049" s="199"/>
      <c r="K2049" s="197"/>
      <c r="N2049" s="199"/>
      <c r="P2049" s="207"/>
      <c r="S2049" s="207"/>
      <c r="U2049" s="236"/>
      <c r="Z2049" s="197"/>
      <c r="AB2049" s="197"/>
      <c r="AD2049" s="197"/>
      <c r="AF2049" s="197"/>
      <c r="AH2049" s="197"/>
      <c r="AI2049" s="199"/>
      <c r="AK2049" s="234"/>
      <c r="AO2049" s="177"/>
      <c r="AP2049" s="201"/>
      <c r="AR2049" s="233"/>
    </row>
    <row r="2050" spans="4:44" s="181" customFormat="1">
      <c r="D2050" s="197"/>
      <c r="G2050" s="199"/>
      <c r="K2050" s="197"/>
      <c r="N2050" s="199"/>
      <c r="P2050" s="207"/>
      <c r="S2050" s="207"/>
      <c r="U2050" s="236"/>
      <c r="Z2050" s="197"/>
      <c r="AB2050" s="197"/>
      <c r="AD2050" s="197"/>
      <c r="AF2050" s="197"/>
      <c r="AH2050" s="197"/>
      <c r="AI2050" s="199"/>
      <c r="AK2050" s="234"/>
      <c r="AO2050" s="177"/>
      <c r="AP2050" s="201"/>
      <c r="AR2050" s="233"/>
    </row>
    <row r="2051" spans="4:44" s="181" customFormat="1">
      <c r="D2051" s="197"/>
      <c r="G2051" s="199"/>
      <c r="K2051" s="197"/>
      <c r="N2051" s="199"/>
      <c r="P2051" s="207"/>
      <c r="S2051" s="207"/>
      <c r="U2051" s="236"/>
      <c r="Z2051" s="197"/>
      <c r="AB2051" s="197"/>
      <c r="AD2051" s="197"/>
      <c r="AF2051" s="197"/>
      <c r="AH2051" s="197"/>
      <c r="AI2051" s="199"/>
      <c r="AK2051" s="234"/>
      <c r="AO2051" s="177"/>
      <c r="AP2051" s="201"/>
      <c r="AR2051" s="233"/>
    </row>
    <row r="2052" spans="4:44" s="181" customFormat="1">
      <c r="D2052" s="197"/>
      <c r="G2052" s="199"/>
      <c r="K2052" s="197"/>
      <c r="N2052" s="199"/>
      <c r="P2052" s="207"/>
      <c r="S2052" s="207"/>
      <c r="U2052" s="236"/>
      <c r="Z2052" s="197"/>
      <c r="AB2052" s="197"/>
      <c r="AD2052" s="197"/>
      <c r="AF2052" s="197"/>
      <c r="AH2052" s="197"/>
      <c r="AI2052" s="199"/>
      <c r="AK2052" s="234"/>
      <c r="AO2052" s="177"/>
      <c r="AP2052" s="201"/>
      <c r="AR2052" s="233"/>
    </row>
    <row r="2053" spans="4:44" s="181" customFormat="1">
      <c r="D2053" s="197"/>
      <c r="G2053" s="199"/>
      <c r="K2053" s="197"/>
      <c r="N2053" s="199"/>
      <c r="P2053" s="207"/>
      <c r="S2053" s="207"/>
      <c r="U2053" s="236"/>
      <c r="Z2053" s="197"/>
      <c r="AB2053" s="197"/>
      <c r="AD2053" s="197"/>
      <c r="AF2053" s="197"/>
      <c r="AH2053" s="197"/>
      <c r="AI2053" s="199"/>
      <c r="AK2053" s="234"/>
      <c r="AO2053" s="177"/>
      <c r="AP2053" s="201"/>
      <c r="AR2053" s="233"/>
    </row>
    <row r="2054" spans="4:44" s="181" customFormat="1">
      <c r="D2054" s="197"/>
      <c r="G2054" s="199"/>
      <c r="K2054" s="197"/>
      <c r="N2054" s="199"/>
      <c r="P2054" s="207"/>
      <c r="S2054" s="207"/>
      <c r="U2054" s="236"/>
      <c r="Z2054" s="197"/>
      <c r="AB2054" s="197"/>
      <c r="AD2054" s="197"/>
      <c r="AF2054" s="197"/>
      <c r="AH2054" s="197"/>
      <c r="AI2054" s="199"/>
      <c r="AK2054" s="234"/>
      <c r="AO2054" s="177"/>
      <c r="AP2054" s="201"/>
      <c r="AR2054" s="233"/>
    </row>
    <row r="2055" spans="4:44" s="181" customFormat="1">
      <c r="D2055" s="197"/>
      <c r="G2055" s="199"/>
      <c r="K2055" s="197"/>
      <c r="N2055" s="199"/>
      <c r="P2055" s="207"/>
      <c r="S2055" s="207"/>
      <c r="U2055" s="236"/>
      <c r="Z2055" s="197"/>
      <c r="AB2055" s="197"/>
      <c r="AD2055" s="197"/>
      <c r="AF2055" s="197"/>
      <c r="AH2055" s="197"/>
      <c r="AI2055" s="199"/>
      <c r="AK2055" s="234"/>
      <c r="AO2055" s="177"/>
      <c r="AP2055" s="201"/>
      <c r="AR2055" s="233"/>
    </row>
    <row r="2056" spans="4:44" s="181" customFormat="1">
      <c r="D2056" s="197"/>
      <c r="G2056" s="199"/>
      <c r="K2056" s="197"/>
      <c r="N2056" s="199"/>
      <c r="P2056" s="207"/>
      <c r="S2056" s="207"/>
      <c r="U2056" s="236"/>
      <c r="Z2056" s="197"/>
      <c r="AB2056" s="197"/>
      <c r="AD2056" s="197"/>
      <c r="AF2056" s="197"/>
      <c r="AH2056" s="197"/>
      <c r="AI2056" s="199"/>
      <c r="AK2056" s="234"/>
      <c r="AO2056" s="177"/>
      <c r="AP2056" s="201"/>
      <c r="AR2056" s="233"/>
    </row>
    <row r="2057" spans="4:44" s="181" customFormat="1">
      <c r="D2057" s="197"/>
      <c r="G2057" s="199"/>
      <c r="K2057" s="197"/>
      <c r="N2057" s="199"/>
      <c r="P2057" s="207"/>
      <c r="S2057" s="207"/>
      <c r="U2057" s="236"/>
      <c r="Z2057" s="197"/>
      <c r="AB2057" s="197"/>
      <c r="AD2057" s="197"/>
      <c r="AF2057" s="197"/>
      <c r="AH2057" s="197"/>
      <c r="AI2057" s="199"/>
      <c r="AK2057" s="234"/>
      <c r="AO2057" s="177"/>
      <c r="AP2057" s="201"/>
      <c r="AR2057" s="233"/>
    </row>
    <row r="2058" spans="4:44" s="181" customFormat="1">
      <c r="D2058" s="197"/>
      <c r="G2058" s="199"/>
      <c r="K2058" s="197"/>
      <c r="N2058" s="199"/>
      <c r="P2058" s="207"/>
      <c r="S2058" s="207"/>
      <c r="U2058" s="236"/>
      <c r="Z2058" s="197"/>
      <c r="AB2058" s="197"/>
      <c r="AD2058" s="197"/>
      <c r="AF2058" s="197"/>
      <c r="AH2058" s="197"/>
      <c r="AI2058" s="199"/>
      <c r="AK2058" s="234"/>
      <c r="AO2058" s="177"/>
      <c r="AP2058" s="201"/>
      <c r="AR2058" s="233"/>
    </row>
    <row r="2059" spans="4:44" s="181" customFormat="1">
      <c r="D2059" s="197"/>
      <c r="G2059" s="199"/>
      <c r="K2059" s="197"/>
      <c r="N2059" s="199"/>
      <c r="P2059" s="207"/>
      <c r="S2059" s="207"/>
      <c r="U2059" s="236"/>
      <c r="Z2059" s="197"/>
      <c r="AB2059" s="197"/>
      <c r="AD2059" s="197"/>
      <c r="AF2059" s="197"/>
      <c r="AH2059" s="197"/>
      <c r="AI2059" s="199"/>
      <c r="AK2059" s="234"/>
      <c r="AO2059" s="177"/>
      <c r="AP2059" s="201"/>
      <c r="AR2059" s="233"/>
    </row>
    <row r="2060" spans="4:44" s="181" customFormat="1">
      <c r="D2060" s="197"/>
      <c r="G2060" s="199"/>
      <c r="K2060" s="197"/>
      <c r="N2060" s="199"/>
      <c r="P2060" s="207"/>
      <c r="S2060" s="207"/>
      <c r="U2060" s="236"/>
      <c r="Z2060" s="197"/>
      <c r="AB2060" s="197"/>
      <c r="AD2060" s="197"/>
      <c r="AF2060" s="197"/>
      <c r="AH2060" s="197"/>
      <c r="AI2060" s="199"/>
      <c r="AK2060" s="234"/>
      <c r="AO2060" s="177"/>
      <c r="AP2060" s="201"/>
      <c r="AR2060" s="233"/>
    </row>
    <row r="2061" spans="4:44" s="181" customFormat="1">
      <c r="D2061" s="197"/>
      <c r="G2061" s="199"/>
      <c r="K2061" s="197"/>
      <c r="N2061" s="199"/>
      <c r="P2061" s="207"/>
      <c r="S2061" s="207"/>
      <c r="U2061" s="236"/>
      <c r="Z2061" s="197"/>
      <c r="AB2061" s="197"/>
      <c r="AD2061" s="197"/>
      <c r="AF2061" s="197"/>
      <c r="AH2061" s="197"/>
      <c r="AI2061" s="199"/>
      <c r="AK2061" s="234"/>
      <c r="AO2061" s="177"/>
      <c r="AP2061" s="201"/>
      <c r="AR2061" s="233"/>
    </row>
    <row r="2062" spans="4:44" s="181" customFormat="1">
      <c r="D2062" s="197"/>
      <c r="G2062" s="199"/>
      <c r="K2062" s="197"/>
      <c r="N2062" s="199"/>
      <c r="P2062" s="207"/>
      <c r="S2062" s="207"/>
      <c r="U2062" s="236"/>
      <c r="Z2062" s="197"/>
      <c r="AB2062" s="197"/>
      <c r="AD2062" s="197"/>
      <c r="AF2062" s="197"/>
      <c r="AH2062" s="197"/>
      <c r="AI2062" s="199"/>
      <c r="AK2062" s="234"/>
      <c r="AO2062" s="177"/>
      <c r="AP2062" s="201"/>
      <c r="AR2062" s="233"/>
    </row>
    <row r="2063" spans="4:44" s="181" customFormat="1">
      <c r="D2063" s="197"/>
      <c r="G2063" s="199"/>
      <c r="K2063" s="197"/>
      <c r="N2063" s="199"/>
      <c r="P2063" s="207"/>
      <c r="S2063" s="207"/>
      <c r="U2063" s="236"/>
      <c r="Z2063" s="197"/>
      <c r="AB2063" s="197"/>
      <c r="AD2063" s="197"/>
      <c r="AF2063" s="197"/>
      <c r="AH2063" s="197"/>
      <c r="AI2063" s="199"/>
      <c r="AK2063" s="234"/>
      <c r="AO2063" s="177"/>
      <c r="AP2063" s="201"/>
      <c r="AR2063" s="233"/>
    </row>
    <row r="2064" spans="4:44" s="181" customFormat="1">
      <c r="D2064" s="197"/>
      <c r="G2064" s="199"/>
      <c r="K2064" s="197"/>
      <c r="N2064" s="199"/>
      <c r="P2064" s="207"/>
      <c r="S2064" s="207"/>
      <c r="U2064" s="236"/>
      <c r="Z2064" s="197"/>
      <c r="AB2064" s="197"/>
      <c r="AD2064" s="197"/>
      <c r="AF2064" s="197"/>
      <c r="AH2064" s="197"/>
      <c r="AI2064" s="199"/>
      <c r="AK2064" s="234"/>
      <c r="AO2064" s="177"/>
      <c r="AP2064" s="201"/>
      <c r="AR2064" s="233"/>
    </row>
    <row r="2065" spans="4:44" s="181" customFormat="1">
      <c r="D2065" s="197"/>
      <c r="G2065" s="199"/>
      <c r="K2065" s="197"/>
      <c r="N2065" s="199"/>
      <c r="P2065" s="207"/>
      <c r="S2065" s="207"/>
      <c r="U2065" s="236"/>
      <c r="Z2065" s="197"/>
      <c r="AB2065" s="197"/>
      <c r="AD2065" s="197"/>
      <c r="AF2065" s="197"/>
      <c r="AH2065" s="197"/>
      <c r="AI2065" s="199"/>
      <c r="AK2065" s="234"/>
      <c r="AO2065" s="177"/>
      <c r="AP2065" s="201"/>
      <c r="AR2065" s="233"/>
    </row>
    <row r="2066" spans="4:44" s="181" customFormat="1">
      <c r="D2066" s="197"/>
      <c r="G2066" s="199"/>
      <c r="K2066" s="197"/>
      <c r="N2066" s="199"/>
      <c r="P2066" s="207"/>
      <c r="S2066" s="207"/>
      <c r="U2066" s="236"/>
      <c r="Z2066" s="197"/>
      <c r="AB2066" s="197"/>
      <c r="AD2066" s="197"/>
      <c r="AF2066" s="197"/>
      <c r="AH2066" s="197"/>
      <c r="AI2066" s="199"/>
      <c r="AK2066" s="234"/>
      <c r="AO2066" s="177"/>
      <c r="AP2066" s="201"/>
      <c r="AR2066" s="233"/>
    </row>
    <row r="2067" spans="4:44" s="181" customFormat="1">
      <c r="D2067" s="197"/>
      <c r="G2067" s="199"/>
      <c r="K2067" s="197"/>
      <c r="N2067" s="199"/>
      <c r="P2067" s="207"/>
      <c r="S2067" s="207"/>
      <c r="U2067" s="236"/>
      <c r="Z2067" s="197"/>
      <c r="AB2067" s="197"/>
      <c r="AD2067" s="197"/>
      <c r="AF2067" s="197"/>
      <c r="AH2067" s="197"/>
      <c r="AI2067" s="199"/>
      <c r="AK2067" s="234"/>
      <c r="AO2067" s="177"/>
      <c r="AP2067" s="201"/>
      <c r="AR2067" s="233"/>
    </row>
    <row r="2068" spans="4:44" s="181" customFormat="1">
      <c r="D2068" s="197"/>
      <c r="G2068" s="199"/>
      <c r="K2068" s="197"/>
      <c r="N2068" s="199"/>
      <c r="P2068" s="207"/>
      <c r="S2068" s="207"/>
      <c r="U2068" s="236"/>
      <c r="Z2068" s="197"/>
      <c r="AB2068" s="197"/>
      <c r="AD2068" s="197"/>
      <c r="AF2068" s="197"/>
      <c r="AH2068" s="197"/>
      <c r="AI2068" s="199"/>
      <c r="AK2068" s="234"/>
      <c r="AO2068" s="177"/>
      <c r="AP2068" s="201"/>
      <c r="AR2068" s="233"/>
    </row>
    <row r="2069" spans="4:44" s="181" customFormat="1">
      <c r="D2069" s="197"/>
      <c r="G2069" s="199"/>
      <c r="K2069" s="197"/>
      <c r="N2069" s="199"/>
      <c r="P2069" s="207"/>
      <c r="S2069" s="207"/>
      <c r="U2069" s="236"/>
      <c r="Z2069" s="197"/>
      <c r="AB2069" s="197"/>
      <c r="AD2069" s="197"/>
      <c r="AF2069" s="197"/>
      <c r="AH2069" s="197"/>
      <c r="AI2069" s="199"/>
      <c r="AK2069" s="234"/>
      <c r="AO2069" s="177"/>
      <c r="AP2069" s="201"/>
      <c r="AR2069" s="233"/>
    </row>
    <row r="2070" spans="4:44" s="181" customFormat="1">
      <c r="D2070" s="197"/>
      <c r="G2070" s="199"/>
      <c r="K2070" s="197"/>
      <c r="N2070" s="199"/>
      <c r="P2070" s="207"/>
      <c r="S2070" s="207"/>
      <c r="U2070" s="236"/>
      <c r="Z2070" s="197"/>
      <c r="AB2070" s="197"/>
      <c r="AD2070" s="197"/>
      <c r="AF2070" s="197"/>
      <c r="AH2070" s="197"/>
      <c r="AI2070" s="199"/>
      <c r="AK2070" s="234"/>
      <c r="AO2070" s="177"/>
      <c r="AP2070" s="201"/>
      <c r="AR2070" s="233"/>
    </row>
    <row r="2071" spans="4:44" s="181" customFormat="1">
      <c r="D2071" s="197"/>
      <c r="G2071" s="199"/>
      <c r="K2071" s="197"/>
      <c r="N2071" s="199"/>
      <c r="P2071" s="207"/>
      <c r="S2071" s="207"/>
      <c r="U2071" s="236"/>
      <c r="Z2071" s="197"/>
      <c r="AB2071" s="197"/>
      <c r="AD2071" s="197"/>
      <c r="AF2071" s="197"/>
      <c r="AH2071" s="197"/>
      <c r="AI2071" s="199"/>
      <c r="AK2071" s="234"/>
      <c r="AO2071" s="177"/>
      <c r="AP2071" s="201"/>
      <c r="AR2071" s="233"/>
    </row>
    <row r="2072" spans="4:44" s="181" customFormat="1">
      <c r="D2072" s="197"/>
      <c r="G2072" s="199"/>
      <c r="K2072" s="197"/>
      <c r="N2072" s="199"/>
      <c r="P2072" s="207"/>
      <c r="S2072" s="207"/>
      <c r="U2072" s="236"/>
      <c r="Z2072" s="197"/>
      <c r="AB2072" s="197"/>
      <c r="AD2072" s="197"/>
      <c r="AF2072" s="197"/>
      <c r="AH2072" s="197"/>
      <c r="AI2072" s="199"/>
      <c r="AK2072" s="234"/>
      <c r="AO2072" s="177"/>
      <c r="AP2072" s="201"/>
      <c r="AR2072" s="233"/>
    </row>
    <row r="2073" spans="4:44" s="181" customFormat="1">
      <c r="D2073" s="197"/>
      <c r="G2073" s="199"/>
      <c r="K2073" s="197"/>
      <c r="N2073" s="199"/>
      <c r="P2073" s="207"/>
      <c r="S2073" s="207"/>
      <c r="U2073" s="236"/>
      <c r="Z2073" s="197"/>
      <c r="AB2073" s="197"/>
      <c r="AD2073" s="197"/>
      <c r="AF2073" s="197"/>
      <c r="AH2073" s="197"/>
      <c r="AI2073" s="199"/>
      <c r="AK2073" s="234"/>
      <c r="AO2073" s="177"/>
      <c r="AP2073" s="201"/>
      <c r="AR2073" s="233"/>
    </row>
    <row r="2074" spans="4:44" s="181" customFormat="1">
      <c r="D2074" s="197"/>
      <c r="G2074" s="199"/>
      <c r="K2074" s="197"/>
      <c r="N2074" s="199"/>
      <c r="P2074" s="207"/>
      <c r="S2074" s="207"/>
      <c r="U2074" s="236"/>
      <c r="Z2074" s="197"/>
      <c r="AB2074" s="197"/>
      <c r="AD2074" s="197"/>
      <c r="AF2074" s="197"/>
      <c r="AH2074" s="197"/>
      <c r="AI2074" s="199"/>
      <c r="AK2074" s="234"/>
      <c r="AO2074" s="177"/>
      <c r="AP2074" s="201"/>
      <c r="AR2074" s="233"/>
    </row>
    <row r="2075" spans="4:44" s="181" customFormat="1">
      <c r="D2075" s="197"/>
      <c r="G2075" s="199"/>
      <c r="K2075" s="197"/>
      <c r="N2075" s="199"/>
      <c r="P2075" s="207"/>
      <c r="S2075" s="207"/>
      <c r="U2075" s="236"/>
      <c r="Z2075" s="197"/>
      <c r="AB2075" s="197"/>
      <c r="AD2075" s="197"/>
      <c r="AF2075" s="197"/>
      <c r="AH2075" s="197"/>
      <c r="AI2075" s="199"/>
      <c r="AK2075" s="234"/>
      <c r="AO2075" s="177"/>
      <c r="AP2075" s="201"/>
      <c r="AR2075" s="233"/>
    </row>
    <row r="2076" spans="4:44" s="181" customFormat="1">
      <c r="D2076" s="197"/>
      <c r="G2076" s="199"/>
      <c r="K2076" s="197"/>
      <c r="N2076" s="199"/>
      <c r="P2076" s="207"/>
      <c r="S2076" s="207"/>
      <c r="U2076" s="236"/>
      <c r="Z2076" s="197"/>
      <c r="AB2076" s="197"/>
      <c r="AD2076" s="197"/>
      <c r="AF2076" s="197"/>
      <c r="AH2076" s="197"/>
      <c r="AI2076" s="199"/>
      <c r="AK2076" s="234"/>
      <c r="AO2076" s="177"/>
      <c r="AP2076" s="201"/>
      <c r="AR2076" s="233"/>
    </row>
    <row r="2077" spans="4:44" s="181" customFormat="1">
      <c r="D2077" s="197"/>
      <c r="G2077" s="199"/>
      <c r="K2077" s="197"/>
      <c r="N2077" s="199"/>
      <c r="P2077" s="207"/>
      <c r="S2077" s="207"/>
      <c r="U2077" s="236"/>
      <c r="Z2077" s="197"/>
      <c r="AB2077" s="197"/>
      <c r="AD2077" s="197"/>
      <c r="AF2077" s="197"/>
      <c r="AH2077" s="197"/>
      <c r="AI2077" s="199"/>
      <c r="AK2077" s="234"/>
      <c r="AO2077" s="177"/>
      <c r="AP2077" s="201"/>
      <c r="AR2077" s="233"/>
    </row>
    <row r="2078" spans="4:44" s="181" customFormat="1">
      <c r="D2078" s="197"/>
      <c r="G2078" s="199"/>
      <c r="K2078" s="197"/>
      <c r="N2078" s="199"/>
      <c r="P2078" s="207"/>
      <c r="S2078" s="207"/>
      <c r="U2078" s="236"/>
      <c r="Z2078" s="197"/>
      <c r="AB2078" s="197"/>
      <c r="AD2078" s="197"/>
      <c r="AF2078" s="197"/>
      <c r="AH2078" s="197"/>
      <c r="AI2078" s="199"/>
      <c r="AK2078" s="234"/>
      <c r="AO2078" s="177"/>
      <c r="AP2078" s="201"/>
      <c r="AR2078" s="233"/>
    </row>
    <row r="2079" spans="4:44" s="181" customFormat="1">
      <c r="D2079" s="197"/>
      <c r="G2079" s="199"/>
      <c r="K2079" s="197"/>
      <c r="N2079" s="199"/>
      <c r="P2079" s="207"/>
      <c r="S2079" s="207"/>
      <c r="U2079" s="236"/>
      <c r="Z2079" s="197"/>
      <c r="AB2079" s="197"/>
      <c r="AD2079" s="197"/>
      <c r="AF2079" s="197"/>
      <c r="AH2079" s="197"/>
      <c r="AI2079" s="199"/>
      <c r="AK2079" s="234"/>
      <c r="AO2079" s="177"/>
      <c r="AP2079" s="201"/>
      <c r="AR2079" s="233"/>
    </row>
    <row r="2080" spans="4:44" s="181" customFormat="1">
      <c r="D2080" s="197"/>
      <c r="G2080" s="199"/>
      <c r="K2080" s="197"/>
      <c r="N2080" s="199"/>
      <c r="P2080" s="207"/>
      <c r="S2080" s="207"/>
      <c r="U2080" s="236"/>
      <c r="Z2080" s="197"/>
      <c r="AB2080" s="197"/>
      <c r="AD2080" s="197"/>
      <c r="AF2080" s="197"/>
      <c r="AH2080" s="197"/>
      <c r="AI2080" s="199"/>
      <c r="AK2080" s="234"/>
      <c r="AO2080" s="177"/>
      <c r="AP2080" s="201"/>
      <c r="AR2080" s="233"/>
    </row>
    <row r="2081" spans="4:44" s="181" customFormat="1">
      <c r="D2081" s="197"/>
      <c r="G2081" s="199"/>
      <c r="K2081" s="197"/>
      <c r="N2081" s="199"/>
      <c r="P2081" s="207"/>
      <c r="S2081" s="207"/>
      <c r="U2081" s="236"/>
      <c r="Z2081" s="197"/>
      <c r="AB2081" s="197"/>
      <c r="AD2081" s="197"/>
      <c r="AF2081" s="197"/>
      <c r="AH2081" s="197"/>
      <c r="AI2081" s="199"/>
      <c r="AK2081" s="234"/>
      <c r="AO2081" s="177"/>
      <c r="AP2081" s="201"/>
      <c r="AR2081" s="233"/>
    </row>
    <row r="2082" spans="4:44" s="181" customFormat="1">
      <c r="D2082" s="197"/>
      <c r="G2082" s="199"/>
      <c r="K2082" s="197"/>
      <c r="N2082" s="199"/>
      <c r="P2082" s="207"/>
      <c r="S2082" s="207"/>
      <c r="U2082" s="236"/>
      <c r="Z2082" s="197"/>
      <c r="AB2082" s="197"/>
      <c r="AD2082" s="197"/>
      <c r="AF2082" s="197"/>
      <c r="AH2082" s="197"/>
      <c r="AI2082" s="199"/>
      <c r="AK2082" s="234"/>
      <c r="AO2082" s="177"/>
      <c r="AP2082" s="201"/>
      <c r="AR2082" s="233"/>
    </row>
    <row r="2083" spans="4:44" s="181" customFormat="1">
      <c r="D2083" s="197"/>
      <c r="G2083" s="199"/>
      <c r="K2083" s="197"/>
      <c r="N2083" s="199"/>
      <c r="P2083" s="207"/>
      <c r="S2083" s="207"/>
      <c r="U2083" s="236"/>
      <c r="Z2083" s="197"/>
      <c r="AB2083" s="197"/>
      <c r="AD2083" s="197"/>
      <c r="AF2083" s="197"/>
      <c r="AH2083" s="197"/>
      <c r="AI2083" s="199"/>
      <c r="AK2083" s="234"/>
      <c r="AO2083" s="177"/>
      <c r="AP2083" s="201"/>
      <c r="AR2083" s="233"/>
    </row>
    <row r="2084" spans="4:44" s="181" customFormat="1">
      <c r="D2084" s="197"/>
      <c r="G2084" s="199"/>
      <c r="K2084" s="197"/>
      <c r="N2084" s="199"/>
      <c r="P2084" s="207"/>
      <c r="S2084" s="207"/>
      <c r="U2084" s="236"/>
      <c r="Z2084" s="197"/>
      <c r="AB2084" s="197"/>
      <c r="AD2084" s="197"/>
      <c r="AF2084" s="197"/>
      <c r="AH2084" s="197"/>
      <c r="AI2084" s="199"/>
      <c r="AK2084" s="234"/>
      <c r="AO2084" s="177"/>
      <c r="AP2084" s="201"/>
      <c r="AR2084" s="233"/>
    </row>
    <row r="2085" spans="4:44" s="181" customFormat="1">
      <c r="D2085" s="197"/>
      <c r="G2085" s="199"/>
      <c r="K2085" s="197"/>
      <c r="N2085" s="199"/>
      <c r="P2085" s="207"/>
      <c r="S2085" s="207"/>
      <c r="U2085" s="236"/>
      <c r="Z2085" s="197"/>
      <c r="AB2085" s="197"/>
      <c r="AD2085" s="197"/>
      <c r="AF2085" s="197"/>
      <c r="AH2085" s="197"/>
      <c r="AI2085" s="199"/>
      <c r="AK2085" s="234"/>
      <c r="AO2085" s="177"/>
      <c r="AP2085" s="201"/>
      <c r="AR2085" s="233"/>
    </row>
    <row r="2086" spans="4:44" s="181" customFormat="1">
      <c r="D2086" s="197"/>
      <c r="G2086" s="199"/>
      <c r="K2086" s="197"/>
      <c r="N2086" s="199"/>
      <c r="P2086" s="207"/>
      <c r="S2086" s="207"/>
      <c r="U2086" s="236"/>
      <c r="Z2086" s="197"/>
      <c r="AB2086" s="197"/>
      <c r="AD2086" s="197"/>
      <c r="AF2086" s="197"/>
      <c r="AH2086" s="197"/>
      <c r="AI2086" s="199"/>
      <c r="AK2086" s="234"/>
      <c r="AO2086" s="177"/>
      <c r="AP2086" s="201"/>
      <c r="AR2086" s="233"/>
    </row>
    <row r="2087" spans="4:44" s="181" customFormat="1">
      <c r="D2087" s="197"/>
      <c r="G2087" s="199"/>
      <c r="K2087" s="197"/>
      <c r="N2087" s="199"/>
      <c r="P2087" s="207"/>
      <c r="S2087" s="207"/>
      <c r="U2087" s="236"/>
      <c r="Z2087" s="197"/>
      <c r="AB2087" s="197"/>
      <c r="AD2087" s="197"/>
      <c r="AF2087" s="197"/>
      <c r="AH2087" s="197"/>
      <c r="AI2087" s="199"/>
      <c r="AK2087" s="234"/>
      <c r="AO2087" s="177"/>
      <c r="AP2087" s="201"/>
      <c r="AR2087" s="233"/>
    </row>
    <row r="2088" spans="4:44" s="181" customFormat="1">
      <c r="D2088" s="197"/>
      <c r="G2088" s="199"/>
      <c r="K2088" s="197"/>
      <c r="N2088" s="199"/>
      <c r="P2088" s="207"/>
      <c r="S2088" s="207"/>
      <c r="U2088" s="236"/>
      <c r="Z2088" s="197"/>
      <c r="AB2088" s="197"/>
      <c r="AD2088" s="197"/>
      <c r="AF2088" s="197"/>
      <c r="AH2088" s="197"/>
      <c r="AI2088" s="199"/>
      <c r="AK2088" s="234"/>
      <c r="AO2088" s="177"/>
      <c r="AP2088" s="201"/>
      <c r="AR2088" s="233"/>
    </row>
    <row r="2089" spans="4:44" s="181" customFormat="1">
      <c r="D2089" s="197"/>
      <c r="G2089" s="199"/>
      <c r="K2089" s="197"/>
      <c r="N2089" s="199"/>
      <c r="P2089" s="207"/>
      <c r="S2089" s="207"/>
      <c r="U2089" s="236"/>
      <c r="Z2089" s="197"/>
      <c r="AB2089" s="197"/>
      <c r="AD2089" s="197"/>
      <c r="AF2089" s="197"/>
      <c r="AH2089" s="197"/>
      <c r="AI2089" s="199"/>
      <c r="AK2089" s="234"/>
      <c r="AO2089" s="177"/>
      <c r="AP2089" s="201"/>
      <c r="AR2089" s="233"/>
    </row>
    <row r="2090" spans="4:44" s="181" customFormat="1">
      <c r="D2090" s="197"/>
      <c r="G2090" s="199"/>
      <c r="K2090" s="197"/>
      <c r="N2090" s="199"/>
      <c r="P2090" s="207"/>
      <c r="S2090" s="207"/>
      <c r="U2090" s="236"/>
      <c r="Z2090" s="197"/>
      <c r="AB2090" s="197"/>
      <c r="AD2090" s="197"/>
      <c r="AF2090" s="197"/>
      <c r="AH2090" s="197"/>
      <c r="AI2090" s="199"/>
      <c r="AK2090" s="234"/>
      <c r="AO2090" s="177"/>
      <c r="AP2090" s="201"/>
      <c r="AR2090" s="233"/>
    </row>
    <row r="2091" spans="4:44" s="181" customFormat="1">
      <c r="D2091" s="197"/>
      <c r="G2091" s="199"/>
      <c r="K2091" s="197"/>
      <c r="N2091" s="199"/>
      <c r="P2091" s="207"/>
      <c r="S2091" s="207"/>
      <c r="U2091" s="236"/>
      <c r="Z2091" s="197"/>
      <c r="AB2091" s="197"/>
      <c r="AD2091" s="197"/>
      <c r="AF2091" s="197"/>
      <c r="AH2091" s="197"/>
      <c r="AI2091" s="199"/>
      <c r="AK2091" s="234"/>
      <c r="AO2091" s="177"/>
      <c r="AP2091" s="201"/>
      <c r="AR2091" s="233"/>
    </row>
    <row r="2092" spans="4:44" s="181" customFormat="1">
      <c r="D2092" s="197"/>
      <c r="G2092" s="199"/>
      <c r="K2092" s="197"/>
      <c r="N2092" s="199"/>
      <c r="P2092" s="207"/>
      <c r="S2092" s="207"/>
      <c r="U2092" s="236"/>
      <c r="Z2092" s="197"/>
      <c r="AB2092" s="197"/>
      <c r="AD2092" s="197"/>
      <c r="AF2092" s="197"/>
      <c r="AH2092" s="197"/>
      <c r="AI2092" s="199"/>
      <c r="AK2092" s="234"/>
      <c r="AO2092" s="177"/>
      <c r="AP2092" s="201"/>
      <c r="AR2092" s="233"/>
    </row>
    <row r="2093" spans="4:44" s="181" customFormat="1">
      <c r="D2093" s="197"/>
      <c r="G2093" s="199"/>
      <c r="K2093" s="197"/>
      <c r="N2093" s="199"/>
      <c r="P2093" s="207"/>
      <c r="S2093" s="207"/>
      <c r="U2093" s="236"/>
      <c r="Z2093" s="197"/>
      <c r="AB2093" s="197"/>
      <c r="AD2093" s="197"/>
      <c r="AF2093" s="197"/>
      <c r="AH2093" s="197"/>
      <c r="AI2093" s="199"/>
      <c r="AK2093" s="234"/>
      <c r="AO2093" s="177"/>
      <c r="AP2093" s="201"/>
      <c r="AR2093" s="233"/>
    </row>
    <row r="2094" spans="4:44" s="181" customFormat="1">
      <c r="D2094" s="197"/>
      <c r="G2094" s="199"/>
      <c r="K2094" s="197"/>
      <c r="N2094" s="199"/>
      <c r="P2094" s="207"/>
      <c r="S2094" s="207"/>
      <c r="U2094" s="236"/>
      <c r="Z2094" s="197"/>
      <c r="AB2094" s="197"/>
      <c r="AD2094" s="197"/>
      <c r="AF2094" s="197"/>
      <c r="AH2094" s="197"/>
      <c r="AI2094" s="199"/>
      <c r="AK2094" s="234"/>
      <c r="AO2094" s="177"/>
      <c r="AP2094" s="201"/>
      <c r="AR2094" s="233"/>
    </row>
    <row r="2095" spans="4:44" s="181" customFormat="1">
      <c r="D2095" s="197"/>
      <c r="G2095" s="199"/>
      <c r="K2095" s="197"/>
      <c r="N2095" s="199"/>
      <c r="P2095" s="207"/>
      <c r="S2095" s="207"/>
      <c r="U2095" s="236"/>
      <c r="Z2095" s="197"/>
      <c r="AB2095" s="197"/>
      <c r="AD2095" s="197"/>
      <c r="AF2095" s="197"/>
      <c r="AH2095" s="197"/>
      <c r="AI2095" s="199"/>
      <c r="AK2095" s="234"/>
      <c r="AO2095" s="177"/>
      <c r="AP2095" s="201"/>
      <c r="AR2095" s="233"/>
    </row>
    <row r="2096" spans="4:44" s="181" customFormat="1">
      <c r="D2096" s="197"/>
      <c r="G2096" s="199"/>
      <c r="K2096" s="197"/>
      <c r="N2096" s="199"/>
      <c r="P2096" s="207"/>
      <c r="S2096" s="207"/>
      <c r="U2096" s="236"/>
      <c r="Z2096" s="197"/>
      <c r="AB2096" s="197"/>
      <c r="AD2096" s="197"/>
      <c r="AF2096" s="197"/>
      <c r="AH2096" s="197"/>
      <c r="AI2096" s="199"/>
      <c r="AK2096" s="234"/>
      <c r="AO2096" s="177"/>
      <c r="AP2096" s="201"/>
      <c r="AR2096" s="233"/>
    </row>
    <row r="2097" spans="4:44" s="181" customFormat="1">
      <c r="D2097" s="197"/>
      <c r="G2097" s="199"/>
      <c r="K2097" s="197"/>
      <c r="N2097" s="199"/>
      <c r="P2097" s="207"/>
      <c r="S2097" s="207"/>
      <c r="U2097" s="236"/>
      <c r="Z2097" s="197"/>
      <c r="AB2097" s="197"/>
      <c r="AD2097" s="197"/>
      <c r="AF2097" s="197"/>
      <c r="AH2097" s="197"/>
      <c r="AI2097" s="199"/>
      <c r="AK2097" s="234"/>
      <c r="AO2097" s="177"/>
      <c r="AP2097" s="201"/>
      <c r="AR2097" s="233"/>
    </row>
    <row r="2098" spans="4:44" s="181" customFormat="1">
      <c r="D2098" s="197"/>
      <c r="G2098" s="199"/>
      <c r="K2098" s="197"/>
      <c r="N2098" s="199"/>
      <c r="P2098" s="207"/>
      <c r="S2098" s="207"/>
      <c r="U2098" s="236"/>
      <c r="Z2098" s="197"/>
      <c r="AB2098" s="197"/>
      <c r="AD2098" s="197"/>
      <c r="AF2098" s="197"/>
      <c r="AH2098" s="197"/>
      <c r="AI2098" s="199"/>
      <c r="AK2098" s="234"/>
      <c r="AO2098" s="177"/>
      <c r="AP2098" s="201"/>
      <c r="AR2098" s="233"/>
    </row>
    <row r="2099" spans="4:44" s="181" customFormat="1">
      <c r="D2099" s="197"/>
      <c r="G2099" s="199"/>
      <c r="K2099" s="197"/>
      <c r="N2099" s="199"/>
      <c r="P2099" s="207"/>
      <c r="S2099" s="207"/>
      <c r="U2099" s="236"/>
      <c r="Z2099" s="197"/>
      <c r="AB2099" s="197"/>
      <c r="AD2099" s="197"/>
      <c r="AF2099" s="197"/>
      <c r="AH2099" s="197"/>
      <c r="AI2099" s="199"/>
      <c r="AK2099" s="234"/>
      <c r="AO2099" s="177"/>
      <c r="AP2099" s="201"/>
      <c r="AR2099" s="233"/>
    </row>
    <row r="2100" spans="4:44" s="181" customFormat="1">
      <c r="D2100" s="197"/>
      <c r="G2100" s="199"/>
      <c r="K2100" s="197"/>
      <c r="N2100" s="199"/>
      <c r="P2100" s="207"/>
      <c r="S2100" s="207"/>
      <c r="U2100" s="236"/>
      <c r="Z2100" s="197"/>
      <c r="AB2100" s="197"/>
      <c r="AD2100" s="197"/>
      <c r="AF2100" s="197"/>
      <c r="AH2100" s="197"/>
      <c r="AI2100" s="199"/>
      <c r="AK2100" s="234"/>
      <c r="AO2100" s="177"/>
      <c r="AP2100" s="201"/>
      <c r="AR2100" s="233"/>
    </row>
    <row r="2101" spans="4:44" s="181" customFormat="1">
      <c r="D2101" s="197"/>
      <c r="G2101" s="199"/>
      <c r="K2101" s="197"/>
      <c r="N2101" s="199"/>
      <c r="P2101" s="207"/>
      <c r="S2101" s="207"/>
      <c r="U2101" s="236"/>
      <c r="Z2101" s="197"/>
      <c r="AB2101" s="197"/>
      <c r="AD2101" s="197"/>
      <c r="AF2101" s="197"/>
      <c r="AH2101" s="197"/>
      <c r="AI2101" s="199"/>
      <c r="AK2101" s="234"/>
      <c r="AO2101" s="177"/>
      <c r="AP2101" s="201"/>
      <c r="AR2101" s="233"/>
    </row>
    <row r="2102" spans="4:44" s="181" customFormat="1">
      <c r="D2102" s="197"/>
      <c r="G2102" s="199"/>
      <c r="K2102" s="197"/>
      <c r="N2102" s="199"/>
      <c r="P2102" s="207"/>
      <c r="S2102" s="207"/>
      <c r="U2102" s="236"/>
      <c r="Z2102" s="197"/>
      <c r="AB2102" s="197"/>
      <c r="AD2102" s="197"/>
      <c r="AF2102" s="197"/>
      <c r="AH2102" s="197"/>
      <c r="AI2102" s="199"/>
      <c r="AK2102" s="234"/>
      <c r="AO2102" s="177"/>
      <c r="AP2102" s="201"/>
      <c r="AR2102" s="233"/>
    </row>
    <row r="2103" spans="4:44" s="181" customFormat="1">
      <c r="D2103" s="197"/>
      <c r="G2103" s="199"/>
      <c r="K2103" s="197"/>
      <c r="N2103" s="199"/>
      <c r="P2103" s="207"/>
      <c r="S2103" s="207"/>
      <c r="U2103" s="236"/>
      <c r="Z2103" s="197"/>
      <c r="AB2103" s="197"/>
      <c r="AD2103" s="197"/>
      <c r="AF2103" s="197"/>
      <c r="AH2103" s="197"/>
      <c r="AI2103" s="199"/>
      <c r="AK2103" s="234"/>
      <c r="AO2103" s="177"/>
      <c r="AP2103" s="201"/>
      <c r="AR2103" s="233"/>
    </row>
    <row r="2104" spans="4:44" s="181" customFormat="1">
      <c r="D2104" s="197"/>
      <c r="G2104" s="199"/>
      <c r="K2104" s="197"/>
      <c r="N2104" s="199"/>
      <c r="P2104" s="207"/>
      <c r="S2104" s="207"/>
      <c r="U2104" s="236"/>
      <c r="Z2104" s="197"/>
      <c r="AB2104" s="197"/>
      <c r="AD2104" s="197"/>
      <c r="AF2104" s="197"/>
      <c r="AH2104" s="197"/>
      <c r="AI2104" s="199"/>
      <c r="AK2104" s="234"/>
      <c r="AO2104" s="177"/>
      <c r="AP2104" s="201"/>
      <c r="AR2104" s="233"/>
    </row>
    <row r="2105" spans="4:44" s="181" customFormat="1">
      <c r="D2105" s="197"/>
      <c r="G2105" s="199"/>
      <c r="K2105" s="197"/>
      <c r="N2105" s="199"/>
      <c r="P2105" s="207"/>
      <c r="S2105" s="207"/>
      <c r="U2105" s="236"/>
      <c r="Z2105" s="197"/>
      <c r="AB2105" s="197"/>
      <c r="AD2105" s="197"/>
      <c r="AF2105" s="197"/>
      <c r="AH2105" s="197"/>
      <c r="AI2105" s="199"/>
      <c r="AK2105" s="234"/>
      <c r="AO2105" s="177"/>
      <c r="AP2105" s="201"/>
      <c r="AR2105" s="233"/>
    </row>
    <row r="2106" spans="4:44" s="181" customFormat="1">
      <c r="D2106" s="197"/>
      <c r="G2106" s="199"/>
      <c r="K2106" s="197"/>
      <c r="N2106" s="199"/>
      <c r="P2106" s="207"/>
      <c r="S2106" s="207"/>
      <c r="U2106" s="236"/>
      <c r="Z2106" s="197"/>
      <c r="AB2106" s="197"/>
      <c r="AD2106" s="197"/>
      <c r="AF2106" s="197"/>
      <c r="AH2106" s="197"/>
      <c r="AI2106" s="199"/>
      <c r="AK2106" s="234"/>
      <c r="AO2106" s="177"/>
      <c r="AP2106" s="201"/>
      <c r="AR2106" s="233"/>
    </row>
    <row r="2107" spans="4:44" s="181" customFormat="1">
      <c r="D2107" s="197"/>
      <c r="G2107" s="199"/>
      <c r="K2107" s="197"/>
      <c r="N2107" s="199"/>
      <c r="P2107" s="207"/>
      <c r="S2107" s="207"/>
      <c r="U2107" s="236"/>
      <c r="Z2107" s="197"/>
      <c r="AB2107" s="197"/>
      <c r="AD2107" s="197"/>
      <c r="AF2107" s="197"/>
      <c r="AH2107" s="197"/>
      <c r="AI2107" s="199"/>
      <c r="AK2107" s="234"/>
      <c r="AO2107" s="177"/>
      <c r="AP2107" s="201"/>
      <c r="AR2107" s="233"/>
    </row>
    <row r="2108" spans="4:44" s="181" customFormat="1">
      <c r="D2108" s="197"/>
      <c r="G2108" s="199"/>
      <c r="K2108" s="197"/>
      <c r="N2108" s="199"/>
      <c r="P2108" s="207"/>
      <c r="S2108" s="207"/>
      <c r="U2108" s="236"/>
      <c r="Z2108" s="197"/>
      <c r="AB2108" s="197"/>
      <c r="AD2108" s="197"/>
      <c r="AF2108" s="197"/>
      <c r="AH2108" s="197"/>
      <c r="AI2108" s="199"/>
      <c r="AK2108" s="234"/>
      <c r="AO2108" s="177"/>
      <c r="AP2108" s="201"/>
      <c r="AR2108" s="233"/>
    </row>
    <row r="2109" spans="4:44" s="181" customFormat="1">
      <c r="D2109" s="197"/>
      <c r="G2109" s="199"/>
      <c r="K2109" s="197"/>
      <c r="N2109" s="199"/>
      <c r="P2109" s="207"/>
      <c r="S2109" s="207"/>
      <c r="U2109" s="236"/>
      <c r="Z2109" s="197"/>
      <c r="AB2109" s="197"/>
      <c r="AD2109" s="197"/>
      <c r="AF2109" s="197"/>
      <c r="AH2109" s="197"/>
      <c r="AI2109" s="199"/>
      <c r="AK2109" s="234"/>
      <c r="AO2109" s="177"/>
      <c r="AP2109" s="201"/>
      <c r="AR2109" s="233"/>
    </row>
    <row r="2110" spans="4:44" s="181" customFormat="1">
      <c r="D2110" s="197"/>
      <c r="G2110" s="199"/>
      <c r="K2110" s="197"/>
      <c r="N2110" s="199"/>
      <c r="P2110" s="207"/>
      <c r="S2110" s="207"/>
      <c r="U2110" s="236"/>
      <c r="Z2110" s="197"/>
      <c r="AB2110" s="197"/>
      <c r="AD2110" s="197"/>
      <c r="AF2110" s="197"/>
      <c r="AH2110" s="197"/>
      <c r="AI2110" s="199"/>
      <c r="AK2110" s="234"/>
      <c r="AO2110" s="177"/>
      <c r="AP2110" s="201"/>
      <c r="AR2110" s="233"/>
    </row>
    <row r="2111" spans="4:44" s="181" customFormat="1">
      <c r="D2111" s="197"/>
      <c r="G2111" s="199"/>
      <c r="K2111" s="197"/>
      <c r="N2111" s="199"/>
      <c r="P2111" s="207"/>
      <c r="S2111" s="207"/>
      <c r="U2111" s="236"/>
      <c r="Z2111" s="197"/>
      <c r="AB2111" s="197"/>
      <c r="AD2111" s="197"/>
      <c r="AF2111" s="197"/>
      <c r="AH2111" s="197"/>
      <c r="AI2111" s="199"/>
      <c r="AK2111" s="234"/>
      <c r="AO2111" s="177"/>
      <c r="AP2111" s="201"/>
      <c r="AR2111" s="233"/>
    </row>
    <row r="2112" spans="4:44" s="181" customFormat="1">
      <c r="D2112" s="197"/>
      <c r="G2112" s="199"/>
      <c r="K2112" s="197"/>
      <c r="N2112" s="199"/>
      <c r="P2112" s="207"/>
      <c r="S2112" s="207"/>
      <c r="U2112" s="236"/>
      <c r="Z2112" s="197"/>
      <c r="AB2112" s="197"/>
      <c r="AD2112" s="197"/>
      <c r="AF2112" s="197"/>
      <c r="AH2112" s="197"/>
      <c r="AI2112" s="199"/>
      <c r="AK2112" s="234"/>
      <c r="AO2112" s="177"/>
      <c r="AP2112" s="201"/>
      <c r="AR2112" s="233"/>
    </row>
    <row r="2113" spans="4:44" s="181" customFormat="1">
      <c r="D2113" s="197"/>
      <c r="G2113" s="199"/>
      <c r="K2113" s="197"/>
      <c r="N2113" s="199"/>
      <c r="P2113" s="207"/>
      <c r="S2113" s="207"/>
      <c r="U2113" s="236"/>
      <c r="Z2113" s="197"/>
      <c r="AB2113" s="197"/>
      <c r="AD2113" s="197"/>
      <c r="AF2113" s="197"/>
      <c r="AH2113" s="197"/>
      <c r="AI2113" s="199"/>
      <c r="AK2113" s="234"/>
      <c r="AO2113" s="177"/>
      <c r="AP2113" s="201"/>
      <c r="AR2113" s="233"/>
    </row>
    <row r="2114" spans="4:44" s="181" customFormat="1">
      <c r="D2114" s="197"/>
      <c r="G2114" s="199"/>
      <c r="K2114" s="197"/>
      <c r="N2114" s="199"/>
      <c r="P2114" s="207"/>
      <c r="S2114" s="207"/>
      <c r="U2114" s="236"/>
      <c r="Z2114" s="197"/>
      <c r="AB2114" s="197"/>
      <c r="AD2114" s="197"/>
      <c r="AF2114" s="197"/>
      <c r="AH2114" s="197"/>
      <c r="AI2114" s="199"/>
      <c r="AK2114" s="234"/>
      <c r="AO2114" s="177"/>
      <c r="AP2114" s="201"/>
      <c r="AR2114" s="233"/>
    </row>
    <row r="2115" spans="4:44" s="181" customFormat="1">
      <c r="D2115" s="197"/>
      <c r="G2115" s="199"/>
      <c r="K2115" s="197"/>
      <c r="N2115" s="199"/>
      <c r="P2115" s="207"/>
      <c r="S2115" s="207"/>
      <c r="U2115" s="236"/>
      <c r="Z2115" s="197"/>
      <c r="AB2115" s="197"/>
      <c r="AD2115" s="197"/>
      <c r="AF2115" s="197"/>
      <c r="AH2115" s="197"/>
      <c r="AI2115" s="199"/>
      <c r="AK2115" s="234"/>
      <c r="AO2115" s="177"/>
      <c r="AP2115" s="201"/>
      <c r="AR2115" s="233"/>
    </row>
    <row r="2116" spans="4:44" s="181" customFormat="1">
      <c r="D2116" s="197"/>
      <c r="G2116" s="199"/>
      <c r="K2116" s="197"/>
      <c r="N2116" s="199"/>
      <c r="P2116" s="207"/>
      <c r="S2116" s="207"/>
      <c r="U2116" s="236"/>
      <c r="Z2116" s="197"/>
      <c r="AB2116" s="197"/>
      <c r="AD2116" s="197"/>
      <c r="AF2116" s="197"/>
      <c r="AH2116" s="197"/>
      <c r="AI2116" s="199"/>
      <c r="AK2116" s="234"/>
      <c r="AO2116" s="177"/>
      <c r="AP2116" s="201"/>
      <c r="AR2116" s="233"/>
    </row>
    <row r="2117" spans="4:44" s="181" customFormat="1">
      <c r="D2117" s="197"/>
      <c r="G2117" s="199"/>
      <c r="K2117" s="197"/>
      <c r="N2117" s="199"/>
      <c r="P2117" s="207"/>
      <c r="S2117" s="207"/>
      <c r="U2117" s="236"/>
      <c r="Z2117" s="197"/>
      <c r="AB2117" s="197"/>
      <c r="AD2117" s="197"/>
      <c r="AF2117" s="197"/>
      <c r="AH2117" s="197"/>
      <c r="AI2117" s="199"/>
      <c r="AK2117" s="234"/>
      <c r="AO2117" s="177"/>
      <c r="AP2117" s="201"/>
      <c r="AR2117" s="233"/>
    </row>
    <row r="2118" spans="4:44" s="181" customFormat="1">
      <c r="D2118" s="197"/>
      <c r="G2118" s="199"/>
      <c r="K2118" s="197"/>
      <c r="N2118" s="199"/>
      <c r="P2118" s="207"/>
      <c r="S2118" s="207"/>
      <c r="U2118" s="236"/>
      <c r="Z2118" s="197"/>
      <c r="AB2118" s="197"/>
      <c r="AD2118" s="197"/>
      <c r="AF2118" s="197"/>
      <c r="AH2118" s="197"/>
      <c r="AI2118" s="199"/>
      <c r="AK2118" s="234"/>
      <c r="AO2118" s="177"/>
      <c r="AP2118" s="201"/>
      <c r="AR2118" s="233"/>
    </row>
    <row r="2119" spans="4:44" s="181" customFormat="1">
      <c r="D2119" s="197"/>
      <c r="G2119" s="199"/>
      <c r="K2119" s="197"/>
      <c r="N2119" s="199"/>
      <c r="P2119" s="207"/>
      <c r="S2119" s="207"/>
      <c r="U2119" s="236"/>
      <c r="Z2119" s="197"/>
      <c r="AB2119" s="197"/>
      <c r="AD2119" s="197"/>
      <c r="AF2119" s="197"/>
      <c r="AH2119" s="197"/>
      <c r="AI2119" s="199"/>
      <c r="AK2119" s="234"/>
      <c r="AO2119" s="177"/>
      <c r="AP2119" s="201"/>
      <c r="AR2119" s="233"/>
    </row>
    <row r="2120" spans="4:44" s="181" customFormat="1">
      <c r="D2120" s="197"/>
      <c r="G2120" s="199"/>
      <c r="K2120" s="197"/>
      <c r="N2120" s="199"/>
      <c r="P2120" s="207"/>
      <c r="S2120" s="207"/>
      <c r="U2120" s="236"/>
      <c r="Z2120" s="197"/>
      <c r="AB2120" s="197"/>
      <c r="AD2120" s="197"/>
      <c r="AF2120" s="197"/>
      <c r="AH2120" s="197"/>
      <c r="AI2120" s="199"/>
      <c r="AK2120" s="234"/>
      <c r="AO2120" s="177"/>
      <c r="AP2120" s="201"/>
      <c r="AR2120" s="233"/>
    </row>
    <row r="2121" spans="4:44" s="181" customFormat="1">
      <c r="D2121" s="197"/>
      <c r="G2121" s="199"/>
      <c r="K2121" s="197"/>
      <c r="N2121" s="199"/>
      <c r="P2121" s="207"/>
      <c r="S2121" s="207"/>
      <c r="U2121" s="236"/>
      <c r="Z2121" s="197"/>
      <c r="AB2121" s="197"/>
      <c r="AD2121" s="197"/>
      <c r="AF2121" s="197"/>
      <c r="AH2121" s="197"/>
      <c r="AI2121" s="199"/>
      <c r="AK2121" s="234"/>
      <c r="AO2121" s="177"/>
      <c r="AP2121" s="201"/>
      <c r="AR2121" s="233"/>
    </row>
    <row r="2122" spans="4:44" s="181" customFormat="1">
      <c r="D2122" s="197"/>
      <c r="G2122" s="199"/>
      <c r="K2122" s="197"/>
      <c r="N2122" s="199"/>
      <c r="P2122" s="207"/>
      <c r="S2122" s="207"/>
      <c r="U2122" s="236"/>
      <c r="Z2122" s="197"/>
      <c r="AB2122" s="197"/>
      <c r="AD2122" s="197"/>
      <c r="AF2122" s="197"/>
      <c r="AH2122" s="197"/>
      <c r="AI2122" s="199"/>
      <c r="AK2122" s="234"/>
      <c r="AO2122" s="177"/>
      <c r="AP2122" s="201"/>
      <c r="AR2122" s="233"/>
    </row>
    <row r="2123" spans="4:44" s="181" customFormat="1">
      <c r="D2123" s="197"/>
      <c r="G2123" s="199"/>
      <c r="K2123" s="197"/>
      <c r="N2123" s="199"/>
      <c r="P2123" s="207"/>
      <c r="S2123" s="207"/>
      <c r="U2123" s="236"/>
      <c r="Z2123" s="197"/>
      <c r="AB2123" s="197"/>
      <c r="AD2123" s="197"/>
      <c r="AF2123" s="197"/>
      <c r="AH2123" s="197"/>
      <c r="AI2123" s="199"/>
      <c r="AK2123" s="234"/>
      <c r="AO2123" s="177"/>
      <c r="AP2123" s="201"/>
      <c r="AR2123" s="233"/>
    </row>
    <row r="2124" spans="4:44" s="181" customFormat="1">
      <c r="D2124" s="197"/>
      <c r="G2124" s="199"/>
      <c r="K2124" s="197"/>
      <c r="N2124" s="199"/>
      <c r="P2124" s="207"/>
      <c r="S2124" s="207"/>
      <c r="U2124" s="236"/>
      <c r="Z2124" s="197"/>
      <c r="AB2124" s="197"/>
      <c r="AD2124" s="197"/>
      <c r="AF2124" s="197"/>
      <c r="AH2124" s="197"/>
      <c r="AI2124" s="199"/>
      <c r="AK2124" s="234"/>
      <c r="AO2124" s="177"/>
      <c r="AP2124" s="201"/>
      <c r="AR2124" s="233"/>
    </row>
    <row r="2125" spans="4:44" s="181" customFormat="1">
      <c r="D2125" s="197"/>
      <c r="G2125" s="199"/>
      <c r="K2125" s="197"/>
      <c r="N2125" s="199"/>
      <c r="P2125" s="207"/>
      <c r="S2125" s="207"/>
      <c r="U2125" s="236"/>
      <c r="Z2125" s="197"/>
      <c r="AB2125" s="197"/>
      <c r="AD2125" s="197"/>
      <c r="AF2125" s="197"/>
      <c r="AH2125" s="197"/>
      <c r="AI2125" s="199"/>
      <c r="AK2125" s="234"/>
      <c r="AO2125" s="177"/>
      <c r="AP2125" s="201"/>
      <c r="AR2125" s="233"/>
    </row>
    <row r="2126" spans="4:44" s="181" customFormat="1">
      <c r="D2126" s="197"/>
      <c r="G2126" s="199"/>
      <c r="K2126" s="197"/>
      <c r="N2126" s="199"/>
      <c r="P2126" s="207"/>
      <c r="S2126" s="207"/>
      <c r="U2126" s="236"/>
      <c r="Z2126" s="197"/>
      <c r="AB2126" s="197"/>
      <c r="AD2126" s="197"/>
      <c r="AF2126" s="197"/>
      <c r="AH2126" s="197"/>
      <c r="AI2126" s="199"/>
      <c r="AK2126" s="234"/>
      <c r="AO2126" s="177"/>
      <c r="AP2126" s="201"/>
      <c r="AR2126" s="233"/>
    </row>
    <row r="2127" spans="4:44" s="181" customFormat="1">
      <c r="D2127" s="197"/>
      <c r="G2127" s="199"/>
      <c r="K2127" s="197"/>
      <c r="N2127" s="199"/>
      <c r="P2127" s="207"/>
      <c r="S2127" s="207"/>
      <c r="U2127" s="236"/>
      <c r="Z2127" s="197"/>
      <c r="AB2127" s="197"/>
      <c r="AD2127" s="197"/>
      <c r="AF2127" s="197"/>
      <c r="AH2127" s="197"/>
      <c r="AI2127" s="199"/>
      <c r="AK2127" s="234"/>
      <c r="AO2127" s="177"/>
      <c r="AP2127" s="201"/>
      <c r="AR2127" s="233"/>
    </row>
    <row r="2128" spans="4:44" s="181" customFormat="1">
      <c r="D2128" s="197"/>
      <c r="G2128" s="199"/>
      <c r="K2128" s="197"/>
      <c r="N2128" s="199"/>
      <c r="P2128" s="207"/>
      <c r="S2128" s="207"/>
      <c r="U2128" s="236"/>
      <c r="Z2128" s="197"/>
      <c r="AB2128" s="197"/>
      <c r="AD2128" s="197"/>
      <c r="AF2128" s="197"/>
      <c r="AH2128" s="197"/>
      <c r="AI2128" s="199"/>
      <c r="AK2128" s="234"/>
      <c r="AO2128" s="177"/>
      <c r="AP2128" s="201"/>
      <c r="AR2128" s="233"/>
    </row>
    <row r="2129" spans="4:44" s="181" customFormat="1">
      <c r="D2129" s="197"/>
      <c r="G2129" s="199"/>
      <c r="K2129" s="197"/>
      <c r="N2129" s="199"/>
      <c r="P2129" s="207"/>
      <c r="S2129" s="207"/>
      <c r="U2129" s="236"/>
      <c r="Z2129" s="197"/>
      <c r="AB2129" s="197"/>
      <c r="AD2129" s="197"/>
      <c r="AF2129" s="197"/>
      <c r="AH2129" s="197"/>
      <c r="AI2129" s="199"/>
      <c r="AK2129" s="234"/>
      <c r="AO2129" s="177"/>
      <c r="AP2129" s="201"/>
      <c r="AR2129" s="233"/>
    </row>
    <row r="2130" spans="4:44" s="181" customFormat="1">
      <c r="D2130" s="197"/>
      <c r="G2130" s="199"/>
      <c r="K2130" s="197"/>
      <c r="N2130" s="199"/>
      <c r="P2130" s="207"/>
      <c r="S2130" s="207"/>
      <c r="U2130" s="236"/>
      <c r="Z2130" s="197"/>
      <c r="AB2130" s="197"/>
      <c r="AD2130" s="197"/>
      <c r="AF2130" s="197"/>
      <c r="AH2130" s="197"/>
      <c r="AI2130" s="199"/>
      <c r="AK2130" s="234"/>
      <c r="AO2130" s="177"/>
      <c r="AP2130" s="201"/>
      <c r="AR2130" s="233"/>
    </row>
    <row r="2131" spans="4:44" s="181" customFormat="1">
      <c r="D2131" s="197"/>
      <c r="G2131" s="199"/>
      <c r="K2131" s="197"/>
      <c r="N2131" s="199"/>
      <c r="P2131" s="207"/>
      <c r="S2131" s="207"/>
      <c r="U2131" s="236"/>
      <c r="Z2131" s="197"/>
      <c r="AB2131" s="197"/>
      <c r="AD2131" s="197"/>
      <c r="AF2131" s="197"/>
      <c r="AH2131" s="197"/>
      <c r="AI2131" s="199"/>
      <c r="AK2131" s="234"/>
      <c r="AO2131" s="177"/>
      <c r="AP2131" s="201"/>
      <c r="AR2131" s="233"/>
    </row>
    <row r="2132" spans="4:44" s="181" customFormat="1">
      <c r="D2132" s="197"/>
      <c r="G2132" s="199"/>
      <c r="K2132" s="197"/>
      <c r="N2132" s="199"/>
      <c r="P2132" s="207"/>
      <c r="S2132" s="207"/>
      <c r="U2132" s="236"/>
      <c r="Z2132" s="197"/>
      <c r="AB2132" s="197"/>
      <c r="AD2132" s="197"/>
      <c r="AF2132" s="197"/>
      <c r="AH2132" s="197"/>
      <c r="AI2132" s="199"/>
      <c r="AK2132" s="234"/>
      <c r="AO2132" s="177"/>
      <c r="AP2132" s="201"/>
      <c r="AR2132" s="233"/>
    </row>
    <row r="2133" spans="4:44" s="181" customFormat="1">
      <c r="D2133" s="197"/>
      <c r="G2133" s="199"/>
      <c r="K2133" s="197"/>
      <c r="N2133" s="199"/>
      <c r="P2133" s="207"/>
      <c r="S2133" s="207"/>
      <c r="U2133" s="236"/>
      <c r="Z2133" s="197"/>
      <c r="AB2133" s="197"/>
      <c r="AD2133" s="197"/>
      <c r="AF2133" s="197"/>
      <c r="AH2133" s="197"/>
      <c r="AI2133" s="199"/>
      <c r="AK2133" s="234"/>
      <c r="AO2133" s="177"/>
      <c r="AP2133" s="201"/>
      <c r="AR2133" s="233"/>
    </row>
    <row r="2134" spans="4:44" s="181" customFormat="1">
      <c r="D2134" s="197"/>
      <c r="G2134" s="199"/>
      <c r="K2134" s="197"/>
      <c r="N2134" s="199"/>
      <c r="P2134" s="207"/>
      <c r="S2134" s="207"/>
      <c r="U2134" s="236"/>
      <c r="Z2134" s="197"/>
      <c r="AB2134" s="197"/>
      <c r="AD2134" s="197"/>
      <c r="AF2134" s="197"/>
      <c r="AH2134" s="197"/>
      <c r="AI2134" s="199"/>
      <c r="AK2134" s="234"/>
      <c r="AO2134" s="177"/>
      <c r="AP2134" s="201"/>
      <c r="AR2134" s="233"/>
    </row>
    <row r="2135" spans="4:44" s="181" customFormat="1">
      <c r="D2135" s="197"/>
      <c r="G2135" s="199"/>
      <c r="K2135" s="197"/>
      <c r="N2135" s="199"/>
      <c r="P2135" s="207"/>
      <c r="S2135" s="207"/>
      <c r="U2135" s="236"/>
      <c r="Z2135" s="197"/>
      <c r="AB2135" s="197"/>
      <c r="AD2135" s="197"/>
      <c r="AF2135" s="197"/>
      <c r="AH2135" s="197"/>
      <c r="AI2135" s="199"/>
      <c r="AK2135" s="234"/>
      <c r="AO2135" s="177"/>
      <c r="AP2135" s="201"/>
      <c r="AR2135" s="233"/>
    </row>
    <row r="2136" spans="4:44" s="181" customFormat="1">
      <c r="D2136" s="197"/>
      <c r="G2136" s="199"/>
      <c r="K2136" s="197"/>
      <c r="N2136" s="199"/>
      <c r="P2136" s="207"/>
      <c r="S2136" s="207"/>
      <c r="U2136" s="236"/>
      <c r="Z2136" s="197"/>
      <c r="AB2136" s="197"/>
      <c r="AD2136" s="197"/>
      <c r="AF2136" s="197"/>
      <c r="AH2136" s="197"/>
      <c r="AI2136" s="199"/>
      <c r="AK2136" s="234"/>
      <c r="AO2136" s="177"/>
      <c r="AP2136" s="201"/>
      <c r="AR2136" s="233"/>
    </row>
    <row r="2137" spans="4:44" s="181" customFormat="1">
      <c r="D2137" s="197"/>
      <c r="G2137" s="199"/>
      <c r="K2137" s="197"/>
      <c r="N2137" s="199"/>
      <c r="P2137" s="207"/>
      <c r="S2137" s="207"/>
      <c r="U2137" s="236"/>
      <c r="Z2137" s="197"/>
      <c r="AB2137" s="197"/>
      <c r="AD2137" s="197"/>
      <c r="AF2137" s="197"/>
      <c r="AH2137" s="197"/>
      <c r="AI2137" s="199"/>
      <c r="AK2137" s="234"/>
      <c r="AO2137" s="177"/>
      <c r="AP2137" s="201"/>
      <c r="AR2137" s="233"/>
    </row>
    <row r="2138" spans="4:44" s="181" customFormat="1">
      <c r="D2138" s="197"/>
      <c r="G2138" s="199"/>
      <c r="K2138" s="197"/>
      <c r="N2138" s="199"/>
      <c r="P2138" s="207"/>
      <c r="S2138" s="207"/>
      <c r="U2138" s="236"/>
      <c r="Z2138" s="197"/>
      <c r="AB2138" s="197"/>
      <c r="AD2138" s="197"/>
      <c r="AF2138" s="197"/>
      <c r="AH2138" s="197"/>
      <c r="AI2138" s="199"/>
      <c r="AK2138" s="234"/>
      <c r="AO2138" s="177"/>
      <c r="AP2138" s="201"/>
      <c r="AR2138" s="233"/>
    </row>
    <row r="2139" spans="4:44" s="181" customFormat="1">
      <c r="D2139" s="197"/>
      <c r="G2139" s="199"/>
      <c r="K2139" s="197"/>
      <c r="N2139" s="199"/>
      <c r="P2139" s="207"/>
      <c r="S2139" s="207"/>
      <c r="U2139" s="236"/>
      <c r="Z2139" s="197"/>
      <c r="AB2139" s="197"/>
      <c r="AD2139" s="197"/>
      <c r="AF2139" s="197"/>
      <c r="AH2139" s="197"/>
      <c r="AI2139" s="199"/>
      <c r="AK2139" s="234"/>
      <c r="AO2139" s="177"/>
      <c r="AP2139" s="201"/>
      <c r="AR2139" s="233"/>
    </row>
    <row r="2140" spans="4:44" s="181" customFormat="1">
      <c r="D2140" s="197"/>
      <c r="G2140" s="199"/>
      <c r="K2140" s="197"/>
      <c r="N2140" s="199"/>
      <c r="P2140" s="207"/>
      <c r="S2140" s="207"/>
      <c r="U2140" s="236"/>
      <c r="Z2140" s="197"/>
      <c r="AB2140" s="197"/>
      <c r="AD2140" s="197"/>
      <c r="AF2140" s="197"/>
      <c r="AH2140" s="197"/>
      <c r="AI2140" s="199"/>
      <c r="AK2140" s="234"/>
      <c r="AO2140" s="177"/>
      <c r="AP2140" s="201"/>
      <c r="AR2140" s="233"/>
    </row>
    <row r="2141" spans="4:44" s="181" customFormat="1">
      <c r="D2141" s="197"/>
      <c r="G2141" s="199"/>
      <c r="K2141" s="197"/>
      <c r="N2141" s="199"/>
      <c r="P2141" s="207"/>
      <c r="S2141" s="207"/>
      <c r="U2141" s="236"/>
      <c r="Z2141" s="197"/>
      <c r="AB2141" s="197"/>
      <c r="AD2141" s="197"/>
      <c r="AF2141" s="197"/>
      <c r="AH2141" s="197"/>
      <c r="AI2141" s="199"/>
      <c r="AK2141" s="234"/>
      <c r="AO2141" s="177"/>
      <c r="AP2141" s="201"/>
      <c r="AR2141" s="233"/>
    </row>
    <row r="2142" spans="4:44" s="181" customFormat="1">
      <c r="D2142" s="197"/>
      <c r="G2142" s="199"/>
      <c r="K2142" s="197"/>
      <c r="N2142" s="199"/>
      <c r="P2142" s="207"/>
      <c r="S2142" s="207"/>
      <c r="U2142" s="236"/>
      <c r="Z2142" s="197"/>
      <c r="AB2142" s="197"/>
      <c r="AD2142" s="197"/>
      <c r="AF2142" s="197"/>
      <c r="AH2142" s="197"/>
      <c r="AI2142" s="199"/>
      <c r="AK2142" s="234"/>
      <c r="AO2142" s="177"/>
      <c r="AP2142" s="201"/>
      <c r="AR2142" s="233"/>
    </row>
    <row r="2143" spans="4:44" s="181" customFormat="1">
      <c r="D2143" s="197"/>
      <c r="G2143" s="199"/>
      <c r="K2143" s="197"/>
      <c r="N2143" s="199"/>
      <c r="P2143" s="207"/>
      <c r="S2143" s="207"/>
      <c r="U2143" s="236"/>
      <c r="Z2143" s="197"/>
      <c r="AB2143" s="197"/>
      <c r="AD2143" s="197"/>
      <c r="AF2143" s="197"/>
      <c r="AH2143" s="197"/>
      <c r="AI2143" s="199"/>
      <c r="AK2143" s="234"/>
      <c r="AO2143" s="177"/>
      <c r="AP2143" s="201"/>
      <c r="AR2143" s="233"/>
    </row>
    <row r="2144" spans="4:44" s="181" customFormat="1">
      <c r="D2144" s="197"/>
      <c r="G2144" s="199"/>
      <c r="K2144" s="197"/>
      <c r="N2144" s="199"/>
      <c r="P2144" s="207"/>
      <c r="S2144" s="207"/>
      <c r="U2144" s="236"/>
      <c r="Z2144" s="197"/>
      <c r="AB2144" s="197"/>
      <c r="AD2144" s="197"/>
      <c r="AF2144" s="197"/>
      <c r="AH2144" s="197"/>
      <c r="AI2144" s="199"/>
      <c r="AK2144" s="234"/>
      <c r="AO2144" s="177"/>
      <c r="AP2144" s="201"/>
      <c r="AR2144" s="233"/>
    </row>
    <row r="2145" spans="4:44" s="181" customFormat="1">
      <c r="D2145" s="197"/>
      <c r="G2145" s="199"/>
      <c r="K2145" s="197"/>
      <c r="N2145" s="199"/>
      <c r="P2145" s="207"/>
      <c r="S2145" s="207"/>
      <c r="U2145" s="236"/>
      <c r="Z2145" s="197"/>
      <c r="AB2145" s="197"/>
      <c r="AD2145" s="197"/>
      <c r="AF2145" s="197"/>
      <c r="AH2145" s="197"/>
      <c r="AI2145" s="199"/>
      <c r="AK2145" s="234"/>
      <c r="AO2145" s="177"/>
      <c r="AP2145" s="201"/>
      <c r="AR2145" s="233"/>
    </row>
    <row r="2146" spans="4:44" s="181" customFormat="1">
      <c r="D2146" s="197"/>
      <c r="G2146" s="199"/>
      <c r="K2146" s="197"/>
      <c r="N2146" s="199"/>
      <c r="P2146" s="207"/>
      <c r="S2146" s="207"/>
      <c r="U2146" s="236"/>
      <c r="Z2146" s="197"/>
      <c r="AB2146" s="197"/>
      <c r="AD2146" s="197"/>
      <c r="AF2146" s="197"/>
      <c r="AH2146" s="197"/>
      <c r="AI2146" s="199"/>
      <c r="AK2146" s="234"/>
      <c r="AO2146" s="177"/>
      <c r="AP2146" s="201"/>
      <c r="AR2146" s="233"/>
    </row>
    <row r="2147" spans="4:44" s="181" customFormat="1">
      <c r="D2147" s="197"/>
      <c r="G2147" s="199"/>
      <c r="K2147" s="197"/>
      <c r="N2147" s="199"/>
      <c r="P2147" s="207"/>
      <c r="S2147" s="207"/>
      <c r="U2147" s="236"/>
      <c r="Z2147" s="197"/>
      <c r="AB2147" s="197"/>
      <c r="AD2147" s="197"/>
      <c r="AF2147" s="197"/>
      <c r="AH2147" s="197"/>
      <c r="AI2147" s="199"/>
      <c r="AK2147" s="234"/>
      <c r="AO2147" s="177"/>
      <c r="AP2147" s="201"/>
      <c r="AR2147" s="233"/>
    </row>
    <row r="2148" spans="4:44" s="181" customFormat="1">
      <c r="D2148" s="197"/>
      <c r="G2148" s="199"/>
      <c r="K2148" s="197"/>
      <c r="N2148" s="199"/>
      <c r="P2148" s="207"/>
      <c r="S2148" s="207"/>
      <c r="U2148" s="236"/>
      <c r="Z2148" s="197"/>
      <c r="AB2148" s="197"/>
      <c r="AD2148" s="197"/>
      <c r="AF2148" s="197"/>
      <c r="AH2148" s="197"/>
      <c r="AI2148" s="199"/>
      <c r="AK2148" s="234"/>
      <c r="AO2148" s="177"/>
      <c r="AP2148" s="201"/>
      <c r="AR2148" s="233"/>
    </row>
    <row r="2149" spans="4:44" s="181" customFormat="1">
      <c r="D2149" s="197"/>
      <c r="G2149" s="199"/>
      <c r="K2149" s="197"/>
      <c r="N2149" s="199"/>
      <c r="P2149" s="207"/>
      <c r="S2149" s="207"/>
      <c r="U2149" s="236"/>
      <c r="Z2149" s="197"/>
      <c r="AB2149" s="197"/>
      <c r="AD2149" s="197"/>
      <c r="AF2149" s="197"/>
      <c r="AH2149" s="197"/>
      <c r="AI2149" s="199"/>
      <c r="AK2149" s="234"/>
      <c r="AO2149" s="177"/>
      <c r="AP2149" s="201"/>
      <c r="AR2149" s="233"/>
    </row>
    <row r="2150" spans="4:44" s="181" customFormat="1">
      <c r="D2150" s="197"/>
      <c r="G2150" s="199"/>
      <c r="K2150" s="197"/>
      <c r="N2150" s="199"/>
      <c r="P2150" s="207"/>
      <c r="S2150" s="207"/>
      <c r="U2150" s="236"/>
      <c r="Z2150" s="197"/>
      <c r="AB2150" s="197"/>
      <c r="AD2150" s="197"/>
      <c r="AF2150" s="197"/>
      <c r="AH2150" s="197"/>
      <c r="AI2150" s="199"/>
      <c r="AK2150" s="234"/>
      <c r="AO2150" s="177"/>
      <c r="AP2150" s="201"/>
      <c r="AR2150" s="233"/>
    </row>
    <row r="2151" spans="4:44" s="181" customFormat="1">
      <c r="D2151" s="197"/>
      <c r="G2151" s="199"/>
      <c r="K2151" s="197"/>
      <c r="N2151" s="199"/>
      <c r="P2151" s="207"/>
      <c r="S2151" s="207"/>
      <c r="U2151" s="236"/>
      <c r="Z2151" s="197"/>
      <c r="AB2151" s="197"/>
      <c r="AD2151" s="197"/>
      <c r="AF2151" s="197"/>
      <c r="AH2151" s="197"/>
      <c r="AI2151" s="199"/>
      <c r="AK2151" s="234"/>
      <c r="AO2151" s="177"/>
      <c r="AP2151" s="201"/>
      <c r="AR2151" s="233"/>
    </row>
    <row r="2152" spans="4:44" s="181" customFormat="1">
      <c r="D2152" s="197"/>
      <c r="G2152" s="199"/>
      <c r="K2152" s="197"/>
      <c r="N2152" s="199"/>
      <c r="P2152" s="207"/>
      <c r="S2152" s="207"/>
      <c r="U2152" s="236"/>
      <c r="Z2152" s="197"/>
      <c r="AB2152" s="197"/>
      <c r="AD2152" s="197"/>
      <c r="AF2152" s="197"/>
      <c r="AH2152" s="197"/>
      <c r="AI2152" s="199"/>
      <c r="AK2152" s="234"/>
      <c r="AO2152" s="177"/>
      <c r="AP2152" s="201"/>
      <c r="AR2152" s="233"/>
    </row>
    <row r="2153" spans="4:44" s="181" customFormat="1">
      <c r="D2153" s="197"/>
      <c r="G2153" s="199"/>
      <c r="K2153" s="197"/>
      <c r="N2153" s="199"/>
      <c r="P2153" s="207"/>
      <c r="S2153" s="207"/>
      <c r="U2153" s="236"/>
      <c r="Z2153" s="197"/>
      <c r="AB2153" s="197"/>
      <c r="AD2153" s="197"/>
      <c r="AF2153" s="197"/>
      <c r="AH2153" s="197"/>
      <c r="AI2153" s="199"/>
      <c r="AK2153" s="234"/>
      <c r="AO2153" s="177"/>
      <c r="AP2153" s="201"/>
      <c r="AR2153" s="233"/>
    </row>
    <row r="2154" spans="4:44" s="181" customFormat="1">
      <c r="D2154" s="197"/>
      <c r="G2154" s="199"/>
      <c r="K2154" s="197"/>
      <c r="N2154" s="199"/>
      <c r="P2154" s="207"/>
      <c r="S2154" s="207"/>
      <c r="U2154" s="236"/>
      <c r="Z2154" s="197"/>
      <c r="AB2154" s="197"/>
      <c r="AD2154" s="197"/>
      <c r="AF2154" s="197"/>
      <c r="AH2154" s="197"/>
      <c r="AI2154" s="199"/>
      <c r="AK2154" s="234"/>
      <c r="AO2154" s="177"/>
      <c r="AP2154" s="201"/>
      <c r="AR2154" s="233"/>
    </row>
    <row r="2155" spans="4:44" s="181" customFormat="1">
      <c r="D2155" s="197"/>
      <c r="G2155" s="199"/>
      <c r="K2155" s="197"/>
      <c r="N2155" s="199"/>
      <c r="P2155" s="207"/>
      <c r="S2155" s="207"/>
      <c r="U2155" s="236"/>
      <c r="Z2155" s="197"/>
      <c r="AB2155" s="197"/>
      <c r="AD2155" s="197"/>
      <c r="AF2155" s="197"/>
      <c r="AH2155" s="197"/>
      <c r="AI2155" s="199"/>
      <c r="AK2155" s="234"/>
      <c r="AO2155" s="177"/>
      <c r="AP2155" s="201"/>
      <c r="AR2155" s="233"/>
    </row>
    <row r="2156" spans="4:44" s="181" customFormat="1">
      <c r="D2156" s="197"/>
      <c r="G2156" s="199"/>
      <c r="K2156" s="197"/>
      <c r="N2156" s="199"/>
      <c r="P2156" s="207"/>
      <c r="S2156" s="207"/>
      <c r="U2156" s="236"/>
      <c r="Z2156" s="197"/>
      <c r="AB2156" s="197"/>
      <c r="AD2156" s="197"/>
      <c r="AF2156" s="197"/>
      <c r="AH2156" s="197"/>
      <c r="AI2156" s="199"/>
      <c r="AK2156" s="234"/>
      <c r="AO2156" s="177"/>
      <c r="AP2156" s="201"/>
      <c r="AR2156" s="233"/>
    </row>
    <row r="2157" spans="4:44" s="181" customFormat="1">
      <c r="D2157" s="197"/>
      <c r="G2157" s="199"/>
      <c r="K2157" s="197"/>
      <c r="N2157" s="199"/>
      <c r="P2157" s="207"/>
      <c r="S2157" s="207"/>
      <c r="U2157" s="236"/>
      <c r="Z2157" s="197"/>
      <c r="AB2157" s="197"/>
      <c r="AD2157" s="197"/>
      <c r="AF2157" s="197"/>
      <c r="AH2157" s="197"/>
      <c r="AI2157" s="199"/>
      <c r="AK2157" s="234"/>
      <c r="AO2157" s="177"/>
      <c r="AP2157" s="201"/>
      <c r="AR2157" s="233"/>
    </row>
    <row r="2158" spans="4:44" s="181" customFormat="1">
      <c r="D2158" s="197"/>
      <c r="G2158" s="199"/>
      <c r="K2158" s="197"/>
      <c r="N2158" s="199"/>
      <c r="P2158" s="207"/>
      <c r="S2158" s="207"/>
      <c r="U2158" s="236"/>
      <c r="Z2158" s="197"/>
      <c r="AB2158" s="197"/>
      <c r="AD2158" s="197"/>
      <c r="AF2158" s="197"/>
      <c r="AH2158" s="197"/>
      <c r="AI2158" s="199"/>
      <c r="AK2158" s="234"/>
      <c r="AO2158" s="177"/>
      <c r="AP2158" s="201"/>
      <c r="AR2158" s="233"/>
    </row>
    <row r="2159" spans="4:44" s="181" customFormat="1">
      <c r="D2159" s="197"/>
      <c r="G2159" s="199"/>
      <c r="K2159" s="197"/>
      <c r="N2159" s="199"/>
      <c r="P2159" s="207"/>
      <c r="S2159" s="207"/>
      <c r="U2159" s="236"/>
      <c r="Z2159" s="197"/>
      <c r="AB2159" s="197"/>
      <c r="AD2159" s="197"/>
      <c r="AF2159" s="197"/>
      <c r="AH2159" s="197"/>
      <c r="AI2159" s="199"/>
      <c r="AK2159" s="234"/>
      <c r="AO2159" s="177"/>
      <c r="AP2159" s="201"/>
      <c r="AR2159" s="233"/>
    </row>
    <row r="2160" spans="4:44" s="181" customFormat="1">
      <c r="D2160" s="197"/>
      <c r="G2160" s="199"/>
      <c r="K2160" s="197"/>
      <c r="N2160" s="199"/>
      <c r="P2160" s="207"/>
      <c r="S2160" s="207"/>
      <c r="U2160" s="236"/>
      <c r="Z2160" s="197"/>
      <c r="AB2160" s="197"/>
      <c r="AD2160" s="197"/>
      <c r="AF2160" s="197"/>
      <c r="AH2160" s="197"/>
      <c r="AI2160" s="199"/>
      <c r="AK2160" s="234"/>
      <c r="AO2160" s="177"/>
      <c r="AP2160" s="201"/>
      <c r="AR2160" s="233"/>
    </row>
    <row r="2161" spans="4:44" s="181" customFormat="1">
      <c r="D2161" s="197"/>
      <c r="G2161" s="199"/>
      <c r="K2161" s="197"/>
      <c r="N2161" s="199"/>
      <c r="P2161" s="207"/>
      <c r="S2161" s="207"/>
      <c r="U2161" s="236"/>
      <c r="Z2161" s="197"/>
      <c r="AB2161" s="197"/>
      <c r="AD2161" s="197"/>
      <c r="AF2161" s="197"/>
      <c r="AH2161" s="197"/>
      <c r="AI2161" s="199"/>
      <c r="AK2161" s="234"/>
      <c r="AO2161" s="177"/>
      <c r="AP2161" s="201"/>
      <c r="AR2161" s="233"/>
    </row>
    <row r="2162" spans="4:44" s="181" customFormat="1">
      <c r="D2162" s="197"/>
      <c r="G2162" s="199"/>
      <c r="K2162" s="197"/>
      <c r="N2162" s="199"/>
      <c r="P2162" s="207"/>
      <c r="S2162" s="207"/>
      <c r="U2162" s="236"/>
      <c r="Z2162" s="197"/>
      <c r="AB2162" s="197"/>
      <c r="AD2162" s="197"/>
      <c r="AF2162" s="197"/>
      <c r="AH2162" s="197"/>
      <c r="AI2162" s="199"/>
      <c r="AK2162" s="234"/>
      <c r="AO2162" s="177"/>
      <c r="AP2162" s="201"/>
      <c r="AR2162" s="233"/>
    </row>
    <row r="2163" spans="4:44" s="181" customFormat="1">
      <c r="D2163" s="197"/>
      <c r="G2163" s="199"/>
      <c r="K2163" s="197"/>
      <c r="N2163" s="199"/>
      <c r="P2163" s="207"/>
      <c r="S2163" s="207"/>
      <c r="U2163" s="236"/>
      <c r="Z2163" s="197"/>
      <c r="AB2163" s="197"/>
      <c r="AD2163" s="197"/>
      <c r="AF2163" s="197"/>
      <c r="AH2163" s="197"/>
      <c r="AI2163" s="199"/>
      <c r="AK2163" s="234"/>
      <c r="AO2163" s="177"/>
      <c r="AP2163" s="201"/>
      <c r="AR2163" s="233"/>
    </row>
    <row r="2164" spans="4:44" s="181" customFormat="1">
      <c r="D2164" s="197"/>
      <c r="G2164" s="199"/>
      <c r="K2164" s="197"/>
      <c r="N2164" s="199"/>
      <c r="P2164" s="207"/>
      <c r="S2164" s="207"/>
      <c r="U2164" s="236"/>
      <c r="Z2164" s="197"/>
      <c r="AB2164" s="197"/>
      <c r="AD2164" s="197"/>
      <c r="AF2164" s="197"/>
      <c r="AH2164" s="197"/>
      <c r="AI2164" s="199"/>
      <c r="AK2164" s="234"/>
      <c r="AO2164" s="177"/>
      <c r="AP2164" s="201"/>
      <c r="AR2164" s="233"/>
    </row>
    <row r="2165" spans="4:44" s="181" customFormat="1">
      <c r="D2165" s="197"/>
      <c r="G2165" s="199"/>
      <c r="K2165" s="197"/>
      <c r="N2165" s="199"/>
      <c r="P2165" s="207"/>
      <c r="S2165" s="207"/>
      <c r="U2165" s="236"/>
      <c r="Z2165" s="197"/>
      <c r="AB2165" s="197"/>
      <c r="AD2165" s="197"/>
      <c r="AF2165" s="197"/>
      <c r="AH2165" s="197"/>
      <c r="AI2165" s="199"/>
      <c r="AK2165" s="234"/>
      <c r="AO2165" s="177"/>
      <c r="AP2165" s="201"/>
      <c r="AR2165" s="233"/>
    </row>
    <row r="2166" spans="4:44" s="181" customFormat="1">
      <c r="D2166" s="197"/>
      <c r="G2166" s="199"/>
      <c r="K2166" s="197"/>
      <c r="N2166" s="199"/>
      <c r="P2166" s="207"/>
      <c r="S2166" s="207"/>
      <c r="U2166" s="236"/>
      <c r="Z2166" s="197"/>
      <c r="AB2166" s="197"/>
      <c r="AD2166" s="197"/>
      <c r="AF2166" s="197"/>
      <c r="AH2166" s="197"/>
      <c r="AI2166" s="199"/>
      <c r="AK2166" s="234"/>
      <c r="AO2166" s="177"/>
      <c r="AP2166" s="201"/>
      <c r="AR2166" s="233"/>
    </row>
    <row r="2167" spans="4:44" s="181" customFormat="1">
      <c r="D2167" s="197"/>
      <c r="G2167" s="199"/>
      <c r="K2167" s="197"/>
      <c r="N2167" s="199"/>
      <c r="P2167" s="207"/>
      <c r="S2167" s="207"/>
      <c r="U2167" s="236"/>
      <c r="Z2167" s="197"/>
      <c r="AB2167" s="197"/>
      <c r="AD2167" s="197"/>
      <c r="AF2167" s="197"/>
      <c r="AH2167" s="197"/>
      <c r="AI2167" s="199"/>
      <c r="AK2167" s="234"/>
      <c r="AO2167" s="177"/>
      <c r="AP2167" s="201"/>
      <c r="AR2167" s="233"/>
    </row>
    <row r="2168" spans="4:44" s="181" customFormat="1">
      <c r="D2168" s="197"/>
      <c r="G2168" s="199"/>
      <c r="K2168" s="197"/>
      <c r="N2168" s="199"/>
      <c r="P2168" s="207"/>
      <c r="S2168" s="207"/>
      <c r="U2168" s="236"/>
      <c r="Z2168" s="197"/>
      <c r="AB2168" s="197"/>
      <c r="AD2168" s="197"/>
      <c r="AF2168" s="197"/>
      <c r="AH2168" s="197"/>
      <c r="AI2168" s="199"/>
      <c r="AK2168" s="234"/>
      <c r="AO2168" s="177"/>
      <c r="AP2168" s="201"/>
      <c r="AR2168" s="233"/>
    </row>
    <row r="2169" spans="4:44" s="181" customFormat="1">
      <c r="D2169" s="197"/>
      <c r="G2169" s="199"/>
      <c r="K2169" s="197"/>
      <c r="N2169" s="199"/>
      <c r="P2169" s="207"/>
      <c r="S2169" s="207"/>
      <c r="U2169" s="236"/>
      <c r="Z2169" s="197"/>
      <c r="AB2169" s="197"/>
      <c r="AD2169" s="197"/>
      <c r="AF2169" s="197"/>
      <c r="AH2169" s="197"/>
      <c r="AI2169" s="199"/>
      <c r="AK2169" s="234"/>
      <c r="AO2169" s="177"/>
      <c r="AP2169" s="201"/>
      <c r="AR2169" s="233"/>
    </row>
    <row r="2170" spans="4:44" s="181" customFormat="1">
      <c r="D2170" s="197"/>
      <c r="G2170" s="199"/>
      <c r="K2170" s="197"/>
      <c r="N2170" s="199"/>
      <c r="P2170" s="207"/>
      <c r="S2170" s="207"/>
      <c r="U2170" s="236"/>
      <c r="Z2170" s="197"/>
      <c r="AB2170" s="197"/>
      <c r="AD2170" s="197"/>
      <c r="AF2170" s="197"/>
      <c r="AH2170" s="197"/>
      <c r="AI2170" s="199"/>
      <c r="AK2170" s="234"/>
      <c r="AO2170" s="177"/>
      <c r="AP2170" s="201"/>
      <c r="AR2170" s="233"/>
    </row>
    <row r="2171" spans="4:44" s="181" customFormat="1">
      <c r="D2171" s="197"/>
      <c r="G2171" s="199"/>
      <c r="K2171" s="197"/>
      <c r="N2171" s="199"/>
      <c r="P2171" s="207"/>
      <c r="S2171" s="207"/>
      <c r="U2171" s="236"/>
      <c r="Z2171" s="197"/>
      <c r="AB2171" s="197"/>
      <c r="AD2171" s="197"/>
      <c r="AF2171" s="197"/>
      <c r="AH2171" s="197"/>
      <c r="AI2171" s="199"/>
      <c r="AK2171" s="234"/>
      <c r="AO2171" s="177"/>
      <c r="AP2171" s="201"/>
      <c r="AR2171" s="233"/>
    </row>
    <row r="2172" spans="4:44" s="181" customFormat="1">
      <c r="D2172" s="197"/>
      <c r="G2172" s="199"/>
      <c r="K2172" s="197"/>
      <c r="N2172" s="199"/>
      <c r="P2172" s="207"/>
      <c r="S2172" s="207"/>
      <c r="U2172" s="236"/>
      <c r="Z2172" s="197"/>
      <c r="AB2172" s="197"/>
      <c r="AD2172" s="197"/>
      <c r="AF2172" s="197"/>
      <c r="AH2172" s="197"/>
      <c r="AI2172" s="199"/>
      <c r="AK2172" s="234"/>
      <c r="AO2172" s="177"/>
      <c r="AP2172" s="201"/>
      <c r="AR2172" s="233"/>
    </row>
    <row r="2173" spans="4:44" s="181" customFormat="1">
      <c r="D2173" s="197"/>
      <c r="G2173" s="199"/>
      <c r="K2173" s="197"/>
      <c r="N2173" s="199"/>
      <c r="P2173" s="207"/>
      <c r="S2173" s="207"/>
      <c r="U2173" s="236"/>
      <c r="Z2173" s="197"/>
      <c r="AB2173" s="197"/>
      <c r="AD2173" s="197"/>
      <c r="AF2173" s="197"/>
      <c r="AH2173" s="197"/>
      <c r="AI2173" s="199"/>
      <c r="AK2173" s="234"/>
      <c r="AO2173" s="177"/>
      <c r="AP2173" s="201"/>
      <c r="AR2173" s="233"/>
    </row>
    <row r="2174" spans="4:44" s="181" customFormat="1">
      <c r="D2174" s="197"/>
      <c r="G2174" s="199"/>
      <c r="K2174" s="197"/>
      <c r="N2174" s="199"/>
      <c r="P2174" s="207"/>
      <c r="S2174" s="207"/>
      <c r="U2174" s="236"/>
      <c r="Z2174" s="197"/>
      <c r="AB2174" s="197"/>
      <c r="AD2174" s="197"/>
      <c r="AF2174" s="197"/>
      <c r="AH2174" s="197"/>
      <c r="AI2174" s="199"/>
      <c r="AK2174" s="234"/>
      <c r="AO2174" s="177"/>
      <c r="AP2174" s="201"/>
      <c r="AR2174" s="233"/>
    </row>
    <row r="2175" spans="4:44" s="181" customFormat="1">
      <c r="D2175" s="197"/>
      <c r="G2175" s="199"/>
      <c r="K2175" s="197"/>
      <c r="N2175" s="199"/>
      <c r="P2175" s="207"/>
      <c r="S2175" s="207"/>
      <c r="U2175" s="236"/>
      <c r="Z2175" s="197"/>
      <c r="AB2175" s="197"/>
      <c r="AD2175" s="197"/>
      <c r="AF2175" s="197"/>
      <c r="AH2175" s="197"/>
      <c r="AI2175" s="199"/>
      <c r="AK2175" s="234"/>
      <c r="AO2175" s="177"/>
      <c r="AP2175" s="201"/>
      <c r="AR2175" s="233"/>
    </row>
    <row r="2176" spans="4:44" s="181" customFormat="1">
      <c r="D2176" s="197"/>
      <c r="G2176" s="199"/>
      <c r="K2176" s="197"/>
      <c r="N2176" s="199"/>
      <c r="P2176" s="207"/>
      <c r="S2176" s="207"/>
      <c r="U2176" s="236"/>
      <c r="Z2176" s="197"/>
      <c r="AB2176" s="197"/>
      <c r="AD2176" s="197"/>
      <c r="AF2176" s="197"/>
      <c r="AH2176" s="197"/>
      <c r="AI2176" s="199"/>
      <c r="AK2176" s="234"/>
      <c r="AO2176" s="177"/>
      <c r="AP2176" s="201"/>
      <c r="AR2176" s="233"/>
    </row>
    <row r="2177" spans="4:44" s="181" customFormat="1">
      <c r="D2177" s="197"/>
      <c r="G2177" s="199"/>
      <c r="K2177" s="197"/>
      <c r="N2177" s="199"/>
      <c r="P2177" s="207"/>
      <c r="S2177" s="207"/>
      <c r="U2177" s="236"/>
      <c r="Z2177" s="197"/>
      <c r="AB2177" s="197"/>
      <c r="AD2177" s="197"/>
      <c r="AF2177" s="197"/>
      <c r="AH2177" s="197"/>
      <c r="AI2177" s="199"/>
      <c r="AK2177" s="234"/>
      <c r="AO2177" s="177"/>
      <c r="AP2177" s="201"/>
      <c r="AR2177" s="233"/>
    </row>
    <row r="2178" spans="4:44" s="181" customFormat="1">
      <c r="D2178" s="197"/>
      <c r="G2178" s="199"/>
      <c r="K2178" s="197"/>
      <c r="N2178" s="199"/>
      <c r="P2178" s="207"/>
      <c r="S2178" s="207"/>
      <c r="U2178" s="236"/>
      <c r="Z2178" s="197"/>
      <c r="AB2178" s="197"/>
      <c r="AD2178" s="197"/>
      <c r="AF2178" s="197"/>
      <c r="AH2178" s="197"/>
      <c r="AI2178" s="199"/>
      <c r="AK2178" s="234"/>
      <c r="AO2178" s="177"/>
      <c r="AP2178" s="201"/>
      <c r="AR2178" s="233"/>
    </row>
    <row r="2179" spans="4:44" s="181" customFormat="1">
      <c r="D2179" s="197"/>
      <c r="G2179" s="199"/>
      <c r="K2179" s="197"/>
      <c r="N2179" s="199"/>
      <c r="P2179" s="207"/>
      <c r="S2179" s="207"/>
      <c r="U2179" s="236"/>
      <c r="Z2179" s="197"/>
      <c r="AB2179" s="197"/>
      <c r="AD2179" s="197"/>
      <c r="AF2179" s="197"/>
      <c r="AH2179" s="197"/>
      <c r="AI2179" s="199"/>
      <c r="AK2179" s="234"/>
      <c r="AO2179" s="177"/>
      <c r="AP2179" s="201"/>
      <c r="AR2179" s="233"/>
    </row>
    <row r="2180" spans="4:44" s="181" customFormat="1">
      <c r="D2180" s="197"/>
      <c r="G2180" s="199"/>
      <c r="K2180" s="197"/>
      <c r="N2180" s="199"/>
      <c r="P2180" s="207"/>
      <c r="S2180" s="207"/>
      <c r="U2180" s="236"/>
      <c r="Z2180" s="197"/>
      <c r="AB2180" s="197"/>
      <c r="AD2180" s="197"/>
      <c r="AF2180" s="197"/>
      <c r="AH2180" s="197"/>
      <c r="AI2180" s="199"/>
      <c r="AK2180" s="234"/>
      <c r="AO2180" s="177"/>
      <c r="AP2180" s="201"/>
      <c r="AR2180" s="233"/>
    </row>
    <row r="2181" spans="4:44" s="181" customFormat="1">
      <c r="D2181" s="197"/>
      <c r="G2181" s="199"/>
      <c r="K2181" s="197"/>
      <c r="N2181" s="199"/>
      <c r="P2181" s="207"/>
      <c r="S2181" s="207"/>
      <c r="U2181" s="236"/>
      <c r="Z2181" s="197"/>
      <c r="AB2181" s="197"/>
      <c r="AD2181" s="197"/>
      <c r="AF2181" s="197"/>
      <c r="AH2181" s="197"/>
      <c r="AI2181" s="199"/>
      <c r="AK2181" s="234"/>
      <c r="AO2181" s="177"/>
      <c r="AP2181" s="201"/>
      <c r="AR2181" s="233"/>
    </row>
    <row r="2182" spans="4:44" s="181" customFormat="1">
      <c r="D2182" s="197"/>
      <c r="G2182" s="199"/>
      <c r="K2182" s="197"/>
      <c r="N2182" s="199"/>
      <c r="P2182" s="207"/>
      <c r="S2182" s="207"/>
      <c r="U2182" s="236"/>
      <c r="Z2182" s="197"/>
      <c r="AB2182" s="197"/>
      <c r="AD2182" s="197"/>
      <c r="AF2182" s="197"/>
      <c r="AH2182" s="197"/>
      <c r="AI2182" s="199"/>
      <c r="AK2182" s="234"/>
      <c r="AO2182" s="177"/>
      <c r="AP2182" s="201"/>
      <c r="AR2182" s="233"/>
    </row>
    <row r="2183" spans="4:44" s="181" customFormat="1">
      <c r="D2183" s="197"/>
      <c r="G2183" s="199"/>
      <c r="K2183" s="197"/>
      <c r="N2183" s="199"/>
      <c r="P2183" s="207"/>
      <c r="S2183" s="207"/>
      <c r="U2183" s="236"/>
      <c r="Z2183" s="197"/>
      <c r="AB2183" s="197"/>
      <c r="AD2183" s="197"/>
      <c r="AF2183" s="197"/>
      <c r="AH2183" s="197"/>
      <c r="AI2183" s="199"/>
      <c r="AK2183" s="234"/>
      <c r="AO2183" s="177"/>
      <c r="AP2183" s="201"/>
      <c r="AR2183" s="233"/>
    </row>
    <row r="2184" spans="4:44" s="181" customFormat="1">
      <c r="D2184" s="197"/>
      <c r="G2184" s="199"/>
      <c r="K2184" s="197"/>
      <c r="N2184" s="199"/>
      <c r="P2184" s="207"/>
      <c r="S2184" s="207"/>
      <c r="U2184" s="236"/>
      <c r="Z2184" s="197"/>
      <c r="AB2184" s="197"/>
      <c r="AD2184" s="197"/>
      <c r="AF2184" s="197"/>
      <c r="AH2184" s="197"/>
      <c r="AI2184" s="199"/>
      <c r="AK2184" s="234"/>
      <c r="AO2184" s="177"/>
      <c r="AP2184" s="201"/>
      <c r="AR2184" s="233"/>
    </row>
    <row r="2185" spans="4:44" s="181" customFormat="1">
      <c r="D2185" s="197"/>
      <c r="G2185" s="199"/>
      <c r="K2185" s="197"/>
      <c r="N2185" s="199"/>
      <c r="P2185" s="207"/>
      <c r="S2185" s="207"/>
      <c r="U2185" s="236"/>
      <c r="Z2185" s="197"/>
      <c r="AB2185" s="197"/>
      <c r="AD2185" s="197"/>
      <c r="AF2185" s="197"/>
      <c r="AH2185" s="197"/>
      <c r="AI2185" s="199"/>
      <c r="AK2185" s="234"/>
      <c r="AO2185" s="177"/>
      <c r="AP2185" s="201"/>
      <c r="AR2185" s="233"/>
    </row>
    <row r="2186" spans="4:44" s="181" customFormat="1">
      <c r="D2186" s="197"/>
      <c r="G2186" s="199"/>
      <c r="K2186" s="197"/>
      <c r="N2186" s="199"/>
      <c r="P2186" s="207"/>
      <c r="S2186" s="207"/>
      <c r="U2186" s="236"/>
      <c r="Z2186" s="197"/>
      <c r="AB2186" s="197"/>
      <c r="AD2186" s="197"/>
      <c r="AF2186" s="197"/>
      <c r="AH2186" s="197"/>
      <c r="AI2186" s="199"/>
      <c r="AK2186" s="234"/>
      <c r="AO2186" s="177"/>
      <c r="AP2186" s="201"/>
      <c r="AR2186" s="233"/>
    </row>
    <row r="2187" spans="4:44" s="181" customFormat="1">
      <c r="D2187" s="197"/>
      <c r="G2187" s="199"/>
      <c r="K2187" s="197"/>
      <c r="N2187" s="199"/>
      <c r="P2187" s="207"/>
      <c r="S2187" s="207"/>
      <c r="U2187" s="236"/>
      <c r="Z2187" s="197"/>
      <c r="AB2187" s="197"/>
      <c r="AD2187" s="197"/>
      <c r="AF2187" s="197"/>
      <c r="AH2187" s="197"/>
      <c r="AI2187" s="199"/>
      <c r="AK2187" s="234"/>
      <c r="AO2187" s="177"/>
      <c r="AP2187" s="201"/>
      <c r="AR2187" s="233"/>
    </row>
    <row r="2188" spans="4:44" s="181" customFormat="1">
      <c r="D2188" s="197"/>
      <c r="G2188" s="199"/>
      <c r="K2188" s="197"/>
      <c r="N2188" s="199"/>
      <c r="P2188" s="207"/>
      <c r="S2188" s="207"/>
      <c r="U2188" s="236"/>
      <c r="Z2188" s="197"/>
      <c r="AB2188" s="197"/>
      <c r="AD2188" s="197"/>
      <c r="AF2188" s="197"/>
      <c r="AH2188" s="197"/>
      <c r="AI2188" s="199"/>
      <c r="AK2188" s="234"/>
      <c r="AO2188" s="177"/>
      <c r="AP2188" s="201"/>
      <c r="AR2188" s="233"/>
    </row>
    <row r="2189" spans="4:44" s="181" customFormat="1">
      <c r="D2189" s="197"/>
      <c r="G2189" s="199"/>
      <c r="K2189" s="197"/>
      <c r="N2189" s="199"/>
      <c r="P2189" s="207"/>
      <c r="S2189" s="207"/>
      <c r="U2189" s="236"/>
      <c r="Z2189" s="197"/>
      <c r="AB2189" s="197"/>
      <c r="AD2189" s="197"/>
      <c r="AF2189" s="197"/>
      <c r="AH2189" s="197"/>
      <c r="AI2189" s="199"/>
      <c r="AK2189" s="234"/>
      <c r="AO2189" s="177"/>
      <c r="AP2189" s="201"/>
      <c r="AR2189" s="233"/>
    </row>
    <row r="2190" spans="4:44" s="181" customFormat="1">
      <c r="D2190" s="197"/>
      <c r="G2190" s="199"/>
      <c r="K2190" s="197"/>
      <c r="N2190" s="199"/>
      <c r="P2190" s="207"/>
      <c r="S2190" s="207"/>
      <c r="U2190" s="236"/>
      <c r="Z2190" s="197"/>
      <c r="AB2190" s="197"/>
      <c r="AD2190" s="197"/>
      <c r="AF2190" s="197"/>
      <c r="AH2190" s="197"/>
      <c r="AI2190" s="199"/>
      <c r="AK2190" s="234"/>
      <c r="AO2190" s="177"/>
      <c r="AP2190" s="201"/>
      <c r="AR2190" s="233"/>
    </row>
    <row r="2191" spans="4:44" s="181" customFormat="1">
      <c r="D2191" s="197"/>
      <c r="G2191" s="199"/>
      <c r="K2191" s="197"/>
      <c r="N2191" s="199"/>
      <c r="P2191" s="207"/>
      <c r="S2191" s="207"/>
      <c r="U2191" s="236"/>
      <c r="Z2191" s="197"/>
      <c r="AB2191" s="197"/>
      <c r="AD2191" s="197"/>
      <c r="AF2191" s="197"/>
      <c r="AH2191" s="197"/>
      <c r="AI2191" s="199"/>
      <c r="AK2191" s="234"/>
      <c r="AO2191" s="177"/>
      <c r="AP2191" s="201"/>
      <c r="AR2191" s="233"/>
    </row>
    <row r="2192" spans="4:44" s="181" customFormat="1">
      <c r="D2192" s="197"/>
      <c r="G2192" s="199"/>
      <c r="K2192" s="197"/>
      <c r="N2192" s="199"/>
      <c r="P2192" s="207"/>
      <c r="S2192" s="207"/>
      <c r="U2192" s="236"/>
      <c r="Z2192" s="197"/>
      <c r="AB2192" s="197"/>
      <c r="AD2192" s="197"/>
      <c r="AF2192" s="197"/>
      <c r="AH2192" s="197"/>
      <c r="AI2192" s="199"/>
      <c r="AK2192" s="234"/>
      <c r="AO2192" s="177"/>
      <c r="AP2192" s="201"/>
      <c r="AR2192" s="233"/>
    </row>
    <row r="2193" spans="4:44" s="181" customFormat="1">
      <c r="D2193" s="197"/>
      <c r="G2193" s="199"/>
      <c r="K2193" s="197"/>
      <c r="N2193" s="199"/>
      <c r="P2193" s="207"/>
      <c r="S2193" s="207"/>
      <c r="U2193" s="236"/>
      <c r="Z2193" s="197"/>
      <c r="AB2193" s="197"/>
      <c r="AD2193" s="197"/>
      <c r="AF2193" s="197"/>
      <c r="AH2193" s="197"/>
      <c r="AI2193" s="199"/>
      <c r="AK2193" s="234"/>
      <c r="AO2193" s="177"/>
      <c r="AP2193" s="201"/>
      <c r="AR2193" s="233"/>
    </row>
    <row r="2194" spans="4:44" s="181" customFormat="1">
      <c r="D2194" s="197"/>
      <c r="G2194" s="199"/>
      <c r="K2194" s="197"/>
      <c r="N2194" s="199"/>
      <c r="P2194" s="207"/>
      <c r="S2194" s="207"/>
      <c r="U2194" s="236"/>
      <c r="Z2194" s="197"/>
      <c r="AB2194" s="197"/>
      <c r="AD2194" s="197"/>
      <c r="AF2194" s="197"/>
      <c r="AH2194" s="197"/>
      <c r="AI2194" s="199"/>
      <c r="AK2194" s="234"/>
      <c r="AO2194" s="177"/>
      <c r="AP2194" s="201"/>
      <c r="AR2194" s="233"/>
    </row>
    <row r="2195" spans="4:44" s="181" customFormat="1">
      <c r="D2195" s="197"/>
      <c r="G2195" s="199"/>
      <c r="K2195" s="197"/>
      <c r="N2195" s="199"/>
      <c r="P2195" s="207"/>
      <c r="S2195" s="207"/>
      <c r="U2195" s="236"/>
      <c r="Z2195" s="197"/>
      <c r="AB2195" s="197"/>
      <c r="AD2195" s="197"/>
      <c r="AF2195" s="197"/>
      <c r="AH2195" s="197"/>
      <c r="AI2195" s="199"/>
      <c r="AK2195" s="234"/>
      <c r="AO2195" s="177"/>
      <c r="AP2195" s="201"/>
      <c r="AR2195" s="233"/>
    </row>
    <row r="2196" spans="4:44" s="181" customFormat="1">
      <c r="D2196" s="197"/>
      <c r="G2196" s="199"/>
      <c r="K2196" s="197"/>
      <c r="N2196" s="199"/>
      <c r="P2196" s="207"/>
      <c r="S2196" s="207"/>
      <c r="U2196" s="236"/>
      <c r="Z2196" s="197"/>
      <c r="AB2196" s="197"/>
      <c r="AD2196" s="197"/>
      <c r="AF2196" s="197"/>
      <c r="AH2196" s="197"/>
      <c r="AI2196" s="199"/>
      <c r="AK2196" s="234"/>
      <c r="AO2196" s="177"/>
      <c r="AP2196" s="201"/>
      <c r="AR2196" s="233"/>
    </row>
    <row r="2197" spans="4:44" s="181" customFormat="1">
      <c r="D2197" s="197"/>
      <c r="G2197" s="199"/>
      <c r="K2197" s="197"/>
      <c r="N2197" s="199"/>
      <c r="P2197" s="207"/>
      <c r="S2197" s="207"/>
      <c r="U2197" s="236"/>
      <c r="Z2197" s="197"/>
      <c r="AB2197" s="197"/>
      <c r="AD2197" s="197"/>
      <c r="AF2197" s="197"/>
      <c r="AH2197" s="197"/>
      <c r="AI2197" s="199"/>
      <c r="AK2197" s="234"/>
      <c r="AO2197" s="177"/>
      <c r="AP2197" s="201"/>
      <c r="AR2197" s="233"/>
    </row>
    <row r="2198" spans="4:44" s="181" customFormat="1">
      <c r="D2198" s="197"/>
      <c r="G2198" s="199"/>
      <c r="K2198" s="197"/>
      <c r="N2198" s="199"/>
      <c r="P2198" s="207"/>
      <c r="S2198" s="207"/>
      <c r="U2198" s="236"/>
      <c r="Z2198" s="197"/>
      <c r="AB2198" s="197"/>
      <c r="AD2198" s="197"/>
      <c r="AF2198" s="197"/>
      <c r="AH2198" s="197"/>
      <c r="AI2198" s="199"/>
      <c r="AK2198" s="234"/>
      <c r="AO2198" s="177"/>
      <c r="AP2198" s="201"/>
      <c r="AR2198" s="233"/>
    </row>
    <row r="2199" spans="4:44" s="181" customFormat="1">
      <c r="D2199" s="197"/>
      <c r="G2199" s="199"/>
      <c r="K2199" s="197"/>
      <c r="N2199" s="199"/>
      <c r="P2199" s="207"/>
      <c r="S2199" s="207"/>
      <c r="U2199" s="236"/>
      <c r="Z2199" s="197"/>
      <c r="AB2199" s="197"/>
      <c r="AD2199" s="197"/>
      <c r="AF2199" s="197"/>
      <c r="AH2199" s="197"/>
      <c r="AI2199" s="199"/>
      <c r="AK2199" s="234"/>
      <c r="AO2199" s="177"/>
      <c r="AP2199" s="201"/>
      <c r="AR2199" s="233"/>
    </row>
    <row r="2200" spans="4:44" s="181" customFormat="1">
      <c r="D2200" s="197"/>
      <c r="G2200" s="199"/>
      <c r="K2200" s="197"/>
      <c r="N2200" s="199"/>
      <c r="P2200" s="207"/>
      <c r="S2200" s="207"/>
      <c r="U2200" s="236"/>
      <c r="Z2200" s="197"/>
      <c r="AB2200" s="197"/>
      <c r="AD2200" s="197"/>
      <c r="AF2200" s="197"/>
      <c r="AH2200" s="197"/>
      <c r="AI2200" s="199"/>
      <c r="AK2200" s="234"/>
      <c r="AO2200" s="177"/>
      <c r="AP2200" s="201"/>
      <c r="AR2200" s="233"/>
    </row>
    <row r="2201" spans="4:44" s="181" customFormat="1">
      <c r="D2201" s="197"/>
      <c r="G2201" s="199"/>
      <c r="K2201" s="197"/>
      <c r="N2201" s="199"/>
      <c r="P2201" s="207"/>
      <c r="S2201" s="207"/>
      <c r="U2201" s="236"/>
      <c r="Z2201" s="197"/>
      <c r="AB2201" s="197"/>
      <c r="AD2201" s="197"/>
      <c r="AF2201" s="197"/>
      <c r="AH2201" s="197"/>
      <c r="AI2201" s="199"/>
      <c r="AK2201" s="234"/>
      <c r="AO2201" s="177"/>
      <c r="AP2201" s="201"/>
      <c r="AR2201" s="233"/>
    </row>
    <row r="2202" spans="4:44" s="181" customFormat="1">
      <c r="D2202" s="197"/>
      <c r="G2202" s="199"/>
      <c r="K2202" s="197"/>
      <c r="N2202" s="199"/>
      <c r="P2202" s="207"/>
      <c r="S2202" s="207"/>
      <c r="U2202" s="236"/>
      <c r="Z2202" s="197"/>
      <c r="AB2202" s="197"/>
      <c r="AD2202" s="197"/>
      <c r="AF2202" s="197"/>
      <c r="AH2202" s="197"/>
      <c r="AI2202" s="199"/>
      <c r="AK2202" s="234"/>
      <c r="AO2202" s="177"/>
      <c r="AP2202" s="201"/>
      <c r="AR2202" s="233"/>
    </row>
    <row r="2203" spans="4:44" s="181" customFormat="1">
      <c r="D2203" s="197"/>
      <c r="G2203" s="199"/>
      <c r="K2203" s="197"/>
      <c r="N2203" s="199"/>
      <c r="P2203" s="207"/>
      <c r="S2203" s="207"/>
      <c r="U2203" s="236"/>
      <c r="Z2203" s="197"/>
      <c r="AB2203" s="197"/>
      <c r="AD2203" s="197"/>
      <c r="AF2203" s="197"/>
      <c r="AH2203" s="197"/>
      <c r="AI2203" s="199"/>
      <c r="AK2203" s="234"/>
      <c r="AO2203" s="177"/>
      <c r="AP2203" s="201"/>
      <c r="AR2203" s="233"/>
    </row>
    <row r="2204" spans="4:44" s="181" customFormat="1">
      <c r="D2204" s="197"/>
      <c r="G2204" s="199"/>
      <c r="K2204" s="197"/>
      <c r="N2204" s="199"/>
      <c r="P2204" s="207"/>
      <c r="S2204" s="207"/>
      <c r="U2204" s="236"/>
      <c r="Z2204" s="197"/>
      <c r="AB2204" s="197"/>
      <c r="AD2204" s="197"/>
      <c r="AF2204" s="197"/>
      <c r="AH2204" s="197"/>
      <c r="AI2204" s="199"/>
      <c r="AK2204" s="234"/>
      <c r="AO2204" s="177"/>
      <c r="AP2204" s="201"/>
      <c r="AR2204" s="233"/>
    </row>
    <row r="2205" spans="4:44" s="181" customFormat="1">
      <c r="D2205" s="197"/>
      <c r="G2205" s="199"/>
      <c r="K2205" s="197"/>
      <c r="N2205" s="199"/>
      <c r="P2205" s="207"/>
      <c r="S2205" s="207"/>
      <c r="U2205" s="236"/>
      <c r="Z2205" s="197"/>
      <c r="AB2205" s="197"/>
      <c r="AD2205" s="197"/>
      <c r="AF2205" s="197"/>
      <c r="AH2205" s="197"/>
      <c r="AI2205" s="199"/>
      <c r="AK2205" s="234"/>
      <c r="AO2205" s="177"/>
      <c r="AP2205" s="201"/>
      <c r="AR2205" s="233"/>
    </row>
    <row r="2206" spans="4:44" s="181" customFormat="1">
      <c r="D2206" s="197"/>
      <c r="G2206" s="199"/>
      <c r="K2206" s="197"/>
      <c r="N2206" s="199"/>
      <c r="P2206" s="207"/>
      <c r="S2206" s="207"/>
      <c r="U2206" s="236"/>
      <c r="Z2206" s="197"/>
      <c r="AB2206" s="197"/>
      <c r="AD2206" s="197"/>
      <c r="AF2206" s="197"/>
      <c r="AH2206" s="197"/>
      <c r="AI2206" s="199"/>
      <c r="AK2206" s="234"/>
      <c r="AO2206" s="177"/>
      <c r="AP2206" s="201"/>
      <c r="AR2206" s="233"/>
    </row>
    <row r="2207" spans="4:44" s="181" customFormat="1">
      <c r="D2207" s="197"/>
      <c r="G2207" s="199"/>
      <c r="K2207" s="197"/>
      <c r="N2207" s="199"/>
      <c r="P2207" s="207"/>
      <c r="S2207" s="207"/>
      <c r="U2207" s="236"/>
      <c r="Z2207" s="197"/>
      <c r="AB2207" s="197"/>
      <c r="AD2207" s="197"/>
      <c r="AF2207" s="197"/>
      <c r="AH2207" s="197"/>
      <c r="AI2207" s="199"/>
      <c r="AK2207" s="234"/>
      <c r="AO2207" s="177"/>
      <c r="AP2207" s="201"/>
      <c r="AR2207" s="233"/>
    </row>
    <row r="2208" spans="4:44" s="181" customFormat="1">
      <c r="D2208" s="197"/>
      <c r="G2208" s="199"/>
      <c r="K2208" s="197"/>
      <c r="N2208" s="199"/>
      <c r="P2208" s="207"/>
      <c r="S2208" s="207"/>
      <c r="U2208" s="236"/>
      <c r="Z2208" s="197"/>
      <c r="AB2208" s="197"/>
      <c r="AD2208" s="197"/>
      <c r="AF2208" s="197"/>
      <c r="AH2208" s="197"/>
      <c r="AI2208" s="199"/>
      <c r="AK2208" s="234"/>
      <c r="AO2208" s="177"/>
      <c r="AP2208" s="201"/>
      <c r="AR2208" s="233"/>
    </row>
    <row r="2209" spans="4:44" s="181" customFormat="1">
      <c r="D2209" s="197"/>
      <c r="G2209" s="199"/>
      <c r="K2209" s="197"/>
      <c r="N2209" s="199"/>
      <c r="P2209" s="207"/>
      <c r="S2209" s="207"/>
      <c r="U2209" s="236"/>
      <c r="Z2209" s="197"/>
      <c r="AB2209" s="197"/>
      <c r="AD2209" s="197"/>
      <c r="AF2209" s="197"/>
      <c r="AH2209" s="197"/>
      <c r="AI2209" s="199"/>
      <c r="AK2209" s="234"/>
      <c r="AO2209" s="177"/>
      <c r="AP2209" s="201"/>
      <c r="AR2209" s="233"/>
    </row>
    <row r="2210" spans="4:44" s="181" customFormat="1">
      <c r="D2210" s="197"/>
      <c r="G2210" s="199"/>
      <c r="K2210" s="197"/>
      <c r="N2210" s="199"/>
      <c r="P2210" s="207"/>
      <c r="S2210" s="207"/>
      <c r="U2210" s="236"/>
      <c r="Z2210" s="197"/>
      <c r="AB2210" s="197"/>
      <c r="AD2210" s="197"/>
      <c r="AF2210" s="197"/>
      <c r="AH2210" s="197"/>
      <c r="AI2210" s="199"/>
      <c r="AK2210" s="234"/>
      <c r="AO2210" s="177"/>
      <c r="AP2210" s="201"/>
      <c r="AR2210" s="233"/>
    </row>
    <row r="2211" spans="4:44" s="181" customFormat="1">
      <c r="D2211" s="197"/>
      <c r="G2211" s="199"/>
      <c r="K2211" s="197"/>
      <c r="N2211" s="199"/>
      <c r="P2211" s="207"/>
      <c r="S2211" s="207"/>
      <c r="U2211" s="236"/>
      <c r="Z2211" s="197"/>
      <c r="AB2211" s="197"/>
      <c r="AD2211" s="197"/>
      <c r="AF2211" s="197"/>
      <c r="AH2211" s="197"/>
      <c r="AI2211" s="199"/>
      <c r="AK2211" s="234"/>
      <c r="AO2211" s="177"/>
      <c r="AP2211" s="201"/>
      <c r="AR2211" s="233"/>
    </row>
    <row r="2212" spans="4:44" s="181" customFormat="1">
      <c r="D2212" s="197"/>
      <c r="G2212" s="199"/>
      <c r="K2212" s="197"/>
      <c r="N2212" s="199"/>
      <c r="P2212" s="207"/>
      <c r="S2212" s="207"/>
      <c r="U2212" s="236"/>
      <c r="Z2212" s="197"/>
      <c r="AB2212" s="197"/>
      <c r="AD2212" s="197"/>
      <c r="AF2212" s="197"/>
      <c r="AH2212" s="197"/>
      <c r="AI2212" s="199"/>
      <c r="AK2212" s="234"/>
      <c r="AO2212" s="177"/>
      <c r="AP2212" s="201"/>
      <c r="AR2212" s="233"/>
    </row>
    <row r="2213" spans="4:44" s="181" customFormat="1">
      <c r="D2213" s="197"/>
      <c r="G2213" s="199"/>
      <c r="K2213" s="197"/>
      <c r="N2213" s="199"/>
      <c r="P2213" s="207"/>
      <c r="S2213" s="207"/>
      <c r="U2213" s="236"/>
      <c r="Z2213" s="197"/>
      <c r="AB2213" s="197"/>
      <c r="AD2213" s="197"/>
      <c r="AF2213" s="197"/>
      <c r="AH2213" s="197"/>
      <c r="AI2213" s="199"/>
      <c r="AK2213" s="234"/>
      <c r="AO2213" s="177"/>
      <c r="AP2213" s="201"/>
      <c r="AR2213" s="233"/>
    </row>
    <row r="2214" spans="4:44" s="181" customFormat="1">
      <c r="D2214" s="197"/>
      <c r="G2214" s="199"/>
      <c r="K2214" s="197"/>
      <c r="N2214" s="199"/>
      <c r="P2214" s="207"/>
      <c r="S2214" s="207"/>
      <c r="U2214" s="236"/>
      <c r="Z2214" s="197"/>
      <c r="AB2214" s="197"/>
      <c r="AD2214" s="197"/>
      <c r="AF2214" s="197"/>
      <c r="AH2214" s="197"/>
      <c r="AI2214" s="199"/>
      <c r="AK2214" s="234"/>
      <c r="AO2214" s="177"/>
      <c r="AP2214" s="201"/>
      <c r="AR2214" s="233"/>
    </row>
    <row r="2215" spans="4:44" s="181" customFormat="1">
      <c r="D2215" s="197"/>
      <c r="G2215" s="199"/>
      <c r="K2215" s="197"/>
      <c r="N2215" s="199"/>
      <c r="P2215" s="207"/>
      <c r="S2215" s="207"/>
      <c r="U2215" s="236"/>
      <c r="Z2215" s="197"/>
      <c r="AB2215" s="197"/>
      <c r="AD2215" s="197"/>
      <c r="AF2215" s="197"/>
      <c r="AH2215" s="197"/>
      <c r="AI2215" s="199"/>
      <c r="AK2215" s="234"/>
      <c r="AO2215" s="177"/>
      <c r="AP2215" s="201"/>
      <c r="AR2215" s="233"/>
    </row>
    <row r="2216" spans="4:44" s="181" customFormat="1">
      <c r="D2216" s="197"/>
      <c r="G2216" s="199"/>
      <c r="K2216" s="197"/>
      <c r="N2216" s="199"/>
      <c r="P2216" s="207"/>
      <c r="S2216" s="207"/>
      <c r="U2216" s="236"/>
      <c r="Z2216" s="197"/>
      <c r="AB2216" s="197"/>
      <c r="AD2216" s="197"/>
      <c r="AF2216" s="197"/>
      <c r="AH2216" s="197"/>
      <c r="AI2216" s="199"/>
      <c r="AK2216" s="234"/>
      <c r="AO2216" s="177"/>
      <c r="AP2216" s="201"/>
      <c r="AR2216" s="233"/>
    </row>
    <row r="2217" spans="4:44" s="181" customFormat="1">
      <c r="D2217" s="197"/>
      <c r="G2217" s="199"/>
      <c r="K2217" s="197"/>
      <c r="N2217" s="199"/>
      <c r="P2217" s="207"/>
      <c r="S2217" s="207"/>
      <c r="U2217" s="236"/>
      <c r="Z2217" s="197"/>
      <c r="AB2217" s="197"/>
      <c r="AD2217" s="197"/>
      <c r="AF2217" s="197"/>
      <c r="AH2217" s="197"/>
      <c r="AI2217" s="199"/>
      <c r="AK2217" s="234"/>
      <c r="AO2217" s="177"/>
      <c r="AP2217" s="201"/>
      <c r="AR2217" s="233"/>
    </row>
    <row r="2218" spans="4:44" s="181" customFormat="1">
      <c r="D2218" s="197"/>
      <c r="G2218" s="199"/>
      <c r="K2218" s="197"/>
      <c r="N2218" s="199"/>
      <c r="P2218" s="207"/>
      <c r="S2218" s="207"/>
      <c r="U2218" s="236"/>
      <c r="Z2218" s="197"/>
      <c r="AB2218" s="197"/>
      <c r="AD2218" s="197"/>
      <c r="AF2218" s="197"/>
      <c r="AH2218" s="197"/>
      <c r="AI2218" s="199"/>
      <c r="AK2218" s="234"/>
      <c r="AO2218" s="177"/>
      <c r="AP2218" s="201"/>
      <c r="AR2218" s="233"/>
    </row>
    <row r="2219" spans="4:44" s="181" customFormat="1">
      <c r="D2219" s="197"/>
      <c r="G2219" s="199"/>
      <c r="K2219" s="197"/>
      <c r="N2219" s="199"/>
      <c r="P2219" s="207"/>
      <c r="S2219" s="207"/>
      <c r="U2219" s="236"/>
      <c r="Z2219" s="197"/>
      <c r="AB2219" s="197"/>
      <c r="AD2219" s="197"/>
      <c r="AF2219" s="197"/>
      <c r="AH2219" s="197"/>
      <c r="AI2219" s="199"/>
      <c r="AK2219" s="234"/>
      <c r="AO2219" s="177"/>
      <c r="AP2219" s="201"/>
      <c r="AR2219" s="233"/>
    </row>
    <row r="2220" spans="4:44" s="181" customFormat="1">
      <c r="D2220" s="197"/>
      <c r="G2220" s="199"/>
      <c r="K2220" s="197"/>
      <c r="N2220" s="199"/>
      <c r="P2220" s="207"/>
      <c r="S2220" s="207"/>
      <c r="U2220" s="236"/>
      <c r="Z2220" s="197"/>
      <c r="AB2220" s="197"/>
      <c r="AD2220" s="197"/>
      <c r="AF2220" s="197"/>
      <c r="AH2220" s="197"/>
      <c r="AI2220" s="199"/>
      <c r="AK2220" s="234"/>
      <c r="AO2220" s="177"/>
      <c r="AP2220" s="201"/>
      <c r="AR2220" s="233"/>
    </row>
    <row r="2221" spans="4:44" s="181" customFormat="1">
      <c r="D2221" s="197"/>
      <c r="G2221" s="199"/>
      <c r="K2221" s="197"/>
      <c r="N2221" s="199"/>
      <c r="P2221" s="207"/>
      <c r="S2221" s="207"/>
      <c r="U2221" s="236"/>
      <c r="Z2221" s="197"/>
      <c r="AB2221" s="197"/>
      <c r="AD2221" s="197"/>
      <c r="AF2221" s="197"/>
      <c r="AH2221" s="197"/>
      <c r="AI2221" s="199"/>
      <c r="AK2221" s="234"/>
      <c r="AO2221" s="177"/>
      <c r="AP2221" s="201"/>
      <c r="AR2221" s="233"/>
    </row>
    <row r="2222" spans="4:44" s="181" customFormat="1">
      <c r="D2222" s="197"/>
      <c r="G2222" s="199"/>
      <c r="K2222" s="197"/>
      <c r="N2222" s="199"/>
      <c r="P2222" s="207"/>
      <c r="S2222" s="207"/>
      <c r="U2222" s="236"/>
      <c r="Z2222" s="197"/>
      <c r="AB2222" s="197"/>
      <c r="AD2222" s="197"/>
      <c r="AF2222" s="197"/>
      <c r="AH2222" s="197"/>
      <c r="AI2222" s="199"/>
      <c r="AK2222" s="234"/>
      <c r="AO2222" s="177"/>
      <c r="AP2222" s="201"/>
      <c r="AR2222" s="233"/>
    </row>
    <row r="2223" spans="4:44" s="181" customFormat="1">
      <c r="D2223" s="197"/>
      <c r="G2223" s="199"/>
      <c r="K2223" s="197"/>
      <c r="N2223" s="199"/>
      <c r="P2223" s="207"/>
      <c r="S2223" s="207"/>
      <c r="U2223" s="236"/>
      <c r="Z2223" s="197"/>
      <c r="AB2223" s="197"/>
      <c r="AD2223" s="197"/>
      <c r="AF2223" s="197"/>
      <c r="AH2223" s="197"/>
      <c r="AI2223" s="199"/>
      <c r="AK2223" s="234"/>
      <c r="AO2223" s="177"/>
      <c r="AP2223" s="201"/>
      <c r="AR2223" s="233"/>
    </row>
    <row r="2224" spans="4:44" s="181" customFormat="1">
      <c r="D2224" s="197"/>
      <c r="G2224" s="199"/>
      <c r="K2224" s="197"/>
      <c r="N2224" s="199"/>
      <c r="P2224" s="207"/>
      <c r="S2224" s="207"/>
      <c r="U2224" s="236"/>
      <c r="Z2224" s="197"/>
      <c r="AB2224" s="197"/>
      <c r="AD2224" s="197"/>
      <c r="AF2224" s="197"/>
      <c r="AH2224" s="197"/>
      <c r="AI2224" s="199"/>
      <c r="AK2224" s="234"/>
      <c r="AO2224" s="177"/>
      <c r="AP2224" s="201"/>
      <c r="AR2224" s="233"/>
    </row>
    <row r="2225" spans="4:44" s="181" customFormat="1">
      <c r="D2225" s="197"/>
      <c r="G2225" s="199"/>
      <c r="K2225" s="197"/>
      <c r="N2225" s="199"/>
      <c r="P2225" s="207"/>
      <c r="S2225" s="207"/>
      <c r="U2225" s="236"/>
      <c r="Z2225" s="197"/>
      <c r="AB2225" s="197"/>
      <c r="AD2225" s="197"/>
      <c r="AF2225" s="197"/>
      <c r="AH2225" s="197"/>
      <c r="AI2225" s="199"/>
      <c r="AK2225" s="234"/>
      <c r="AO2225" s="177"/>
      <c r="AP2225" s="201"/>
      <c r="AR2225" s="233"/>
    </row>
    <row r="2226" spans="4:44" s="181" customFormat="1">
      <c r="D2226" s="197"/>
      <c r="G2226" s="199"/>
      <c r="K2226" s="197"/>
      <c r="N2226" s="199"/>
      <c r="P2226" s="207"/>
      <c r="S2226" s="207"/>
      <c r="U2226" s="236"/>
      <c r="Z2226" s="197"/>
      <c r="AB2226" s="197"/>
      <c r="AD2226" s="197"/>
      <c r="AF2226" s="197"/>
      <c r="AH2226" s="197"/>
      <c r="AI2226" s="199"/>
      <c r="AK2226" s="234"/>
      <c r="AO2226" s="177"/>
      <c r="AP2226" s="201"/>
      <c r="AR2226" s="233"/>
    </row>
    <row r="2227" spans="4:44" s="181" customFormat="1">
      <c r="D2227" s="197"/>
      <c r="G2227" s="199"/>
      <c r="K2227" s="197"/>
      <c r="N2227" s="199"/>
      <c r="P2227" s="207"/>
      <c r="S2227" s="207"/>
      <c r="U2227" s="236"/>
      <c r="Z2227" s="197"/>
      <c r="AB2227" s="197"/>
      <c r="AD2227" s="197"/>
      <c r="AF2227" s="197"/>
      <c r="AH2227" s="197"/>
      <c r="AI2227" s="199"/>
      <c r="AK2227" s="234"/>
      <c r="AO2227" s="177"/>
      <c r="AP2227" s="201"/>
      <c r="AR2227" s="233"/>
    </row>
    <row r="2228" spans="4:44" s="181" customFormat="1">
      <c r="D2228" s="197"/>
      <c r="G2228" s="199"/>
      <c r="K2228" s="197"/>
      <c r="N2228" s="199"/>
      <c r="P2228" s="207"/>
      <c r="S2228" s="207"/>
      <c r="U2228" s="236"/>
      <c r="Z2228" s="197"/>
      <c r="AB2228" s="197"/>
      <c r="AD2228" s="197"/>
      <c r="AF2228" s="197"/>
      <c r="AH2228" s="197"/>
      <c r="AI2228" s="199"/>
      <c r="AK2228" s="234"/>
      <c r="AO2228" s="177"/>
      <c r="AP2228" s="201"/>
      <c r="AR2228" s="233"/>
    </row>
    <row r="2229" spans="4:44" s="181" customFormat="1">
      <c r="D2229" s="197"/>
      <c r="G2229" s="199"/>
      <c r="K2229" s="197"/>
      <c r="N2229" s="199"/>
      <c r="P2229" s="207"/>
      <c r="S2229" s="207"/>
      <c r="U2229" s="236"/>
      <c r="Z2229" s="197"/>
      <c r="AB2229" s="197"/>
      <c r="AD2229" s="197"/>
      <c r="AF2229" s="197"/>
      <c r="AH2229" s="197"/>
      <c r="AI2229" s="199"/>
      <c r="AK2229" s="234"/>
      <c r="AO2229" s="177"/>
      <c r="AP2229" s="201"/>
      <c r="AR2229" s="233"/>
    </row>
    <row r="2230" spans="4:44" s="181" customFormat="1">
      <c r="D2230" s="197"/>
      <c r="G2230" s="199"/>
      <c r="K2230" s="197"/>
      <c r="N2230" s="199"/>
      <c r="P2230" s="207"/>
      <c r="S2230" s="207"/>
      <c r="U2230" s="236"/>
      <c r="Z2230" s="197"/>
      <c r="AB2230" s="197"/>
      <c r="AD2230" s="197"/>
      <c r="AF2230" s="197"/>
      <c r="AH2230" s="197"/>
      <c r="AI2230" s="199"/>
      <c r="AK2230" s="234"/>
      <c r="AO2230" s="177"/>
      <c r="AP2230" s="201"/>
      <c r="AR2230" s="233"/>
    </row>
    <row r="2231" spans="4:44" s="181" customFormat="1">
      <c r="D2231" s="197"/>
      <c r="G2231" s="199"/>
      <c r="K2231" s="197"/>
      <c r="N2231" s="199"/>
      <c r="P2231" s="207"/>
      <c r="S2231" s="207"/>
      <c r="U2231" s="236"/>
      <c r="Z2231" s="197"/>
      <c r="AB2231" s="197"/>
      <c r="AD2231" s="197"/>
      <c r="AF2231" s="197"/>
      <c r="AH2231" s="197"/>
      <c r="AI2231" s="199"/>
      <c r="AK2231" s="234"/>
      <c r="AO2231" s="177"/>
      <c r="AP2231" s="201"/>
      <c r="AR2231" s="233"/>
    </row>
    <row r="2232" spans="4:44" s="181" customFormat="1">
      <c r="D2232" s="197"/>
      <c r="G2232" s="199"/>
      <c r="K2232" s="197"/>
      <c r="N2232" s="199"/>
      <c r="P2232" s="207"/>
      <c r="S2232" s="207"/>
      <c r="U2232" s="236"/>
      <c r="Z2232" s="197"/>
      <c r="AB2232" s="197"/>
      <c r="AD2232" s="197"/>
      <c r="AF2232" s="197"/>
      <c r="AH2232" s="197"/>
      <c r="AI2232" s="199"/>
      <c r="AK2232" s="234"/>
      <c r="AO2232" s="177"/>
      <c r="AP2232" s="201"/>
      <c r="AR2232" s="233"/>
    </row>
    <row r="2233" spans="4:44" s="181" customFormat="1">
      <c r="D2233" s="197"/>
      <c r="G2233" s="199"/>
      <c r="K2233" s="197"/>
      <c r="N2233" s="199"/>
      <c r="P2233" s="207"/>
      <c r="S2233" s="207"/>
      <c r="U2233" s="236"/>
      <c r="Z2233" s="197"/>
      <c r="AB2233" s="197"/>
      <c r="AD2233" s="197"/>
      <c r="AF2233" s="197"/>
      <c r="AH2233" s="197"/>
      <c r="AI2233" s="199"/>
      <c r="AK2233" s="234"/>
      <c r="AO2233" s="177"/>
      <c r="AP2233" s="201"/>
      <c r="AR2233" s="233"/>
    </row>
    <row r="2234" spans="4:44" s="181" customFormat="1">
      <c r="D2234" s="197"/>
      <c r="G2234" s="199"/>
      <c r="K2234" s="197"/>
      <c r="N2234" s="199"/>
      <c r="P2234" s="207"/>
      <c r="S2234" s="207"/>
      <c r="U2234" s="236"/>
      <c r="Z2234" s="197"/>
      <c r="AB2234" s="197"/>
      <c r="AD2234" s="197"/>
      <c r="AF2234" s="197"/>
      <c r="AH2234" s="197"/>
      <c r="AI2234" s="199"/>
      <c r="AK2234" s="234"/>
      <c r="AO2234" s="177"/>
      <c r="AP2234" s="201"/>
      <c r="AR2234" s="233"/>
    </row>
    <row r="2235" spans="4:44" s="181" customFormat="1">
      <c r="D2235" s="197"/>
      <c r="G2235" s="199"/>
      <c r="K2235" s="197"/>
      <c r="N2235" s="199"/>
      <c r="P2235" s="207"/>
      <c r="S2235" s="207"/>
      <c r="U2235" s="236"/>
      <c r="Z2235" s="197"/>
      <c r="AB2235" s="197"/>
      <c r="AD2235" s="197"/>
      <c r="AF2235" s="197"/>
      <c r="AH2235" s="197"/>
      <c r="AI2235" s="199"/>
      <c r="AK2235" s="234"/>
      <c r="AO2235" s="177"/>
      <c r="AP2235" s="201"/>
      <c r="AR2235" s="233"/>
    </row>
    <row r="2236" spans="4:44" s="181" customFormat="1">
      <c r="D2236" s="197"/>
      <c r="G2236" s="199"/>
      <c r="K2236" s="197"/>
      <c r="N2236" s="199"/>
      <c r="P2236" s="207"/>
      <c r="S2236" s="207"/>
      <c r="U2236" s="236"/>
      <c r="Z2236" s="197"/>
      <c r="AB2236" s="197"/>
      <c r="AD2236" s="197"/>
      <c r="AF2236" s="197"/>
      <c r="AH2236" s="197"/>
      <c r="AI2236" s="199"/>
      <c r="AK2236" s="234"/>
      <c r="AO2236" s="177"/>
      <c r="AP2236" s="201"/>
      <c r="AR2236" s="233"/>
    </row>
    <row r="2237" spans="4:44" s="181" customFormat="1">
      <c r="D2237" s="197"/>
      <c r="G2237" s="199"/>
      <c r="K2237" s="197"/>
      <c r="N2237" s="199"/>
      <c r="P2237" s="207"/>
      <c r="S2237" s="207"/>
      <c r="U2237" s="236"/>
      <c r="Z2237" s="197"/>
      <c r="AB2237" s="197"/>
      <c r="AD2237" s="197"/>
      <c r="AF2237" s="197"/>
      <c r="AH2237" s="197"/>
      <c r="AI2237" s="199"/>
      <c r="AK2237" s="234"/>
      <c r="AO2237" s="177"/>
      <c r="AP2237" s="201"/>
      <c r="AR2237" s="233"/>
    </row>
    <row r="2238" spans="4:44" s="181" customFormat="1">
      <c r="D2238" s="197"/>
      <c r="G2238" s="199"/>
      <c r="K2238" s="197"/>
      <c r="N2238" s="199"/>
      <c r="P2238" s="207"/>
      <c r="S2238" s="207"/>
      <c r="U2238" s="236"/>
      <c r="Z2238" s="197"/>
      <c r="AB2238" s="197"/>
      <c r="AD2238" s="197"/>
      <c r="AF2238" s="197"/>
      <c r="AH2238" s="197"/>
      <c r="AI2238" s="199"/>
      <c r="AK2238" s="234"/>
      <c r="AO2238" s="177"/>
      <c r="AP2238" s="201"/>
      <c r="AR2238" s="233"/>
    </row>
    <row r="2239" spans="4:44" s="181" customFormat="1">
      <c r="D2239" s="197"/>
      <c r="G2239" s="199"/>
      <c r="K2239" s="197"/>
      <c r="N2239" s="199"/>
      <c r="P2239" s="207"/>
      <c r="S2239" s="207"/>
      <c r="U2239" s="236"/>
      <c r="Z2239" s="197"/>
      <c r="AB2239" s="197"/>
      <c r="AD2239" s="197"/>
      <c r="AF2239" s="197"/>
      <c r="AH2239" s="197"/>
      <c r="AI2239" s="199"/>
      <c r="AK2239" s="234"/>
      <c r="AO2239" s="177"/>
      <c r="AP2239" s="201"/>
      <c r="AR2239" s="233"/>
    </row>
    <row r="2240" spans="4:44" s="181" customFormat="1">
      <c r="D2240" s="197"/>
      <c r="G2240" s="199"/>
      <c r="K2240" s="197"/>
      <c r="N2240" s="199"/>
      <c r="P2240" s="207"/>
      <c r="S2240" s="207"/>
      <c r="U2240" s="236"/>
      <c r="Z2240" s="197"/>
      <c r="AB2240" s="197"/>
      <c r="AD2240" s="197"/>
      <c r="AF2240" s="197"/>
      <c r="AH2240" s="197"/>
      <c r="AI2240" s="199"/>
      <c r="AK2240" s="234"/>
      <c r="AO2240" s="177"/>
      <c r="AP2240" s="201"/>
      <c r="AR2240" s="233"/>
    </row>
    <row r="2241" spans="4:44" s="181" customFormat="1">
      <c r="D2241" s="197"/>
      <c r="G2241" s="199"/>
      <c r="K2241" s="197"/>
      <c r="N2241" s="199"/>
      <c r="P2241" s="207"/>
      <c r="S2241" s="207"/>
      <c r="U2241" s="236"/>
      <c r="Z2241" s="197"/>
      <c r="AB2241" s="197"/>
      <c r="AD2241" s="197"/>
      <c r="AF2241" s="197"/>
      <c r="AH2241" s="197"/>
      <c r="AI2241" s="199"/>
      <c r="AK2241" s="234"/>
      <c r="AO2241" s="177"/>
      <c r="AP2241" s="201"/>
      <c r="AR2241" s="233"/>
    </row>
    <row r="2242" spans="4:44" s="181" customFormat="1">
      <c r="D2242" s="197"/>
      <c r="G2242" s="199"/>
      <c r="K2242" s="197"/>
      <c r="N2242" s="199"/>
      <c r="P2242" s="207"/>
      <c r="S2242" s="207"/>
      <c r="U2242" s="236"/>
      <c r="Z2242" s="197"/>
      <c r="AB2242" s="197"/>
      <c r="AD2242" s="197"/>
      <c r="AF2242" s="197"/>
      <c r="AH2242" s="197"/>
      <c r="AI2242" s="199"/>
      <c r="AK2242" s="234"/>
      <c r="AO2242" s="177"/>
      <c r="AP2242" s="201"/>
      <c r="AR2242" s="233"/>
    </row>
    <row r="2243" spans="4:44" s="181" customFormat="1">
      <c r="D2243" s="197"/>
      <c r="G2243" s="199"/>
      <c r="K2243" s="197"/>
      <c r="N2243" s="199"/>
      <c r="P2243" s="207"/>
      <c r="S2243" s="207"/>
      <c r="U2243" s="236"/>
      <c r="Z2243" s="197"/>
      <c r="AB2243" s="197"/>
      <c r="AD2243" s="197"/>
      <c r="AF2243" s="197"/>
      <c r="AH2243" s="197"/>
      <c r="AI2243" s="199"/>
      <c r="AK2243" s="234"/>
      <c r="AO2243" s="177"/>
      <c r="AP2243" s="201"/>
      <c r="AR2243" s="233"/>
    </row>
    <row r="2244" spans="4:44" s="181" customFormat="1">
      <c r="D2244" s="197"/>
      <c r="G2244" s="199"/>
      <c r="K2244" s="197"/>
      <c r="N2244" s="199"/>
      <c r="P2244" s="207"/>
      <c r="S2244" s="207"/>
      <c r="U2244" s="236"/>
      <c r="Z2244" s="197"/>
      <c r="AB2244" s="197"/>
      <c r="AD2244" s="197"/>
      <c r="AF2244" s="197"/>
      <c r="AH2244" s="197"/>
      <c r="AI2244" s="199"/>
      <c r="AK2244" s="234"/>
      <c r="AO2244" s="177"/>
      <c r="AP2244" s="201"/>
      <c r="AR2244" s="233"/>
    </row>
    <row r="2245" spans="4:44" s="181" customFormat="1">
      <c r="D2245" s="197"/>
      <c r="G2245" s="199"/>
      <c r="K2245" s="197"/>
      <c r="N2245" s="199"/>
      <c r="P2245" s="207"/>
      <c r="S2245" s="207"/>
      <c r="U2245" s="236"/>
      <c r="Z2245" s="197"/>
      <c r="AB2245" s="197"/>
      <c r="AD2245" s="197"/>
      <c r="AF2245" s="197"/>
      <c r="AH2245" s="197"/>
      <c r="AI2245" s="199"/>
      <c r="AK2245" s="234"/>
      <c r="AO2245" s="177"/>
      <c r="AP2245" s="201"/>
      <c r="AR2245" s="233"/>
    </row>
    <row r="2246" spans="4:44" s="181" customFormat="1">
      <c r="D2246" s="197"/>
      <c r="G2246" s="199"/>
      <c r="K2246" s="197"/>
      <c r="N2246" s="199"/>
      <c r="P2246" s="207"/>
      <c r="S2246" s="207"/>
      <c r="U2246" s="236"/>
      <c r="Z2246" s="197"/>
      <c r="AB2246" s="197"/>
      <c r="AD2246" s="197"/>
      <c r="AF2246" s="197"/>
      <c r="AH2246" s="197"/>
      <c r="AI2246" s="199"/>
      <c r="AK2246" s="234"/>
      <c r="AO2246" s="177"/>
      <c r="AP2246" s="201"/>
      <c r="AR2246" s="233"/>
    </row>
    <row r="2247" spans="4:44" s="181" customFormat="1">
      <c r="D2247" s="197"/>
      <c r="G2247" s="199"/>
      <c r="K2247" s="197"/>
      <c r="N2247" s="199"/>
      <c r="P2247" s="207"/>
      <c r="S2247" s="207"/>
      <c r="U2247" s="236"/>
      <c r="Z2247" s="197"/>
      <c r="AB2247" s="197"/>
      <c r="AD2247" s="197"/>
      <c r="AF2247" s="197"/>
      <c r="AH2247" s="197"/>
      <c r="AI2247" s="199"/>
      <c r="AK2247" s="234"/>
      <c r="AO2247" s="177"/>
      <c r="AP2247" s="201"/>
      <c r="AR2247" s="233"/>
    </row>
    <row r="2248" spans="4:44" s="181" customFormat="1">
      <c r="D2248" s="197"/>
      <c r="G2248" s="199"/>
      <c r="K2248" s="197"/>
      <c r="N2248" s="199"/>
      <c r="P2248" s="207"/>
      <c r="S2248" s="207"/>
      <c r="U2248" s="236"/>
      <c r="Z2248" s="197"/>
      <c r="AB2248" s="197"/>
      <c r="AD2248" s="197"/>
      <c r="AF2248" s="197"/>
      <c r="AH2248" s="197"/>
      <c r="AI2248" s="199"/>
      <c r="AK2248" s="234"/>
      <c r="AO2248" s="177"/>
      <c r="AP2248" s="201"/>
      <c r="AR2248" s="233"/>
    </row>
    <row r="2249" spans="4:44" s="181" customFormat="1">
      <c r="D2249" s="197"/>
      <c r="G2249" s="199"/>
      <c r="K2249" s="197"/>
      <c r="N2249" s="199"/>
      <c r="P2249" s="207"/>
      <c r="S2249" s="207"/>
      <c r="U2249" s="236"/>
      <c r="Z2249" s="197"/>
      <c r="AB2249" s="197"/>
      <c r="AD2249" s="197"/>
      <c r="AF2249" s="197"/>
      <c r="AH2249" s="197"/>
      <c r="AI2249" s="199"/>
      <c r="AK2249" s="234"/>
      <c r="AO2249" s="177"/>
      <c r="AP2249" s="201"/>
      <c r="AR2249" s="233"/>
    </row>
    <row r="2250" spans="4:44" s="181" customFormat="1">
      <c r="D2250" s="197"/>
      <c r="G2250" s="199"/>
      <c r="K2250" s="197"/>
      <c r="N2250" s="199"/>
      <c r="P2250" s="207"/>
      <c r="S2250" s="207"/>
      <c r="U2250" s="236"/>
      <c r="Z2250" s="197"/>
      <c r="AB2250" s="197"/>
      <c r="AD2250" s="197"/>
      <c r="AF2250" s="197"/>
      <c r="AH2250" s="197"/>
      <c r="AI2250" s="199"/>
      <c r="AK2250" s="234"/>
      <c r="AO2250" s="177"/>
      <c r="AP2250" s="201"/>
      <c r="AR2250" s="233"/>
    </row>
    <row r="2251" spans="4:44" s="181" customFormat="1">
      <c r="D2251" s="197"/>
      <c r="G2251" s="199"/>
      <c r="K2251" s="197"/>
      <c r="N2251" s="199"/>
      <c r="P2251" s="207"/>
      <c r="S2251" s="207"/>
      <c r="U2251" s="236"/>
      <c r="Z2251" s="197"/>
      <c r="AB2251" s="197"/>
      <c r="AD2251" s="197"/>
      <c r="AF2251" s="197"/>
      <c r="AH2251" s="197"/>
      <c r="AI2251" s="199"/>
      <c r="AK2251" s="234"/>
      <c r="AO2251" s="177"/>
      <c r="AP2251" s="201"/>
      <c r="AR2251" s="233"/>
    </row>
    <row r="2252" spans="4:44" s="181" customFormat="1">
      <c r="D2252" s="197"/>
      <c r="G2252" s="199"/>
      <c r="K2252" s="197"/>
      <c r="N2252" s="199"/>
      <c r="P2252" s="207"/>
      <c r="S2252" s="207"/>
      <c r="U2252" s="236"/>
      <c r="Z2252" s="197"/>
      <c r="AB2252" s="197"/>
      <c r="AD2252" s="197"/>
      <c r="AF2252" s="197"/>
      <c r="AH2252" s="197"/>
      <c r="AI2252" s="199"/>
      <c r="AK2252" s="234"/>
      <c r="AO2252" s="177"/>
      <c r="AP2252" s="201"/>
      <c r="AR2252" s="233"/>
    </row>
    <row r="2253" spans="4:44" s="181" customFormat="1">
      <c r="D2253" s="197"/>
      <c r="G2253" s="199"/>
      <c r="K2253" s="197"/>
      <c r="N2253" s="199"/>
      <c r="P2253" s="207"/>
      <c r="S2253" s="207"/>
      <c r="U2253" s="236"/>
      <c r="Z2253" s="197"/>
      <c r="AB2253" s="197"/>
      <c r="AD2253" s="197"/>
      <c r="AF2253" s="197"/>
      <c r="AH2253" s="197"/>
      <c r="AI2253" s="199"/>
      <c r="AK2253" s="234"/>
      <c r="AO2253" s="177"/>
      <c r="AP2253" s="201"/>
      <c r="AR2253" s="233"/>
    </row>
    <row r="2254" spans="4:44" s="181" customFormat="1">
      <c r="D2254" s="197"/>
      <c r="G2254" s="199"/>
      <c r="K2254" s="197"/>
      <c r="N2254" s="199"/>
      <c r="P2254" s="207"/>
      <c r="S2254" s="207"/>
      <c r="U2254" s="236"/>
      <c r="Z2254" s="197"/>
      <c r="AB2254" s="197"/>
      <c r="AD2254" s="197"/>
      <c r="AF2254" s="197"/>
      <c r="AH2254" s="197"/>
      <c r="AI2254" s="199"/>
      <c r="AK2254" s="234"/>
      <c r="AO2254" s="177"/>
      <c r="AP2254" s="201"/>
      <c r="AR2254" s="233"/>
    </row>
    <row r="2255" spans="4:44" s="181" customFormat="1">
      <c r="D2255" s="197"/>
      <c r="G2255" s="199"/>
      <c r="K2255" s="197"/>
      <c r="N2255" s="199"/>
      <c r="P2255" s="207"/>
      <c r="S2255" s="207"/>
      <c r="U2255" s="236"/>
      <c r="Z2255" s="197"/>
      <c r="AB2255" s="197"/>
      <c r="AD2255" s="197"/>
      <c r="AF2255" s="197"/>
      <c r="AH2255" s="197"/>
      <c r="AI2255" s="199"/>
      <c r="AK2255" s="234"/>
      <c r="AO2255" s="177"/>
      <c r="AP2255" s="201"/>
      <c r="AR2255" s="233"/>
    </row>
    <row r="2256" spans="4:44" s="181" customFormat="1">
      <c r="D2256" s="197"/>
      <c r="G2256" s="199"/>
      <c r="K2256" s="197"/>
      <c r="N2256" s="199"/>
      <c r="P2256" s="207"/>
      <c r="S2256" s="207"/>
      <c r="U2256" s="236"/>
      <c r="Z2256" s="197"/>
      <c r="AB2256" s="197"/>
      <c r="AD2256" s="197"/>
      <c r="AF2256" s="197"/>
      <c r="AH2256" s="197"/>
      <c r="AI2256" s="199"/>
      <c r="AK2256" s="234"/>
      <c r="AO2256" s="177"/>
      <c r="AP2256" s="201"/>
      <c r="AR2256" s="233"/>
    </row>
    <row r="2257" spans="4:44" s="181" customFormat="1">
      <c r="D2257" s="197"/>
      <c r="G2257" s="199"/>
      <c r="K2257" s="197"/>
      <c r="N2257" s="199"/>
      <c r="P2257" s="207"/>
      <c r="S2257" s="207"/>
      <c r="U2257" s="236"/>
      <c r="Z2257" s="197"/>
      <c r="AB2257" s="197"/>
      <c r="AD2257" s="197"/>
      <c r="AF2257" s="197"/>
      <c r="AH2257" s="197"/>
      <c r="AI2257" s="199"/>
      <c r="AK2257" s="234"/>
      <c r="AO2257" s="177"/>
      <c r="AP2257" s="201"/>
      <c r="AR2257" s="233"/>
    </row>
    <row r="2258" spans="4:44" s="181" customFormat="1">
      <c r="D2258" s="197"/>
      <c r="G2258" s="199"/>
      <c r="K2258" s="197"/>
      <c r="N2258" s="199"/>
      <c r="P2258" s="207"/>
      <c r="S2258" s="207"/>
      <c r="U2258" s="236"/>
      <c r="Z2258" s="197"/>
      <c r="AB2258" s="197"/>
      <c r="AD2258" s="197"/>
      <c r="AF2258" s="197"/>
      <c r="AH2258" s="197"/>
      <c r="AI2258" s="199"/>
      <c r="AK2258" s="234"/>
      <c r="AO2258" s="177"/>
      <c r="AP2258" s="201"/>
      <c r="AR2258" s="233"/>
    </row>
    <row r="2259" spans="4:44" s="181" customFormat="1">
      <c r="D2259" s="197"/>
      <c r="G2259" s="199"/>
      <c r="K2259" s="197"/>
      <c r="N2259" s="199"/>
      <c r="P2259" s="207"/>
      <c r="S2259" s="207"/>
      <c r="U2259" s="236"/>
      <c r="Z2259" s="197"/>
      <c r="AB2259" s="197"/>
      <c r="AD2259" s="197"/>
      <c r="AF2259" s="197"/>
      <c r="AH2259" s="197"/>
      <c r="AI2259" s="199"/>
      <c r="AK2259" s="234"/>
      <c r="AO2259" s="177"/>
      <c r="AP2259" s="201"/>
      <c r="AR2259" s="233"/>
    </row>
    <row r="2260" spans="4:44" s="181" customFormat="1">
      <c r="D2260" s="197"/>
      <c r="G2260" s="199"/>
      <c r="K2260" s="197"/>
      <c r="N2260" s="199"/>
      <c r="P2260" s="207"/>
      <c r="S2260" s="207"/>
      <c r="U2260" s="236"/>
      <c r="Z2260" s="197"/>
      <c r="AB2260" s="197"/>
      <c r="AD2260" s="197"/>
      <c r="AF2260" s="197"/>
      <c r="AH2260" s="197"/>
      <c r="AI2260" s="199"/>
      <c r="AK2260" s="234"/>
      <c r="AO2260" s="177"/>
      <c r="AP2260" s="201"/>
      <c r="AR2260" s="233"/>
    </row>
    <row r="2261" spans="4:44" s="181" customFormat="1">
      <c r="D2261" s="197"/>
      <c r="G2261" s="199"/>
      <c r="K2261" s="197"/>
      <c r="N2261" s="199"/>
      <c r="P2261" s="207"/>
      <c r="S2261" s="207"/>
      <c r="U2261" s="236"/>
      <c r="Z2261" s="197"/>
      <c r="AB2261" s="197"/>
      <c r="AD2261" s="197"/>
      <c r="AF2261" s="197"/>
      <c r="AH2261" s="197"/>
      <c r="AI2261" s="199"/>
      <c r="AK2261" s="234"/>
      <c r="AO2261" s="177"/>
      <c r="AP2261" s="201"/>
      <c r="AR2261" s="233"/>
    </row>
    <row r="2262" spans="4:44" s="181" customFormat="1">
      <c r="D2262" s="197"/>
      <c r="G2262" s="199"/>
      <c r="K2262" s="197"/>
      <c r="N2262" s="199"/>
      <c r="P2262" s="207"/>
      <c r="S2262" s="207"/>
      <c r="U2262" s="236"/>
      <c r="Z2262" s="197"/>
      <c r="AB2262" s="197"/>
      <c r="AD2262" s="197"/>
      <c r="AF2262" s="197"/>
      <c r="AH2262" s="197"/>
      <c r="AI2262" s="199"/>
      <c r="AK2262" s="234"/>
      <c r="AO2262" s="177"/>
      <c r="AP2262" s="201"/>
      <c r="AR2262" s="233"/>
    </row>
    <row r="2263" spans="4:44" s="181" customFormat="1">
      <c r="D2263" s="197"/>
      <c r="G2263" s="199"/>
      <c r="K2263" s="197"/>
      <c r="N2263" s="199"/>
      <c r="P2263" s="207"/>
      <c r="S2263" s="207"/>
      <c r="U2263" s="236"/>
      <c r="Z2263" s="197"/>
      <c r="AB2263" s="197"/>
      <c r="AD2263" s="197"/>
      <c r="AF2263" s="197"/>
      <c r="AH2263" s="197"/>
      <c r="AI2263" s="199"/>
      <c r="AK2263" s="234"/>
      <c r="AO2263" s="177"/>
      <c r="AP2263" s="201"/>
      <c r="AR2263" s="233"/>
    </row>
    <row r="2264" spans="4:44" s="181" customFormat="1">
      <c r="D2264" s="197"/>
      <c r="G2264" s="199"/>
      <c r="K2264" s="197"/>
      <c r="N2264" s="199"/>
      <c r="P2264" s="207"/>
      <c r="S2264" s="207"/>
      <c r="U2264" s="236"/>
      <c r="Z2264" s="197"/>
      <c r="AB2264" s="197"/>
      <c r="AD2264" s="197"/>
      <c r="AF2264" s="197"/>
      <c r="AH2264" s="197"/>
      <c r="AI2264" s="199"/>
      <c r="AK2264" s="234"/>
      <c r="AO2264" s="177"/>
      <c r="AP2264" s="201"/>
      <c r="AR2264" s="233"/>
    </row>
    <row r="2265" spans="4:44" s="181" customFormat="1">
      <c r="D2265" s="197"/>
      <c r="G2265" s="199"/>
      <c r="K2265" s="197"/>
      <c r="N2265" s="199"/>
      <c r="P2265" s="207"/>
      <c r="S2265" s="207"/>
      <c r="U2265" s="236"/>
      <c r="Z2265" s="197"/>
      <c r="AB2265" s="197"/>
      <c r="AD2265" s="197"/>
      <c r="AF2265" s="197"/>
      <c r="AH2265" s="197"/>
      <c r="AI2265" s="199"/>
      <c r="AK2265" s="234"/>
      <c r="AO2265" s="177"/>
      <c r="AP2265" s="201"/>
      <c r="AR2265" s="233"/>
    </row>
    <row r="2266" spans="4:44" s="181" customFormat="1">
      <c r="D2266" s="197"/>
      <c r="G2266" s="199"/>
      <c r="K2266" s="197"/>
      <c r="N2266" s="199"/>
      <c r="P2266" s="207"/>
      <c r="S2266" s="207"/>
      <c r="U2266" s="236"/>
      <c r="Z2266" s="197"/>
      <c r="AB2266" s="197"/>
      <c r="AD2266" s="197"/>
      <c r="AF2266" s="197"/>
      <c r="AH2266" s="197"/>
      <c r="AI2266" s="199"/>
      <c r="AK2266" s="234"/>
      <c r="AO2266" s="177"/>
      <c r="AP2266" s="201"/>
      <c r="AR2266" s="233"/>
    </row>
    <row r="2267" spans="4:44" s="181" customFormat="1">
      <c r="D2267" s="197"/>
      <c r="G2267" s="199"/>
      <c r="K2267" s="197"/>
      <c r="N2267" s="199"/>
      <c r="P2267" s="207"/>
      <c r="S2267" s="207"/>
      <c r="U2267" s="236"/>
      <c r="Z2267" s="197"/>
      <c r="AB2267" s="197"/>
      <c r="AD2267" s="197"/>
      <c r="AF2267" s="197"/>
      <c r="AH2267" s="197"/>
      <c r="AI2267" s="199"/>
      <c r="AK2267" s="234"/>
      <c r="AO2267" s="177"/>
      <c r="AP2267" s="201"/>
      <c r="AR2267" s="233"/>
    </row>
    <row r="2268" spans="4:44" s="181" customFormat="1">
      <c r="D2268" s="197"/>
      <c r="G2268" s="199"/>
      <c r="K2268" s="197"/>
      <c r="N2268" s="199"/>
      <c r="P2268" s="207"/>
      <c r="S2268" s="207"/>
      <c r="U2268" s="236"/>
      <c r="Z2268" s="197"/>
      <c r="AB2268" s="197"/>
      <c r="AD2268" s="197"/>
      <c r="AF2268" s="197"/>
      <c r="AH2268" s="197"/>
      <c r="AI2268" s="199"/>
      <c r="AK2268" s="234"/>
      <c r="AO2268" s="177"/>
      <c r="AP2268" s="201"/>
      <c r="AR2268" s="233"/>
    </row>
    <row r="2269" spans="4:44" s="181" customFormat="1">
      <c r="D2269" s="197"/>
      <c r="G2269" s="199"/>
      <c r="K2269" s="197"/>
      <c r="N2269" s="199"/>
      <c r="P2269" s="207"/>
      <c r="S2269" s="207"/>
      <c r="U2269" s="236"/>
      <c r="Z2269" s="197"/>
      <c r="AB2269" s="197"/>
      <c r="AD2269" s="197"/>
      <c r="AF2269" s="197"/>
      <c r="AH2269" s="197"/>
      <c r="AI2269" s="199"/>
      <c r="AK2269" s="234"/>
      <c r="AO2269" s="177"/>
      <c r="AP2269" s="201"/>
      <c r="AR2269" s="233"/>
    </row>
    <row r="2270" spans="4:44" s="181" customFormat="1">
      <c r="D2270" s="197"/>
      <c r="G2270" s="199"/>
      <c r="K2270" s="197"/>
      <c r="N2270" s="199"/>
      <c r="P2270" s="207"/>
      <c r="S2270" s="207"/>
      <c r="U2270" s="236"/>
      <c r="Z2270" s="197"/>
      <c r="AB2270" s="197"/>
      <c r="AD2270" s="197"/>
      <c r="AF2270" s="197"/>
      <c r="AH2270" s="197"/>
      <c r="AI2270" s="199"/>
      <c r="AK2270" s="234"/>
      <c r="AO2270" s="177"/>
      <c r="AP2270" s="201"/>
      <c r="AR2270" s="233"/>
    </row>
    <row r="2271" spans="4:44" s="181" customFormat="1">
      <c r="D2271" s="197"/>
      <c r="G2271" s="199"/>
      <c r="K2271" s="197"/>
      <c r="N2271" s="199"/>
      <c r="P2271" s="207"/>
      <c r="S2271" s="207"/>
      <c r="U2271" s="236"/>
      <c r="Z2271" s="197"/>
      <c r="AB2271" s="197"/>
      <c r="AD2271" s="197"/>
      <c r="AF2271" s="197"/>
      <c r="AH2271" s="197"/>
      <c r="AI2271" s="199"/>
      <c r="AK2271" s="234"/>
      <c r="AO2271" s="177"/>
      <c r="AP2271" s="201"/>
      <c r="AR2271" s="233"/>
    </row>
    <row r="2272" spans="4:44" s="181" customFormat="1">
      <c r="D2272" s="197"/>
      <c r="G2272" s="199"/>
      <c r="K2272" s="197"/>
      <c r="N2272" s="199"/>
      <c r="P2272" s="207"/>
      <c r="S2272" s="207"/>
      <c r="U2272" s="236"/>
      <c r="Z2272" s="197"/>
      <c r="AB2272" s="197"/>
      <c r="AD2272" s="197"/>
      <c r="AF2272" s="197"/>
      <c r="AH2272" s="197"/>
      <c r="AI2272" s="199"/>
      <c r="AK2272" s="234"/>
      <c r="AO2272" s="177"/>
      <c r="AP2272" s="201"/>
      <c r="AR2272" s="233"/>
    </row>
    <row r="2273" spans="4:44" s="181" customFormat="1">
      <c r="D2273" s="197"/>
      <c r="G2273" s="199"/>
      <c r="K2273" s="197"/>
      <c r="N2273" s="199"/>
      <c r="P2273" s="207"/>
      <c r="S2273" s="207"/>
      <c r="U2273" s="236"/>
      <c r="Z2273" s="197"/>
      <c r="AB2273" s="197"/>
      <c r="AD2273" s="197"/>
      <c r="AF2273" s="197"/>
      <c r="AH2273" s="197"/>
      <c r="AI2273" s="199"/>
      <c r="AK2273" s="234"/>
      <c r="AO2273" s="177"/>
      <c r="AP2273" s="201"/>
      <c r="AR2273" s="233"/>
    </row>
    <row r="2274" spans="4:44" s="181" customFormat="1">
      <c r="D2274" s="197"/>
      <c r="G2274" s="199"/>
      <c r="K2274" s="197"/>
      <c r="N2274" s="199"/>
      <c r="P2274" s="207"/>
      <c r="S2274" s="207"/>
      <c r="U2274" s="236"/>
      <c r="Z2274" s="197"/>
      <c r="AB2274" s="197"/>
      <c r="AD2274" s="197"/>
      <c r="AF2274" s="197"/>
      <c r="AH2274" s="197"/>
      <c r="AI2274" s="199"/>
      <c r="AK2274" s="234"/>
      <c r="AO2274" s="177"/>
      <c r="AP2274" s="201"/>
      <c r="AR2274" s="233"/>
    </row>
    <row r="2275" spans="4:44" s="181" customFormat="1">
      <c r="D2275" s="197"/>
      <c r="G2275" s="199"/>
      <c r="K2275" s="197"/>
      <c r="N2275" s="199"/>
      <c r="P2275" s="207"/>
      <c r="S2275" s="207"/>
      <c r="U2275" s="236"/>
      <c r="Z2275" s="197"/>
      <c r="AB2275" s="197"/>
      <c r="AD2275" s="197"/>
      <c r="AF2275" s="197"/>
      <c r="AH2275" s="197"/>
      <c r="AI2275" s="199"/>
      <c r="AK2275" s="234"/>
      <c r="AO2275" s="177"/>
      <c r="AP2275" s="201"/>
      <c r="AR2275" s="233"/>
    </row>
    <row r="2276" spans="4:44" s="181" customFormat="1">
      <c r="D2276" s="197"/>
      <c r="G2276" s="199"/>
      <c r="K2276" s="197"/>
      <c r="N2276" s="199"/>
      <c r="P2276" s="207"/>
      <c r="S2276" s="207"/>
      <c r="U2276" s="236"/>
      <c r="Z2276" s="197"/>
      <c r="AB2276" s="197"/>
      <c r="AD2276" s="197"/>
      <c r="AF2276" s="197"/>
      <c r="AH2276" s="197"/>
      <c r="AI2276" s="199"/>
      <c r="AK2276" s="234"/>
      <c r="AO2276" s="177"/>
      <c r="AP2276" s="201"/>
      <c r="AR2276" s="233"/>
    </row>
    <row r="2277" spans="4:44" s="181" customFormat="1">
      <c r="D2277" s="197"/>
      <c r="G2277" s="199"/>
      <c r="K2277" s="197"/>
      <c r="N2277" s="199"/>
      <c r="P2277" s="207"/>
      <c r="S2277" s="207"/>
      <c r="U2277" s="236"/>
      <c r="Z2277" s="197"/>
      <c r="AB2277" s="197"/>
      <c r="AD2277" s="197"/>
      <c r="AF2277" s="197"/>
      <c r="AH2277" s="197"/>
      <c r="AI2277" s="199"/>
      <c r="AK2277" s="234"/>
      <c r="AO2277" s="177"/>
      <c r="AP2277" s="201"/>
      <c r="AR2277" s="233"/>
    </row>
    <row r="2278" spans="4:44" s="181" customFormat="1">
      <c r="D2278" s="197"/>
      <c r="G2278" s="199"/>
      <c r="K2278" s="197"/>
      <c r="N2278" s="199"/>
      <c r="P2278" s="207"/>
      <c r="S2278" s="207"/>
      <c r="U2278" s="236"/>
      <c r="Z2278" s="197"/>
      <c r="AB2278" s="197"/>
      <c r="AD2278" s="197"/>
      <c r="AF2278" s="197"/>
      <c r="AH2278" s="197"/>
      <c r="AI2278" s="199"/>
      <c r="AK2278" s="234"/>
      <c r="AO2278" s="177"/>
      <c r="AP2278" s="201"/>
      <c r="AR2278" s="233"/>
    </row>
    <row r="2279" spans="4:44" s="181" customFormat="1">
      <c r="D2279" s="197"/>
      <c r="G2279" s="199"/>
      <c r="K2279" s="197"/>
      <c r="N2279" s="199"/>
      <c r="P2279" s="207"/>
      <c r="S2279" s="207"/>
      <c r="U2279" s="236"/>
      <c r="Z2279" s="197"/>
      <c r="AB2279" s="197"/>
      <c r="AD2279" s="197"/>
      <c r="AF2279" s="197"/>
      <c r="AH2279" s="197"/>
      <c r="AI2279" s="199"/>
      <c r="AK2279" s="234"/>
      <c r="AO2279" s="177"/>
      <c r="AP2279" s="201"/>
      <c r="AR2279" s="233"/>
    </row>
    <row r="2280" spans="4:44" s="181" customFormat="1">
      <c r="D2280" s="197"/>
      <c r="G2280" s="199"/>
      <c r="K2280" s="197"/>
      <c r="N2280" s="199"/>
      <c r="P2280" s="207"/>
      <c r="S2280" s="207"/>
      <c r="U2280" s="236"/>
      <c r="Z2280" s="197"/>
      <c r="AB2280" s="197"/>
      <c r="AD2280" s="197"/>
      <c r="AF2280" s="197"/>
      <c r="AH2280" s="197"/>
      <c r="AI2280" s="199"/>
      <c r="AK2280" s="234"/>
      <c r="AO2280" s="177"/>
      <c r="AP2280" s="201"/>
      <c r="AR2280" s="233"/>
    </row>
    <row r="2281" spans="4:44" s="181" customFormat="1">
      <c r="D2281" s="197"/>
      <c r="G2281" s="199"/>
      <c r="K2281" s="197"/>
      <c r="N2281" s="199"/>
      <c r="P2281" s="207"/>
      <c r="S2281" s="207"/>
      <c r="U2281" s="236"/>
      <c r="Z2281" s="197"/>
      <c r="AB2281" s="197"/>
      <c r="AD2281" s="197"/>
      <c r="AF2281" s="197"/>
      <c r="AH2281" s="197"/>
      <c r="AI2281" s="199"/>
      <c r="AK2281" s="234"/>
      <c r="AO2281" s="177"/>
      <c r="AP2281" s="201"/>
      <c r="AR2281" s="233"/>
    </row>
    <row r="2282" spans="4:44" s="181" customFormat="1">
      <c r="D2282" s="197"/>
      <c r="G2282" s="199"/>
      <c r="K2282" s="197"/>
      <c r="N2282" s="199"/>
      <c r="P2282" s="207"/>
      <c r="S2282" s="207"/>
      <c r="U2282" s="236"/>
      <c r="Z2282" s="197"/>
      <c r="AB2282" s="197"/>
      <c r="AD2282" s="197"/>
      <c r="AF2282" s="197"/>
      <c r="AH2282" s="197"/>
      <c r="AI2282" s="199"/>
      <c r="AK2282" s="234"/>
      <c r="AO2282" s="177"/>
      <c r="AP2282" s="201"/>
      <c r="AR2282" s="233"/>
    </row>
    <row r="2283" spans="4:44" s="181" customFormat="1">
      <c r="D2283" s="197"/>
      <c r="G2283" s="199"/>
      <c r="K2283" s="197"/>
      <c r="N2283" s="199"/>
      <c r="P2283" s="207"/>
      <c r="S2283" s="207"/>
      <c r="U2283" s="236"/>
      <c r="Z2283" s="197"/>
      <c r="AB2283" s="197"/>
      <c r="AD2283" s="197"/>
      <c r="AF2283" s="197"/>
      <c r="AH2283" s="197"/>
      <c r="AI2283" s="199"/>
      <c r="AK2283" s="234"/>
      <c r="AO2283" s="177"/>
      <c r="AP2283" s="201"/>
      <c r="AR2283" s="233"/>
    </row>
    <row r="2284" spans="4:44" s="181" customFormat="1">
      <c r="D2284" s="197"/>
      <c r="G2284" s="199"/>
      <c r="K2284" s="197"/>
      <c r="N2284" s="199"/>
      <c r="P2284" s="207"/>
      <c r="S2284" s="207"/>
      <c r="U2284" s="236"/>
      <c r="Z2284" s="197"/>
      <c r="AB2284" s="197"/>
      <c r="AD2284" s="197"/>
      <c r="AF2284" s="197"/>
      <c r="AH2284" s="197"/>
      <c r="AI2284" s="199"/>
      <c r="AK2284" s="234"/>
      <c r="AO2284" s="177"/>
      <c r="AP2284" s="201"/>
      <c r="AR2284" s="233"/>
    </row>
    <row r="2285" spans="4:44" s="181" customFormat="1">
      <c r="D2285" s="197"/>
      <c r="G2285" s="199"/>
      <c r="K2285" s="197"/>
      <c r="N2285" s="199"/>
      <c r="P2285" s="207"/>
      <c r="S2285" s="207"/>
      <c r="U2285" s="236"/>
      <c r="Z2285" s="197"/>
      <c r="AB2285" s="197"/>
      <c r="AD2285" s="197"/>
      <c r="AF2285" s="197"/>
      <c r="AH2285" s="197"/>
      <c r="AI2285" s="199"/>
      <c r="AK2285" s="234"/>
      <c r="AO2285" s="177"/>
      <c r="AP2285" s="201"/>
      <c r="AR2285" s="233"/>
    </row>
    <row r="2286" spans="4:44" s="181" customFormat="1">
      <c r="D2286" s="197"/>
      <c r="G2286" s="199"/>
      <c r="K2286" s="197"/>
      <c r="N2286" s="199"/>
      <c r="P2286" s="207"/>
      <c r="S2286" s="207"/>
      <c r="U2286" s="236"/>
      <c r="Z2286" s="197"/>
      <c r="AB2286" s="197"/>
      <c r="AD2286" s="197"/>
      <c r="AF2286" s="197"/>
      <c r="AH2286" s="197"/>
      <c r="AI2286" s="199"/>
      <c r="AK2286" s="234"/>
      <c r="AO2286" s="177"/>
      <c r="AP2286" s="201"/>
      <c r="AR2286" s="233"/>
    </row>
    <row r="2287" spans="4:44" s="181" customFormat="1">
      <c r="D2287" s="197"/>
      <c r="G2287" s="199"/>
      <c r="K2287" s="197"/>
      <c r="N2287" s="199"/>
      <c r="P2287" s="207"/>
      <c r="S2287" s="207"/>
      <c r="U2287" s="236"/>
      <c r="Z2287" s="197"/>
      <c r="AB2287" s="197"/>
      <c r="AD2287" s="197"/>
      <c r="AF2287" s="197"/>
      <c r="AH2287" s="197"/>
      <c r="AI2287" s="199"/>
      <c r="AK2287" s="234"/>
      <c r="AO2287" s="177"/>
      <c r="AP2287" s="201"/>
      <c r="AR2287" s="233"/>
    </row>
    <row r="2288" spans="4:44" s="181" customFormat="1">
      <c r="D2288" s="197"/>
      <c r="G2288" s="199"/>
      <c r="K2288" s="197"/>
      <c r="N2288" s="199"/>
      <c r="P2288" s="207"/>
      <c r="S2288" s="207"/>
      <c r="U2288" s="236"/>
      <c r="Z2288" s="197"/>
      <c r="AB2288" s="197"/>
      <c r="AD2288" s="197"/>
      <c r="AF2288" s="197"/>
      <c r="AH2288" s="197"/>
      <c r="AI2288" s="199"/>
      <c r="AK2288" s="234"/>
      <c r="AO2288" s="177"/>
      <c r="AP2288" s="201"/>
      <c r="AR2288" s="233"/>
    </row>
    <row r="2289" spans="4:44" s="181" customFormat="1">
      <c r="D2289" s="197"/>
      <c r="G2289" s="199"/>
      <c r="K2289" s="197"/>
      <c r="N2289" s="199"/>
      <c r="P2289" s="207"/>
      <c r="S2289" s="207"/>
      <c r="U2289" s="236"/>
      <c r="Z2289" s="197"/>
      <c r="AB2289" s="197"/>
      <c r="AD2289" s="197"/>
      <c r="AF2289" s="197"/>
      <c r="AH2289" s="197"/>
      <c r="AI2289" s="199"/>
      <c r="AK2289" s="234"/>
      <c r="AO2289" s="177"/>
      <c r="AP2289" s="201"/>
      <c r="AR2289" s="233"/>
    </row>
    <row r="2290" spans="4:44" s="181" customFormat="1">
      <c r="D2290" s="197"/>
      <c r="G2290" s="199"/>
      <c r="K2290" s="197"/>
      <c r="N2290" s="199"/>
      <c r="P2290" s="207"/>
      <c r="S2290" s="207"/>
      <c r="U2290" s="236"/>
      <c r="Z2290" s="197"/>
      <c r="AB2290" s="197"/>
      <c r="AD2290" s="197"/>
      <c r="AF2290" s="197"/>
      <c r="AH2290" s="197"/>
      <c r="AI2290" s="199"/>
      <c r="AK2290" s="234"/>
      <c r="AO2290" s="177"/>
      <c r="AP2290" s="201"/>
      <c r="AR2290" s="233"/>
    </row>
    <row r="2291" spans="4:44" s="181" customFormat="1">
      <c r="D2291" s="197"/>
      <c r="G2291" s="199"/>
      <c r="K2291" s="197"/>
      <c r="N2291" s="199"/>
      <c r="P2291" s="207"/>
      <c r="S2291" s="207"/>
      <c r="U2291" s="236"/>
      <c r="Z2291" s="197"/>
      <c r="AB2291" s="197"/>
      <c r="AD2291" s="197"/>
      <c r="AF2291" s="197"/>
      <c r="AH2291" s="197"/>
      <c r="AI2291" s="199"/>
      <c r="AK2291" s="234"/>
      <c r="AO2291" s="177"/>
      <c r="AP2291" s="201"/>
      <c r="AR2291" s="233"/>
    </row>
    <row r="2292" spans="4:44" s="181" customFormat="1">
      <c r="D2292" s="197"/>
      <c r="G2292" s="199"/>
      <c r="K2292" s="197"/>
      <c r="N2292" s="199"/>
      <c r="P2292" s="207"/>
      <c r="S2292" s="207"/>
      <c r="U2292" s="236"/>
      <c r="Z2292" s="197"/>
      <c r="AB2292" s="197"/>
      <c r="AD2292" s="197"/>
      <c r="AF2292" s="197"/>
      <c r="AH2292" s="197"/>
      <c r="AI2292" s="199"/>
      <c r="AK2292" s="234"/>
      <c r="AO2292" s="177"/>
      <c r="AP2292" s="201"/>
      <c r="AR2292" s="233"/>
    </row>
    <row r="2293" spans="4:44" s="181" customFormat="1">
      <c r="D2293" s="197"/>
      <c r="G2293" s="199"/>
      <c r="K2293" s="197"/>
      <c r="N2293" s="199"/>
      <c r="P2293" s="207"/>
      <c r="S2293" s="207"/>
      <c r="U2293" s="236"/>
      <c r="Z2293" s="197"/>
      <c r="AB2293" s="197"/>
      <c r="AD2293" s="197"/>
      <c r="AF2293" s="197"/>
      <c r="AH2293" s="197"/>
      <c r="AI2293" s="199"/>
      <c r="AK2293" s="234"/>
      <c r="AO2293" s="177"/>
      <c r="AP2293" s="201"/>
      <c r="AR2293" s="233"/>
    </row>
    <row r="2294" spans="4:44" s="181" customFormat="1">
      <c r="D2294" s="197"/>
      <c r="G2294" s="199"/>
      <c r="K2294" s="197"/>
      <c r="N2294" s="199"/>
      <c r="P2294" s="207"/>
      <c r="S2294" s="207"/>
      <c r="U2294" s="236"/>
      <c r="Z2294" s="197"/>
      <c r="AB2294" s="197"/>
      <c r="AD2294" s="197"/>
      <c r="AF2294" s="197"/>
      <c r="AH2294" s="197"/>
      <c r="AI2294" s="199"/>
      <c r="AK2294" s="234"/>
      <c r="AO2294" s="177"/>
      <c r="AP2294" s="201"/>
      <c r="AR2294" s="233"/>
    </row>
    <row r="2295" spans="4:44" s="181" customFormat="1">
      <c r="D2295" s="197"/>
      <c r="G2295" s="199"/>
      <c r="K2295" s="197"/>
      <c r="N2295" s="199"/>
      <c r="P2295" s="207"/>
      <c r="S2295" s="207"/>
      <c r="U2295" s="236"/>
      <c r="Z2295" s="197"/>
      <c r="AB2295" s="197"/>
      <c r="AD2295" s="197"/>
      <c r="AF2295" s="197"/>
      <c r="AH2295" s="197"/>
      <c r="AI2295" s="199"/>
      <c r="AK2295" s="234"/>
      <c r="AO2295" s="177"/>
      <c r="AP2295" s="201"/>
      <c r="AR2295" s="233"/>
    </row>
    <row r="2296" spans="4:44" s="181" customFormat="1">
      <c r="D2296" s="197"/>
      <c r="G2296" s="199"/>
      <c r="K2296" s="197"/>
      <c r="N2296" s="199"/>
      <c r="P2296" s="207"/>
      <c r="S2296" s="207"/>
      <c r="U2296" s="236"/>
      <c r="Z2296" s="197"/>
      <c r="AB2296" s="197"/>
      <c r="AD2296" s="197"/>
      <c r="AF2296" s="197"/>
      <c r="AH2296" s="197"/>
      <c r="AI2296" s="199"/>
      <c r="AK2296" s="234"/>
      <c r="AO2296" s="177"/>
      <c r="AP2296" s="201"/>
      <c r="AR2296" s="233"/>
    </row>
    <row r="2297" spans="4:44" s="181" customFormat="1">
      <c r="D2297" s="197"/>
      <c r="G2297" s="199"/>
      <c r="K2297" s="197"/>
      <c r="N2297" s="199"/>
      <c r="P2297" s="207"/>
      <c r="S2297" s="207"/>
      <c r="U2297" s="236"/>
      <c r="Z2297" s="197"/>
      <c r="AB2297" s="197"/>
      <c r="AD2297" s="197"/>
      <c r="AF2297" s="197"/>
      <c r="AH2297" s="197"/>
      <c r="AI2297" s="199"/>
      <c r="AK2297" s="234"/>
      <c r="AO2297" s="177"/>
      <c r="AP2297" s="201"/>
      <c r="AR2297" s="233"/>
    </row>
    <row r="2298" spans="4:44" s="181" customFormat="1">
      <c r="D2298" s="197"/>
      <c r="G2298" s="199"/>
      <c r="K2298" s="197"/>
      <c r="N2298" s="199"/>
      <c r="P2298" s="207"/>
      <c r="S2298" s="207"/>
      <c r="U2298" s="236"/>
      <c r="Z2298" s="197"/>
      <c r="AB2298" s="197"/>
      <c r="AD2298" s="197"/>
      <c r="AF2298" s="197"/>
      <c r="AH2298" s="197"/>
      <c r="AI2298" s="199"/>
      <c r="AK2298" s="234"/>
      <c r="AO2298" s="177"/>
      <c r="AP2298" s="201"/>
      <c r="AR2298" s="233"/>
    </row>
    <row r="2299" spans="4:44" s="181" customFormat="1">
      <c r="D2299" s="197"/>
      <c r="G2299" s="199"/>
      <c r="K2299" s="197"/>
      <c r="N2299" s="199"/>
      <c r="P2299" s="207"/>
      <c r="S2299" s="207"/>
      <c r="U2299" s="236"/>
      <c r="Z2299" s="197"/>
      <c r="AB2299" s="197"/>
      <c r="AD2299" s="197"/>
      <c r="AF2299" s="197"/>
      <c r="AH2299" s="197"/>
      <c r="AI2299" s="199"/>
      <c r="AK2299" s="234"/>
      <c r="AO2299" s="177"/>
      <c r="AP2299" s="201"/>
      <c r="AR2299" s="233"/>
    </row>
    <row r="2300" spans="4:44" s="181" customFormat="1">
      <c r="D2300" s="197"/>
      <c r="G2300" s="199"/>
      <c r="K2300" s="197"/>
      <c r="N2300" s="199"/>
      <c r="P2300" s="207"/>
      <c r="S2300" s="207"/>
      <c r="U2300" s="236"/>
      <c r="Z2300" s="197"/>
      <c r="AB2300" s="197"/>
      <c r="AD2300" s="197"/>
      <c r="AF2300" s="197"/>
      <c r="AH2300" s="197"/>
      <c r="AI2300" s="199"/>
      <c r="AK2300" s="234"/>
      <c r="AO2300" s="177"/>
      <c r="AP2300" s="201"/>
      <c r="AR2300" s="233"/>
    </row>
    <row r="2301" spans="4:44" s="181" customFormat="1">
      <c r="D2301" s="197"/>
      <c r="G2301" s="199"/>
      <c r="K2301" s="197"/>
      <c r="N2301" s="199"/>
      <c r="P2301" s="207"/>
      <c r="S2301" s="207"/>
      <c r="U2301" s="236"/>
      <c r="Z2301" s="197"/>
      <c r="AB2301" s="197"/>
      <c r="AD2301" s="197"/>
      <c r="AF2301" s="197"/>
      <c r="AH2301" s="197"/>
      <c r="AI2301" s="199"/>
      <c r="AK2301" s="234"/>
      <c r="AO2301" s="177"/>
      <c r="AP2301" s="201"/>
      <c r="AR2301" s="233"/>
    </row>
    <row r="2302" spans="4:44" s="181" customFormat="1">
      <c r="D2302" s="197"/>
      <c r="G2302" s="199"/>
      <c r="K2302" s="197"/>
      <c r="N2302" s="199"/>
      <c r="P2302" s="207"/>
      <c r="S2302" s="207"/>
      <c r="U2302" s="236"/>
      <c r="Z2302" s="197"/>
      <c r="AB2302" s="197"/>
      <c r="AD2302" s="197"/>
      <c r="AF2302" s="197"/>
      <c r="AH2302" s="197"/>
      <c r="AI2302" s="199"/>
      <c r="AK2302" s="234"/>
      <c r="AO2302" s="177"/>
      <c r="AP2302" s="201"/>
      <c r="AR2302" s="233"/>
    </row>
    <row r="2303" spans="4:44" s="181" customFormat="1">
      <c r="D2303" s="197"/>
      <c r="G2303" s="199"/>
      <c r="K2303" s="197"/>
      <c r="N2303" s="199"/>
      <c r="P2303" s="207"/>
      <c r="S2303" s="207"/>
      <c r="U2303" s="236"/>
      <c r="Z2303" s="197"/>
      <c r="AB2303" s="197"/>
      <c r="AD2303" s="197"/>
      <c r="AF2303" s="197"/>
      <c r="AH2303" s="197"/>
      <c r="AI2303" s="199"/>
      <c r="AK2303" s="234"/>
      <c r="AO2303" s="177"/>
      <c r="AP2303" s="201"/>
      <c r="AR2303" s="233"/>
    </row>
    <row r="2304" spans="4:44" s="181" customFormat="1">
      <c r="D2304" s="197"/>
      <c r="G2304" s="199"/>
      <c r="K2304" s="197"/>
      <c r="N2304" s="199"/>
      <c r="P2304" s="207"/>
      <c r="S2304" s="207"/>
      <c r="U2304" s="236"/>
      <c r="Z2304" s="197"/>
      <c r="AB2304" s="197"/>
      <c r="AD2304" s="197"/>
      <c r="AF2304" s="197"/>
      <c r="AH2304" s="197"/>
      <c r="AI2304" s="199"/>
      <c r="AK2304" s="234"/>
      <c r="AO2304" s="177"/>
      <c r="AP2304" s="201"/>
      <c r="AR2304" s="233"/>
    </row>
    <row r="2305" spans="4:44" s="181" customFormat="1">
      <c r="D2305" s="197"/>
      <c r="G2305" s="199"/>
      <c r="K2305" s="197"/>
      <c r="N2305" s="199"/>
      <c r="P2305" s="207"/>
      <c r="S2305" s="207"/>
      <c r="U2305" s="236"/>
      <c r="Z2305" s="197"/>
      <c r="AB2305" s="197"/>
      <c r="AD2305" s="197"/>
      <c r="AF2305" s="197"/>
      <c r="AH2305" s="197"/>
      <c r="AI2305" s="199"/>
      <c r="AK2305" s="234"/>
      <c r="AO2305" s="177"/>
      <c r="AP2305" s="201"/>
      <c r="AR2305" s="233"/>
    </row>
    <row r="2306" spans="4:44" s="181" customFormat="1">
      <c r="D2306" s="197"/>
      <c r="G2306" s="199"/>
      <c r="K2306" s="197"/>
      <c r="N2306" s="199"/>
      <c r="P2306" s="207"/>
      <c r="S2306" s="207"/>
      <c r="U2306" s="236"/>
      <c r="Z2306" s="197"/>
      <c r="AB2306" s="197"/>
      <c r="AD2306" s="197"/>
      <c r="AF2306" s="197"/>
      <c r="AH2306" s="197"/>
      <c r="AI2306" s="199"/>
      <c r="AK2306" s="234"/>
      <c r="AO2306" s="177"/>
      <c r="AP2306" s="201"/>
      <c r="AR2306" s="233"/>
    </row>
    <row r="2307" spans="4:44" s="181" customFormat="1">
      <c r="D2307" s="197"/>
      <c r="G2307" s="199"/>
      <c r="K2307" s="197"/>
      <c r="N2307" s="199"/>
      <c r="P2307" s="207"/>
      <c r="S2307" s="207"/>
      <c r="U2307" s="236"/>
      <c r="Z2307" s="197"/>
      <c r="AB2307" s="197"/>
      <c r="AD2307" s="197"/>
      <c r="AF2307" s="197"/>
      <c r="AH2307" s="197"/>
      <c r="AI2307" s="199"/>
      <c r="AK2307" s="234"/>
      <c r="AO2307" s="177"/>
      <c r="AP2307" s="201"/>
      <c r="AR2307" s="233"/>
    </row>
    <row r="2308" spans="4:44" s="181" customFormat="1">
      <c r="D2308" s="197"/>
      <c r="G2308" s="199"/>
      <c r="K2308" s="197"/>
      <c r="N2308" s="199"/>
      <c r="P2308" s="207"/>
      <c r="S2308" s="207"/>
      <c r="U2308" s="236"/>
      <c r="Z2308" s="197"/>
      <c r="AB2308" s="197"/>
      <c r="AD2308" s="197"/>
      <c r="AF2308" s="197"/>
      <c r="AH2308" s="197"/>
      <c r="AI2308" s="199"/>
      <c r="AK2308" s="234"/>
      <c r="AO2308" s="177"/>
      <c r="AP2308" s="201"/>
      <c r="AR2308" s="233"/>
    </row>
    <row r="2309" spans="4:44" s="181" customFormat="1">
      <c r="D2309" s="197"/>
      <c r="G2309" s="199"/>
      <c r="K2309" s="197"/>
      <c r="N2309" s="199"/>
      <c r="P2309" s="207"/>
      <c r="S2309" s="207"/>
      <c r="U2309" s="236"/>
      <c r="Z2309" s="197"/>
      <c r="AB2309" s="197"/>
      <c r="AD2309" s="197"/>
      <c r="AF2309" s="197"/>
      <c r="AH2309" s="197"/>
      <c r="AI2309" s="199"/>
      <c r="AK2309" s="234"/>
      <c r="AO2309" s="177"/>
      <c r="AP2309" s="201"/>
      <c r="AR2309" s="233"/>
    </row>
    <row r="2310" spans="4:44" s="181" customFormat="1">
      <c r="D2310" s="197"/>
      <c r="G2310" s="199"/>
      <c r="K2310" s="197"/>
      <c r="N2310" s="199"/>
      <c r="P2310" s="207"/>
      <c r="S2310" s="207"/>
      <c r="U2310" s="236"/>
      <c r="Z2310" s="197"/>
      <c r="AB2310" s="197"/>
      <c r="AD2310" s="197"/>
      <c r="AF2310" s="197"/>
      <c r="AH2310" s="197"/>
      <c r="AI2310" s="199"/>
      <c r="AK2310" s="234"/>
      <c r="AO2310" s="177"/>
      <c r="AP2310" s="201"/>
      <c r="AR2310" s="233"/>
    </row>
    <row r="2311" spans="4:44" s="181" customFormat="1">
      <c r="D2311" s="197"/>
      <c r="G2311" s="199"/>
      <c r="K2311" s="197"/>
      <c r="N2311" s="199"/>
      <c r="P2311" s="207"/>
      <c r="S2311" s="207"/>
      <c r="U2311" s="236"/>
      <c r="Z2311" s="197"/>
      <c r="AB2311" s="197"/>
      <c r="AD2311" s="197"/>
      <c r="AF2311" s="197"/>
      <c r="AH2311" s="197"/>
      <c r="AI2311" s="199"/>
      <c r="AK2311" s="234"/>
      <c r="AO2311" s="177"/>
      <c r="AP2311" s="201"/>
      <c r="AR2311" s="233"/>
    </row>
    <row r="2312" spans="4:44" s="181" customFormat="1">
      <c r="D2312" s="197"/>
      <c r="G2312" s="199"/>
      <c r="K2312" s="197"/>
      <c r="N2312" s="199"/>
      <c r="P2312" s="207"/>
      <c r="S2312" s="207"/>
      <c r="U2312" s="236"/>
      <c r="Z2312" s="197"/>
      <c r="AB2312" s="197"/>
      <c r="AD2312" s="197"/>
      <c r="AF2312" s="197"/>
      <c r="AH2312" s="197"/>
      <c r="AI2312" s="199"/>
      <c r="AK2312" s="234"/>
      <c r="AO2312" s="177"/>
      <c r="AP2312" s="201"/>
      <c r="AR2312" s="233"/>
    </row>
    <row r="2313" spans="4:44" s="181" customFormat="1">
      <c r="D2313" s="197"/>
      <c r="G2313" s="199"/>
      <c r="K2313" s="197"/>
      <c r="N2313" s="199"/>
      <c r="P2313" s="207"/>
      <c r="S2313" s="207"/>
      <c r="U2313" s="236"/>
      <c r="Z2313" s="197"/>
      <c r="AB2313" s="197"/>
      <c r="AD2313" s="197"/>
      <c r="AF2313" s="197"/>
      <c r="AH2313" s="197"/>
      <c r="AI2313" s="199"/>
      <c r="AK2313" s="234"/>
      <c r="AO2313" s="177"/>
      <c r="AP2313" s="201"/>
      <c r="AR2313" s="233"/>
    </row>
    <row r="2314" spans="4:44" s="181" customFormat="1">
      <c r="D2314" s="197"/>
      <c r="G2314" s="199"/>
      <c r="K2314" s="197"/>
      <c r="N2314" s="199"/>
      <c r="P2314" s="207"/>
      <c r="S2314" s="207"/>
      <c r="U2314" s="236"/>
      <c r="Z2314" s="197"/>
      <c r="AB2314" s="197"/>
      <c r="AD2314" s="197"/>
      <c r="AF2314" s="197"/>
      <c r="AH2314" s="197"/>
      <c r="AI2314" s="199"/>
      <c r="AK2314" s="234"/>
      <c r="AO2314" s="177"/>
      <c r="AP2314" s="201"/>
      <c r="AR2314" s="233"/>
    </row>
    <row r="2315" spans="4:44" s="181" customFormat="1">
      <c r="D2315" s="197"/>
      <c r="G2315" s="199"/>
      <c r="K2315" s="197"/>
      <c r="N2315" s="199"/>
      <c r="P2315" s="207"/>
      <c r="S2315" s="207"/>
      <c r="U2315" s="236"/>
      <c r="Z2315" s="197"/>
      <c r="AB2315" s="197"/>
      <c r="AD2315" s="197"/>
      <c r="AF2315" s="197"/>
      <c r="AH2315" s="197"/>
      <c r="AI2315" s="199"/>
      <c r="AK2315" s="234"/>
      <c r="AO2315" s="177"/>
      <c r="AP2315" s="201"/>
      <c r="AR2315" s="233"/>
    </row>
    <row r="2316" spans="4:44" s="181" customFormat="1">
      <c r="D2316" s="197"/>
      <c r="G2316" s="199"/>
      <c r="K2316" s="197"/>
      <c r="N2316" s="199"/>
      <c r="P2316" s="207"/>
      <c r="S2316" s="207"/>
      <c r="U2316" s="236"/>
      <c r="Z2316" s="197"/>
      <c r="AB2316" s="197"/>
      <c r="AD2316" s="197"/>
      <c r="AF2316" s="197"/>
      <c r="AH2316" s="197"/>
      <c r="AI2316" s="199"/>
      <c r="AK2316" s="234"/>
      <c r="AO2316" s="177"/>
      <c r="AP2316" s="201"/>
      <c r="AR2316" s="233"/>
    </row>
    <row r="2317" spans="4:44" s="181" customFormat="1">
      <c r="D2317" s="197"/>
      <c r="G2317" s="199"/>
      <c r="K2317" s="197"/>
      <c r="N2317" s="199"/>
      <c r="P2317" s="207"/>
      <c r="S2317" s="207"/>
      <c r="U2317" s="236"/>
      <c r="Z2317" s="197"/>
      <c r="AB2317" s="197"/>
      <c r="AD2317" s="197"/>
      <c r="AF2317" s="197"/>
      <c r="AH2317" s="197"/>
      <c r="AI2317" s="199"/>
      <c r="AK2317" s="234"/>
      <c r="AO2317" s="177"/>
      <c r="AP2317" s="201"/>
      <c r="AR2317" s="233"/>
    </row>
    <row r="2318" spans="4:44" s="181" customFormat="1">
      <c r="D2318" s="197"/>
      <c r="G2318" s="199"/>
      <c r="K2318" s="197"/>
      <c r="N2318" s="199"/>
      <c r="P2318" s="207"/>
      <c r="S2318" s="207"/>
      <c r="U2318" s="236"/>
      <c r="Z2318" s="197"/>
      <c r="AB2318" s="197"/>
      <c r="AD2318" s="197"/>
      <c r="AF2318" s="197"/>
      <c r="AH2318" s="197"/>
      <c r="AI2318" s="199"/>
      <c r="AK2318" s="234"/>
      <c r="AO2318" s="177"/>
      <c r="AP2318" s="201"/>
      <c r="AR2318" s="233"/>
    </row>
    <row r="2319" spans="4:44" s="181" customFormat="1">
      <c r="D2319" s="197"/>
      <c r="G2319" s="199"/>
      <c r="K2319" s="197"/>
      <c r="N2319" s="199"/>
      <c r="P2319" s="207"/>
      <c r="S2319" s="207"/>
      <c r="U2319" s="236"/>
      <c r="Z2319" s="197"/>
      <c r="AB2319" s="197"/>
      <c r="AD2319" s="197"/>
      <c r="AF2319" s="197"/>
      <c r="AH2319" s="197"/>
      <c r="AI2319" s="199"/>
      <c r="AK2319" s="234"/>
      <c r="AO2319" s="177"/>
      <c r="AP2319" s="201"/>
      <c r="AR2319" s="233"/>
    </row>
    <row r="2320" spans="4:44" s="181" customFormat="1">
      <c r="D2320" s="197"/>
      <c r="G2320" s="199"/>
      <c r="K2320" s="197"/>
      <c r="N2320" s="199"/>
      <c r="P2320" s="207"/>
      <c r="S2320" s="207"/>
      <c r="U2320" s="236"/>
      <c r="Z2320" s="197"/>
      <c r="AB2320" s="197"/>
      <c r="AD2320" s="197"/>
      <c r="AF2320" s="197"/>
      <c r="AH2320" s="197"/>
      <c r="AI2320" s="199"/>
      <c r="AK2320" s="234"/>
      <c r="AO2320" s="177"/>
      <c r="AP2320" s="201"/>
      <c r="AR2320" s="233"/>
    </row>
    <row r="2321" spans="4:44" s="181" customFormat="1">
      <c r="D2321" s="197"/>
      <c r="G2321" s="199"/>
      <c r="K2321" s="197"/>
      <c r="N2321" s="199"/>
      <c r="P2321" s="207"/>
      <c r="S2321" s="207"/>
      <c r="U2321" s="236"/>
      <c r="Z2321" s="197"/>
      <c r="AB2321" s="197"/>
      <c r="AD2321" s="197"/>
      <c r="AF2321" s="197"/>
      <c r="AH2321" s="197"/>
      <c r="AI2321" s="199"/>
      <c r="AK2321" s="234"/>
      <c r="AO2321" s="177"/>
      <c r="AP2321" s="201"/>
      <c r="AR2321" s="233"/>
    </row>
    <row r="2322" spans="4:44" s="181" customFormat="1">
      <c r="D2322" s="197"/>
      <c r="G2322" s="199"/>
      <c r="K2322" s="197"/>
      <c r="N2322" s="199"/>
      <c r="P2322" s="207"/>
      <c r="S2322" s="207"/>
      <c r="U2322" s="236"/>
      <c r="Z2322" s="197"/>
      <c r="AB2322" s="197"/>
      <c r="AD2322" s="197"/>
      <c r="AF2322" s="197"/>
      <c r="AH2322" s="197"/>
      <c r="AI2322" s="199"/>
      <c r="AK2322" s="234"/>
      <c r="AO2322" s="177"/>
      <c r="AP2322" s="201"/>
      <c r="AR2322" s="233"/>
    </row>
    <row r="2323" spans="4:44" s="181" customFormat="1">
      <c r="D2323" s="197"/>
      <c r="G2323" s="199"/>
      <c r="K2323" s="197"/>
      <c r="N2323" s="199"/>
      <c r="P2323" s="207"/>
      <c r="S2323" s="207"/>
      <c r="U2323" s="236"/>
      <c r="Z2323" s="197"/>
      <c r="AB2323" s="197"/>
      <c r="AD2323" s="197"/>
      <c r="AF2323" s="197"/>
      <c r="AH2323" s="197"/>
      <c r="AI2323" s="199"/>
      <c r="AK2323" s="234"/>
      <c r="AO2323" s="177"/>
      <c r="AP2323" s="201"/>
      <c r="AR2323" s="233"/>
    </row>
    <row r="2324" spans="4:44" s="181" customFormat="1">
      <c r="D2324" s="197"/>
      <c r="G2324" s="199"/>
      <c r="K2324" s="197"/>
      <c r="N2324" s="199"/>
      <c r="P2324" s="207"/>
      <c r="S2324" s="207"/>
      <c r="U2324" s="236"/>
      <c r="Z2324" s="197"/>
      <c r="AB2324" s="197"/>
      <c r="AD2324" s="197"/>
      <c r="AF2324" s="197"/>
      <c r="AH2324" s="197"/>
      <c r="AI2324" s="199"/>
      <c r="AK2324" s="234"/>
      <c r="AO2324" s="177"/>
      <c r="AP2324" s="201"/>
      <c r="AR2324" s="233"/>
    </row>
    <row r="2325" spans="4:44" s="181" customFormat="1">
      <c r="D2325" s="197"/>
      <c r="G2325" s="199"/>
      <c r="K2325" s="197"/>
      <c r="N2325" s="199"/>
      <c r="P2325" s="207"/>
      <c r="S2325" s="207"/>
      <c r="U2325" s="236"/>
      <c r="Z2325" s="197"/>
      <c r="AB2325" s="197"/>
      <c r="AD2325" s="197"/>
      <c r="AF2325" s="197"/>
      <c r="AH2325" s="197"/>
      <c r="AI2325" s="199"/>
      <c r="AK2325" s="234"/>
      <c r="AO2325" s="177"/>
      <c r="AP2325" s="201"/>
      <c r="AR2325" s="233"/>
    </row>
    <row r="2326" spans="4:44" s="181" customFormat="1">
      <c r="D2326" s="197"/>
      <c r="G2326" s="199"/>
      <c r="K2326" s="197"/>
      <c r="N2326" s="199"/>
      <c r="P2326" s="207"/>
      <c r="S2326" s="207"/>
      <c r="U2326" s="236"/>
      <c r="Z2326" s="197"/>
      <c r="AB2326" s="197"/>
      <c r="AD2326" s="197"/>
      <c r="AF2326" s="197"/>
      <c r="AH2326" s="197"/>
      <c r="AI2326" s="199"/>
      <c r="AK2326" s="234"/>
      <c r="AO2326" s="177"/>
      <c r="AP2326" s="201"/>
      <c r="AR2326" s="233"/>
    </row>
    <row r="2327" spans="4:44" s="181" customFormat="1">
      <c r="D2327" s="197"/>
      <c r="G2327" s="199"/>
      <c r="K2327" s="197"/>
      <c r="N2327" s="199"/>
      <c r="P2327" s="207"/>
      <c r="S2327" s="207"/>
      <c r="U2327" s="236"/>
      <c r="Z2327" s="197"/>
      <c r="AB2327" s="197"/>
      <c r="AD2327" s="197"/>
      <c r="AF2327" s="197"/>
      <c r="AH2327" s="197"/>
      <c r="AI2327" s="199"/>
      <c r="AK2327" s="234"/>
      <c r="AO2327" s="177"/>
      <c r="AP2327" s="201"/>
      <c r="AR2327" s="233"/>
    </row>
    <row r="2328" spans="4:44" s="181" customFormat="1">
      <c r="D2328" s="197"/>
      <c r="G2328" s="199"/>
      <c r="K2328" s="197"/>
      <c r="N2328" s="199"/>
      <c r="P2328" s="207"/>
      <c r="S2328" s="207"/>
      <c r="U2328" s="236"/>
      <c r="Z2328" s="197"/>
      <c r="AB2328" s="197"/>
      <c r="AD2328" s="197"/>
      <c r="AF2328" s="197"/>
      <c r="AH2328" s="197"/>
      <c r="AI2328" s="199"/>
      <c r="AK2328" s="234"/>
      <c r="AO2328" s="177"/>
      <c r="AP2328" s="201"/>
      <c r="AR2328" s="233"/>
    </row>
    <row r="2329" spans="4:44" s="181" customFormat="1">
      <c r="D2329" s="197"/>
      <c r="G2329" s="199"/>
      <c r="K2329" s="197"/>
      <c r="N2329" s="199"/>
      <c r="P2329" s="207"/>
      <c r="S2329" s="207"/>
      <c r="U2329" s="236"/>
      <c r="Z2329" s="197"/>
      <c r="AB2329" s="197"/>
      <c r="AD2329" s="197"/>
      <c r="AF2329" s="197"/>
      <c r="AH2329" s="197"/>
      <c r="AI2329" s="199"/>
      <c r="AK2329" s="234"/>
      <c r="AO2329" s="177"/>
      <c r="AP2329" s="201"/>
      <c r="AR2329" s="233"/>
    </row>
    <row r="2330" spans="4:44" s="181" customFormat="1">
      <c r="D2330" s="197"/>
      <c r="G2330" s="199"/>
      <c r="K2330" s="197"/>
      <c r="N2330" s="199"/>
      <c r="P2330" s="207"/>
      <c r="S2330" s="207"/>
      <c r="U2330" s="236"/>
      <c r="Z2330" s="197"/>
      <c r="AB2330" s="197"/>
      <c r="AD2330" s="197"/>
      <c r="AF2330" s="197"/>
      <c r="AH2330" s="197"/>
      <c r="AI2330" s="199"/>
      <c r="AK2330" s="234"/>
      <c r="AO2330" s="177"/>
      <c r="AP2330" s="201"/>
      <c r="AR2330" s="233"/>
    </row>
    <row r="2331" spans="4:44" s="181" customFormat="1">
      <c r="D2331" s="197"/>
      <c r="G2331" s="199"/>
      <c r="K2331" s="197"/>
      <c r="N2331" s="199"/>
      <c r="P2331" s="207"/>
      <c r="S2331" s="207"/>
      <c r="U2331" s="236"/>
      <c r="Z2331" s="197"/>
      <c r="AB2331" s="197"/>
      <c r="AD2331" s="197"/>
      <c r="AF2331" s="197"/>
      <c r="AH2331" s="197"/>
      <c r="AI2331" s="199"/>
      <c r="AK2331" s="234"/>
      <c r="AO2331" s="177"/>
      <c r="AP2331" s="201"/>
      <c r="AR2331" s="233"/>
    </row>
    <row r="2332" spans="4:44" s="181" customFormat="1">
      <c r="D2332" s="197"/>
      <c r="G2332" s="199"/>
      <c r="K2332" s="197"/>
      <c r="N2332" s="199"/>
      <c r="P2332" s="207"/>
      <c r="S2332" s="207"/>
      <c r="U2332" s="236"/>
      <c r="Z2332" s="197"/>
      <c r="AB2332" s="197"/>
      <c r="AD2332" s="197"/>
      <c r="AF2332" s="197"/>
      <c r="AH2332" s="197"/>
      <c r="AI2332" s="199"/>
      <c r="AK2332" s="234"/>
      <c r="AO2332" s="177"/>
      <c r="AP2332" s="201"/>
      <c r="AR2332" s="233"/>
    </row>
    <row r="2333" spans="4:44" s="181" customFormat="1">
      <c r="D2333" s="197"/>
      <c r="G2333" s="199"/>
      <c r="K2333" s="197"/>
      <c r="N2333" s="199"/>
      <c r="P2333" s="207"/>
      <c r="S2333" s="207"/>
      <c r="U2333" s="236"/>
      <c r="Z2333" s="197"/>
      <c r="AB2333" s="197"/>
      <c r="AD2333" s="197"/>
      <c r="AF2333" s="197"/>
      <c r="AH2333" s="197"/>
      <c r="AI2333" s="199"/>
      <c r="AK2333" s="234"/>
      <c r="AO2333" s="177"/>
      <c r="AP2333" s="201"/>
      <c r="AR2333" s="233"/>
    </row>
    <row r="2334" spans="4:44" s="181" customFormat="1">
      <c r="D2334" s="197"/>
      <c r="G2334" s="199"/>
      <c r="K2334" s="197"/>
      <c r="N2334" s="199"/>
      <c r="P2334" s="207"/>
      <c r="S2334" s="207"/>
      <c r="U2334" s="236"/>
      <c r="Z2334" s="197"/>
      <c r="AB2334" s="197"/>
      <c r="AD2334" s="197"/>
      <c r="AF2334" s="197"/>
      <c r="AH2334" s="197"/>
      <c r="AI2334" s="199"/>
      <c r="AK2334" s="234"/>
      <c r="AO2334" s="177"/>
      <c r="AP2334" s="201"/>
      <c r="AR2334" s="233"/>
    </row>
    <row r="2335" spans="4:44" s="181" customFormat="1">
      <c r="D2335" s="197"/>
      <c r="G2335" s="199"/>
      <c r="K2335" s="197"/>
      <c r="N2335" s="199"/>
      <c r="P2335" s="207"/>
      <c r="S2335" s="207"/>
      <c r="U2335" s="236"/>
      <c r="Z2335" s="197"/>
      <c r="AB2335" s="197"/>
      <c r="AD2335" s="197"/>
      <c r="AF2335" s="197"/>
      <c r="AH2335" s="197"/>
      <c r="AI2335" s="199"/>
      <c r="AK2335" s="234"/>
      <c r="AO2335" s="177"/>
      <c r="AP2335" s="201"/>
      <c r="AR2335" s="233"/>
    </row>
    <row r="2336" spans="4:44" s="181" customFormat="1">
      <c r="D2336" s="197"/>
      <c r="G2336" s="199"/>
      <c r="K2336" s="197"/>
      <c r="N2336" s="199"/>
      <c r="P2336" s="207"/>
      <c r="S2336" s="207"/>
      <c r="U2336" s="236"/>
      <c r="Z2336" s="197"/>
      <c r="AB2336" s="197"/>
      <c r="AD2336" s="197"/>
      <c r="AF2336" s="197"/>
      <c r="AH2336" s="197"/>
      <c r="AI2336" s="199"/>
      <c r="AK2336" s="234"/>
      <c r="AO2336" s="177"/>
      <c r="AP2336" s="201"/>
      <c r="AR2336" s="233"/>
    </row>
    <row r="2337" spans="4:44" s="181" customFormat="1">
      <c r="D2337" s="197"/>
      <c r="G2337" s="199"/>
      <c r="K2337" s="197"/>
      <c r="N2337" s="199"/>
      <c r="P2337" s="207"/>
      <c r="S2337" s="207"/>
      <c r="U2337" s="236"/>
      <c r="Z2337" s="197"/>
      <c r="AB2337" s="197"/>
      <c r="AD2337" s="197"/>
      <c r="AF2337" s="197"/>
      <c r="AH2337" s="197"/>
      <c r="AI2337" s="199"/>
      <c r="AK2337" s="234"/>
      <c r="AO2337" s="177"/>
      <c r="AP2337" s="201"/>
      <c r="AR2337" s="233"/>
    </row>
    <row r="2338" spans="4:44" s="181" customFormat="1">
      <c r="D2338" s="197"/>
      <c r="G2338" s="199"/>
      <c r="K2338" s="197"/>
      <c r="N2338" s="199"/>
      <c r="P2338" s="207"/>
      <c r="S2338" s="207"/>
      <c r="U2338" s="236"/>
      <c r="Z2338" s="197"/>
      <c r="AB2338" s="197"/>
      <c r="AD2338" s="197"/>
      <c r="AF2338" s="197"/>
      <c r="AH2338" s="197"/>
      <c r="AI2338" s="199"/>
      <c r="AK2338" s="234"/>
      <c r="AO2338" s="177"/>
      <c r="AP2338" s="201"/>
      <c r="AR2338" s="233"/>
    </row>
    <row r="2339" spans="4:44" s="181" customFormat="1">
      <c r="D2339" s="197"/>
      <c r="G2339" s="199"/>
      <c r="K2339" s="197"/>
      <c r="N2339" s="199"/>
      <c r="P2339" s="207"/>
      <c r="S2339" s="207"/>
      <c r="U2339" s="236"/>
      <c r="Z2339" s="197"/>
      <c r="AB2339" s="197"/>
      <c r="AD2339" s="197"/>
      <c r="AF2339" s="197"/>
      <c r="AH2339" s="197"/>
      <c r="AI2339" s="199"/>
      <c r="AK2339" s="234"/>
      <c r="AO2339" s="177"/>
      <c r="AP2339" s="201"/>
      <c r="AR2339" s="233"/>
    </row>
    <row r="2340" spans="4:44" s="181" customFormat="1">
      <c r="D2340" s="197"/>
      <c r="G2340" s="199"/>
      <c r="K2340" s="197"/>
      <c r="N2340" s="199"/>
      <c r="P2340" s="207"/>
      <c r="S2340" s="207"/>
      <c r="U2340" s="236"/>
      <c r="Z2340" s="197"/>
      <c r="AB2340" s="197"/>
      <c r="AD2340" s="197"/>
      <c r="AF2340" s="197"/>
      <c r="AH2340" s="197"/>
      <c r="AI2340" s="199"/>
      <c r="AK2340" s="234"/>
      <c r="AO2340" s="177"/>
      <c r="AP2340" s="201"/>
      <c r="AR2340" s="233"/>
    </row>
    <row r="2341" spans="4:44" s="181" customFormat="1">
      <c r="D2341" s="197"/>
      <c r="G2341" s="199"/>
      <c r="K2341" s="197"/>
      <c r="N2341" s="199"/>
      <c r="P2341" s="207"/>
      <c r="S2341" s="207"/>
      <c r="U2341" s="236"/>
      <c r="Z2341" s="197"/>
      <c r="AB2341" s="197"/>
      <c r="AD2341" s="197"/>
      <c r="AF2341" s="197"/>
      <c r="AH2341" s="197"/>
      <c r="AI2341" s="199"/>
      <c r="AK2341" s="234"/>
      <c r="AO2341" s="177"/>
      <c r="AP2341" s="201"/>
      <c r="AR2341" s="233"/>
    </row>
    <row r="2342" spans="4:44" s="181" customFormat="1">
      <c r="D2342" s="197"/>
      <c r="G2342" s="199"/>
      <c r="K2342" s="197"/>
      <c r="N2342" s="199"/>
      <c r="P2342" s="207"/>
      <c r="S2342" s="207"/>
      <c r="U2342" s="236"/>
      <c r="Z2342" s="197"/>
      <c r="AB2342" s="197"/>
      <c r="AD2342" s="197"/>
      <c r="AF2342" s="197"/>
      <c r="AH2342" s="197"/>
      <c r="AI2342" s="199"/>
      <c r="AK2342" s="234"/>
      <c r="AO2342" s="177"/>
      <c r="AP2342" s="201"/>
      <c r="AR2342" s="233"/>
    </row>
    <row r="2343" spans="4:44" s="181" customFormat="1">
      <c r="D2343" s="197"/>
      <c r="G2343" s="199"/>
      <c r="K2343" s="197"/>
      <c r="N2343" s="199"/>
      <c r="P2343" s="207"/>
      <c r="S2343" s="207"/>
      <c r="U2343" s="236"/>
      <c r="Z2343" s="197"/>
      <c r="AB2343" s="197"/>
      <c r="AD2343" s="197"/>
      <c r="AF2343" s="197"/>
      <c r="AH2343" s="197"/>
      <c r="AI2343" s="199"/>
      <c r="AK2343" s="234"/>
      <c r="AO2343" s="177"/>
      <c r="AP2343" s="201"/>
      <c r="AR2343" s="233"/>
    </row>
    <row r="2344" spans="4:44" s="181" customFormat="1">
      <c r="D2344" s="197"/>
      <c r="G2344" s="199"/>
      <c r="K2344" s="197"/>
      <c r="N2344" s="199"/>
      <c r="P2344" s="207"/>
      <c r="S2344" s="207"/>
      <c r="U2344" s="236"/>
      <c r="Z2344" s="197"/>
      <c r="AB2344" s="197"/>
      <c r="AD2344" s="197"/>
      <c r="AF2344" s="197"/>
      <c r="AH2344" s="197"/>
      <c r="AI2344" s="199"/>
      <c r="AK2344" s="234"/>
      <c r="AO2344" s="177"/>
      <c r="AP2344" s="201"/>
      <c r="AR2344" s="233"/>
    </row>
    <row r="2345" spans="4:44" s="181" customFormat="1">
      <c r="D2345" s="197"/>
      <c r="G2345" s="199"/>
      <c r="K2345" s="197"/>
      <c r="N2345" s="199"/>
      <c r="P2345" s="207"/>
      <c r="S2345" s="207"/>
      <c r="U2345" s="236"/>
      <c r="Z2345" s="197"/>
      <c r="AB2345" s="197"/>
      <c r="AD2345" s="197"/>
      <c r="AF2345" s="197"/>
      <c r="AH2345" s="197"/>
      <c r="AI2345" s="199"/>
      <c r="AK2345" s="234"/>
      <c r="AO2345" s="177"/>
      <c r="AP2345" s="201"/>
      <c r="AR2345" s="233"/>
    </row>
    <row r="2346" spans="4:44" s="181" customFormat="1">
      <c r="D2346" s="197"/>
      <c r="G2346" s="199"/>
      <c r="K2346" s="197"/>
      <c r="N2346" s="199"/>
      <c r="P2346" s="207"/>
      <c r="S2346" s="207"/>
      <c r="U2346" s="236"/>
      <c r="Z2346" s="197"/>
      <c r="AB2346" s="197"/>
      <c r="AD2346" s="197"/>
      <c r="AF2346" s="197"/>
      <c r="AH2346" s="197"/>
      <c r="AI2346" s="199"/>
      <c r="AK2346" s="234"/>
      <c r="AO2346" s="177"/>
      <c r="AP2346" s="201"/>
      <c r="AR2346" s="233"/>
    </row>
    <row r="2347" spans="4:44" s="181" customFormat="1">
      <c r="D2347" s="197"/>
      <c r="G2347" s="199"/>
      <c r="K2347" s="197"/>
      <c r="N2347" s="199"/>
      <c r="P2347" s="207"/>
      <c r="S2347" s="207"/>
      <c r="U2347" s="236"/>
      <c r="Z2347" s="197"/>
      <c r="AB2347" s="197"/>
      <c r="AD2347" s="197"/>
      <c r="AF2347" s="197"/>
      <c r="AH2347" s="197"/>
      <c r="AI2347" s="199"/>
      <c r="AK2347" s="234"/>
      <c r="AO2347" s="177"/>
      <c r="AP2347" s="201"/>
      <c r="AR2347" s="233"/>
    </row>
    <row r="2348" spans="4:44" s="181" customFormat="1">
      <c r="D2348" s="197"/>
      <c r="G2348" s="199"/>
      <c r="K2348" s="197"/>
      <c r="N2348" s="199"/>
      <c r="P2348" s="207"/>
      <c r="S2348" s="207"/>
      <c r="U2348" s="236"/>
      <c r="Z2348" s="197"/>
      <c r="AB2348" s="197"/>
      <c r="AD2348" s="197"/>
      <c r="AF2348" s="197"/>
      <c r="AH2348" s="197"/>
      <c r="AI2348" s="199"/>
      <c r="AK2348" s="234"/>
      <c r="AO2348" s="177"/>
      <c r="AP2348" s="201"/>
      <c r="AR2348" s="233"/>
    </row>
    <row r="2349" spans="4:44" s="181" customFormat="1">
      <c r="D2349" s="197"/>
      <c r="G2349" s="199"/>
      <c r="K2349" s="197"/>
      <c r="N2349" s="199"/>
      <c r="P2349" s="207"/>
      <c r="S2349" s="207"/>
      <c r="U2349" s="236"/>
      <c r="Z2349" s="197"/>
      <c r="AB2349" s="197"/>
      <c r="AD2349" s="197"/>
      <c r="AF2349" s="197"/>
      <c r="AH2349" s="197"/>
      <c r="AI2349" s="199"/>
      <c r="AK2349" s="234"/>
      <c r="AO2349" s="177"/>
      <c r="AP2349" s="201"/>
      <c r="AR2349" s="233"/>
    </row>
    <row r="2350" spans="4:44" s="181" customFormat="1">
      <c r="D2350" s="197"/>
      <c r="G2350" s="199"/>
      <c r="K2350" s="197"/>
      <c r="N2350" s="199"/>
      <c r="P2350" s="207"/>
      <c r="S2350" s="207"/>
      <c r="U2350" s="236"/>
      <c r="Z2350" s="197"/>
      <c r="AB2350" s="197"/>
      <c r="AD2350" s="197"/>
      <c r="AF2350" s="197"/>
      <c r="AH2350" s="197"/>
      <c r="AI2350" s="199"/>
      <c r="AK2350" s="234"/>
      <c r="AO2350" s="177"/>
      <c r="AP2350" s="201"/>
      <c r="AR2350" s="233"/>
    </row>
    <row r="2351" spans="4:44" s="181" customFormat="1">
      <c r="D2351" s="197"/>
      <c r="G2351" s="199"/>
      <c r="K2351" s="197"/>
      <c r="N2351" s="199"/>
      <c r="P2351" s="207"/>
      <c r="S2351" s="207"/>
      <c r="U2351" s="236"/>
      <c r="Z2351" s="197"/>
      <c r="AB2351" s="197"/>
      <c r="AD2351" s="197"/>
      <c r="AF2351" s="197"/>
      <c r="AH2351" s="197"/>
      <c r="AI2351" s="199"/>
      <c r="AK2351" s="234"/>
      <c r="AO2351" s="177"/>
      <c r="AP2351" s="201"/>
      <c r="AR2351" s="233"/>
    </row>
    <row r="2352" spans="4:44" s="181" customFormat="1">
      <c r="D2352" s="197"/>
      <c r="G2352" s="199"/>
      <c r="K2352" s="197"/>
      <c r="N2352" s="199"/>
      <c r="P2352" s="207"/>
      <c r="S2352" s="207"/>
      <c r="U2352" s="236"/>
      <c r="Z2352" s="197"/>
      <c r="AB2352" s="197"/>
      <c r="AD2352" s="197"/>
      <c r="AF2352" s="197"/>
      <c r="AH2352" s="197"/>
      <c r="AI2352" s="199"/>
      <c r="AK2352" s="234"/>
      <c r="AO2352" s="177"/>
      <c r="AP2352" s="201"/>
      <c r="AR2352" s="233"/>
    </row>
    <row r="2353" spans="4:44" s="181" customFormat="1">
      <c r="D2353" s="197"/>
      <c r="G2353" s="199"/>
      <c r="K2353" s="197"/>
      <c r="N2353" s="199"/>
      <c r="P2353" s="207"/>
      <c r="S2353" s="207"/>
      <c r="U2353" s="236"/>
      <c r="Z2353" s="197"/>
      <c r="AB2353" s="197"/>
      <c r="AD2353" s="197"/>
      <c r="AF2353" s="197"/>
      <c r="AH2353" s="197"/>
      <c r="AI2353" s="199"/>
      <c r="AK2353" s="234"/>
      <c r="AO2353" s="177"/>
      <c r="AP2353" s="201"/>
      <c r="AR2353" s="233"/>
    </row>
    <row r="2354" spans="4:44" s="181" customFormat="1">
      <c r="D2354" s="197"/>
      <c r="G2354" s="199"/>
      <c r="K2354" s="197"/>
      <c r="N2354" s="199"/>
      <c r="P2354" s="207"/>
      <c r="S2354" s="207"/>
      <c r="U2354" s="236"/>
      <c r="Z2354" s="197"/>
      <c r="AB2354" s="197"/>
      <c r="AD2354" s="197"/>
      <c r="AF2354" s="197"/>
      <c r="AH2354" s="197"/>
      <c r="AI2354" s="199"/>
      <c r="AK2354" s="234"/>
      <c r="AO2354" s="177"/>
      <c r="AP2354" s="201"/>
      <c r="AR2354" s="233"/>
    </row>
    <row r="2355" spans="4:44" s="181" customFormat="1">
      <c r="D2355" s="197"/>
      <c r="G2355" s="199"/>
      <c r="K2355" s="197"/>
      <c r="N2355" s="199"/>
      <c r="P2355" s="207"/>
      <c r="S2355" s="207"/>
      <c r="U2355" s="236"/>
      <c r="Z2355" s="197"/>
      <c r="AB2355" s="197"/>
      <c r="AD2355" s="197"/>
      <c r="AF2355" s="197"/>
      <c r="AH2355" s="197"/>
      <c r="AI2355" s="199"/>
      <c r="AK2355" s="234"/>
      <c r="AO2355" s="177"/>
      <c r="AP2355" s="201"/>
      <c r="AR2355" s="233"/>
    </row>
    <row r="2356" spans="4:44" s="181" customFormat="1">
      <c r="D2356" s="197"/>
      <c r="G2356" s="199"/>
      <c r="K2356" s="197"/>
      <c r="N2356" s="199"/>
      <c r="P2356" s="207"/>
      <c r="S2356" s="207"/>
      <c r="U2356" s="236"/>
      <c r="Z2356" s="197"/>
      <c r="AB2356" s="197"/>
      <c r="AD2356" s="197"/>
      <c r="AF2356" s="197"/>
      <c r="AH2356" s="197"/>
      <c r="AI2356" s="199"/>
      <c r="AK2356" s="234"/>
      <c r="AO2356" s="177"/>
      <c r="AP2356" s="201"/>
      <c r="AR2356" s="233"/>
    </row>
    <row r="2357" spans="4:44" s="181" customFormat="1">
      <c r="D2357" s="197"/>
      <c r="G2357" s="199"/>
      <c r="K2357" s="197"/>
      <c r="N2357" s="199"/>
      <c r="P2357" s="207"/>
      <c r="S2357" s="207"/>
      <c r="U2357" s="236"/>
      <c r="Z2357" s="197"/>
      <c r="AB2357" s="197"/>
      <c r="AD2357" s="197"/>
      <c r="AF2357" s="197"/>
      <c r="AH2357" s="197"/>
      <c r="AI2357" s="199"/>
      <c r="AK2357" s="234"/>
      <c r="AO2357" s="177"/>
      <c r="AP2357" s="201"/>
      <c r="AR2357" s="233"/>
    </row>
    <row r="2358" spans="4:44" s="181" customFormat="1">
      <c r="D2358" s="197"/>
      <c r="G2358" s="199"/>
      <c r="K2358" s="197"/>
      <c r="N2358" s="199"/>
      <c r="P2358" s="207"/>
      <c r="S2358" s="207"/>
      <c r="U2358" s="236"/>
      <c r="Z2358" s="197"/>
      <c r="AB2358" s="197"/>
      <c r="AD2358" s="197"/>
      <c r="AF2358" s="197"/>
      <c r="AH2358" s="197"/>
      <c r="AI2358" s="199"/>
      <c r="AK2358" s="234"/>
      <c r="AO2358" s="177"/>
      <c r="AP2358" s="201"/>
      <c r="AR2358" s="233"/>
    </row>
    <row r="2359" spans="4:44" s="181" customFormat="1">
      <c r="D2359" s="197"/>
      <c r="G2359" s="199"/>
      <c r="K2359" s="197"/>
      <c r="N2359" s="199"/>
      <c r="P2359" s="207"/>
      <c r="S2359" s="207"/>
      <c r="U2359" s="236"/>
      <c r="Z2359" s="197"/>
      <c r="AB2359" s="197"/>
      <c r="AD2359" s="197"/>
      <c r="AF2359" s="197"/>
      <c r="AH2359" s="197"/>
      <c r="AI2359" s="199"/>
      <c r="AK2359" s="234"/>
      <c r="AO2359" s="177"/>
      <c r="AP2359" s="201"/>
      <c r="AR2359" s="233"/>
    </row>
    <row r="2360" spans="4:44" s="181" customFormat="1">
      <c r="D2360" s="197"/>
      <c r="G2360" s="199"/>
      <c r="K2360" s="197"/>
      <c r="N2360" s="199"/>
      <c r="P2360" s="207"/>
      <c r="S2360" s="207"/>
      <c r="U2360" s="236"/>
      <c r="Z2360" s="197"/>
      <c r="AB2360" s="197"/>
      <c r="AD2360" s="197"/>
      <c r="AF2360" s="197"/>
      <c r="AH2360" s="197"/>
      <c r="AI2360" s="199"/>
      <c r="AK2360" s="234"/>
      <c r="AO2360" s="177"/>
      <c r="AP2360" s="201"/>
      <c r="AR2360" s="233"/>
    </row>
    <row r="2361" spans="4:44" s="181" customFormat="1">
      <c r="D2361" s="197"/>
      <c r="G2361" s="199"/>
      <c r="K2361" s="197"/>
      <c r="N2361" s="199"/>
      <c r="P2361" s="207"/>
      <c r="S2361" s="207"/>
      <c r="U2361" s="236"/>
      <c r="Z2361" s="197"/>
      <c r="AB2361" s="197"/>
      <c r="AD2361" s="197"/>
      <c r="AF2361" s="197"/>
      <c r="AH2361" s="197"/>
      <c r="AI2361" s="199"/>
      <c r="AK2361" s="234"/>
      <c r="AO2361" s="177"/>
      <c r="AP2361" s="201"/>
      <c r="AR2361" s="233"/>
    </row>
    <row r="2362" spans="4:44" s="181" customFormat="1">
      <c r="D2362" s="197"/>
      <c r="G2362" s="199"/>
      <c r="K2362" s="197"/>
      <c r="N2362" s="199"/>
      <c r="P2362" s="207"/>
      <c r="S2362" s="207"/>
      <c r="U2362" s="236"/>
      <c r="Z2362" s="197"/>
      <c r="AB2362" s="197"/>
      <c r="AD2362" s="197"/>
      <c r="AF2362" s="197"/>
      <c r="AH2362" s="197"/>
      <c r="AI2362" s="199"/>
      <c r="AK2362" s="234"/>
      <c r="AO2362" s="177"/>
      <c r="AP2362" s="201"/>
      <c r="AR2362" s="233"/>
    </row>
    <row r="2363" spans="4:44" s="181" customFormat="1">
      <c r="D2363" s="197"/>
      <c r="G2363" s="199"/>
      <c r="K2363" s="197"/>
      <c r="N2363" s="199"/>
      <c r="P2363" s="207"/>
      <c r="S2363" s="207"/>
      <c r="U2363" s="236"/>
      <c r="Z2363" s="197"/>
      <c r="AB2363" s="197"/>
      <c r="AD2363" s="197"/>
      <c r="AF2363" s="197"/>
      <c r="AH2363" s="197"/>
      <c r="AI2363" s="199"/>
      <c r="AK2363" s="234"/>
      <c r="AO2363" s="177"/>
      <c r="AP2363" s="201"/>
      <c r="AR2363" s="233"/>
    </row>
    <row r="2364" spans="4:44" s="181" customFormat="1">
      <c r="D2364" s="197"/>
      <c r="G2364" s="199"/>
      <c r="K2364" s="197"/>
      <c r="N2364" s="199"/>
      <c r="P2364" s="207"/>
      <c r="S2364" s="207"/>
      <c r="U2364" s="236"/>
      <c r="Z2364" s="197"/>
      <c r="AB2364" s="197"/>
      <c r="AD2364" s="197"/>
      <c r="AF2364" s="197"/>
      <c r="AH2364" s="197"/>
      <c r="AI2364" s="199"/>
      <c r="AK2364" s="234"/>
      <c r="AO2364" s="177"/>
      <c r="AP2364" s="201"/>
      <c r="AR2364" s="233"/>
    </row>
    <row r="2365" spans="4:44" s="181" customFormat="1">
      <c r="D2365" s="197"/>
      <c r="G2365" s="199"/>
      <c r="K2365" s="197"/>
      <c r="N2365" s="199"/>
      <c r="P2365" s="207"/>
      <c r="S2365" s="207"/>
      <c r="U2365" s="236"/>
      <c r="Z2365" s="197"/>
      <c r="AB2365" s="197"/>
      <c r="AD2365" s="197"/>
      <c r="AF2365" s="197"/>
      <c r="AH2365" s="197"/>
      <c r="AI2365" s="199"/>
      <c r="AK2365" s="234"/>
      <c r="AO2365" s="177"/>
      <c r="AP2365" s="201"/>
      <c r="AR2365" s="233"/>
    </row>
    <row r="2366" spans="4:44" s="181" customFormat="1">
      <c r="D2366" s="197"/>
      <c r="G2366" s="199"/>
      <c r="K2366" s="197"/>
      <c r="N2366" s="199"/>
      <c r="P2366" s="207"/>
      <c r="S2366" s="207"/>
      <c r="U2366" s="236"/>
      <c r="Z2366" s="197"/>
      <c r="AB2366" s="197"/>
      <c r="AD2366" s="197"/>
      <c r="AF2366" s="197"/>
      <c r="AH2366" s="197"/>
      <c r="AI2366" s="199"/>
      <c r="AK2366" s="234"/>
      <c r="AO2366" s="177"/>
      <c r="AP2366" s="201"/>
      <c r="AR2366" s="233"/>
    </row>
    <row r="2367" spans="4:44" s="181" customFormat="1">
      <c r="D2367" s="197"/>
      <c r="G2367" s="199"/>
      <c r="K2367" s="197"/>
      <c r="N2367" s="199"/>
      <c r="P2367" s="207"/>
      <c r="S2367" s="207"/>
      <c r="U2367" s="236"/>
      <c r="Z2367" s="197"/>
      <c r="AB2367" s="197"/>
      <c r="AD2367" s="197"/>
      <c r="AF2367" s="197"/>
      <c r="AH2367" s="197"/>
      <c r="AI2367" s="199"/>
      <c r="AK2367" s="234"/>
      <c r="AO2367" s="177"/>
      <c r="AP2367" s="201"/>
      <c r="AR2367" s="233"/>
    </row>
    <row r="2368" spans="4:44" s="181" customFormat="1">
      <c r="D2368" s="197"/>
      <c r="G2368" s="199"/>
      <c r="K2368" s="197"/>
      <c r="N2368" s="199"/>
      <c r="P2368" s="207"/>
      <c r="S2368" s="207"/>
      <c r="U2368" s="236"/>
      <c r="Z2368" s="197"/>
      <c r="AB2368" s="197"/>
      <c r="AD2368" s="197"/>
      <c r="AF2368" s="197"/>
      <c r="AH2368" s="197"/>
      <c r="AI2368" s="199"/>
      <c r="AK2368" s="234"/>
      <c r="AO2368" s="177"/>
      <c r="AP2368" s="201"/>
      <c r="AR2368" s="233"/>
    </row>
    <row r="2369" spans="4:44" s="181" customFormat="1">
      <c r="D2369" s="197"/>
      <c r="G2369" s="199"/>
      <c r="K2369" s="197"/>
      <c r="N2369" s="199"/>
      <c r="P2369" s="207"/>
      <c r="S2369" s="207"/>
      <c r="U2369" s="236"/>
      <c r="Z2369" s="197"/>
      <c r="AB2369" s="197"/>
      <c r="AD2369" s="197"/>
      <c r="AF2369" s="197"/>
      <c r="AH2369" s="197"/>
      <c r="AI2369" s="199"/>
      <c r="AK2369" s="234"/>
      <c r="AO2369" s="177"/>
      <c r="AP2369" s="201"/>
      <c r="AR2369" s="233"/>
    </row>
    <row r="2370" spans="4:44" s="181" customFormat="1">
      <c r="D2370" s="197"/>
      <c r="G2370" s="199"/>
      <c r="K2370" s="197"/>
      <c r="N2370" s="199"/>
      <c r="P2370" s="207"/>
      <c r="S2370" s="207"/>
      <c r="U2370" s="236"/>
      <c r="Z2370" s="197"/>
      <c r="AB2370" s="197"/>
      <c r="AD2370" s="197"/>
      <c r="AF2370" s="197"/>
      <c r="AH2370" s="197"/>
      <c r="AI2370" s="199"/>
      <c r="AK2370" s="234"/>
      <c r="AO2370" s="177"/>
      <c r="AP2370" s="201"/>
      <c r="AR2370" s="233"/>
    </row>
    <row r="2371" spans="4:44" s="181" customFormat="1">
      <c r="D2371" s="197"/>
      <c r="G2371" s="199"/>
      <c r="K2371" s="197"/>
      <c r="N2371" s="199"/>
      <c r="P2371" s="207"/>
      <c r="S2371" s="207"/>
      <c r="U2371" s="236"/>
      <c r="Z2371" s="197"/>
      <c r="AB2371" s="197"/>
      <c r="AD2371" s="197"/>
      <c r="AF2371" s="197"/>
      <c r="AH2371" s="197"/>
      <c r="AI2371" s="199"/>
      <c r="AK2371" s="234"/>
      <c r="AO2371" s="177"/>
      <c r="AP2371" s="201"/>
      <c r="AR2371" s="233"/>
    </row>
    <row r="2372" spans="4:44" s="181" customFormat="1">
      <c r="D2372" s="197"/>
      <c r="G2372" s="199"/>
      <c r="K2372" s="197"/>
      <c r="N2372" s="199"/>
      <c r="P2372" s="207"/>
      <c r="S2372" s="207"/>
      <c r="U2372" s="236"/>
      <c r="Z2372" s="197"/>
      <c r="AB2372" s="197"/>
      <c r="AD2372" s="197"/>
      <c r="AF2372" s="197"/>
      <c r="AH2372" s="197"/>
      <c r="AI2372" s="199"/>
      <c r="AK2372" s="234"/>
      <c r="AO2372" s="177"/>
      <c r="AP2372" s="201"/>
      <c r="AR2372" s="233"/>
    </row>
    <row r="2373" spans="4:44" s="181" customFormat="1">
      <c r="D2373" s="197"/>
      <c r="G2373" s="199"/>
      <c r="K2373" s="197"/>
      <c r="N2373" s="199"/>
      <c r="P2373" s="207"/>
      <c r="S2373" s="207"/>
      <c r="U2373" s="236"/>
      <c r="Z2373" s="197"/>
      <c r="AB2373" s="197"/>
      <c r="AD2373" s="197"/>
      <c r="AF2373" s="197"/>
      <c r="AH2373" s="197"/>
      <c r="AI2373" s="199"/>
      <c r="AK2373" s="234"/>
      <c r="AO2373" s="177"/>
      <c r="AP2373" s="201"/>
      <c r="AR2373" s="233"/>
    </row>
    <row r="2374" spans="4:44" s="181" customFormat="1">
      <c r="D2374" s="197"/>
      <c r="G2374" s="199"/>
      <c r="K2374" s="197"/>
      <c r="N2374" s="199"/>
      <c r="P2374" s="207"/>
      <c r="S2374" s="207"/>
      <c r="U2374" s="236"/>
      <c r="Z2374" s="197"/>
      <c r="AB2374" s="197"/>
      <c r="AD2374" s="197"/>
      <c r="AF2374" s="197"/>
      <c r="AH2374" s="197"/>
      <c r="AI2374" s="199"/>
      <c r="AK2374" s="234"/>
      <c r="AO2374" s="177"/>
      <c r="AP2374" s="201"/>
      <c r="AR2374" s="233"/>
    </row>
    <row r="2375" spans="4:44" s="181" customFormat="1">
      <c r="D2375" s="197"/>
      <c r="G2375" s="199"/>
      <c r="K2375" s="197"/>
      <c r="N2375" s="199"/>
      <c r="P2375" s="207"/>
      <c r="S2375" s="207"/>
      <c r="U2375" s="236"/>
      <c r="Z2375" s="197"/>
      <c r="AB2375" s="197"/>
      <c r="AD2375" s="197"/>
      <c r="AF2375" s="197"/>
      <c r="AH2375" s="197"/>
      <c r="AI2375" s="199"/>
      <c r="AK2375" s="234"/>
      <c r="AO2375" s="177"/>
      <c r="AP2375" s="201"/>
      <c r="AR2375" s="233"/>
    </row>
    <row r="2376" spans="4:44" s="181" customFormat="1">
      <c r="D2376" s="197"/>
      <c r="G2376" s="199"/>
      <c r="K2376" s="197"/>
      <c r="N2376" s="199"/>
      <c r="P2376" s="207"/>
      <c r="S2376" s="207"/>
      <c r="U2376" s="236"/>
      <c r="Z2376" s="197"/>
      <c r="AB2376" s="197"/>
      <c r="AD2376" s="197"/>
      <c r="AF2376" s="197"/>
      <c r="AH2376" s="197"/>
      <c r="AI2376" s="199"/>
      <c r="AK2376" s="234"/>
      <c r="AO2376" s="177"/>
      <c r="AP2376" s="201"/>
      <c r="AR2376" s="233"/>
    </row>
    <row r="2377" spans="4:44" s="181" customFormat="1">
      <c r="D2377" s="197"/>
      <c r="G2377" s="199"/>
      <c r="K2377" s="197"/>
      <c r="N2377" s="199"/>
      <c r="P2377" s="207"/>
      <c r="S2377" s="207"/>
      <c r="U2377" s="236"/>
      <c r="Z2377" s="197"/>
      <c r="AB2377" s="197"/>
      <c r="AD2377" s="197"/>
      <c r="AF2377" s="197"/>
      <c r="AH2377" s="197"/>
      <c r="AI2377" s="199"/>
      <c r="AK2377" s="234"/>
      <c r="AO2377" s="177"/>
      <c r="AP2377" s="201"/>
      <c r="AR2377" s="233"/>
    </row>
    <row r="2378" spans="4:44" s="181" customFormat="1">
      <c r="D2378" s="197"/>
      <c r="G2378" s="199"/>
      <c r="K2378" s="197"/>
      <c r="N2378" s="199"/>
      <c r="P2378" s="207"/>
      <c r="S2378" s="207"/>
      <c r="U2378" s="236"/>
      <c r="Z2378" s="197"/>
      <c r="AB2378" s="197"/>
      <c r="AD2378" s="197"/>
      <c r="AF2378" s="197"/>
      <c r="AH2378" s="197"/>
      <c r="AI2378" s="199"/>
      <c r="AK2378" s="234"/>
      <c r="AO2378" s="177"/>
      <c r="AP2378" s="201"/>
      <c r="AR2378" s="233"/>
    </row>
    <row r="2379" spans="4:44" s="181" customFormat="1">
      <c r="D2379" s="197"/>
      <c r="G2379" s="199"/>
      <c r="K2379" s="197"/>
      <c r="N2379" s="199"/>
      <c r="P2379" s="207"/>
      <c r="S2379" s="207"/>
      <c r="U2379" s="236"/>
      <c r="Z2379" s="197"/>
      <c r="AB2379" s="197"/>
      <c r="AD2379" s="197"/>
      <c r="AF2379" s="197"/>
      <c r="AH2379" s="197"/>
      <c r="AI2379" s="199"/>
      <c r="AK2379" s="234"/>
      <c r="AO2379" s="177"/>
      <c r="AP2379" s="201"/>
      <c r="AR2379" s="233"/>
    </row>
    <row r="2380" spans="4:44" s="181" customFormat="1">
      <c r="D2380" s="197"/>
      <c r="G2380" s="199"/>
      <c r="K2380" s="197"/>
      <c r="N2380" s="199"/>
      <c r="P2380" s="207"/>
      <c r="S2380" s="207"/>
      <c r="U2380" s="236"/>
      <c r="Z2380" s="197"/>
      <c r="AB2380" s="197"/>
      <c r="AD2380" s="197"/>
      <c r="AF2380" s="197"/>
      <c r="AH2380" s="197"/>
      <c r="AI2380" s="199"/>
      <c r="AK2380" s="234"/>
      <c r="AO2380" s="177"/>
      <c r="AP2380" s="201"/>
      <c r="AR2380" s="233"/>
    </row>
    <row r="2381" spans="4:44" s="181" customFormat="1">
      <c r="D2381" s="197"/>
      <c r="G2381" s="199"/>
      <c r="K2381" s="197"/>
      <c r="N2381" s="199"/>
      <c r="P2381" s="207"/>
      <c r="S2381" s="207"/>
      <c r="U2381" s="236"/>
      <c r="Z2381" s="197"/>
      <c r="AB2381" s="197"/>
      <c r="AD2381" s="197"/>
      <c r="AF2381" s="197"/>
      <c r="AH2381" s="197"/>
      <c r="AI2381" s="199"/>
      <c r="AK2381" s="234"/>
      <c r="AO2381" s="177"/>
      <c r="AP2381" s="201"/>
      <c r="AR2381" s="233"/>
    </row>
    <row r="2382" spans="4:44" s="181" customFormat="1">
      <c r="D2382" s="197"/>
      <c r="G2382" s="199"/>
      <c r="K2382" s="197"/>
      <c r="N2382" s="199"/>
      <c r="P2382" s="207"/>
      <c r="S2382" s="207"/>
      <c r="U2382" s="236"/>
      <c r="Z2382" s="197"/>
      <c r="AB2382" s="197"/>
      <c r="AD2382" s="197"/>
      <c r="AF2382" s="197"/>
      <c r="AH2382" s="197"/>
      <c r="AI2382" s="199"/>
      <c r="AK2382" s="234"/>
      <c r="AO2382" s="177"/>
      <c r="AP2382" s="201"/>
      <c r="AR2382" s="233"/>
    </row>
    <row r="2383" spans="4:44" s="181" customFormat="1">
      <c r="D2383" s="197"/>
      <c r="G2383" s="199"/>
      <c r="K2383" s="197"/>
      <c r="N2383" s="199"/>
      <c r="P2383" s="207"/>
      <c r="S2383" s="207"/>
      <c r="U2383" s="236"/>
      <c r="Z2383" s="197"/>
      <c r="AB2383" s="197"/>
      <c r="AD2383" s="197"/>
      <c r="AF2383" s="197"/>
      <c r="AH2383" s="197"/>
      <c r="AI2383" s="199"/>
      <c r="AK2383" s="234"/>
      <c r="AO2383" s="177"/>
      <c r="AP2383" s="201"/>
      <c r="AR2383" s="233"/>
    </row>
    <row r="2384" spans="4:44" s="181" customFormat="1">
      <c r="D2384" s="197"/>
      <c r="G2384" s="199"/>
      <c r="K2384" s="197"/>
      <c r="N2384" s="199"/>
      <c r="P2384" s="207"/>
      <c r="S2384" s="207"/>
      <c r="U2384" s="236"/>
      <c r="Z2384" s="197"/>
      <c r="AB2384" s="197"/>
      <c r="AD2384" s="197"/>
      <c r="AF2384" s="197"/>
      <c r="AH2384" s="197"/>
      <c r="AI2384" s="199"/>
      <c r="AK2384" s="234"/>
      <c r="AO2384" s="177"/>
      <c r="AP2384" s="201"/>
      <c r="AR2384" s="233"/>
    </row>
    <row r="2385" spans="4:44" s="181" customFormat="1">
      <c r="D2385" s="197"/>
      <c r="G2385" s="199"/>
      <c r="K2385" s="197"/>
      <c r="N2385" s="199"/>
      <c r="P2385" s="207"/>
      <c r="S2385" s="207"/>
      <c r="U2385" s="236"/>
      <c r="Z2385" s="197"/>
      <c r="AB2385" s="197"/>
      <c r="AD2385" s="197"/>
      <c r="AF2385" s="197"/>
      <c r="AH2385" s="197"/>
      <c r="AI2385" s="199"/>
      <c r="AK2385" s="234"/>
      <c r="AO2385" s="177"/>
      <c r="AP2385" s="201"/>
      <c r="AR2385" s="233"/>
    </row>
    <row r="2386" spans="4:44" s="181" customFormat="1">
      <c r="D2386" s="197"/>
      <c r="G2386" s="199"/>
      <c r="K2386" s="197"/>
      <c r="N2386" s="199"/>
      <c r="P2386" s="207"/>
      <c r="S2386" s="207"/>
      <c r="U2386" s="236"/>
      <c r="Z2386" s="197"/>
      <c r="AB2386" s="197"/>
      <c r="AD2386" s="197"/>
      <c r="AF2386" s="197"/>
      <c r="AH2386" s="197"/>
      <c r="AI2386" s="199"/>
      <c r="AK2386" s="234"/>
      <c r="AO2386" s="177"/>
      <c r="AP2386" s="201"/>
      <c r="AR2386" s="233"/>
    </row>
    <row r="2387" spans="4:44" s="181" customFormat="1">
      <c r="D2387" s="197"/>
      <c r="G2387" s="199"/>
      <c r="K2387" s="197"/>
      <c r="N2387" s="199"/>
      <c r="P2387" s="207"/>
      <c r="S2387" s="207"/>
      <c r="U2387" s="236"/>
      <c r="Z2387" s="197"/>
      <c r="AB2387" s="197"/>
      <c r="AD2387" s="197"/>
      <c r="AF2387" s="197"/>
      <c r="AH2387" s="197"/>
      <c r="AI2387" s="199"/>
      <c r="AK2387" s="234"/>
      <c r="AO2387" s="177"/>
      <c r="AP2387" s="201"/>
      <c r="AR2387" s="233"/>
    </row>
    <row r="2388" spans="4:44" s="181" customFormat="1">
      <c r="D2388" s="197"/>
      <c r="G2388" s="199"/>
      <c r="K2388" s="197"/>
      <c r="N2388" s="199"/>
      <c r="P2388" s="207"/>
      <c r="S2388" s="207"/>
      <c r="U2388" s="236"/>
      <c r="Z2388" s="197"/>
      <c r="AB2388" s="197"/>
      <c r="AD2388" s="197"/>
      <c r="AF2388" s="197"/>
      <c r="AH2388" s="197"/>
      <c r="AI2388" s="199"/>
      <c r="AK2388" s="234"/>
      <c r="AO2388" s="177"/>
      <c r="AP2388" s="201"/>
      <c r="AR2388" s="233"/>
    </row>
    <row r="2389" spans="4:44" s="181" customFormat="1">
      <c r="D2389" s="197"/>
      <c r="G2389" s="199"/>
      <c r="K2389" s="197"/>
      <c r="N2389" s="199"/>
      <c r="P2389" s="207"/>
      <c r="S2389" s="207"/>
      <c r="U2389" s="236"/>
      <c r="Z2389" s="197"/>
      <c r="AB2389" s="197"/>
      <c r="AD2389" s="197"/>
      <c r="AF2389" s="197"/>
      <c r="AH2389" s="197"/>
      <c r="AI2389" s="199"/>
      <c r="AK2389" s="234"/>
      <c r="AO2389" s="177"/>
      <c r="AP2389" s="201"/>
      <c r="AR2389" s="233"/>
    </row>
    <row r="2390" spans="4:44" s="181" customFormat="1">
      <c r="D2390" s="197"/>
      <c r="G2390" s="199"/>
      <c r="K2390" s="197"/>
      <c r="N2390" s="199"/>
      <c r="P2390" s="207"/>
      <c r="S2390" s="207"/>
      <c r="U2390" s="236"/>
      <c r="Z2390" s="197"/>
      <c r="AB2390" s="197"/>
      <c r="AD2390" s="197"/>
      <c r="AF2390" s="197"/>
      <c r="AH2390" s="197"/>
      <c r="AI2390" s="199"/>
      <c r="AK2390" s="234"/>
      <c r="AO2390" s="177"/>
      <c r="AP2390" s="201"/>
      <c r="AR2390" s="233"/>
    </row>
    <row r="2391" spans="4:44" s="181" customFormat="1">
      <c r="D2391" s="197"/>
      <c r="G2391" s="199"/>
      <c r="K2391" s="197"/>
      <c r="N2391" s="199"/>
      <c r="P2391" s="207"/>
      <c r="S2391" s="207"/>
      <c r="U2391" s="236"/>
      <c r="Z2391" s="197"/>
      <c r="AB2391" s="197"/>
      <c r="AD2391" s="197"/>
      <c r="AF2391" s="197"/>
      <c r="AH2391" s="197"/>
      <c r="AI2391" s="199"/>
      <c r="AK2391" s="234"/>
      <c r="AO2391" s="177"/>
      <c r="AP2391" s="201"/>
      <c r="AR2391" s="233"/>
    </row>
    <row r="2392" spans="4:44" s="181" customFormat="1">
      <c r="D2392" s="197"/>
      <c r="G2392" s="199"/>
      <c r="K2392" s="197"/>
      <c r="N2392" s="199"/>
      <c r="P2392" s="207"/>
      <c r="S2392" s="207"/>
      <c r="U2392" s="236"/>
      <c r="Z2392" s="197"/>
      <c r="AB2392" s="197"/>
      <c r="AD2392" s="197"/>
      <c r="AF2392" s="197"/>
      <c r="AH2392" s="197"/>
      <c r="AI2392" s="199"/>
      <c r="AK2392" s="234"/>
      <c r="AO2392" s="177"/>
      <c r="AP2392" s="201"/>
      <c r="AR2392" s="233"/>
    </row>
    <row r="2393" spans="4:44" s="181" customFormat="1">
      <c r="D2393" s="197"/>
      <c r="G2393" s="199"/>
      <c r="K2393" s="197"/>
      <c r="N2393" s="199"/>
      <c r="P2393" s="207"/>
      <c r="S2393" s="207"/>
      <c r="U2393" s="236"/>
      <c r="Z2393" s="197"/>
      <c r="AB2393" s="197"/>
      <c r="AD2393" s="197"/>
      <c r="AF2393" s="197"/>
      <c r="AH2393" s="197"/>
      <c r="AI2393" s="199"/>
      <c r="AK2393" s="234"/>
      <c r="AO2393" s="177"/>
      <c r="AP2393" s="201"/>
      <c r="AR2393" s="233"/>
    </row>
    <row r="2394" spans="4:44" s="181" customFormat="1">
      <c r="D2394" s="197"/>
      <c r="G2394" s="199"/>
      <c r="K2394" s="197"/>
      <c r="N2394" s="199"/>
      <c r="P2394" s="207"/>
      <c r="S2394" s="207"/>
      <c r="U2394" s="236"/>
      <c r="Z2394" s="197"/>
      <c r="AB2394" s="197"/>
      <c r="AD2394" s="197"/>
      <c r="AF2394" s="197"/>
      <c r="AH2394" s="197"/>
      <c r="AI2394" s="199"/>
      <c r="AK2394" s="234"/>
      <c r="AO2394" s="177"/>
      <c r="AP2394" s="201"/>
      <c r="AR2394" s="233"/>
    </row>
    <row r="2395" spans="4:44" s="181" customFormat="1">
      <c r="D2395" s="197"/>
      <c r="G2395" s="199"/>
      <c r="K2395" s="197"/>
      <c r="N2395" s="199"/>
      <c r="P2395" s="207"/>
      <c r="S2395" s="207"/>
      <c r="U2395" s="236"/>
      <c r="Z2395" s="197"/>
      <c r="AB2395" s="197"/>
      <c r="AD2395" s="197"/>
      <c r="AF2395" s="197"/>
      <c r="AH2395" s="197"/>
      <c r="AI2395" s="199"/>
      <c r="AK2395" s="234"/>
      <c r="AO2395" s="177"/>
      <c r="AP2395" s="201"/>
      <c r="AR2395" s="233"/>
    </row>
    <row r="2396" spans="4:44" s="181" customFormat="1">
      <c r="D2396" s="197"/>
      <c r="G2396" s="199"/>
      <c r="K2396" s="197"/>
      <c r="N2396" s="199"/>
      <c r="P2396" s="207"/>
      <c r="S2396" s="207"/>
      <c r="U2396" s="236"/>
      <c r="Z2396" s="197"/>
      <c r="AB2396" s="197"/>
      <c r="AD2396" s="197"/>
      <c r="AF2396" s="197"/>
      <c r="AH2396" s="197"/>
      <c r="AI2396" s="199"/>
      <c r="AK2396" s="234"/>
      <c r="AO2396" s="177"/>
      <c r="AP2396" s="201"/>
      <c r="AR2396" s="233"/>
    </row>
    <row r="2397" spans="4:44" s="181" customFormat="1">
      <c r="D2397" s="197"/>
      <c r="G2397" s="199"/>
      <c r="K2397" s="197"/>
      <c r="N2397" s="199"/>
      <c r="P2397" s="207"/>
      <c r="S2397" s="207"/>
      <c r="U2397" s="236"/>
      <c r="Z2397" s="197"/>
      <c r="AB2397" s="197"/>
      <c r="AD2397" s="197"/>
      <c r="AF2397" s="197"/>
      <c r="AH2397" s="197"/>
      <c r="AI2397" s="199"/>
      <c r="AK2397" s="234"/>
      <c r="AO2397" s="177"/>
      <c r="AP2397" s="201"/>
      <c r="AR2397" s="233"/>
    </row>
    <row r="2398" spans="4:44" s="181" customFormat="1">
      <c r="D2398" s="197"/>
      <c r="G2398" s="199"/>
      <c r="K2398" s="197"/>
      <c r="N2398" s="199"/>
      <c r="P2398" s="207"/>
      <c r="S2398" s="207"/>
      <c r="U2398" s="236"/>
      <c r="Z2398" s="197"/>
      <c r="AB2398" s="197"/>
      <c r="AD2398" s="197"/>
      <c r="AF2398" s="197"/>
      <c r="AH2398" s="197"/>
      <c r="AI2398" s="199"/>
      <c r="AK2398" s="234"/>
      <c r="AO2398" s="177"/>
      <c r="AP2398" s="201"/>
      <c r="AR2398" s="233"/>
    </row>
    <row r="2399" spans="4:44" s="181" customFormat="1">
      <c r="D2399" s="197"/>
      <c r="G2399" s="199"/>
      <c r="K2399" s="197"/>
      <c r="N2399" s="199"/>
      <c r="P2399" s="207"/>
      <c r="S2399" s="207"/>
      <c r="U2399" s="236"/>
      <c r="Z2399" s="197"/>
      <c r="AB2399" s="197"/>
      <c r="AD2399" s="197"/>
      <c r="AF2399" s="197"/>
      <c r="AH2399" s="197"/>
      <c r="AI2399" s="199"/>
      <c r="AK2399" s="234"/>
      <c r="AO2399" s="177"/>
      <c r="AP2399" s="201"/>
      <c r="AR2399" s="233"/>
    </row>
    <row r="2400" spans="4:44" s="181" customFormat="1">
      <c r="D2400" s="197"/>
      <c r="G2400" s="199"/>
      <c r="K2400" s="197"/>
      <c r="N2400" s="199"/>
      <c r="P2400" s="207"/>
      <c r="S2400" s="207"/>
      <c r="U2400" s="236"/>
      <c r="Z2400" s="197"/>
      <c r="AB2400" s="197"/>
      <c r="AD2400" s="197"/>
      <c r="AF2400" s="197"/>
      <c r="AH2400" s="197"/>
      <c r="AI2400" s="199"/>
      <c r="AK2400" s="234"/>
      <c r="AO2400" s="177"/>
      <c r="AP2400" s="201"/>
      <c r="AR2400" s="233"/>
    </row>
    <row r="2401" spans="4:44" s="181" customFormat="1">
      <c r="D2401" s="197"/>
      <c r="G2401" s="199"/>
      <c r="K2401" s="197"/>
      <c r="N2401" s="199"/>
      <c r="P2401" s="207"/>
      <c r="S2401" s="207"/>
      <c r="U2401" s="236"/>
      <c r="Z2401" s="197"/>
      <c r="AB2401" s="197"/>
      <c r="AD2401" s="197"/>
      <c r="AF2401" s="197"/>
      <c r="AH2401" s="197"/>
      <c r="AI2401" s="199"/>
      <c r="AK2401" s="234"/>
      <c r="AO2401" s="177"/>
      <c r="AP2401" s="201"/>
      <c r="AR2401" s="233"/>
    </row>
    <row r="2402" spans="4:44" s="181" customFormat="1">
      <c r="D2402" s="197"/>
      <c r="G2402" s="199"/>
      <c r="K2402" s="197"/>
      <c r="N2402" s="199"/>
      <c r="P2402" s="207"/>
      <c r="S2402" s="207"/>
      <c r="U2402" s="236"/>
      <c r="Z2402" s="197"/>
      <c r="AB2402" s="197"/>
      <c r="AD2402" s="197"/>
      <c r="AF2402" s="197"/>
      <c r="AH2402" s="197"/>
      <c r="AI2402" s="199"/>
      <c r="AK2402" s="234"/>
      <c r="AO2402" s="177"/>
      <c r="AP2402" s="201"/>
      <c r="AR2402" s="233"/>
    </row>
    <row r="2403" spans="4:44" s="181" customFormat="1">
      <c r="D2403" s="197"/>
      <c r="G2403" s="199"/>
      <c r="K2403" s="197"/>
      <c r="N2403" s="199"/>
      <c r="P2403" s="207"/>
      <c r="S2403" s="207"/>
      <c r="U2403" s="236"/>
      <c r="Z2403" s="197"/>
      <c r="AB2403" s="197"/>
      <c r="AD2403" s="197"/>
      <c r="AF2403" s="197"/>
      <c r="AH2403" s="197"/>
      <c r="AI2403" s="199"/>
      <c r="AK2403" s="234"/>
      <c r="AO2403" s="177"/>
      <c r="AP2403" s="201"/>
      <c r="AR2403" s="233"/>
    </row>
    <row r="2404" spans="4:44" s="181" customFormat="1">
      <c r="D2404" s="197"/>
      <c r="G2404" s="199"/>
      <c r="K2404" s="197"/>
      <c r="N2404" s="199"/>
      <c r="P2404" s="207"/>
      <c r="S2404" s="207"/>
      <c r="U2404" s="236"/>
      <c r="Z2404" s="197"/>
      <c r="AB2404" s="197"/>
      <c r="AD2404" s="197"/>
      <c r="AF2404" s="197"/>
      <c r="AH2404" s="197"/>
      <c r="AI2404" s="199"/>
      <c r="AK2404" s="234"/>
      <c r="AO2404" s="177"/>
      <c r="AP2404" s="201"/>
      <c r="AR2404" s="233"/>
    </row>
    <row r="2405" spans="4:44" s="181" customFormat="1">
      <c r="D2405" s="197"/>
      <c r="G2405" s="199"/>
      <c r="K2405" s="197"/>
      <c r="N2405" s="199"/>
      <c r="P2405" s="207"/>
      <c r="S2405" s="207"/>
      <c r="U2405" s="236"/>
      <c r="Z2405" s="197"/>
      <c r="AB2405" s="197"/>
      <c r="AD2405" s="197"/>
      <c r="AF2405" s="197"/>
      <c r="AH2405" s="197"/>
      <c r="AI2405" s="199"/>
      <c r="AK2405" s="234"/>
      <c r="AO2405" s="177"/>
      <c r="AP2405" s="201"/>
      <c r="AR2405" s="233"/>
    </row>
    <row r="2406" spans="4:44" s="181" customFormat="1">
      <c r="D2406" s="197"/>
      <c r="G2406" s="199"/>
      <c r="K2406" s="197"/>
      <c r="N2406" s="199"/>
      <c r="P2406" s="207"/>
      <c r="S2406" s="207"/>
      <c r="U2406" s="236"/>
      <c r="Z2406" s="197"/>
      <c r="AB2406" s="197"/>
      <c r="AD2406" s="197"/>
      <c r="AF2406" s="197"/>
      <c r="AH2406" s="197"/>
      <c r="AI2406" s="199"/>
      <c r="AK2406" s="234"/>
      <c r="AO2406" s="177"/>
      <c r="AP2406" s="201"/>
      <c r="AR2406" s="233"/>
    </row>
    <row r="2407" spans="4:44" s="181" customFormat="1">
      <c r="D2407" s="197"/>
      <c r="G2407" s="199"/>
      <c r="K2407" s="197"/>
      <c r="N2407" s="199"/>
      <c r="P2407" s="207"/>
      <c r="S2407" s="207"/>
      <c r="U2407" s="236"/>
      <c r="Z2407" s="197"/>
      <c r="AB2407" s="197"/>
      <c r="AD2407" s="197"/>
      <c r="AF2407" s="197"/>
      <c r="AH2407" s="197"/>
      <c r="AI2407" s="199"/>
      <c r="AK2407" s="234"/>
      <c r="AO2407" s="177"/>
      <c r="AP2407" s="201"/>
      <c r="AR2407" s="233"/>
    </row>
    <row r="2408" spans="4:44" s="181" customFormat="1">
      <c r="D2408" s="197"/>
      <c r="G2408" s="199"/>
      <c r="K2408" s="197"/>
      <c r="N2408" s="199"/>
      <c r="P2408" s="207"/>
      <c r="S2408" s="207"/>
      <c r="U2408" s="236"/>
      <c r="Z2408" s="197"/>
      <c r="AB2408" s="197"/>
      <c r="AD2408" s="197"/>
      <c r="AF2408" s="197"/>
      <c r="AH2408" s="197"/>
      <c r="AI2408" s="199"/>
      <c r="AK2408" s="234"/>
      <c r="AO2408" s="177"/>
      <c r="AP2408" s="201"/>
      <c r="AR2408" s="233"/>
    </row>
    <row r="2409" spans="4:44" s="181" customFormat="1">
      <c r="D2409" s="197"/>
      <c r="G2409" s="199"/>
      <c r="K2409" s="197"/>
      <c r="N2409" s="199"/>
      <c r="P2409" s="207"/>
      <c r="S2409" s="207"/>
      <c r="U2409" s="236"/>
      <c r="Z2409" s="197"/>
      <c r="AB2409" s="197"/>
      <c r="AD2409" s="197"/>
      <c r="AF2409" s="197"/>
      <c r="AH2409" s="197"/>
      <c r="AI2409" s="199"/>
      <c r="AK2409" s="234"/>
      <c r="AO2409" s="177"/>
      <c r="AP2409" s="201"/>
      <c r="AR2409" s="233"/>
    </row>
    <row r="2410" spans="4:44" s="181" customFormat="1">
      <c r="D2410" s="197"/>
      <c r="G2410" s="199"/>
      <c r="K2410" s="197"/>
      <c r="N2410" s="199"/>
      <c r="P2410" s="207"/>
      <c r="S2410" s="207"/>
      <c r="U2410" s="236"/>
      <c r="Z2410" s="197"/>
      <c r="AB2410" s="197"/>
      <c r="AD2410" s="197"/>
      <c r="AF2410" s="197"/>
      <c r="AH2410" s="197"/>
      <c r="AI2410" s="199"/>
      <c r="AK2410" s="234"/>
      <c r="AO2410" s="177"/>
      <c r="AP2410" s="201"/>
      <c r="AR2410" s="233"/>
    </row>
    <row r="2411" spans="4:44" s="181" customFormat="1">
      <c r="D2411" s="197"/>
      <c r="G2411" s="199"/>
      <c r="K2411" s="197"/>
      <c r="N2411" s="199"/>
      <c r="P2411" s="207"/>
      <c r="S2411" s="207"/>
      <c r="U2411" s="236"/>
      <c r="Z2411" s="197"/>
      <c r="AB2411" s="197"/>
      <c r="AD2411" s="197"/>
      <c r="AF2411" s="197"/>
      <c r="AH2411" s="197"/>
      <c r="AI2411" s="199"/>
      <c r="AK2411" s="234"/>
      <c r="AO2411" s="177"/>
      <c r="AP2411" s="201"/>
      <c r="AR2411" s="233"/>
    </row>
    <row r="2412" spans="4:44" s="181" customFormat="1">
      <c r="D2412" s="197"/>
      <c r="G2412" s="199"/>
      <c r="K2412" s="197"/>
      <c r="N2412" s="199"/>
      <c r="P2412" s="207"/>
      <c r="S2412" s="207"/>
      <c r="U2412" s="236"/>
      <c r="Z2412" s="197"/>
      <c r="AB2412" s="197"/>
      <c r="AD2412" s="197"/>
      <c r="AF2412" s="197"/>
      <c r="AH2412" s="197"/>
      <c r="AI2412" s="199"/>
      <c r="AK2412" s="234"/>
      <c r="AO2412" s="177"/>
      <c r="AP2412" s="201"/>
      <c r="AR2412" s="233"/>
    </row>
    <row r="2413" spans="4:44" s="181" customFormat="1">
      <c r="D2413" s="197"/>
      <c r="G2413" s="199"/>
      <c r="K2413" s="197"/>
      <c r="N2413" s="199"/>
      <c r="P2413" s="207"/>
      <c r="S2413" s="207"/>
      <c r="U2413" s="236"/>
      <c r="Z2413" s="197"/>
      <c r="AB2413" s="197"/>
      <c r="AD2413" s="197"/>
      <c r="AF2413" s="197"/>
      <c r="AH2413" s="197"/>
      <c r="AI2413" s="199"/>
      <c r="AK2413" s="234"/>
      <c r="AO2413" s="177"/>
      <c r="AP2413" s="201"/>
      <c r="AR2413" s="233"/>
    </row>
    <row r="2414" spans="4:44" s="181" customFormat="1">
      <c r="D2414" s="197"/>
      <c r="G2414" s="199"/>
      <c r="K2414" s="197"/>
      <c r="N2414" s="199"/>
      <c r="P2414" s="207"/>
      <c r="S2414" s="207"/>
      <c r="U2414" s="236"/>
      <c r="Z2414" s="197"/>
      <c r="AB2414" s="197"/>
      <c r="AD2414" s="197"/>
      <c r="AF2414" s="197"/>
      <c r="AH2414" s="197"/>
      <c r="AI2414" s="199"/>
      <c r="AK2414" s="234"/>
      <c r="AO2414" s="177"/>
      <c r="AP2414" s="201"/>
      <c r="AR2414" s="233"/>
    </row>
    <row r="2415" spans="4:44" s="181" customFormat="1">
      <c r="D2415" s="197"/>
      <c r="G2415" s="199"/>
      <c r="K2415" s="197"/>
      <c r="N2415" s="199"/>
      <c r="P2415" s="207"/>
      <c r="S2415" s="207"/>
      <c r="U2415" s="236"/>
      <c r="Z2415" s="197"/>
      <c r="AB2415" s="197"/>
      <c r="AD2415" s="197"/>
      <c r="AF2415" s="197"/>
      <c r="AH2415" s="197"/>
      <c r="AI2415" s="199"/>
      <c r="AK2415" s="234"/>
      <c r="AO2415" s="177"/>
      <c r="AP2415" s="201"/>
      <c r="AR2415" s="233"/>
    </row>
    <row r="2416" spans="4:44" s="181" customFormat="1">
      <c r="D2416" s="197"/>
      <c r="G2416" s="199"/>
      <c r="K2416" s="197"/>
      <c r="N2416" s="199"/>
      <c r="P2416" s="207"/>
      <c r="S2416" s="207"/>
      <c r="U2416" s="236"/>
      <c r="Z2416" s="197"/>
      <c r="AB2416" s="197"/>
      <c r="AD2416" s="197"/>
      <c r="AF2416" s="197"/>
      <c r="AH2416" s="197"/>
      <c r="AI2416" s="199"/>
      <c r="AK2416" s="234"/>
      <c r="AO2416" s="177"/>
      <c r="AP2416" s="201"/>
      <c r="AR2416" s="233"/>
    </row>
    <row r="2417" spans="4:44" s="181" customFormat="1">
      <c r="D2417" s="197"/>
      <c r="G2417" s="199"/>
      <c r="K2417" s="197"/>
      <c r="N2417" s="199"/>
      <c r="P2417" s="207"/>
      <c r="S2417" s="207"/>
      <c r="U2417" s="236"/>
      <c r="Z2417" s="197"/>
      <c r="AB2417" s="197"/>
      <c r="AD2417" s="197"/>
      <c r="AF2417" s="197"/>
      <c r="AH2417" s="197"/>
      <c r="AI2417" s="199"/>
      <c r="AK2417" s="234"/>
      <c r="AO2417" s="177"/>
      <c r="AP2417" s="201"/>
      <c r="AR2417" s="233"/>
    </row>
    <row r="2418" spans="4:44" s="181" customFormat="1">
      <c r="D2418" s="197"/>
      <c r="G2418" s="199"/>
      <c r="K2418" s="197"/>
      <c r="N2418" s="199"/>
      <c r="P2418" s="207"/>
      <c r="S2418" s="207"/>
      <c r="U2418" s="236"/>
      <c r="Z2418" s="197"/>
      <c r="AB2418" s="197"/>
      <c r="AD2418" s="197"/>
      <c r="AF2418" s="197"/>
      <c r="AH2418" s="197"/>
      <c r="AI2418" s="199"/>
      <c r="AK2418" s="234"/>
      <c r="AO2418" s="177"/>
      <c r="AP2418" s="201"/>
      <c r="AR2418" s="233"/>
    </row>
    <row r="2419" spans="4:44" s="181" customFormat="1">
      <c r="D2419" s="197"/>
      <c r="G2419" s="199"/>
      <c r="K2419" s="197"/>
      <c r="N2419" s="199"/>
      <c r="P2419" s="207"/>
      <c r="S2419" s="207"/>
      <c r="U2419" s="236"/>
      <c r="Z2419" s="197"/>
      <c r="AB2419" s="197"/>
      <c r="AD2419" s="197"/>
      <c r="AF2419" s="197"/>
      <c r="AH2419" s="197"/>
      <c r="AI2419" s="199"/>
      <c r="AK2419" s="234"/>
      <c r="AO2419" s="177"/>
      <c r="AP2419" s="201"/>
      <c r="AR2419" s="233"/>
    </row>
    <row r="2420" spans="4:44" s="181" customFormat="1">
      <c r="D2420" s="197"/>
      <c r="G2420" s="199"/>
      <c r="K2420" s="197"/>
      <c r="N2420" s="199"/>
      <c r="P2420" s="207"/>
      <c r="S2420" s="207"/>
      <c r="U2420" s="236"/>
      <c r="Z2420" s="197"/>
      <c r="AB2420" s="197"/>
      <c r="AD2420" s="197"/>
      <c r="AF2420" s="197"/>
      <c r="AH2420" s="197"/>
      <c r="AI2420" s="199"/>
      <c r="AK2420" s="234"/>
      <c r="AO2420" s="177"/>
      <c r="AP2420" s="201"/>
      <c r="AR2420" s="233"/>
    </row>
    <row r="2421" spans="4:44" s="181" customFormat="1">
      <c r="D2421" s="197"/>
      <c r="G2421" s="199"/>
      <c r="K2421" s="197"/>
      <c r="N2421" s="199"/>
      <c r="P2421" s="207"/>
      <c r="S2421" s="207"/>
      <c r="U2421" s="236"/>
      <c r="Z2421" s="197"/>
      <c r="AB2421" s="197"/>
      <c r="AD2421" s="197"/>
      <c r="AF2421" s="197"/>
      <c r="AH2421" s="197"/>
      <c r="AI2421" s="199"/>
      <c r="AK2421" s="234"/>
      <c r="AO2421" s="177"/>
      <c r="AP2421" s="201"/>
      <c r="AR2421" s="233"/>
    </row>
    <row r="2422" spans="4:44" s="181" customFormat="1">
      <c r="D2422" s="197"/>
      <c r="G2422" s="199"/>
      <c r="K2422" s="197"/>
      <c r="N2422" s="199"/>
      <c r="P2422" s="207"/>
      <c r="S2422" s="207"/>
      <c r="U2422" s="236"/>
      <c r="Z2422" s="197"/>
      <c r="AB2422" s="197"/>
      <c r="AD2422" s="197"/>
      <c r="AF2422" s="197"/>
      <c r="AH2422" s="197"/>
      <c r="AI2422" s="199"/>
      <c r="AK2422" s="234"/>
      <c r="AO2422" s="177"/>
      <c r="AP2422" s="201"/>
      <c r="AR2422" s="233"/>
    </row>
    <row r="2423" spans="4:44" s="181" customFormat="1">
      <c r="D2423" s="197"/>
      <c r="G2423" s="199"/>
      <c r="K2423" s="197"/>
      <c r="N2423" s="199"/>
      <c r="P2423" s="207"/>
      <c r="S2423" s="207"/>
      <c r="U2423" s="236"/>
      <c r="Z2423" s="197"/>
      <c r="AB2423" s="197"/>
      <c r="AD2423" s="197"/>
      <c r="AF2423" s="197"/>
      <c r="AH2423" s="197"/>
      <c r="AI2423" s="199"/>
      <c r="AK2423" s="234"/>
      <c r="AO2423" s="177"/>
      <c r="AP2423" s="201"/>
      <c r="AR2423" s="233"/>
    </row>
    <row r="2424" spans="4:44" s="181" customFormat="1">
      <c r="D2424" s="197"/>
      <c r="G2424" s="199"/>
      <c r="K2424" s="197"/>
      <c r="N2424" s="199"/>
      <c r="P2424" s="207"/>
      <c r="S2424" s="207"/>
      <c r="U2424" s="236"/>
      <c r="Z2424" s="197"/>
      <c r="AB2424" s="197"/>
      <c r="AD2424" s="197"/>
      <c r="AF2424" s="197"/>
      <c r="AH2424" s="197"/>
      <c r="AI2424" s="199"/>
      <c r="AK2424" s="234"/>
      <c r="AO2424" s="177"/>
      <c r="AP2424" s="201"/>
      <c r="AR2424" s="233"/>
    </row>
    <row r="2425" spans="4:44" s="181" customFormat="1">
      <c r="D2425" s="197"/>
      <c r="G2425" s="199"/>
      <c r="K2425" s="197"/>
      <c r="N2425" s="199"/>
      <c r="P2425" s="207"/>
      <c r="S2425" s="207"/>
      <c r="U2425" s="236"/>
      <c r="Z2425" s="197"/>
      <c r="AB2425" s="197"/>
      <c r="AD2425" s="197"/>
      <c r="AF2425" s="197"/>
      <c r="AH2425" s="197"/>
      <c r="AI2425" s="199"/>
      <c r="AK2425" s="234"/>
      <c r="AO2425" s="177"/>
      <c r="AP2425" s="201"/>
      <c r="AR2425" s="233"/>
    </row>
    <row r="2426" spans="4:44" s="181" customFormat="1">
      <c r="D2426" s="197"/>
      <c r="G2426" s="199"/>
      <c r="K2426" s="197"/>
      <c r="N2426" s="199"/>
      <c r="P2426" s="207"/>
      <c r="S2426" s="207"/>
      <c r="U2426" s="236"/>
      <c r="Z2426" s="197"/>
      <c r="AB2426" s="197"/>
      <c r="AD2426" s="197"/>
      <c r="AF2426" s="197"/>
      <c r="AH2426" s="197"/>
      <c r="AI2426" s="199"/>
      <c r="AK2426" s="234"/>
      <c r="AO2426" s="177"/>
      <c r="AP2426" s="201"/>
      <c r="AR2426" s="233"/>
    </row>
    <row r="2427" spans="4:44" s="181" customFormat="1">
      <c r="D2427" s="197"/>
      <c r="G2427" s="199"/>
      <c r="K2427" s="197"/>
      <c r="N2427" s="199"/>
      <c r="P2427" s="207"/>
      <c r="S2427" s="207"/>
      <c r="U2427" s="236"/>
      <c r="Z2427" s="197"/>
      <c r="AB2427" s="197"/>
      <c r="AD2427" s="197"/>
      <c r="AF2427" s="197"/>
      <c r="AH2427" s="197"/>
      <c r="AI2427" s="199"/>
      <c r="AK2427" s="234"/>
      <c r="AO2427" s="177"/>
      <c r="AP2427" s="201"/>
      <c r="AR2427" s="233"/>
    </row>
    <row r="2428" spans="4:44" s="181" customFormat="1">
      <c r="D2428" s="197"/>
      <c r="G2428" s="199"/>
      <c r="K2428" s="197"/>
      <c r="N2428" s="199"/>
      <c r="P2428" s="207"/>
      <c r="S2428" s="207"/>
      <c r="U2428" s="236"/>
      <c r="Z2428" s="197"/>
      <c r="AB2428" s="197"/>
      <c r="AD2428" s="197"/>
      <c r="AF2428" s="197"/>
      <c r="AH2428" s="197"/>
      <c r="AI2428" s="199"/>
      <c r="AK2428" s="234"/>
      <c r="AO2428" s="177"/>
      <c r="AP2428" s="201"/>
      <c r="AR2428" s="233"/>
    </row>
    <row r="2429" spans="4:44" s="181" customFormat="1">
      <c r="D2429" s="197"/>
      <c r="G2429" s="199"/>
      <c r="K2429" s="197"/>
      <c r="N2429" s="199"/>
      <c r="P2429" s="207"/>
      <c r="S2429" s="207"/>
      <c r="U2429" s="236"/>
      <c r="Z2429" s="197"/>
      <c r="AB2429" s="197"/>
      <c r="AD2429" s="197"/>
      <c r="AF2429" s="197"/>
      <c r="AH2429" s="197"/>
      <c r="AI2429" s="199"/>
      <c r="AK2429" s="234"/>
      <c r="AO2429" s="177"/>
      <c r="AP2429" s="201"/>
      <c r="AR2429" s="233"/>
    </row>
    <row r="2430" spans="4:44" s="181" customFormat="1">
      <c r="D2430" s="197"/>
      <c r="G2430" s="199"/>
      <c r="K2430" s="197"/>
      <c r="N2430" s="199"/>
      <c r="P2430" s="207"/>
      <c r="S2430" s="207"/>
      <c r="U2430" s="236"/>
      <c r="Z2430" s="197"/>
      <c r="AB2430" s="197"/>
      <c r="AD2430" s="197"/>
      <c r="AF2430" s="197"/>
      <c r="AH2430" s="197"/>
      <c r="AI2430" s="199"/>
      <c r="AK2430" s="234"/>
      <c r="AO2430" s="177"/>
      <c r="AP2430" s="201"/>
      <c r="AR2430" s="233"/>
    </row>
    <row r="2431" spans="4:44" s="181" customFormat="1">
      <c r="D2431" s="197"/>
      <c r="G2431" s="199"/>
      <c r="K2431" s="197"/>
      <c r="N2431" s="199"/>
      <c r="P2431" s="207"/>
      <c r="S2431" s="207"/>
      <c r="U2431" s="236"/>
      <c r="Z2431" s="197"/>
      <c r="AB2431" s="197"/>
      <c r="AD2431" s="197"/>
      <c r="AF2431" s="197"/>
      <c r="AH2431" s="197"/>
      <c r="AI2431" s="199"/>
      <c r="AK2431" s="234"/>
      <c r="AO2431" s="177"/>
      <c r="AP2431" s="201"/>
      <c r="AR2431" s="233"/>
    </row>
    <row r="2432" spans="4:44" s="181" customFormat="1">
      <c r="D2432" s="197"/>
      <c r="G2432" s="199"/>
      <c r="K2432" s="197"/>
      <c r="N2432" s="199"/>
      <c r="P2432" s="207"/>
      <c r="S2432" s="207"/>
      <c r="U2432" s="236"/>
      <c r="Z2432" s="197"/>
      <c r="AB2432" s="197"/>
      <c r="AD2432" s="197"/>
      <c r="AF2432" s="197"/>
      <c r="AH2432" s="197"/>
      <c r="AI2432" s="199"/>
      <c r="AK2432" s="234"/>
      <c r="AO2432" s="177"/>
      <c r="AP2432" s="201"/>
      <c r="AR2432" s="233"/>
    </row>
    <row r="2433" spans="4:44" s="181" customFormat="1">
      <c r="D2433" s="197"/>
      <c r="G2433" s="199"/>
      <c r="K2433" s="197"/>
      <c r="N2433" s="199"/>
      <c r="P2433" s="207"/>
      <c r="S2433" s="207"/>
      <c r="U2433" s="236"/>
      <c r="Z2433" s="197"/>
      <c r="AB2433" s="197"/>
      <c r="AD2433" s="197"/>
      <c r="AF2433" s="197"/>
      <c r="AH2433" s="197"/>
      <c r="AI2433" s="199"/>
      <c r="AK2433" s="234"/>
      <c r="AO2433" s="177"/>
      <c r="AP2433" s="201"/>
      <c r="AR2433" s="233"/>
    </row>
    <row r="2434" spans="4:44" s="181" customFormat="1">
      <c r="D2434" s="197"/>
      <c r="G2434" s="199"/>
      <c r="K2434" s="197"/>
      <c r="N2434" s="199"/>
      <c r="P2434" s="207"/>
      <c r="S2434" s="207"/>
      <c r="U2434" s="236"/>
      <c r="Z2434" s="197"/>
      <c r="AB2434" s="197"/>
      <c r="AD2434" s="197"/>
      <c r="AF2434" s="197"/>
      <c r="AH2434" s="197"/>
      <c r="AI2434" s="199"/>
      <c r="AK2434" s="234"/>
      <c r="AO2434" s="177"/>
      <c r="AP2434" s="201"/>
      <c r="AR2434" s="233"/>
    </row>
    <row r="2435" spans="4:44" s="181" customFormat="1">
      <c r="D2435" s="197"/>
      <c r="G2435" s="199"/>
      <c r="K2435" s="197"/>
      <c r="N2435" s="199"/>
      <c r="P2435" s="207"/>
      <c r="S2435" s="207"/>
      <c r="U2435" s="236"/>
      <c r="Z2435" s="197"/>
      <c r="AB2435" s="197"/>
      <c r="AD2435" s="197"/>
      <c r="AF2435" s="197"/>
      <c r="AH2435" s="197"/>
      <c r="AI2435" s="199"/>
      <c r="AK2435" s="234"/>
      <c r="AO2435" s="177"/>
      <c r="AP2435" s="201"/>
      <c r="AR2435" s="233"/>
    </row>
    <row r="2436" spans="4:44" s="181" customFormat="1">
      <c r="D2436" s="197"/>
      <c r="G2436" s="199"/>
      <c r="K2436" s="197"/>
      <c r="N2436" s="199"/>
      <c r="P2436" s="207"/>
      <c r="S2436" s="207"/>
      <c r="U2436" s="236"/>
      <c r="Z2436" s="197"/>
      <c r="AB2436" s="197"/>
      <c r="AD2436" s="197"/>
      <c r="AF2436" s="197"/>
      <c r="AH2436" s="197"/>
      <c r="AI2436" s="199"/>
      <c r="AK2436" s="234"/>
      <c r="AO2436" s="177"/>
      <c r="AP2436" s="201"/>
      <c r="AR2436" s="233"/>
    </row>
    <row r="2437" spans="4:44" s="181" customFormat="1">
      <c r="D2437" s="197"/>
      <c r="G2437" s="199"/>
      <c r="K2437" s="197"/>
      <c r="N2437" s="199"/>
      <c r="P2437" s="207"/>
      <c r="S2437" s="207"/>
      <c r="U2437" s="236"/>
      <c r="Z2437" s="197"/>
      <c r="AB2437" s="197"/>
      <c r="AD2437" s="197"/>
      <c r="AF2437" s="197"/>
      <c r="AH2437" s="197"/>
      <c r="AI2437" s="199"/>
      <c r="AK2437" s="234"/>
      <c r="AO2437" s="177"/>
      <c r="AP2437" s="201"/>
      <c r="AR2437" s="233"/>
    </row>
    <row r="2438" spans="4:44" s="181" customFormat="1">
      <c r="D2438" s="197"/>
      <c r="G2438" s="199"/>
      <c r="K2438" s="197"/>
      <c r="N2438" s="199"/>
      <c r="P2438" s="207"/>
      <c r="S2438" s="207"/>
      <c r="U2438" s="236"/>
      <c r="Z2438" s="197"/>
      <c r="AB2438" s="197"/>
      <c r="AD2438" s="197"/>
      <c r="AF2438" s="197"/>
      <c r="AH2438" s="197"/>
      <c r="AI2438" s="199"/>
      <c r="AK2438" s="234"/>
      <c r="AO2438" s="177"/>
      <c r="AP2438" s="201"/>
      <c r="AR2438" s="233"/>
    </row>
    <row r="2439" spans="4:44" s="181" customFormat="1">
      <c r="D2439" s="197"/>
      <c r="G2439" s="199"/>
      <c r="K2439" s="197"/>
      <c r="N2439" s="199"/>
      <c r="P2439" s="207"/>
      <c r="S2439" s="207"/>
      <c r="U2439" s="236"/>
      <c r="Z2439" s="197"/>
      <c r="AB2439" s="197"/>
      <c r="AD2439" s="197"/>
      <c r="AF2439" s="197"/>
      <c r="AH2439" s="197"/>
      <c r="AI2439" s="199"/>
      <c r="AK2439" s="234"/>
      <c r="AO2439" s="177"/>
      <c r="AP2439" s="201"/>
      <c r="AR2439" s="233"/>
    </row>
    <row r="2440" spans="4:44" s="181" customFormat="1">
      <c r="D2440" s="197"/>
      <c r="G2440" s="199"/>
      <c r="K2440" s="197"/>
      <c r="N2440" s="199"/>
      <c r="P2440" s="207"/>
      <c r="S2440" s="207"/>
      <c r="U2440" s="236"/>
      <c r="Z2440" s="197"/>
      <c r="AB2440" s="197"/>
      <c r="AD2440" s="197"/>
      <c r="AF2440" s="197"/>
      <c r="AH2440" s="197"/>
      <c r="AI2440" s="199"/>
      <c r="AK2440" s="234"/>
      <c r="AO2440" s="177"/>
      <c r="AP2440" s="201"/>
      <c r="AR2440" s="233"/>
    </row>
    <row r="2441" spans="4:44" s="181" customFormat="1">
      <c r="D2441" s="197"/>
      <c r="G2441" s="199"/>
      <c r="K2441" s="197"/>
      <c r="N2441" s="199"/>
      <c r="P2441" s="207"/>
      <c r="S2441" s="207"/>
      <c r="U2441" s="236"/>
      <c r="Z2441" s="197"/>
      <c r="AB2441" s="197"/>
      <c r="AD2441" s="197"/>
      <c r="AF2441" s="197"/>
      <c r="AH2441" s="197"/>
      <c r="AI2441" s="199"/>
      <c r="AK2441" s="234"/>
      <c r="AO2441" s="177"/>
      <c r="AP2441" s="201"/>
      <c r="AR2441" s="233"/>
    </row>
    <row r="2442" spans="4:44" s="181" customFormat="1">
      <c r="D2442" s="197"/>
      <c r="G2442" s="199"/>
      <c r="K2442" s="197"/>
      <c r="N2442" s="199"/>
      <c r="P2442" s="207"/>
      <c r="S2442" s="207"/>
      <c r="U2442" s="236"/>
      <c r="Z2442" s="197"/>
      <c r="AB2442" s="197"/>
      <c r="AD2442" s="197"/>
      <c r="AF2442" s="197"/>
      <c r="AH2442" s="197"/>
      <c r="AI2442" s="199"/>
      <c r="AK2442" s="234"/>
      <c r="AO2442" s="177"/>
      <c r="AP2442" s="201"/>
      <c r="AR2442" s="233"/>
    </row>
    <row r="2443" spans="4:44" s="181" customFormat="1">
      <c r="D2443" s="197"/>
      <c r="G2443" s="199"/>
      <c r="K2443" s="197"/>
      <c r="N2443" s="199"/>
      <c r="P2443" s="207"/>
      <c r="S2443" s="207"/>
      <c r="U2443" s="236"/>
      <c r="Z2443" s="197"/>
      <c r="AB2443" s="197"/>
      <c r="AD2443" s="197"/>
      <c r="AF2443" s="197"/>
      <c r="AH2443" s="197"/>
      <c r="AI2443" s="199"/>
      <c r="AK2443" s="234"/>
      <c r="AO2443" s="177"/>
      <c r="AP2443" s="201"/>
      <c r="AR2443" s="233"/>
    </row>
    <row r="2444" spans="4:44" s="181" customFormat="1">
      <c r="D2444" s="197"/>
      <c r="G2444" s="199"/>
      <c r="K2444" s="197"/>
      <c r="N2444" s="199"/>
      <c r="P2444" s="207"/>
      <c r="S2444" s="207"/>
      <c r="U2444" s="236"/>
      <c r="Z2444" s="197"/>
      <c r="AB2444" s="197"/>
      <c r="AD2444" s="197"/>
      <c r="AF2444" s="197"/>
      <c r="AH2444" s="197"/>
      <c r="AI2444" s="199"/>
      <c r="AK2444" s="234"/>
      <c r="AO2444" s="177"/>
      <c r="AP2444" s="201"/>
      <c r="AR2444" s="233"/>
    </row>
    <row r="2445" spans="4:44" s="181" customFormat="1">
      <c r="D2445" s="197"/>
      <c r="G2445" s="199"/>
      <c r="K2445" s="197"/>
      <c r="N2445" s="199"/>
      <c r="P2445" s="207"/>
      <c r="S2445" s="207"/>
      <c r="U2445" s="236"/>
      <c r="Z2445" s="197"/>
      <c r="AB2445" s="197"/>
      <c r="AD2445" s="197"/>
      <c r="AF2445" s="197"/>
      <c r="AH2445" s="197"/>
      <c r="AI2445" s="199"/>
      <c r="AK2445" s="234"/>
      <c r="AO2445" s="177"/>
      <c r="AP2445" s="201"/>
      <c r="AR2445" s="233"/>
    </row>
    <row r="2446" spans="4:44" s="181" customFormat="1">
      <c r="D2446" s="197"/>
      <c r="G2446" s="199"/>
      <c r="K2446" s="197"/>
      <c r="N2446" s="199"/>
      <c r="P2446" s="207"/>
      <c r="S2446" s="207"/>
      <c r="U2446" s="236"/>
      <c r="Z2446" s="197"/>
      <c r="AB2446" s="197"/>
      <c r="AD2446" s="197"/>
      <c r="AF2446" s="197"/>
      <c r="AH2446" s="197"/>
      <c r="AI2446" s="199"/>
      <c r="AK2446" s="234"/>
      <c r="AO2446" s="177"/>
      <c r="AP2446" s="201"/>
      <c r="AR2446" s="233"/>
    </row>
    <row r="2447" spans="4:44" s="181" customFormat="1">
      <c r="D2447" s="197"/>
      <c r="G2447" s="199"/>
      <c r="K2447" s="197"/>
      <c r="N2447" s="199"/>
      <c r="P2447" s="207"/>
      <c r="S2447" s="207"/>
      <c r="U2447" s="236"/>
      <c r="Z2447" s="197"/>
      <c r="AB2447" s="197"/>
      <c r="AD2447" s="197"/>
      <c r="AF2447" s="197"/>
      <c r="AH2447" s="197"/>
      <c r="AI2447" s="199"/>
      <c r="AK2447" s="234"/>
      <c r="AO2447" s="177"/>
      <c r="AP2447" s="201"/>
      <c r="AR2447" s="233"/>
    </row>
    <row r="2448" spans="4:44" s="181" customFormat="1">
      <c r="D2448" s="197"/>
      <c r="G2448" s="199"/>
      <c r="K2448" s="197"/>
      <c r="N2448" s="199"/>
      <c r="P2448" s="207"/>
      <c r="S2448" s="207"/>
      <c r="U2448" s="236"/>
      <c r="Z2448" s="197"/>
      <c r="AB2448" s="197"/>
      <c r="AD2448" s="197"/>
      <c r="AF2448" s="197"/>
      <c r="AH2448" s="197"/>
      <c r="AI2448" s="199"/>
      <c r="AK2448" s="234"/>
      <c r="AO2448" s="177"/>
      <c r="AP2448" s="201"/>
      <c r="AR2448" s="233"/>
    </row>
    <row r="2449" spans="4:44" s="181" customFormat="1">
      <c r="D2449" s="197"/>
      <c r="G2449" s="199"/>
      <c r="K2449" s="197"/>
      <c r="N2449" s="199"/>
      <c r="P2449" s="207"/>
      <c r="S2449" s="207"/>
      <c r="U2449" s="236"/>
      <c r="Z2449" s="197"/>
      <c r="AB2449" s="197"/>
      <c r="AD2449" s="197"/>
      <c r="AF2449" s="197"/>
      <c r="AH2449" s="197"/>
      <c r="AI2449" s="199"/>
      <c r="AK2449" s="234"/>
      <c r="AO2449" s="177"/>
      <c r="AP2449" s="201"/>
      <c r="AR2449" s="233"/>
    </row>
    <row r="2450" spans="4:44" s="181" customFormat="1">
      <c r="D2450" s="197"/>
      <c r="G2450" s="199"/>
      <c r="K2450" s="197"/>
      <c r="N2450" s="199"/>
      <c r="P2450" s="207"/>
      <c r="S2450" s="207"/>
      <c r="U2450" s="236"/>
      <c r="Z2450" s="197"/>
      <c r="AB2450" s="197"/>
      <c r="AD2450" s="197"/>
      <c r="AF2450" s="197"/>
      <c r="AH2450" s="197"/>
      <c r="AI2450" s="199"/>
      <c r="AK2450" s="234"/>
      <c r="AO2450" s="177"/>
      <c r="AP2450" s="201"/>
      <c r="AR2450" s="233"/>
    </row>
    <row r="2451" spans="4:44" s="181" customFormat="1">
      <c r="D2451" s="197"/>
      <c r="G2451" s="199"/>
      <c r="K2451" s="197"/>
      <c r="N2451" s="199"/>
      <c r="P2451" s="207"/>
      <c r="S2451" s="207"/>
      <c r="U2451" s="236"/>
      <c r="Z2451" s="197"/>
      <c r="AB2451" s="197"/>
      <c r="AD2451" s="197"/>
      <c r="AF2451" s="197"/>
      <c r="AH2451" s="197"/>
      <c r="AI2451" s="199"/>
      <c r="AK2451" s="234"/>
      <c r="AO2451" s="177"/>
      <c r="AP2451" s="201"/>
      <c r="AR2451" s="233"/>
    </row>
    <row r="2452" spans="4:44" s="181" customFormat="1">
      <c r="D2452" s="197"/>
      <c r="G2452" s="199"/>
      <c r="K2452" s="197"/>
      <c r="N2452" s="199"/>
      <c r="P2452" s="207"/>
      <c r="S2452" s="207"/>
      <c r="U2452" s="236"/>
      <c r="Z2452" s="197"/>
      <c r="AB2452" s="197"/>
      <c r="AD2452" s="197"/>
      <c r="AF2452" s="197"/>
      <c r="AH2452" s="197"/>
      <c r="AI2452" s="199"/>
      <c r="AK2452" s="234"/>
      <c r="AO2452" s="177"/>
      <c r="AP2452" s="201"/>
      <c r="AR2452" s="233"/>
    </row>
    <row r="2453" spans="4:44" s="181" customFormat="1">
      <c r="D2453" s="197"/>
      <c r="G2453" s="199"/>
      <c r="K2453" s="197"/>
      <c r="N2453" s="199"/>
      <c r="P2453" s="207"/>
      <c r="S2453" s="207"/>
      <c r="U2453" s="236"/>
      <c r="Z2453" s="197"/>
      <c r="AB2453" s="197"/>
      <c r="AD2453" s="197"/>
      <c r="AF2453" s="197"/>
      <c r="AH2453" s="197"/>
      <c r="AI2453" s="199"/>
      <c r="AK2453" s="234"/>
      <c r="AO2453" s="177"/>
      <c r="AP2453" s="201"/>
      <c r="AR2453" s="233"/>
    </row>
    <row r="2454" spans="4:44" s="181" customFormat="1">
      <c r="D2454" s="197"/>
      <c r="G2454" s="199"/>
      <c r="K2454" s="197"/>
      <c r="N2454" s="199"/>
      <c r="P2454" s="207"/>
      <c r="S2454" s="207"/>
      <c r="U2454" s="236"/>
      <c r="Z2454" s="197"/>
      <c r="AB2454" s="197"/>
      <c r="AD2454" s="197"/>
      <c r="AF2454" s="197"/>
      <c r="AH2454" s="197"/>
      <c r="AI2454" s="199"/>
      <c r="AK2454" s="234"/>
      <c r="AO2454" s="177"/>
      <c r="AP2454" s="201"/>
      <c r="AR2454" s="233"/>
    </row>
    <row r="2455" spans="4:44" s="181" customFormat="1">
      <c r="D2455" s="197"/>
      <c r="G2455" s="199"/>
      <c r="K2455" s="197"/>
      <c r="N2455" s="199"/>
      <c r="P2455" s="207"/>
      <c r="S2455" s="207"/>
      <c r="U2455" s="236"/>
      <c r="Z2455" s="197"/>
      <c r="AB2455" s="197"/>
      <c r="AD2455" s="197"/>
      <c r="AF2455" s="197"/>
      <c r="AH2455" s="197"/>
      <c r="AI2455" s="199"/>
      <c r="AK2455" s="234"/>
      <c r="AO2455" s="177"/>
      <c r="AP2455" s="201"/>
      <c r="AR2455" s="233"/>
    </row>
    <row r="2456" spans="4:44" s="181" customFormat="1">
      <c r="D2456" s="197"/>
      <c r="G2456" s="199"/>
      <c r="K2456" s="197"/>
      <c r="N2456" s="199"/>
      <c r="P2456" s="207"/>
      <c r="S2456" s="207"/>
      <c r="U2456" s="236"/>
      <c r="Z2456" s="197"/>
      <c r="AB2456" s="197"/>
      <c r="AD2456" s="197"/>
      <c r="AF2456" s="197"/>
      <c r="AH2456" s="197"/>
      <c r="AI2456" s="199"/>
      <c r="AK2456" s="234"/>
      <c r="AO2456" s="177"/>
      <c r="AP2456" s="201"/>
      <c r="AR2456" s="233"/>
    </row>
    <row r="2457" spans="4:44" s="181" customFormat="1">
      <c r="D2457" s="197"/>
      <c r="G2457" s="199"/>
      <c r="K2457" s="197"/>
      <c r="N2457" s="199"/>
      <c r="P2457" s="207"/>
      <c r="S2457" s="207"/>
      <c r="U2457" s="236"/>
      <c r="Z2457" s="197"/>
      <c r="AB2457" s="197"/>
      <c r="AD2457" s="197"/>
      <c r="AF2457" s="197"/>
      <c r="AH2457" s="197"/>
      <c r="AI2457" s="199"/>
      <c r="AK2457" s="234"/>
      <c r="AO2457" s="177"/>
      <c r="AP2457" s="201"/>
      <c r="AR2457" s="233"/>
    </row>
    <row r="2458" spans="4:44" s="181" customFormat="1">
      <c r="D2458" s="197"/>
      <c r="G2458" s="199"/>
      <c r="K2458" s="197"/>
      <c r="N2458" s="199"/>
      <c r="P2458" s="207"/>
      <c r="S2458" s="207"/>
      <c r="U2458" s="236"/>
      <c r="Z2458" s="197"/>
      <c r="AB2458" s="197"/>
      <c r="AD2458" s="197"/>
      <c r="AF2458" s="197"/>
      <c r="AH2458" s="197"/>
      <c r="AI2458" s="199"/>
      <c r="AK2458" s="234"/>
      <c r="AO2458" s="177"/>
      <c r="AP2458" s="201"/>
      <c r="AR2458" s="233"/>
    </row>
    <row r="2459" spans="4:44" s="181" customFormat="1">
      <c r="D2459" s="197"/>
      <c r="G2459" s="199"/>
      <c r="K2459" s="197"/>
      <c r="N2459" s="199"/>
      <c r="P2459" s="207"/>
      <c r="S2459" s="207"/>
      <c r="U2459" s="236"/>
      <c r="Z2459" s="197"/>
      <c r="AB2459" s="197"/>
      <c r="AD2459" s="197"/>
      <c r="AF2459" s="197"/>
      <c r="AH2459" s="197"/>
      <c r="AI2459" s="199"/>
      <c r="AK2459" s="234"/>
      <c r="AO2459" s="177"/>
      <c r="AP2459" s="201"/>
      <c r="AR2459" s="233"/>
    </row>
    <row r="2460" spans="4:44" s="181" customFormat="1">
      <c r="D2460" s="197"/>
      <c r="G2460" s="199"/>
      <c r="K2460" s="197"/>
      <c r="N2460" s="199"/>
      <c r="P2460" s="207"/>
      <c r="S2460" s="207"/>
      <c r="U2460" s="236"/>
      <c r="Z2460" s="197"/>
      <c r="AB2460" s="197"/>
      <c r="AD2460" s="197"/>
      <c r="AF2460" s="197"/>
      <c r="AH2460" s="197"/>
      <c r="AI2460" s="199"/>
      <c r="AK2460" s="234"/>
      <c r="AO2460" s="177"/>
      <c r="AP2460" s="201"/>
      <c r="AR2460" s="233"/>
    </row>
    <row r="2461" spans="4:44" s="181" customFormat="1">
      <c r="D2461" s="197"/>
      <c r="G2461" s="199"/>
      <c r="K2461" s="197"/>
      <c r="N2461" s="199"/>
      <c r="P2461" s="207"/>
      <c r="S2461" s="207"/>
      <c r="U2461" s="236"/>
      <c r="Z2461" s="197"/>
      <c r="AB2461" s="197"/>
      <c r="AD2461" s="197"/>
      <c r="AF2461" s="197"/>
      <c r="AH2461" s="197"/>
      <c r="AI2461" s="199"/>
      <c r="AK2461" s="234"/>
      <c r="AO2461" s="177"/>
      <c r="AP2461" s="201"/>
      <c r="AR2461" s="233"/>
    </row>
    <row r="2462" spans="4:44" s="181" customFormat="1">
      <c r="D2462" s="197"/>
      <c r="G2462" s="199"/>
      <c r="K2462" s="197"/>
      <c r="N2462" s="199"/>
      <c r="P2462" s="207"/>
      <c r="S2462" s="207"/>
      <c r="U2462" s="236"/>
      <c r="Z2462" s="197"/>
      <c r="AB2462" s="197"/>
      <c r="AD2462" s="197"/>
      <c r="AF2462" s="197"/>
      <c r="AH2462" s="197"/>
      <c r="AI2462" s="199"/>
      <c r="AK2462" s="234"/>
      <c r="AO2462" s="177"/>
      <c r="AP2462" s="201"/>
      <c r="AR2462" s="233"/>
    </row>
    <row r="2463" spans="4:44" s="181" customFormat="1">
      <c r="D2463" s="197"/>
      <c r="G2463" s="199"/>
      <c r="K2463" s="197"/>
      <c r="N2463" s="199"/>
      <c r="P2463" s="207"/>
      <c r="S2463" s="207"/>
      <c r="U2463" s="236"/>
      <c r="Z2463" s="197"/>
      <c r="AB2463" s="197"/>
      <c r="AD2463" s="197"/>
      <c r="AF2463" s="197"/>
      <c r="AH2463" s="197"/>
      <c r="AI2463" s="199"/>
      <c r="AK2463" s="234"/>
      <c r="AO2463" s="177"/>
      <c r="AP2463" s="201"/>
      <c r="AR2463" s="233"/>
    </row>
    <row r="2464" spans="4:44" s="181" customFormat="1">
      <c r="D2464" s="197"/>
      <c r="G2464" s="199"/>
      <c r="K2464" s="197"/>
      <c r="N2464" s="199"/>
      <c r="P2464" s="207"/>
      <c r="S2464" s="207"/>
      <c r="U2464" s="236"/>
      <c r="Z2464" s="197"/>
      <c r="AB2464" s="197"/>
      <c r="AD2464" s="197"/>
      <c r="AF2464" s="197"/>
      <c r="AH2464" s="197"/>
      <c r="AI2464" s="199"/>
      <c r="AK2464" s="234"/>
      <c r="AO2464" s="177"/>
      <c r="AP2464" s="201"/>
      <c r="AR2464" s="233"/>
    </row>
    <row r="2465" spans="4:44" s="181" customFormat="1">
      <c r="D2465" s="197"/>
      <c r="G2465" s="199"/>
      <c r="K2465" s="197"/>
      <c r="N2465" s="199"/>
      <c r="P2465" s="207"/>
      <c r="S2465" s="207"/>
      <c r="U2465" s="236"/>
      <c r="Z2465" s="197"/>
      <c r="AB2465" s="197"/>
      <c r="AD2465" s="197"/>
      <c r="AF2465" s="197"/>
      <c r="AH2465" s="197"/>
      <c r="AI2465" s="199"/>
      <c r="AK2465" s="234"/>
      <c r="AO2465" s="177"/>
      <c r="AP2465" s="201"/>
      <c r="AR2465" s="233"/>
    </row>
    <row r="2466" spans="4:44" s="181" customFormat="1">
      <c r="D2466" s="197"/>
      <c r="G2466" s="199"/>
      <c r="K2466" s="197"/>
      <c r="N2466" s="199"/>
      <c r="P2466" s="207"/>
      <c r="S2466" s="207"/>
      <c r="U2466" s="236"/>
      <c r="Z2466" s="197"/>
      <c r="AB2466" s="197"/>
      <c r="AD2466" s="197"/>
      <c r="AF2466" s="197"/>
      <c r="AH2466" s="197"/>
      <c r="AI2466" s="199"/>
      <c r="AK2466" s="234"/>
      <c r="AO2466" s="177"/>
      <c r="AP2466" s="201"/>
      <c r="AR2466" s="233"/>
    </row>
    <row r="2467" spans="4:44" s="181" customFormat="1">
      <c r="D2467" s="197"/>
      <c r="G2467" s="199"/>
      <c r="K2467" s="197"/>
      <c r="N2467" s="199"/>
      <c r="P2467" s="207"/>
      <c r="S2467" s="207"/>
      <c r="U2467" s="236"/>
      <c r="Z2467" s="197"/>
      <c r="AB2467" s="197"/>
      <c r="AD2467" s="197"/>
      <c r="AF2467" s="197"/>
      <c r="AH2467" s="197"/>
      <c r="AI2467" s="199"/>
      <c r="AK2467" s="234"/>
      <c r="AO2467" s="177"/>
      <c r="AP2467" s="201"/>
      <c r="AR2467" s="233"/>
    </row>
    <row r="2468" spans="4:44" s="181" customFormat="1">
      <c r="D2468" s="197"/>
      <c r="G2468" s="199"/>
      <c r="K2468" s="197"/>
      <c r="N2468" s="199"/>
      <c r="P2468" s="207"/>
      <c r="S2468" s="207"/>
      <c r="U2468" s="236"/>
      <c r="Z2468" s="197"/>
      <c r="AB2468" s="197"/>
      <c r="AD2468" s="197"/>
      <c r="AF2468" s="197"/>
      <c r="AH2468" s="197"/>
      <c r="AI2468" s="199"/>
      <c r="AK2468" s="234"/>
      <c r="AO2468" s="177"/>
      <c r="AP2468" s="201"/>
      <c r="AR2468" s="233"/>
    </row>
    <row r="2469" spans="4:44" s="181" customFormat="1">
      <c r="D2469" s="197"/>
      <c r="G2469" s="199"/>
      <c r="K2469" s="197"/>
      <c r="N2469" s="199"/>
      <c r="P2469" s="207"/>
      <c r="S2469" s="207"/>
      <c r="U2469" s="236"/>
      <c r="Z2469" s="197"/>
      <c r="AB2469" s="197"/>
      <c r="AD2469" s="197"/>
      <c r="AF2469" s="197"/>
      <c r="AH2469" s="197"/>
      <c r="AI2469" s="199"/>
      <c r="AK2469" s="234"/>
      <c r="AO2469" s="177"/>
      <c r="AP2469" s="201"/>
      <c r="AR2469" s="233"/>
    </row>
    <row r="2470" spans="4:44" s="181" customFormat="1">
      <c r="D2470" s="197"/>
      <c r="G2470" s="199"/>
      <c r="K2470" s="197"/>
      <c r="N2470" s="199"/>
      <c r="P2470" s="207"/>
      <c r="S2470" s="207"/>
      <c r="U2470" s="236"/>
      <c r="Z2470" s="197"/>
      <c r="AB2470" s="197"/>
      <c r="AD2470" s="197"/>
      <c r="AF2470" s="197"/>
      <c r="AH2470" s="197"/>
      <c r="AI2470" s="199"/>
      <c r="AK2470" s="234"/>
      <c r="AO2470" s="177"/>
      <c r="AP2470" s="201"/>
      <c r="AR2470" s="233"/>
    </row>
    <row r="2471" spans="4:44" s="181" customFormat="1">
      <c r="D2471" s="197"/>
      <c r="G2471" s="199"/>
      <c r="K2471" s="197"/>
      <c r="N2471" s="199"/>
      <c r="P2471" s="207"/>
      <c r="S2471" s="207"/>
      <c r="U2471" s="236"/>
      <c r="Z2471" s="197"/>
      <c r="AB2471" s="197"/>
      <c r="AD2471" s="197"/>
      <c r="AF2471" s="197"/>
      <c r="AH2471" s="197"/>
      <c r="AI2471" s="199"/>
      <c r="AK2471" s="234"/>
      <c r="AO2471" s="177"/>
      <c r="AP2471" s="201"/>
      <c r="AR2471" s="233"/>
    </row>
    <row r="2472" spans="4:44" s="181" customFormat="1">
      <c r="D2472" s="197"/>
      <c r="G2472" s="199"/>
      <c r="K2472" s="197"/>
      <c r="N2472" s="199"/>
      <c r="P2472" s="207"/>
      <c r="S2472" s="207"/>
      <c r="U2472" s="236"/>
      <c r="Z2472" s="197"/>
      <c r="AB2472" s="197"/>
      <c r="AD2472" s="197"/>
      <c r="AF2472" s="197"/>
      <c r="AH2472" s="197"/>
      <c r="AI2472" s="199"/>
      <c r="AK2472" s="234"/>
      <c r="AO2472" s="177"/>
      <c r="AP2472" s="201"/>
      <c r="AR2472" s="233"/>
    </row>
    <row r="2473" spans="4:44" s="181" customFormat="1">
      <c r="D2473" s="197"/>
      <c r="G2473" s="199"/>
      <c r="K2473" s="197"/>
      <c r="N2473" s="199"/>
      <c r="P2473" s="207"/>
      <c r="S2473" s="207"/>
      <c r="U2473" s="236"/>
      <c r="Z2473" s="197"/>
      <c r="AB2473" s="197"/>
      <c r="AD2473" s="197"/>
      <c r="AF2473" s="197"/>
      <c r="AH2473" s="197"/>
      <c r="AI2473" s="199"/>
      <c r="AK2473" s="234"/>
      <c r="AO2473" s="177"/>
      <c r="AP2473" s="201"/>
      <c r="AR2473" s="233"/>
    </row>
    <row r="2474" spans="4:44" s="181" customFormat="1">
      <c r="D2474" s="197"/>
      <c r="G2474" s="199"/>
      <c r="K2474" s="197"/>
      <c r="N2474" s="199"/>
      <c r="P2474" s="207"/>
      <c r="S2474" s="207"/>
      <c r="U2474" s="236"/>
      <c r="Z2474" s="197"/>
      <c r="AB2474" s="197"/>
      <c r="AD2474" s="197"/>
      <c r="AF2474" s="197"/>
      <c r="AH2474" s="197"/>
      <c r="AI2474" s="199"/>
      <c r="AK2474" s="234"/>
      <c r="AO2474" s="177"/>
      <c r="AP2474" s="201"/>
      <c r="AR2474" s="233"/>
    </row>
    <row r="2475" spans="4:44" s="181" customFormat="1">
      <c r="D2475" s="197"/>
      <c r="G2475" s="199"/>
      <c r="K2475" s="197"/>
      <c r="N2475" s="199"/>
      <c r="P2475" s="207"/>
      <c r="S2475" s="207"/>
      <c r="U2475" s="236"/>
      <c r="Z2475" s="197"/>
      <c r="AB2475" s="197"/>
      <c r="AD2475" s="197"/>
      <c r="AF2475" s="197"/>
      <c r="AH2475" s="197"/>
      <c r="AI2475" s="199"/>
      <c r="AK2475" s="234"/>
      <c r="AO2475" s="177"/>
      <c r="AP2475" s="201"/>
      <c r="AR2475" s="233"/>
    </row>
    <row r="2476" spans="4:44" s="181" customFormat="1">
      <c r="D2476" s="197"/>
      <c r="G2476" s="199"/>
      <c r="K2476" s="197"/>
      <c r="N2476" s="199"/>
      <c r="P2476" s="207"/>
      <c r="S2476" s="207"/>
      <c r="U2476" s="236"/>
      <c r="Z2476" s="197"/>
      <c r="AB2476" s="197"/>
      <c r="AD2476" s="197"/>
      <c r="AF2476" s="197"/>
      <c r="AH2476" s="197"/>
      <c r="AI2476" s="199"/>
      <c r="AK2476" s="234"/>
      <c r="AO2476" s="177"/>
      <c r="AP2476" s="201"/>
      <c r="AR2476" s="233"/>
    </row>
    <row r="2477" spans="4:44" s="181" customFormat="1">
      <c r="D2477" s="197"/>
      <c r="G2477" s="199"/>
      <c r="K2477" s="197"/>
      <c r="N2477" s="199"/>
      <c r="P2477" s="207"/>
      <c r="S2477" s="207"/>
      <c r="U2477" s="236"/>
      <c r="Z2477" s="197"/>
      <c r="AB2477" s="197"/>
      <c r="AD2477" s="197"/>
      <c r="AF2477" s="197"/>
      <c r="AH2477" s="197"/>
      <c r="AI2477" s="199"/>
      <c r="AK2477" s="234"/>
      <c r="AO2477" s="177"/>
      <c r="AP2477" s="201"/>
      <c r="AR2477" s="233"/>
    </row>
    <row r="2478" spans="4:44" s="181" customFormat="1">
      <c r="D2478" s="197"/>
      <c r="G2478" s="199"/>
      <c r="K2478" s="197"/>
      <c r="N2478" s="199"/>
      <c r="P2478" s="207"/>
      <c r="S2478" s="207"/>
      <c r="U2478" s="236"/>
      <c r="Z2478" s="197"/>
      <c r="AB2478" s="197"/>
      <c r="AD2478" s="197"/>
      <c r="AF2478" s="197"/>
      <c r="AH2478" s="197"/>
      <c r="AI2478" s="199"/>
      <c r="AK2478" s="234"/>
      <c r="AO2478" s="177"/>
      <c r="AP2478" s="201"/>
      <c r="AR2478" s="233"/>
    </row>
    <row r="2479" spans="4:44" s="181" customFormat="1">
      <c r="D2479" s="197"/>
      <c r="G2479" s="199"/>
      <c r="K2479" s="197"/>
      <c r="N2479" s="199"/>
      <c r="P2479" s="207"/>
      <c r="S2479" s="207"/>
      <c r="U2479" s="236"/>
      <c r="Z2479" s="197"/>
      <c r="AB2479" s="197"/>
      <c r="AD2479" s="197"/>
      <c r="AF2479" s="197"/>
      <c r="AH2479" s="197"/>
      <c r="AI2479" s="199"/>
      <c r="AK2479" s="234"/>
      <c r="AO2479" s="177"/>
      <c r="AP2479" s="201"/>
      <c r="AR2479" s="233"/>
    </row>
    <row r="2480" spans="4:44" s="181" customFormat="1">
      <c r="D2480" s="197"/>
      <c r="G2480" s="199"/>
      <c r="K2480" s="197"/>
      <c r="N2480" s="199"/>
      <c r="P2480" s="207"/>
      <c r="S2480" s="207"/>
      <c r="U2480" s="236"/>
      <c r="Z2480" s="197"/>
      <c r="AB2480" s="197"/>
      <c r="AD2480" s="197"/>
      <c r="AF2480" s="197"/>
      <c r="AH2480" s="197"/>
      <c r="AI2480" s="199"/>
      <c r="AK2480" s="234"/>
      <c r="AO2480" s="177"/>
      <c r="AP2480" s="201"/>
      <c r="AR2480" s="233"/>
    </row>
    <row r="2481" spans="4:44" s="181" customFormat="1">
      <c r="D2481" s="197"/>
      <c r="G2481" s="199"/>
      <c r="K2481" s="197"/>
      <c r="N2481" s="199"/>
      <c r="P2481" s="207"/>
      <c r="S2481" s="207"/>
      <c r="U2481" s="236"/>
      <c r="Z2481" s="197"/>
      <c r="AB2481" s="197"/>
      <c r="AD2481" s="197"/>
      <c r="AF2481" s="197"/>
      <c r="AH2481" s="197"/>
      <c r="AI2481" s="199"/>
      <c r="AK2481" s="234"/>
      <c r="AO2481" s="177"/>
      <c r="AP2481" s="201"/>
      <c r="AR2481" s="233"/>
    </row>
    <row r="2482" spans="4:44" s="181" customFormat="1">
      <c r="D2482" s="197"/>
      <c r="G2482" s="199"/>
      <c r="K2482" s="197"/>
      <c r="N2482" s="199"/>
      <c r="P2482" s="207"/>
      <c r="S2482" s="207"/>
      <c r="U2482" s="236"/>
      <c r="Z2482" s="197"/>
      <c r="AB2482" s="197"/>
      <c r="AD2482" s="197"/>
      <c r="AF2482" s="197"/>
      <c r="AH2482" s="197"/>
      <c r="AI2482" s="199"/>
      <c r="AK2482" s="234"/>
      <c r="AO2482" s="177"/>
      <c r="AP2482" s="201"/>
      <c r="AR2482" s="233"/>
    </row>
    <row r="2483" spans="4:44" s="181" customFormat="1">
      <c r="D2483" s="197"/>
      <c r="G2483" s="199"/>
      <c r="K2483" s="197"/>
      <c r="N2483" s="199"/>
      <c r="P2483" s="207"/>
      <c r="S2483" s="207"/>
      <c r="U2483" s="236"/>
      <c r="Z2483" s="197"/>
      <c r="AB2483" s="197"/>
      <c r="AD2483" s="197"/>
      <c r="AF2483" s="197"/>
      <c r="AH2483" s="197"/>
      <c r="AI2483" s="199"/>
      <c r="AK2483" s="234"/>
      <c r="AO2483" s="177"/>
      <c r="AP2483" s="201"/>
      <c r="AR2483" s="233"/>
    </row>
    <row r="2484" spans="4:44" s="181" customFormat="1">
      <c r="D2484" s="197"/>
      <c r="G2484" s="199"/>
      <c r="K2484" s="197"/>
      <c r="N2484" s="199"/>
      <c r="P2484" s="207"/>
      <c r="S2484" s="207"/>
      <c r="U2484" s="236"/>
      <c r="Z2484" s="197"/>
      <c r="AB2484" s="197"/>
      <c r="AD2484" s="197"/>
      <c r="AF2484" s="197"/>
      <c r="AH2484" s="197"/>
      <c r="AI2484" s="199"/>
      <c r="AK2484" s="234"/>
      <c r="AO2484" s="177"/>
      <c r="AP2484" s="201"/>
      <c r="AR2484" s="233"/>
    </row>
    <row r="2485" spans="4:44" s="181" customFormat="1">
      <c r="D2485" s="197"/>
      <c r="G2485" s="199"/>
      <c r="K2485" s="197"/>
      <c r="N2485" s="199"/>
      <c r="P2485" s="207"/>
      <c r="S2485" s="207"/>
      <c r="U2485" s="236"/>
      <c r="Z2485" s="197"/>
      <c r="AB2485" s="197"/>
      <c r="AD2485" s="197"/>
      <c r="AF2485" s="197"/>
      <c r="AH2485" s="197"/>
      <c r="AI2485" s="199"/>
      <c r="AK2485" s="234"/>
      <c r="AO2485" s="177"/>
      <c r="AP2485" s="201"/>
      <c r="AR2485" s="233"/>
    </row>
    <row r="2486" spans="4:44" s="181" customFormat="1">
      <c r="D2486" s="197"/>
      <c r="G2486" s="199"/>
      <c r="K2486" s="197"/>
      <c r="N2486" s="199"/>
      <c r="P2486" s="207"/>
      <c r="S2486" s="207"/>
      <c r="U2486" s="236"/>
      <c r="Z2486" s="197"/>
      <c r="AB2486" s="197"/>
      <c r="AD2486" s="197"/>
      <c r="AF2486" s="197"/>
      <c r="AH2486" s="197"/>
      <c r="AI2486" s="199"/>
      <c r="AK2486" s="234"/>
      <c r="AO2486" s="177"/>
      <c r="AP2486" s="201"/>
      <c r="AR2486" s="233"/>
    </row>
    <row r="2487" spans="4:44" s="181" customFormat="1">
      <c r="D2487" s="197"/>
      <c r="G2487" s="199"/>
      <c r="K2487" s="197"/>
      <c r="N2487" s="199"/>
      <c r="P2487" s="207"/>
      <c r="S2487" s="207"/>
      <c r="U2487" s="236"/>
      <c r="Z2487" s="197"/>
      <c r="AB2487" s="197"/>
      <c r="AD2487" s="197"/>
      <c r="AF2487" s="197"/>
      <c r="AH2487" s="197"/>
      <c r="AI2487" s="199"/>
      <c r="AK2487" s="234"/>
      <c r="AO2487" s="177"/>
      <c r="AP2487" s="201"/>
      <c r="AR2487" s="233"/>
    </row>
    <row r="2488" spans="4:44" s="181" customFormat="1">
      <c r="D2488" s="197"/>
      <c r="G2488" s="199"/>
      <c r="K2488" s="197"/>
      <c r="N2488" s="199"/>
      <c r="P2488" s="207"/>
      <c r="S2488" s="207"/>
      <c r="U2488" s="236"/>
      <c r="Z2488" s="197"/>
      <c r="AB2488" s="197"/>
      <c r="AD2488" s="197"/>
      <c r="AF2488" s="197"/>
      <c r="AH2488" s="197"/>
      <c r="AI2488" s="199"/>
      <c r="AK2488" s="234"/>
      <c r="AO2488" s="177"/>
      <c r="AP2488" s="201"/>
      <c r="AR2488" s="233"/>
    </row>
    <row r="2489" spans="4:44" s="181" customFormat="1">
      <c r="D2489" s="197"/>
      <c r="G2489" s="199"/>
      <c r="K2489" s="197"/>
      <c r="N2489" s="199"/>
      <c r="P2489" s="207"/>
      <c r="S2489" s="207"/>
      <c r="U2489" s="236"/>
      <c r="Z2489" s="197"/>
      <c r="AB2489" s="197"/>
      <c r="AD2489" s="197"/>
      <c r="AF2489" s="197"/>
      <c r="AH2489" s="197"/>
      <c r="AI2489" s="199"/>
      <c r="AK2489" s="234"/>
      <c r="AO2489" s="177"/>
      <c r="AP2489" s="201"/>
      <c r="AR2489" s="233"/>
    </row>
    <row r="2490" spans="4:44" s="181" customFormat="1">
      <c r="D2490" s="197"/>
      <c r="G2490" s="199"/>
      <c r="K2490" s="197"/>
      <c r="N2490" s="199"/>
      <c r="P2490" s="207"/>
      <c r="S2490" s="207"/>
      <c r="U2490" s="236"/>
      <c r="Z2490" s="197"/>
      <c r="AB2490" s="197"/>
      <c r="AD2490" s="197"/>
      <c r="AF2490" s="197"/>
      <c r="AH2490" s="197"/>
      <c r="AI2490" s="199"/>
      <c r="AK2490" s="234"/>
      <c r="AO2490" s="177"/>
      <c r="AP2490" s="201"/>
      <c r="AR2490" s="233"/>
    </row>
    <row r="2491" spans="4:44" s="181" customFormat="1">
      <c r="D2491" s="197"/>
      <c r="G2491" s="199"/>
      <c r="K2491" s="197"/>
      <c r="N2491" s="199"/>
      <c r="P2491" s="207"/>
      <c r="S2491" s="207"/>
      <c r="U2491" s="236"/>
      <c r="Z2491" s="197"/>
      <c r="AB2491" s="197"/>
      <c r="AD2491" s="197"/>
      <c r="AF2491" s="197"/>
      <c r="AH2491" s="197"/>
      <c r="AI2491" s="199"/>
      <c r="AK2491" s="234"/>
      <c r="AO2491" s="177"/>
      <c r="AP2491" s="201"/>
      <c r="AR2491" s="233"/>
    </row>
    <row r="2492" spans="4:44" s="181" customFormat="1">
      <c r="D2492" s="197"/>
      <c r="G2492" s="199"/>
      <c r="K2492" s="197"/>
      <c r="N2492" s="199"/>
      <c r="P2492" s="207"/>
      <c r="S2492" s="207"/>
      <c r="U2492" s="236"/>
      <c r="Z2492" s="197"/>
      <c r="AB2492" s="197"/>
      <c r="AD2492" s="197"/>
      <c r="AF2492" s="197"/>
      <c r="AH2492" s="197"/>
      <c r="AI2492" s="199"/>
      <c r="AK2492" s="234"/>
      <c r="AO2492" s="177"/>
      <c r="AP2492" s="201"/>
      <c r="AR2492" s="233"/>
    </row>
    <row r="2493" spans="4:44" s="181" customFormat="1">
      <c r="D2493" s="197"/>
      <c r="G2493" s="199"/>
      <c r="K2493" s="197"/>
      <c r="N2493" s="199"/>
      <c r="P2493" s="207"/>
      <c r="S2493" s="207"/>
      <c r="U2493" s="236"/>
      <c r="Z2493" s="197"/>
      <c r="AB2493" s="197"/>
      <c r="AD2493" s="197"/>
      <c r="AF2493" s="197"/>
      <c r="AH2493" s="197"/>
      <c r="AI2493" s="199"/>
      <c r="AK2493" s="234"/>
      <c r="AO2493" s="177"/>
      <c r="AP2493" s="201"/>
      <c r="AR2493" s="233"/>
    </row>
    <row r="2494" spans="4:44" s="181" customFormat="1">
      <c r="D2494" s="197"/>
      <c r="G2494" s="199"/>
      <c r="K2494" s="197"/>
      <c r="N2494" s="199"/>
      <c r="P2494" s="207"/>
      <c r="S2494" s="207"/>
      <c r="U2494" s="236"/>
      <c r="Z2494" s="197"/>
      <c r="AB2494" s="197"/>
      <c r="AD2494" s="197"/>
      <c r="AF2494" s="197"/>
      <c r="AH2494" s="197"/>
      <c r="AI2494" s="199"/>
      <c r="AK2494" s="234"/>
      <c r="AO2494" s="177"/>
      <c r="AP2494" s="201"/>
      <c r="AR2494" s="233"/>
    </row>
    <row r="2495" spans="4:44" s="181" customFormat="1">
      <c r="D2495" s="197"/>
      <c r="G2495" s="199"/>
      <c r="K2495" s="197"/>
      <c r="N2495" s="199"/>
      <c r="P2495" s="207"/>
      <c r="S2495" s="207"/>
      <c r="U2495" s="236"/>
      <c r="Z2495" s="197"/>
      <c r="AB2495" s="197"/>
      <c r="AD2495" s="197"/>
      <c r="AF2495" s="197"/>
      <c r="AH2495" s="197"/>
      <c r="AI2495" s="199"/>
      <c r="AK2495" s="234"/>
      <c r="AO2495" s="177"/>
      <c r="AP2495" s="201"/>
      <c r="AR2495" s="233"/>
    </row>
    <row r="2496" spans="4:44" s="181" customFormat="1">
      <c r="D2496" s="197"/>
      <c r="G2496" s="199"/>
      <c r="K2496" s="197"/>
      <c r="N2496" s="199"/>
      <c r="P2496" s="207"/>
      <c r="S2496" s="207"/>
      <c r="U2496" s="236"/>
      <c r="Z2496" s="197"/>
      <c r="AB2496" s="197"/>
      <c r="AD2496" s="197"/>
      <c r="AF2496" s="197"/>
      <c r="AH2496" s="197"/>
      <c r="AI2496" s="199"/>
      <c r="AK2496" s="234"/>
      <c r="AO2496" s="177"/>
      <c r="AP2496" s="201"/>
      <c r="AR2496" s="233"/>
    </row>
    <row r="2497" spans="4:44" s="181" customFormat="1">
      <c r="D2497" s="197"/>
      <c r="G2497" s="199"/>
      <c r="K2497" s="197"/>
      <c r="N2497" s="199"/>
      <c r="P2497" s="207"/>
      <c r="S2497" s="207"/>
      <c r="U2497" s="236"/>
      <c r="Z2497" s="197"/>
      <c r="AB2497" s="197"/>
      <c r="AD2497" s="197"/>
      <c r="AF2497" s="197"/>
      <c r="AH2497" s="197"/>
      <c r="AI2497" s="199"/>
      <c r="AK2497" s="234"/>
      <c r="AO2497" s="177"/>
      <c r="AP2497" s="201"/>
      <c r="AR2497" s="233"/>
    </row>
    <row r="2498" spans="4:44" s="181" customFormat="1">
      <c r="D2498" s="197"/>
      <c r="G2498" s="199"/>
      <c r="K2498" s="197"/>
      <c r="N2498" s="199"/>
      <c r="P2498" s="207"/>
      <c r="S2498" s="207"/>
      <c r="U2498" s="236"/>
      <c r="Z2498" s="197"/>
      <c r="AB2498" s="197"/>
      <c r="AD2498" s="197"/>
      <c r="AF2498" s="197"/>
      <c r="AH2498" s="197"/>
      <c r="AI2498" s="199"/>
      <c r="AK2498" s="234"/>
      <c r="AO2498" s="177"/>
      <c r="AP2498" s="201"/>
      <c r="AR2498" s="233"/>
    </row>
    <row r="2499" spans="4:44" s="181" customFormat="1">
      <c r="D2499" s="197"/>
      <c r="G2499" s="199"/>
      <c r="K2499" s="197"/>
      <c r="N2499" s="199"/>
      <c r="P2499" s="207"/>
      <c r="S2499" s="207"/>
      <c r="U2499" s="236"/>
      <c r="Z2499" s="197"/>
      <c r="AB2499" s="197"/>
      <c r="AD2499" s="197"/>
      <c r="AF2499" s="197"/>
      <c r="AH2499" s="197"/>
      <c r="AI2499" s="199"/>
      <c r="AK2499" s="234"/>
      <c r="AO2499" s="177"/>
      <c r="AP2499" s="201"/>
      <c r="AR2499" s="233"/>
    </row>
    <row r="2500" spans="4:44" s="181" customFormat="1">
      <c r="D2500" s="197"/>
      <c r="G2500" s="199"/>
      <c r="K2500" s="197"/>
      <c r="N2500" s="199"/>
      <c r="P2500" s="207"/>
      <c r="S2500" s="207"/>
      <c r="U2500" s="236"/>
      <c r="Z2500" s="197"/>
      <c r="AB2500" s="197"/>
      <c r="AD2500" s="197"/>
      <c r="AF2500" s="197"/>
      <c r="AH2500" s="197"/>
      <c r="AI2500" s="199"/>
      <c r="AK2500" s="234"/>
      <c r="AO2500" s="177"/>
      <c r="AP2500" s="201"/>
      <c r="AR2500" s="233"/>
    </row>
    <row r="2501" spans="4:44" s="181" customFormat="1">
      <c r="D2501" s="197"/>
      <c r="G2501" s="199"/>
      <c r="K2501" s="197"/>
      <c r="N2501" s="199"/>
      <c r="P2501" s="207"/>
      <c r="S2501" s="207"/>
      <c r="U2501" s="236"/>
      <c r="Z2501" s="197"/>
      <c r="AB2501" s="197"/>
      <c r="AD2501" s="197"/>
      <c r="AF2501" s="197"/>
      <c r="AH2501" s="197"/>
      <c r="AI2501" s="199"/>
      <c r="AK2501" s="234"/>
      <c r="AO2501" s="177"/>
      <c r="AP2501" s="201"/>
      <c r="AR2501" s="233"/>
    </row>
    <row r="2502" spans="4:44" s="181" customFormat="1">
      <c r="D2502" s="197"/>
      <c r="G2502" s="199"/>
      <c r="K2502" s="197"/>
      <c r="N2502" s="199"/>
      <c r="P2502" s="207"/>
      <c r="S2502" s="207"/>
      <c r="U2502" s="236"/>
      <c r="Z2502" s="197"/>
      <c r="AB2502" s="197"/>
      <c r="AD2502" s="197"/>
      <c r="AF2502" s="197"/>
      <c r="AH2502" s="197"/>
      <c r="AI2502" s="199"/>
      <c r="AK2502" s="234"/>
      <c r="AO2502" s="177"/>
      <c r="AP2502" s="201"/>
      <c r="AR2502" s="233"/>
    </row>
    <row r="2503" spans="4:44" s="181" customFormat="1">
      <c r="D2503" s="197"/>
      <c r="G2503" s="199"/>
      <c r="K2503" s="197"/>
      <c r="N2503" s="199"/>
      <c r="P2503" s="207"/>
      <c r="S2503" s="207"/>
      <c r="U2503" s="236"/>
      <c r="Z2503" s="197"/>
      <c r="AB2503" s="197"/>
      <c r="AD2503" s="197"/>
      <c r="AF2503" s="197"/>
      <c r="AH2503" s="197"/>
      <c r="AI2503" s="199"/>
      <c r="AK2503" s="234"/>
      <c r="AO2503" s="177"/>
      <c r="AP2503" s="201"/>
      <c r="AR2503" s="233"/>
    </row>
    <row r="2504" spans="4:44" s="181" customFormat="1">
      <c r="D2504" s="197"/>
      <c r="G2504" s="199"/>
      <c r="K2504" s="197"/>
      <c r="N2504" s="199"/>
      <c r="P2504" s="207"/>
      <c r="S2504" s="207"/>
      <c r="U2504" s="236"/>
      <c r="Z2504" s="197"/>
      <c r="AB2504" s="197"/>
      <c r="AD2504" s="197"/>
      <c r="AF2504" s="197"/>
      <c r="AH2504" s="197"/>
      <c r="AI2504" s="199"/>
      <c r="AK2504" s="234"/>
      <c r="AO2504" s="177"/>
      <c r="AP2504" s="201"/>
      <c r="AR2504" s="233"/>
    </row>
    <row r="2505" spans="4:44" s="181" customFormat="1">
      <c r="D2505" s="197"/>
      <c r="G2505" s="199"/>
      <c r="K2505" s="197"/>
      <c r="N2505" s="199"/>
      <c r="P2505" s="207"/>
      <c r="S2505" s="207"/>
      <c r="U2505" s="236"/>
      <c r="Z2505" s="197"/>
      <c r="AB2505" s="197"/>
      <c r="AD2505" s="197"/>
      <c r="AF2505" s="197"/>
      <c r="AH2505" s="197"/>
      <c r="AI2505" s="199"/>
      <c r="AK2505" s="234"/>
      <c r="AO2505" s="177"/>
      <c r="AP2505" s="201"/>
      <c r="AR2505" s="233"/>
    </row>
    <row r="2506" spans="4:44" s="181" customFormat="1">
      <c r="D2506" s="197"/>
      <c r="G2506" s="199"/>
      <c r="K2506" s="197"/>
      <c r="N2506" s="199"/>
      <c r="P2506" s="207"/>
      <c r="S2506" s="207"/>
      <c r="U2506" s="236"/>
      <c r="Z2506" s="197"/>
      <c r="AB2506" s="197"/>
      <c r="AD2506" s="197"/>
      <c r="AF2506" s="197"/>
      <c r="AH2506" s="197"/>
      <c r="AI2506" s="199"/>
      <c r="AK2506" s="234"/>
      <c r="AO2506" s="177"/>
      <c r="AP2506" s="201"/>
      <c r="AR2506" s="233"/>
    </row>
    <row r="2507" spans="4:44" s="181" customFormat="1">
      <c r="D2507" s="197"/>
      <c r="G2507" s="199"/>
      <c r="K2507" s="197"/>
      <c r="N2507" s="199"/>
      <c r="P2507" s="207"/>
      <c r="S2507" s="207"/>
      <c r="U2507" s="236"/>
      <c r="Z2507" s="197"/>
      <c r="AB2507" s="197"/>
      <c r="AD2507" s="197"/>
      <c r="AF2507" s="197"/>
      <c r="AH2507" s="197"/>
      <c r="AI2507" s="199"/>
      <c r="AK2507" s="234"/>
      <c r="AO2507" s="177"/>
      <c r="AP2507" s="201"/>
      <c r="AR2507" s="233"/>
    </row>
    <row r="2508" spans="4:44" s="181" customFormat="1">
      <c r="D2508" s="197"/>
      <c r="G2508" s="199"/>
      <c r="K2508" s="197"/>
      <c r="N2508" s="199"/>
      <c r="P2508" s="207"/>
      <c r="S2508" s="207"/>
      <c r="U2508" s="236"/>
      <c r="Z2508" s="197"/>
      <c r="AB2508" s="197"/>
      <c r="AD2508" s="197"/>
      <c r="AF2508" s="197"/>
      <c r="AH2508" s="197"/>
      <c r="AI2508" s="199"/>
      <c r="AK2508" s="234"/>
      <c r="AO2508" s="177"/>
      <c r="AP2508" s="201"/>
      <c r="AR2508" s="233"/>
    </row>
    <row r="2509" spans="4:44" s="181" customFormat="1">
      <c r="D2509" s="197"/>
      <c r="G2509" s="199"/>
      <c r="K2509" s="197"/>
      <c r="N2509" s="199"/>
      <c r="P2509" s="207"/>
      <c r="S2509" s="207"/>
      <c r="U2509" s="236"/>
      <c r="Z2509" s="197"/>
      <c r="AB2509" s="197"/>
      <c r="AD2509" s="197"/>
      <c r="AF2509" s="197"/>
      <c r="AH2509" s="197"/>
      <c r="AI2509" s="199"/>
      <c r="AK2509" s="234"/>
      <c r="AO2509" s="177"/>
      <c r="AP2509" s="201"/>
      <c r="AR2509" s="233"/>
    </row>
    <row r="2510" spans="4:44" s="181" customFormat="1">
      <c r="D2510" s="197"/>
      <c r="G2510" s="199"/>
      <c r="K2510" s="197"/>
      <c r="N2510" s="199"/>
      <c r="P2510" s="207"/>
      <c r="S2510" s="207"/>
      <c r="U2510" s="236"/>
      <c r="Z2510" s="197"/>
      <c r="AB2510" s="197"/>
      <c r="AD2510" s="197"/>
      <c r="AF2510" s="197"/>
      <c r="AH2510" s="197"/>
      <c r="AI2510" s="199"/>
      <c r="AK2510" s="234"/>
      <c r="AO2510" s="177"/>
      <c r="AP2510" s="201"/>
      <c r="AR2510" s="233"/>
    </row>
    <row r="2511" spans="4:44" s="181" customFormat="1">
      <c r="D2511" s="197"/>
      <c r="G2511" s="199"/>
      <c r="K2511" s="197"/>
      <c r="N2511" s="199"/>
      <c r="P2511" s="207"/>
      <c r="S2511" s="207"/>
      <c r="U2511" s="236"/>
      <c r="Z2511" s="197"/>
      <c r="AB2511" s="197"/>
      <c r="AD2511" s="197"/>
      <c r="AF2511" s="197"/>
      <c r="AH2511" s="197"/>
      <c r="AI2511" s="199"/>
      <c r="AK2511" s="234"/>
      <c r="AO2511" s="177"/>
      <c r="AP2511" s="201"/>
      <c r="AR2511" s="233"/>
    </row>
    <row r="2512" spans="4:44" s="181" customFormat="1">
      <c r="D2512" s="197"/>
      <c r="G2512" s="199"/>
      <c r="K2512" s="197"/>
      <c r="N2512" s="199"/>
      <c r="P2512" s="207"/>
      <c r="S2512" s="207"/>
      <c r="U2512" s="236"/>
      <c r="Z2512" s="197"/>
      <c r="AB2512" s="197"/>
      <c r="AD2512" s="197"/>
      <c r="AF2512" s="197"/>
      <c r="AH2512" s="197"/>
      <c r="AI2512" s="199"/>
      <c r="AK2512" s="234"/>
      <c r="AO2512" s="177"/>
      <c r="AP2512" s="201"/>
      <c r="AR2512" s="233"/>
    </row>
    <row r="2513" spans="4:44" s="181" customFormat="1">
      <c r="D2513" s="197"/>
      <c r="G2513" s="199"/>
      <c r="K2513" s="197"/>
      <c r="N2513" s="199"/>
      <c r="P2513" s="207"/>
      <c r="S2513" s="207"/>
      <c r="U2513" s="236"/>
      <c r="Z2513" s="197"/>
      <c r="AB2513" s="197"/>
      <c r="AD2513" s="197"/>
      <c r="AF2513" s="197"/>
      <c r="AH2513" s="197"/>
      <c r="AI2513" s="199"/>
      <c r="AK2513" s="234"/>
      <c r="AO2513" s="177"/>
      <c r="AP2513" s="201"/>
      <c r="AR2513" s="233"/>
    </row>
    <row r="2514" spans="4:44" s="181" customFormat="1">
      <c r="D2514" s="197"/>
      <c r="G2514" s="199"/>
      <c r="K2514" s="197"/>
      <c r="N2514" s="199"/>
      <c r="P2514" s="207"/>
      <c r="S2514" s="207"/>
      <c r="U2514" s="236"/>
      <c r="Z2514" s="197"/>
      <c r="AB2514" s="197"/>
      <c r="AD2514" s="197"/>
      <c r="AF2514" s="197"/>
      <c r="AH2514" s="197"/>
      <c r="AI2514" s="199"/>
      <c r="AK2514" s="234"/>
      <c r="AO2514" s="177"/>
      <c r="AP2514" s="201"/>
      <c r="AR2514" s="233"/>
    </row>
    <row r="2515" spans="4:44" s="181" customFormat="1">
      <c r="D2515" s="197"/>
      <c r="G2515" s="199"/>
      <c r="K2515" s="197"/>
      <c r="N2515" s="199"/>
      <c r="P2515" s="207"/>
      <c r="S2515" s="207"/>
      <c r="U2515" s="236"/>
      <c r="Z2515" s="197"/>
      <c r="AB2515" s="197"/>
      <c r="AD2515" s="197"/>
      <c r="AF2515" s="197"/>
      <c r="AH2515" s="197"/>
      <c r="AI2515" s="199"/>
      <c r="AK2515" s="234"/>
      <c r="AO2515" s="177"/>
      <c r="AP2515" s="201"/>
      <c r="AR2515" s="233"/>
    </row>
    <row r="2516" spans="4:44" s="181" customFormat="1">
      <c r="D2516" s="197"/>
      <c r="G2516" s="199"/>
      <c r="K2516" s="197"/>
      <c r="N2516" s="199"/>
      <c r="P2516" s="207"/>
      <c r="S2516" s="207"/>
      <c r="U2516" s="236"/>
      <c r="Z2516" s="197"/>
      <c r="AB2516" s="197"/>
      <c r="AD2516" s="197"/>
      <c r="AF2516" s="197"/>
      <c r="AH2516" s="197"/>
      <c r="AI2516" s="199"/>
      <c r="AK2516" s="234"/>
      <c r="AO2516" s="177"/>
      <c r="AP2516" s="201"/>
      <c r="AR2516" s="233"/>
    </row>
    <row r="2517" spans="4:44" s="181" customFormat="1">
      <c r="D2517" s="197"/>
      <c r="G2517" s="199"/>
      <c r="K2517" s="197"/>
      <c r="N2517" s="199"/>
      <c r="P2517" s="207"/>
      <c r="S2517" s="207"/>
      <c r="U2517" s="236"/>
      <c r="Z2517" s="197"/>
      <c r="AB2517" s="197"/>
      <c r="AD2517" s="197"/>
      <c r="AF2517" s="197"/>
      <c r="AH2517" s="197"/>
      <c r="AI2517" s="199"/>
      <c r="AK2517" s="234"/>
      <c r="AO2517" s="177"/>
      <c r="AP2517" s="201"/>
      <c r="AR2517" s="233"/>
    </row>
    <row r="2518" spans="4:44" s="181" customFormat="1">
      <c r="D2518" s="197"/>
      <c r="G2518" s="199"/>
      <c r="K2518" s="197"/>
      <c r="N2518" s="199"/>
      <c r="P2518" s="207"/>
      <c r="S2518" s="207"/>
      <c r="U2518" s="236"/>
      <c r="Z2518" s="197"/>
      <c r="AB2518" s="197"/>
      <c r="AD2518" s="197"/>
      <c r="AF2518" s="197"/>
      <c r="AH2518" s="197"/>
      <c r="AI2518" s="199"/>
      <c r="AK2518" s="234"/>
      <c r="AO2518" s="177"/>
      <c r="AP2518" s="201"/>
      <c r="AR2518" s="233"/>
    </row>
    <row r="2519" spans="4:44" s="181" customFormat="1">
      <c r="D2519" s="197"/>
      <c r="G2519" s="199"/>
      <c r="K2519" s="197"/>
      <c r="N2519" s="199"/>
      <c r="P2519" s="207"/>
      <c r="S2519" s="207"/>
      <c r="U2519" s="236"/>
      <c r="Z2519" s="197"/>
      <c r="AB2519" s="197"/>
      <c r="AD2519" s="197"/>
      <c r="AF2519" s="197"/>
      <c r="AH2519" s="197"/>
      <c r="AI2519" s="199"/>
      <c r="AK2519" s="234"/>
      <c r="AO2519" s="177"/>
      <c r="AP2519" s="201"/>
      <c r="AR2519" s="233"/>
    </row>
    <row r="2520" spans="4:44" s="181" customFormat="1">
      <c r="D2520" s="197"/>
      <c r="G2520" s="199"/>
      <c r="K2520" s="197"/>
      <c r="N2520" s="199"/>
      <c r="P2520" s="207"/>
      <c r="S2520" s="207"/>
      <c r="U2520" s="236"/>
      <c r="Z2520" s="197"/>
      <c r="AB2520" s="197"/>
      <c r="AD2520" s="197"/>
      <c r="AF2520" s="197"/>
      <c r="AH2520" s="197"/>
      <c r="AI2520" s="199"/>
      <c r="AK2520" s="234"/>
      <c r="AO2520" s="177"/>
      <c r="AP2520" s="201"/>
      <c r="AR2520" s="233"/>
    </row>
    <row r="2521" spans="4:44" s="181" customFormat="1">
      <c r="D2521" s="197"/>
      <c r="G2521" s="199"/>
      <c r="K2521" s="197"/>
      <c r="N2521" s="199"/>
      <c r="P2521" s="207"/>
      <c r="S2521" s="207"/>
      <c r="U2521" s="236"/>
      <c r="Z2521" s="197"/>
      <c r="AB2521" s="197"/>
      <c r="AD2521" s="197"/>
      <c r="AF2521" s="197"/>
      <c r="AH2521" s="197"/>
      <c r="AI2521" s="199"/>
      <c r="AK2521" s="234"/>
      <c r="AO2521" s="177"/>
      <c r="AP2521" s="201"/>
      <c r="AR2521" s="233"/>
    </row>
    <row r="2522" spans="4:44" s="181" customFormat="1">
      <c r="D2522" s="197"/>
      <c r="G2522" s="199"/>
      <c r="K2522" s="197"/>
      <c r="N2522" s="199"/>
      <c r="P2522" s="207"/>
      <c r="S2522" s="207"/>
      <c r="U2522" s="236"/>
      <c r="Z2522" s="197"/>
      <c r="AB2522" s="197"/>
      <c r="AD2522" s="197"/>
      <c r="AF2522" s="197"/>
      <c r="AH2522" s="197"/>
      <c r="AI2522" s="199"/>
      <c r="AK2522" s="234"/>
      <c r="AO2522" s="177"/>
      <c r="AP2522" s="201"/>
      <c r="AR2522" s="233"/>
    </row>
    <row r="2523" spans="4:44" s="181" customFormat="1">
      <c r="D2523" s="197"/>
      <c r="G2523" s="199"/>
      <c r="K2523" s="197"/>
      <c r="N2523" s="199"/>
      <c r="P2523" s="207"/>
      <c r="S2523" s="207"/>
      <c r="U2523" s="236"/>
      <c r="Z2523" s="197"/>
      <c r="AB2523" s="197"/>
      <c r="AD2523" s="197"/>
      <c r="AF2523" s="197"/>
      <c r="AH2523" s="197"/>
      <c r="AI2523" s="199"/>
      <c r="AK2523" s="234"/>
      <c r="AO2523" s="177"/>
      <c r="AP2523" s="201"/>
      <c r="AR2523" s="233"/>
    </row>
    <row r="2524" spans="4:44" s="181" customFormat="1">
      <c r="D2524" s="197"/>
      <c r="G2524" s="199"/>
      <c r="K2524" s="197"/>
      <c r="N2524" s="199"/>
      <c r="P2524" s="207"/>
      <c r="S2524" s="207"/>
      <c r="U2524" s="236"/>
      <c r="Z2524" s="197"/>
      <c r="AB2524" s="197"/>
      <c r="AD2524" s="197"/>
      <c r="AF2524" s="197"/>
      <c r="AH2524" s="197"/>
      <c r="AI2524" s="199"/>
      <c r="AK2524" s="234"/>
      <c r="AO2524" s="177"/>
      <c r="AP2524" s="201"/>
      <c r="AR2524" s="233"/>
    </row>
    <row r="2525" spans="4:44" s="181" customFormat="1">
      <c r="D2525" s="197"/>
      <c r="G2525" s="199"/>
      <c r="K2525" s="197"/>
      <c r="N2525" s="199"/>
      <c r="P2525" s="207"/>
      <c r="S2525" s="207"/>
      <c r="U2525" s="236"/>
      <c r="Z2525" s="197"/>
      <c r="AB2525" s="197"/>
      <c r="AD2525" s="197"/>
      <c r="AF2525" s="197"/>
      <c r="AH2525" s="197"/>
      <c r="AI2525" s="199"/>
      <c r="AK2525" s="234"/>
      <c r="AO2525" s="177"/>
      <c r="AP2525" s="201"/>
      <c r="AR2525" s="233"/>
    </row>
    <row r="2526" spans="4:44" s="181" customFormat="1">
      <c r="D2526" s="197"/>
      <c r="G2526" s="199"/>
      <c r="K2526" s="197"/>
      <c r="N2526" s="199"/>
      <c r="P2526" s="207"/>
      <c r="S2526" s="207"/>
      <c r="U2526" s="236"/>
      <c r="Z2526" s="197"/>
      <c r="AB2526" s="197"/>
      <c r="AD2526" s="197"/>
      <c r="AF2526" s="197"/>
      <c r="AH2526" s="197"/>
      <c r="AI2526" s="199"/>
      <c r="AK2526" s="234"/>
      <c r="AO2526" s="177"/>
      <c r="AP2526" s="201"/>
      <c r="AR2526" s="233"/>
    </row>
    <row r="2527" spans="4:44" s="181" customFormat="1">
      <c r="D2527" s="197"/>
      <c r="G2527" s="199"/>
      <c r="K2527" s="197"/>
      <c r="N2527" s="199"/>
      <c r="P2527" s="207"/>
      <c r="S2527" s="207"/>
      <c r="U2527" s="236"/>
      <c r="Z2527" s="197"/>
      <c r="AB2527" s="197"/>
      <c r="AD2527" s="197"/>
      <c r="AF2527" s="197"/>
      <c r="AH2527" s="197"/>
      <c r="AI2527" s="199"/>
      <c r="AK2527" s="234"/>
      <c r="AO2527" s="177"/>
      <c r="AP2527" s="201"/>
      <c r="AR2527" s="233"/>
    </row>
    <row r="2528" spans="4:44" s="181" customFormat="1">
      <c r="D2528" s="197"/>
      <c r="G2528" s="199"/>
      <c r="K2528" s="197"/>
      <c r="N2528" s="199"/>
      <c r="P2528" s="207"/>
      <c r="S2528" s="207"/>
      <c r="U2528" s="236"/>
      <c r="Z2528" s="197"/>
      <c r="AB2528" s="197"/>
      <c r="AD2528" s="197"/>
      <c r="AF2528" s="197"/>
      <c r="AH2528" s="197"/>
      <c r="AI2528" s="199"/>
      <c r="AK2528" s="234"/>
      <c r="AO2528" s="177"/>
      <c r="AP2528" s="201"/>
      <c r="AR2528" s="233"/>
    </row>
    <row r="2529" spans="4:44" s="181" customFormat="1">
      <c r="D2529" s="197"/>
      <c r="G2529" s="199"/>
      <c r="K2529" s="197"/>
      <c r="N2529" s="199"/>
      <c r="P2529" s="207"/>
      <c r="S2529" s="207"/>
      <c r="U2529" s="236"/>
      <c r="Z2529" s="197"/>
      <c r="AB2529" s="197"/>
      <c r="AD2529" s="197"/>
      <c r="AF2529" s="197"/>
      <c r="AH2529" s="197"/>
      <c r="AI2529" s="199"/>
      <c r="AK2529" s="234"/>
      <c r="AO2529" s="177"/>
      <c r="AP2529" s="201"/>
      <c r="AR2529" s="233"/>
    </row>
    <row r="2530" spans="4:44" s="181" customFormat="1">
      <c r="D2530" s="197"/>
      <c r="G2530" s="199"/>
      <c r="K2530" s="197"/>
      <c r="N2530" s="199"/>
      <c r="P2530" s="207"/>
      <c r="S2530" s="207"/>
      <c r="U2530" s="236"/>
      <c r="Z2530" s="197"/>
      <c r="AB2530" s="197"/>
      <c r="AD2530" s="197"/>
      <c r="AF2530" s="197"/>
      <c r="AH2530" s="197"/>
      <c r="AI2530" s="199"/>
      <c r="AK2530" s="234"/>
      <c r="AO2530" s="177"/>
      <c r="AP2530" s="201"/>
      <c r="AR2530" s="233"/>
    </row>
    <row r="2531" spans="4:44" s="181" customFormat="1">
      <c r="D2531" s="197"/>
      <c r="G2531" s="199"/>
      <c r="K2531" s="197"/>
      <c r="N2531" s="199"/>
      <c r="P2531" s="207"/>
      <c r="S2531" s="207"/>
      <c r="U2531" s="236"/>
      <c r="Z2531" s="197"/>
      <c r="AB2531" s="197"/>
      <c r="AD2531" s="197"/>
      <c r="AF2531" s="197"/>
      <c r="AH2531" s="197"/>
      <c r="AI2531" s="199"/>
      <c r="AK2531" s="234"/>
      <c r="AO2531" s="177"/>
      <c r="AP2531" s="201"/>
      <c r="AR2531" s="233"/>
    </row>
    <row r="2532" spans="4:44" s="181" customFormat="1">
      <c r="D2532" s="197"/>
      <c r="G2532" s="199"/>
      <c r="K2532" s="197"/>
      <c r="N2532" s="199"/>
      <c r="P2532" s="207"/>
      <c r="S2532" s="207"/>
      <c r="U2532" s="236"/>
      <c r="Z2532" s="197"/>
      <c r="AB2532" s="197"/>
      <c r="AD2532" s="197"/>
      <c r="AF2532" s="197"/>
      <c r="AH2532" s="197"/>
      <c r="AI2532" s="199"/>
      <c r="AK2532" s="234"/>
      <c r="AO2532" s="177"/>
      <c r="AP2532" s="201"/>
      <c r="AR2532" s="233"/>
    </row>
    <row r="2533" spans="4:44" s="181" customFormat="1">
      <c r="D2533" s="197"/>
      <c r="G2533" s="199"/>
      <c r="K2533" s="197"/>
      <c r="N2533" s="199"/>
      <c r="P2533" s="207"/>
      <c r="S2533" s="207"/>
      <c r="U2533" s="236"/>
      <c r="Z2533" s="197"/>
      <c r="AB2533" s="197"/>
      <c r="AD2533" s="197"/>
      <c r="AF2533" s="197"/>
      <c r="AH2533" s="197"/>
      <c r="AI2533" s="199"/>
      <c r="AK2533" s="234"/>
      <c r="AO2533" s="177"/>
      <c r="AP2533" s="201"/>
      <c r="AR2533" s="233"/>
    </row>
    <row r="2534" spans="4:44" s="181" customFormat="1">
      <c r="D2534" s="197"/>
      <c r="G2534" s="199"/>
      <c r="K2534" s="197"/>
      <c r="N2534" s="199"/>
      <c r="P2534" s="207"/>
      <c r="S2534" s="207"/>
      <c r="U2534" s="236"/>
      <c r="Z2534" s="197"/>
      <c r="AB2534" s="197"/>
      <c r="AD2534" s="197"/>
      <c r="AF2534" s="197"/>
      <c r="AH2534" s="197"/>
      <c r="AI2534" s="199"/>
      <c r="AK2534" s="234"/>
      <c r="AO2534" s="177"/>
      <c r="AP2534" s="201"/>
      <c r="AR2534" s="233"/>
    </row>
    <row r="2535" spans="4:44" s="181" customFormat="1">
      <c r="D2535" s="197"/>
      <c r="G2535" s="199"/>
      <c r="K2535" s="197"/>
      <c r="N2535" s="199"/>
      <c r="P2535" s="207"/>
      <c r="S2535" s="207"/>
      <c r="U2535" s="236"/>
      <c r="Z2535" s="197"/>
      <c r="AB2535" s="197"/>
      <c r="AD2535" s="197"/>
      <c r="AF2535" s="197"/>
      <c r="AH2535" s="197"/>
      <c r="AI2535" s="199"/>
      <c r="AK2535" s="234"/>
      <c r="AO2535" s="177"/>
      <c r="AP2535" s="201"/>
      <c r="AR2535" s="233"/>
    </row>
    <row r="2536" spans="4:44" s="181" customFormat="1">
      <c r="D2536" s="197"/>
      <c r="G2536" s="199"/>
      <c r="K2536" s="197"/>
      <c r="N2536" s="199"/>
      <c r="P2536" s="207"/>
      <c r="S2536" s="207"/>
      <c r="U2536" s="236"/>
      <c r="Z2536" s="197"/>
      <c r="AB2536" s="197"/>
      <c r="AD2536" s="197"/>
      <c r="AF2536" s="197"/>
      <c r="AH2536" s="197"/>
      <c r="AI2536" s="199"/>
      <c r="AK2536" s="234"/>
      <c r="AO2536" s="177"/>
      <c r="AP2536" s="201"/>
      <c r="AR2536" s="233"/>
    </row>
    <row r="2537" spans="4:44" s="181" customFormat="1">
      <c r="D2537" s="197"/>
      <c r="G2537" s="199"/>
      <c r="K2537" s="197"/>
      <c r="N2537" s="199"/>
      <c r="P2537" s="207"/>
      <c r="S2537" s="207"/>
      <c r="U2537" s="236"/>
      <c r="Z2537" s="197"/>
      <c r="AB2537" s="197"/>
      <c r="AD2537" s="197"/>
      <c r="AF2537" s="197"/>
      <c r="AH2537" s="197"/>
      <c r="AI2537" s="199"/>
      <c r="AK2537" s="234"/>
      <c r="AO2537" s="177"/>
      <c r="AP2537" s="201"/>
      <c r="AR2537" s="233"/>
    </row>
    <row r="2538" spans="4:44" s="181" customFormat="1">
      <c r="D2538" s="197"/>
      <c r="G2538" s="199"/>
      <c r="K2538" s="197"/>
      <c r="N2538" s="199"/>
      <c r="P2538" s="207"/>
      <c r="S2538" s="207"/>
      <c r="U2538" s="236"/>
      <c r="Z2538" s="197"/>
      <c r="AB2538" s="197"/>
      <c r="AD2538" s="197"/>
      <c r="AF2538" s="197"/>
      <c r="AH2538" s="197"/>
      <c r="AI2538" s="199"/>
      <c r="AK2538" s="234"/>
      <c r="AO2538" s="177"/>
      <c r="AP2538" s="201"/>
      <c r="AR2538" s="233"/>
    </row>
    <row r="2539" spans="4:44" s="181" customFormat="1">
      <c r="D2539" s="197"/>
      <c r="G2539" s="199"/>
      <c r="K2539" s="197"/>
      <c r="N2539" s="199"/>
      <c r="P2539" s="207"/>
      <c r="S2539" s="207"/>
      <c r="U2539" s="236"/>
      <c r="Z2539" s="197"/>
      <c r="AB2539" s="197"/>
      <c r="AD2539" s="197"/>
      <c r="AF2539" s="197"/>
      <c r="AH2539" s="197"/>
      <c r="AI2539" s="199"/>
      <c r="AK2539" s="234"/>
      <c r="AO2539" s="177"/>
      <c r="AP2539" s="201"/>
      <c r="AR2539" s="233"/>
    </row>
    <row r="2540" spans="4:44" s="181" customFormat="1">
      <c r="D2540" s="197"/>
      <c r="G2540" s="199"/>
      <c r="K2540" s="197"/>
      <c r="N2540" s="199"/>
      <c r="P2540" s="207"/>
      <c r="S2540" s="207"/>
      <c r="U2540" s="236"/>
      <c r="Z2540" s="197"/>
      <c r="AB2540" s="197"/>
      <c r="AD2540" s="197"/>
      <c r="AF2540" s="197"/>
      <c r="AH2540" s="197"/>
      <c r="AI2540" s="199"/>
      <c r="AK2540" s="234"/>
      <c r="AO2540" s="177"/>
      <c r="AP2540" s="201"/>
      <c r="AR2540" s="233"/>
    </row>
    <row r="2541" spans="4:44" s="181" customFormat="1">
      <c r="D2541" s="197"/>
      <c r="G2541" s="199"/>
      <c r="K2541" s="197"/>
      <c r="N2541" s="199"/>
      <c r="P2541" s="207"/>
      <c r="S2541" s="207"/>
      <c r="U2541" s="236"/>
      <c r="Z2541" s="197"/>
      <c r="AB2541" s="197"/>
      <c r="AD2541" s="197"/>
      <c r="AF2541" s="197"/>
      <c r="AH2541" s="197"/>
      <c r="AI2541" s="199"/>
      <c r="AK2541" s="234"/>
      <c r="AO2541" s="177"/>
      <c r="AP2541" s="201"/>
      <c r="AR2541" s="233"/>
    </row>
    <row r="2542" spans="4:44" s="181" customFormat="1">
      <c r="D2542" s="197"/>
      <c r="G2542" s="199"/>
      <c r="K2542" s="197"/>
      <c r="N2542" s="199"/>
      <c r="P2542" s="207"/>
      <c r="S2542" s="207"/>
      <c r="U2542" s="236"/>
      <c r="Z2542" s="197"/>
      <c r="AB2542" s="197"/>
      <c r="AD2542" s="197"/>
      <c r="AF2542" s="197"/>
      <c r="AH2542" s="197"/>
      <c r="AI2542" s="199"/>
      <c r="AK2542" s="234"/>
      <c r="AO2542" s="177"/>
      <c r="AP2542" s="201"/>
      <c r="AR2542" s="233"/>
    </row>
    <row r="2543" spans="4:44" s="181" customFormat="1">
      <c r="D2543" s="197"/>
      <c r="G2543" s="199"/>
      <c r="K2543" s="197"/>
      <c r="N2543" s="199"/>
      <c r="P2543" s="207"/>
      <c r="S2543" s="207"/>
      <c r="U2543" s="236"/>
      <c r="Z2543" s="197"/>
      <c r="AB2543" s="197"/>
      <c r="AD2543" s="197"/>
      <c r="AF2543" s="197"/>
      <c r="AH2543" s="197"/>
      <c r="AI2543" s="199"/>
      <c r="AK2543" s="234"/>
      <c r="AO2543" s="177"/>
      <c r="AP2543" s="201"/>
      <c r="AR2543" s="233"/>
    </row>
    <row r="2544" spans="4:44" s="181" customFormat="1">
      <c r="D2544" s="197"/>
      <c r="G2544" s="199"/>
      <c r="K2544" s="197"/>
      <c r="N2544" s="199"/>
      <c r="P2544" s="207"/>
      <c r="S2544" s="207"/>
      <c r="U2544" s="236"/>
      <c r="Z2544" s="197"/>
      <c r="AB2544" s="197"/>
      <c r="AD2544" s="197"/>
      <c r="AF2544" s="197"/>
      <c r="AH2544" s="197"/>
      <c r="AI2544" s="199"/>
      <c r="AK2544" s="234"/>
      <c r="AO2544" s="177"/>
      <c r="AP2544" s="201"/>
      <c r="AR2544" s="233"/>
    </row>
    <row r="2545" spans="4:44" s="181" customFormat="1">
      <c r="D2545" s="197"/>
      <c r="G2545" s="199"/>
      <c r="K2545" s="197"/>
      <c r="N2545" s="199"/>
      <c r="P2545" s="207"/>
      <c r="S2545" s="207"/>
      <c r="U2545" s="236"/>
      <c r="Z2545" s="197"/>
      <c r="AB2545" s="197"/>
      <c r="AD2545" s="197"/>
      <c r="AF2545" s="197"/>
      <c r="AH2545" s="197"/>
      <c r="AI2545" s="199"/>
      <c r="AK2545" s="234"/>
      <c r="AO2545" s="177"/>
      <c r="AP2545" s="201"/>
      <c r="AR2545" s="233"/>
    </row>
    <row r="2546" spans="4:44" s="181" customFormat="1">
      <c r="D2546" s="197"/>
      <c r="G2546" s="199"/>
      <c r="K2546" s="197"/>
      <c r="N2546" s="199"/>
      <c r="P2546" s="207"/>
      <c r="S2546" s="207"/>
      <c r="U2546" s="236"/>
      <c r="Z2546" s="197"/>
      <c r="AB2546" s="197"/>
      <c r="AD2546" s="197"/>
      <c r="AF2546" s="197"/>
      <c r="AH2546" s="197"/>
      <c r="AI2546" s="199"/>
      <c r="AK2546" s="234"/>
      <c r="AO2546" s="177"/>
      <c r="AP2546" s="201"/>
      <c r="AR2546" s="233"/>
    </row>
    <row r="2547" spans="4:44" s="181" customFormat="1">
      <c r="D2547" s="197"/>
      <c r="G2547" s="199"/>
      <c r="K2547" s="197"/>
      <c r="N2547" s="199"/>
      <c r="P2547" s="207"/>
      <c r="S2547" s="207"/>
      <c r="U2547" s="236"/>
      <c r="Z2547" s="197"/>
      <c r="AB2547" s="197"/>
      <c r="AD2547" s="197"/>
      <c r="AF2547" s="197"/>
      <c r="AH2547" s="197"/>
      <c r="AI2547" s="199"/>
      <c r="AK2547" s="234"/>
      <c r="AO2547" s="177"/>
      <c r="AP2547" s="201"/>
      <c r="AR2547" s="233"/>
    </row>
    <row r="2548" spans="4:44" s="181" customFormat="1">
      <c r="D2548" s="197"/>
      <c r="G2548" s="199"/>
      <c r="K2548" s="197"/>
      <c r="N2548" s="199"/>
      <c r="P2548" s="207"/>
      <c r="S2548" s="207"/>
      <c r="U2548" s="236"/>
      <c r="Z2548" s="197"/>
      <c r="AB2548" s="197"/>
      <c r="AD2548" s="197"/>
      <c r="AF2548" s="197"/>
      <c r="AH2548" s="197"/>
      <c r="AI2548" s="199"/>
      <c r="AK2548" s="234"/>
      <c r="AO2548" s="177"/>
      <c r="AP2548" s="201"/>
      <c r="AR2548" s="233"/>
    </row>
    <row r="2549" spans="4:44" s="181" customFormat="1">
      <c r="D2549" s="197"/>
      <c r="G2549" s="199"/>
      <c r="K2549" s="197"/>
      <c r="N2549" s="199"/>
      <c r="P2549" s="207"/>
      <c r="S2549" s="207"/>
      <c r="U2549" s="236"/>
      <c r="Z2549" s="197"/>
      <c r="AB2549" s="197"/>
      <c r="AD2549" s="197"/>
      <c r="AF2549" s="197"/>
      <c r="AH2549" s="197"/>
      <c r="AI2549" s="199"/>
      <c r="AK2549" s="234"/>
      <c r="AO2549" s="177"/>
      <c r="AP2549" s="201"/>
      <c r="AR2549" s="233"/>
    </row>
    <row r="2550" spans="4:44" s="181" customFormat="1">
      <c r="D2550" s="197"/>
      <c r="G2550" s="199"/>
      <c r="K2550" s="197"/>
      <c r="N2550" s="199"/>
      <c r="P2550" s="207"/>
      <c r="S2550" s="207"/>
      <c r="U2550" s="236"/>
      <c r="Z2550" s="197"/>
      <c r="AB2550" s="197"/>
      <c r="AD2550" s="197"/>
      <c r="AF2550" s="197"/>
      <c r="AH2550" s="197"/>
      <c r="AI2550" s="199"/>
      <c r="AK2550" s="234"/>
      <c r="AO2550" s="177"/>
      <c r="AP2550" s="201"/>
      <c r="AR2550" s="233"/>
    </row>
    <row r="2551" spans="4:44" s="181" customFormat="1">
      <c r="D2551" s="197"/>
      <c r="G2551" s="199"/>
      <c r="K2551" s="197"/>
      <c r="N2551" s="199"/>
      <c r="P2551" s="207"/>
      <c r="S2551" s="207"/>
      <c r="U2551" s="236"/>
      <c r="Z2551" s="197"/>
      <c r="AB2551" s="197"/>
      <c r="AD2551" s="197"/>
      <c r="AF2551" s="197"/>
      <c r="AH2551" s="197"/>
      <c r="AI2551" s="199"/>
      <c r="AK2551" s="234"/>
      <c r="AO2551" s="177"/>
      <c r="AP2551" s="201"/>
      <c r="AR2551" s="233"/>
    </row>
    <row r="2552" spans="4:44" s="181" customFormat="1">
      <c r="D2552" s="197"/>
      <c r="G2552" s="199"/>
      <c r="K2552" s="197"/>
      <c r="N2552" s="199"/>
      <c r="P2552" s="207"/>
      <c r="S2552" s="207"/>
      <c r="U2552" s="236"/>
      <c r="Z2552" s="197"/>
      <c r="AB2552" s="197"/>
      <c r="AD2552" s="197"/>
      <c r="AF2552" s="197"/>
      <c r="AH2552" s="197"/>
      <c r="AI2552" s="199"/>
      <c r="AK2552" s="234"/>
      <c r="AO2552" s="177"/>
      <c r="AP2552" s="201"/>
      <c r="AR2552" s="233"/>
    </row>
    <row r="2553" spans="4:44" s="181" customFormat="1">
      <c r="D2553" s="197"/>
      <c r="G2553" s="199"/>
      <c r="K2553" s="197"/>
      <c r="N2553" s="199"/>
      <c r="P2553" s="207"/>
      <c r="S2553" s="207"/>
      <c r="U2553" s="236"/>
      <c r="Z2553" s="197"/>
      <c r="AB2553" s="197"/>
      <c r="AD2553" s="197"/>
      <c r="AF2553" s="197"/>
      <c r="AH2553" s="197"/>
      <c r="AI2553" s="199"/>
      <c r="AK2553" s="234"/>
      <c r="AO2553" s="177"/>
      <c r="AP2553" s="201"/>
      <c r="AR2553" s="233"/>
    </row>
    <row r="2554" spans="4:44" s="181" customFormat="1">
      <c r="D2554" s="197"/>
      <c r="G2554" s="199"/>
      <c r="K2554" s="197"/>
      <c r="N2554" s="199"/>
      <c r="P2554" s="207"/>
      <c r="S2554" s="207"/>
      <c r="U2554" s="236"/>
      <c r="Z2554" s="197"/>
      <c r="AB2554" s="197"/>
      <c r="AD2554" s="197"/>
      <c r="AF2554" s="197"/>
      <c r="AH2554" s="197"/>
      <c r="AI2554" s="199"/>
      <c r="AK2554" s="234"/>
      <c r="AO2554" s="177"/>
      <c r="AP2554" s="201"/>
      <c r="AR2554" s="233"/>
    </row>
    <row r="2555" spans="4:44" s="181" customFormat="1">
      <c r="D2555" s="197"/>
      <c r="G2555" s="199"/>
      <c r="K2555" s="197"/>
      <c r="N2555" s="199"/>
      <c r="P2555" s="207"/>
      <c r="S2555" s="207"/>
      <c r="U2555" s="236"/>
      <c r="Z2555" s="197"/>
      <c r="AB2555" s="197"/>
      <c r="AD2555" s="197"/>
      <c r="AF2555" s="197"/>
      <c r="AH2555" s="197"/>
      <c r="AI2555" s="199"/>
      <c r="AK2555" s="234"/>
      <c r="AO2555" s="177"/>
      <c r="AP2555" s="201"/>
      <c r="AR2555" s="233"/>
    </row>
    <row r="2556" spans="4:44" s="181" customFormat="1">
      <c r="D2556" s="197"/>
      <c r="G2556" s="199"/>
      <c r="K2556" s="197"/>
      <c r="N2556" s="199"/>
      <c r="P2556" s="207"/>
      <c r="S2556" s="207"/>
      <c r="U2556" s="236"/>
      <c r="Z2556" s="197"/>
      <c r="AB2556" s="197"/>
      <c r="AD2556" s="197"/>
      <c r="AF2556" s="197"/>
      <c r="AH2556" s="197"/>
      <c r="AI2556" s="199"/>
      <c r="AK2556" s="234"/>
      <c r="AO2556" s="177"/>
      <c r="AP2556" s="201"/>
      <c r="AR2556" s="233"/>
    </row>
    <row r="2557" spans="4:44" s="181" customFormat="1">
      <c r="D2557" s="197"/>
      <c r="G2557" s="199"/>
      <c r="K2557" s="197"/>
      <c r="N2557" s="199"/>
      <c r="P2557" s="207"/>
      <c r="S2557" s="207"/>
      <c r="U2557" s="236"/>
      <c r="Z2557" s="197"/>
      <c r="AB2557" s="197"/>
      <c r="AD2557" s="197"/>
      <c r="AF2557" s="197"/>
      <c r="AH2557" s="197"/>
      <c r="AI2557" s="199"/>
      <c r="AK2557" s="234"/>
      <c r="AO2557" s="177"/>
      <c r="AP2557" s="201"/>
      <c r="AR2557" s="233"/>
    </row>
    <row r="2558" spans="4:44" s="181" customFormat="1">
      <c r="D2558" s="197"/>
      <c r="G2558" s="199"/>
      <c r="K2558" s="197"/>
      <c r="N2558" s="199"/>
      <c r="P2558" s="207"/>
      <c r="S2558" s="207"/>
      <c r="U2558" s="236"/>
      <c r="Z2558" s="197"/>
      <c r="AB2558" s="197"/>
      <c r="AD2558" s="197"/>
      <c r="AF2558" s="197"/>
      <c r="AH2558" s="197"/>
      <c r="AI2558" s="199"/>
      <c r="AK2558" s="234"/>
      <c r="AO2558" s="177"/>
      <c r="AP2558" s="201"/>
      <c r="AR2558" s="233"/>
    </row>
    <row r="2559" spans="4:44" s="181" customFormat="1">
      <c r="D2559" s="197"/>
      <c r="G2559" s="199"/>
      <c r="K2559" s="197"/>
      <c r="N2559" s="199"/>
      <c r="P2559" s="207"/>
      <c r="S2559" s="207"/>
      <c r="U2559" s="236"/>
      <c r="Z2559" s="197"/>
      <c r="AB2559" s="197"/>
      <c r="AD2559" s="197"/>
      <c r="AF2559" s="197"/>
      <c r="AH2559" s="197"/>
      <c r="AI2559" s="199"/>
      <c r="AK2559" s="234"/>
      <c r="AO2559" s="177"/>
      <c r="AP2559" s="201"/>
      <c r="AR2559" s="233"/>
    </row>
    <row r="2560" spans="4:44" s="181" customFormat="1">
      <c r="D2560" s="197"/>
      <c r="G2560" s="199"/>
      <c r="K2560" s="197"/>
      <c r="N2560" s="199"/>
      <c r="P2560" s="207"/>
      <c r="S2560" s="207"/>
      <c r="U2560" s="236"/>
      <c r="Z2560" s="197"/>
      <c r="AB2560" s="197"/>
      <c r="AD2560" s="197"/>
      <c r="AF2560" s="197"/>
      <c r="AH2560" s="197"/>
      <c r="AI2560" s="199"/>
      <c r="AK2560" s="234"/>
      <c r="AO2560" s="177"/>
      <c r="AP2560" s="201"/>
      <c r="AR2560" s="233"/>
    </row>
    <row r="2561" spans="4:44" s="181" customFormat="1">
      <c r="D2561" s="197"/>
      <c r="G2561" s="199"/>
      <c r="K2561" s="197"/>
      <c r="N2561" s="199"/>
      <c r="P2561" s="207"/>
      <c r="S2561" s="207"/>
      <c r="U2561" s="236"/>
      <c r="Z2561" s="197"/>
      <c r="AB2561" s="197"/>
      <c r="AD2561" s="197"/>
      <c r="AF2561" s="197"/>
      <c r="AH2561" s="197"/>
      <c r="AI2561" s="199"/>
      <c r="AK2561" s="234"/>
      <c r="AO2561" s="177"/>
      <c r="AP2561" s="201"/>
      <c r="AR2561" s="233"/>
    </row>
    <row r="2562" spans="4:44" s="181" customFormat="1">
      <c r="D2562" s="197"/>
      <c r="G2562" s="199"/>
      <c r="K2562" s="197"/>
      <c r="N2562" s="199"/>
      <c r="P2562" s="207"/>
      <c r="S2562" s="207"/>
      <c r="U2562" s="236"/>
      <c r="Z2562" s="197"/>
      <c r="AB2562" s="197"/>
      <c r="AD2562" s="197"/>
      <c r="AF2562" s="197"/>
      <c r="AH2562" s="197"/>
      <c r="AI2562" s="199"/>
      <c r="AK2562" s="234"/>
      <c r="AO2562" s="177"/>
      <c r="AP2562" s="201"/>
      <c r="AR2562" s="233"/>
    </row>
    <row r="2563" spans="4:44" s="181" customFormat="1">
      <c r="D2563" s="197"/>
      <c r="G2563" s="199"/>
      <c r="K2563" s="197"/>
      <c r="N2563" s="199"/>
      <c r="P2563" s="207"/>
      <c r="S2563" s="207"/>
      <c r="U2563" s="236"/>
      <c r="Z2563" s="197"/>
      <c r="AB2563" s="197"/>
      <c r="AD2563" s="197"/>
      <c r="AF2563" s="197"/>
      <c r="AH2563" s="197"/>
      <c r="AI2563" s="199"/>
      <c r="AK2563" s="234"/>
      <c r="AO2563" s="177"/>
      <c r="AP2563" s="201"/>
      <c r="AR2563" s="233"/>
    </row>
    <row r="2564" spans="4:44" s="181" customFormat="1">
      <c r="D2564" s="197"/>
      <c r="G2564" s="199"/>
      <c r="K2564" s="197"/>
      <c r="N2564" s="199"/>
      <c r="P2564" s="207"/>
      <c r="S2564" s="207"/>
      <c r="U2564" s="236"/>
      <c r="Z2564" s="197"/>
      <c r="AB2564" s="197"/>
      <c r="AD2564" s="197"/>
      <c r="AF2564" s="197"/>
      <c r="AH2564" s="197"/>
      <c r="AI2564" s="199"/>
      <c r="AK2564" s="234"/>
      <c r="AO2564" s="177"/>
      <c r="AP2564" s="201"/>
      <c r="AR2564" s="233"/>
    </row>
    <row r="2565" spans="4:44" s="181" customFormat="1">
      <c r="D2565" s="197"/>
      <c r="G2565" s="199"/>
      <c r="K2565" s="197"/>
      <c r="N2565" s="199"/>
      <c r="P2565" s="207"/>
      <c r="S2565" s="207"/>
      <c r="U2565" s="236"/>
      <c r="Z2565" s="197"/>
      <c r="AB2565" s="197"/>
      <c r="AD2565" s="197"/>
      <c r="AF2565" s="197"/>
      <c r="AH2565" s="197"/>
      <c r="AI2565" s="199"/>
      <c r="AK2565" s="234"/>
      <c r="AO2565" s="177"/>
      <c r="AP2565" s="201"/>
      <c r="AR2565" s="233"/>
    </row>
    <row r="2566" spans="4:44" s="181" customFormat="1">
      <c r="D2566" s="197"/>
      <c r="G2566" s="199"/>
      <c r="K2566" s="197"/>
      <c r="N2566" s="199"/>
      <c r="P2566" s="207"/>
      <c r="S2566" s="207"/>
      <c r="U2566" s="236"/>
      <c r="Z2566" s="197"/>
      <c r="AB2566" s="197"/>
      <c r="AD2566" s="197"/>
      <c r="AF2566" s="197"/>
      <c r="AH2566" s="197"/>
      <c r="AI2566" s="199"/>
      <c r="AK2566" s="234"/>
      <c r="AO2566" s="177"/>
      <c r="AP2566" s="201"/>
      <c r="AR2566" s="233"/>
    </row>
    <row r="2567" spans="4:44" s="181" customFormat="1">
      <c r="D2567" s="197"/>
      <c r="G2567" s="199"/>
      <c r="K2567" s="197"/>
      <c r="N2567" s="199"/>
      <c r="P2567" s="207"/>
      <c r="S2567" s="207"/>
      <c r="U2567" s="236"/>
      <c r="Z2567" s="197"/>
      <c r="AB2567" s="197"/>
      <c r="AD2567" s="197"/>
      <c r="AF2567" s="197"/>
      <c r="AH2567" s="197"/>
      <c r="AI2567" s="199"/>
      <c r="AK2567" s="234"/>
      <c r="AO2567" s="177"/>
      <c r="AP2567" s="201"/>
      <c r="AR2567" s="233"/>
    </row>
    <row r="2568" spans="4:44" s="181" customFormat="1">
      <c r="D2568" s="197"/>
      <c r="G2568" s="199"/>
      <c r="K2568" s="197"/>
      <c r="N2568" s="199"/>
      <c r="P2568" s="207"/>
      <c r="S2568" s="207"/>
      <c r="U2568" s="236"/>
      <c r="Z2568" s="197"/>
      <c r="AB2568" s="197"/>
      <c r="AD2568" s="197"/>
      <c r="AF2568" s="197"/>
      <c r="AH2568" s="197"/>
      <c r="AI2568" s="199"/>
      <c r="AK2568" s="234"/>
      <c r="AO2568" s="177"/>
      <c r="AP2568" s="201"/>
      <c r="AR2568" s="233"/>
    </row>
    <row r="2569" spans="4:44" s="181" customFormat="1">
      <c r="D2569" s="197"/>
      <c r="G2569" s="199"/>
      <c r="K2569" s="197"/>
      <c r="N2569" s="199"/>
      <c r="P2569" s="207"/>
      <c r="S2569" s="207"/>
      <c r="U2569" s="236"/>
      <c r="Z2569" s="197"/>
      <c r="AB2569" s="197"/>
      <c r="AD2569" s="197"/>
      <c r="AF2569" s="197"/>
      <c r="AH2569" s="197"/>
      <c r="AI2569" s="199"/>
      <c r="AK2569" s="234"/>
      <c r="AO2569" s="177"/>
      <c r="AP2569" s="201"/>
      <c r="AR2569" s="233"/>
    </row>
    <row r="2570" spans="4:44" s="181" customFormat="1">
      <c r="D2570" s="197"/>
      <c r="G2570" s="199"/>
      <c r="K2570" s="197"/>
      <c r="N2570" s="199"/>
      <c r="P2570" s="207"/>
      <c r="S2570" s="207"/>
      <c r="U2570" s="236"/>
      <c r="Z2570" s="197"/>
      <c r="AB2570" s="197"/>
      <c r="AD2570" s="197"/>
      <c r="AF2570" s="197"/>
      <c r="AH2570" s="197"/>
      <c r="AI2570" s="199"/>
      <c r="AK2570" s="234"/>
      <c r="AO2570" s="177"/>
      <c r="AP2570" s="201"/>
      <c r="AR2570" s="233"/>
    </row>
    <row r="2571" spans="4:44" s="181" customFormat="1">
      <c r="D2571" s="197"/>
      <c r="G2571" s="199"/>
      <c r="K2571" s="197"/>
      <c r="N2571" s="199"/>
      <c r="P2571" s="207"/>
      <c r="S2571" s="207"/>
      <c r="U2571" s="236"/>
      <c r="Z2571" s="197"/>
      <c r="AB2571" s="197"/>
      <c r="AD2571" s="197"/>
      <c r="AF2571" s="197"/>
      <c r="AH2571" s="197"/>
      <c r="AI2571" s="199"/>
      <c r="AK2571" s="234"/>
      <c r="AO2571" s="177"/>
      <c r="AP2571" s="201"/>
      <c r="AR2571" s="233"/>
    </row>
    <row r="2572" spans="4:44" s="181" customFormat="1">
      <c r="D2572" s="197"/>
      <c r="G2572" s="199"/>
      <c r="K2572" s="197"/>
      <c r="N2572" s="199"/>
      <c r="P2572" s="207"/>
      <c r="S2572" s="207"/>
      <c r="U2572" s="236"/>
      <c r="Z2572" s="197"/>
      <c r="AB2572" s="197"/>
      <c r="AD2572" s="197"/>
      <c r="AF2572" s="197"/>
      <c r="AH2572" s="197"/>
      <c r="AI2572" s="199"/>
      <c r="AK2572" s="234"/>
      <c r="AO2572" s="177"/>
      <c r="AP2572" s="201"/>
      <c r="AR2572" s="233"/>
    </row>
    <row r="2573" spans="4:44" s="181" customFormat="1">
      <c r="D2573" s="197"/>
      <c r="G2573" s="199"/>
      <c r="K2573" s="197"/>
      <c r="N2573" s="199"/>
      <c r="P2573" s="207"/>
      <c r="S2573" s="207"/>
      <c r="U2573" s="236"/>
      <c r="Z2573" s="197"/>
      <c r="AB2573" s="197"/>
      <c r="AD2573" s="197"/>
      <c r="AF2573" s="197"/>
      <c r="AH2573" s="197"/>
      <c r="AI2573" s="199"/>
      <c r="AK2573" s="234"/>
      <c r="AO2573" s="177"/>
      <c r="AP2573" s="201"/>
      <c r="AR2573" s="233"/>
    </row>
    <row r="2574" spans="4:44" s="181" customFormat="1">
      <c r="D2574" s="197"/>
      <c r="G2574" s="199"/>
      <c r="K2574" s="197"/>
      <c r="N2574" s="199"/>
      <c r="P2574" s="207"/>
      <c r="S2574" s="207"/>
      <c r="U2574" s="236"/>
      <c r="Z2574" s="197"/>
      <c r="AB2574" s="197"/>
      <c r="AD2574" s="197"/>
      <c r="AF2574" s="197"/>
      <c r="AH2574" s="197"/>
      <c r="AI2574" s="199"/>
      <c r="AK2574" s="234"/>
      <c r="AO2574" s="177"/>
      <c r="AP2574" s="201"/>
      <c r="AR2574" s="233"/>
    </row>
    <row r="2575" spans="4:44" s="181" customFormat="1">
      <c r="D2575" s="197"/>
      <c r="G2575" s="199"/>
      <c r="K2575" s="197"/>
      <c r="N2575" s="199"/>
      <c r="P2575" s="207"/>
      <c r="S2575" s="207"/>
      <c r="U2575" s="236"/>
      <c r="Z2575" s="197"/>
      <c r="AB2575" s="197"/>
      <c r="AD2575" s="197"/>
      <c r="AF2575" s="197"/>
      <c r="AH2575" s="197"/>
      <c r="AI2575" s="199"/>
      <c r="AK2575" s="234"/>
      <c r="AO2575" s="177"/>
      <c r="AP2575" s="201"/>
      <c r="AR2575" s="233"/>
    </row>
    <row r="2576" spans="4:44" s="181" customFormat="1">
      <c r="D2576" s="197"/>
      <c r="G2576" s="199"/>
      <c r="K2576" s="197"/>
      <c r="N2576" s="199"/>
      <c r="P2576" s="207"/>
      <c r="S2576" s="207"/>
      <c r="U2576" s="236"/>
      <c r="Z2576" s="197"/>
      <c r="AB2576" s="197"/>
      <c r="AD2576" s="197"/>
      <c r="AF2576" s="197"/>
      <c r="AH2576" s="197"/>
      <c r="AI2576" s="199"/>
      <c r="AK2576" s="234"/>
      <c r="AO2576" s="177"/>
      <c r="AP2576" s="201"/>
      <c r="AR2576" s="233"/>
    </row>
    <row r="2577" spans="4:44" s="181" customFormat="1">
      <c r="D2577" s="197"/>
      <c r="G2577" s="199"/>
      <c r="K2577" s="197"/>
      <c r="N2577" s="199"/>
      <c r="P2577" s="207"/>
      <c r="S2577" s="207"/>
      <c r="U2577" s="236"/>
      <c r="Z2577" s="197"/>
      <c r="AB2577" s="197"/>
      <c r="AD2577" s="197"/>
      <c r="AF2577" s="197"/>
      <c r="AH2577" s="197"/>
      <c r="AI2577" s="199"/>
      <c r="AK2577" s="234"/>
      <c r="AO2577" s="177"/>
      <c r="AP2577" s="201"/>
      <c r="AR2577" s="233"/>
    </row>
    <row r="2578" spans="4:44" s="181" customFormat="1">
      <c r="D2578" s="197"/>
      <c r="G2578" s="199"/>
      <c r="K2578" s="197"/>
      <c r="N2578" s="199"/>
      <c r="P2578" s="207"/>
      <c r="S2578" s="207"/>
      <c r="U2578" s="236"/>
      <c r="Z2578" s="197"/>
      <c r="AB2578" s="197"/>
      <c r="AD2578" s="197"/>
      <c r="AF2578" s="197"/>
      <c r="AH2578" s="197"/>
      <c r="AI2578" s="199"/>
      <c r="AK2578" s="234"/>
      <c r="AO2578" s="177"/>
      <c r="AP2578" s="201"/>
      <c r="AR2578" s="233"/>
    </row>
    <row r="2579" spans="4:44" s="181" customFormat="1">
      <c r="D2579" s="197"/>
      <c r="G2579" s="199"/>
      <c r="K2579" s="197"/>
      <c r="N2579" s="199"/>
      <c r="P2579" s="207"/>
      <c r="S2579" s="207"/>
      <c r="U2579" s="236"/>
      <c r="Z2579" s="197"/>
      <c r="AB2579" s="197"/>
      <c r="AD2579" s="197"/>
      <c r="AF2579" s="197"/>
      <c r="AH2579" s="197"/>
      <c r="AI2579" s="199"/>
      <c r="AK2579" s="234"/>
      <c r="AO2579" s="177"/>
      <c r="AP2579" s="201"/>
      <c r="AR2579" s="233"/>
    </row>
    <row r="2580" spans="4:44" s="181" customFormat="1">
      <c r="D2580" s="197"/>
      <c r="G2580" s="199"/>
      <c r="K2580" s="197"/>
      <c r="N2580" s="199"/>
      <c r="P2580" s="207"/>
      <c r="S2580" s="207"/>
      <c r="U2580" s="236"/>
      <c r="Z2580" s="197"/>
      <c r="AB2580" s="197"/>
      <c r="AD2580" s="197"/>
      <c r="AF2580" s="197"/>
      <c r="AH2580" s="197"/>
      <c r="AI2580" s="199"/>
      <c r="AK2580" s="234"/>
      <c r="AO2580" s="177"/>
      <c r="AP2580" s="201"/>
      <c r="AR2580" s="233"/>
    </row>
    <row r="2581" spans="4:44" s="181" customFormat="1">
      <c r="D2581" s="197"/>
      <c r="G2581" s="199"/>
      <c r="K2581" s="197"/>
      <c r="N2581" s="199"/>
      <c r="P2581" s="207"/>
      <c r="S2581" s="207"/>
      <c r="U2581" s="236"/>
      <c r="Z2581" s="197"/>
      <c r="AB2581" s="197"/>
      <c r="AD2581" s="197"/>
      <c r="AF2581" s="197"/>
      <c r="AH2581" s="197"/>
      <c r="AI2581" s="199"/>
      <c r="AK2581" s="234"/>
      <c r="AO2581" s="177"/>
      <c r="AP2581" s="201"/>
      <c r="AR2581" s="233"/>
    </row>
    <row r="2582" spans="4:44" s="181" customFormat="1">
      <c r="D2582" s="197"/>
      <c r="G2582" s="199"/>
      <c r="K2582" s="197"/>
      <c r="N2582" s="199"/>
      <c r="P2582" s="207"/>
      <c r="S2582" s="207"/>
      <c r="U2582" s="236"/>
      <c r="Z2582" s="197"/>
      <c r="AB2582" s="197"/>
      <c r="AD2582" s="197"/>
      <c r="AF2582" s="197"/>
      <c r="AH2582" s="197"/>
      <c r="AI2582" s="199"/>
      <c r="AK2582" s="234"/>
      <c r="AO2582" s="177"/>
      <c r="AP2582" s="201"/>
      <c r="AR2582" s="233"/>
    </row>
    <row r="2583" spans="4:44" s="181" customFormat="1">
      <c r="D2583" s="197"/>
      <c r="G2583" s="199"/>
      <c r="K2583" s="197"/>
      <c r="N2583" s="199"/>
      <c r="P2583" s="207"/>
      <c r="S2583" s="207"/>
      <c r="U2583" s="236"/>
      <c r="Z2583" s="197"/>
      <c r="AB2583" s="197"/>
      <c r="AD2583" s="197"/>
      <c r="AF2583" s="197"/>
      <c r="AH2583" s="197"/>
      <c r="AI2583" s="199"/>
      <c r="AK2583" s="234"/>
      <c r="AO2583" s="177"/>
      <c r="AP2583" s="201"/>
      <c r="AR2583" s="233"/>
    </row>
    <row r="2584" spans="4:44" s="181" customFormat="1">
      <c r="D2584" s="197"/>
      <c r="G2584" s="199"/>
      <c r="K2584" s="197"/>
      <c r="N2584" s="199"/>
      <c r="P2584" s="207"/>
      <c r="S2584" s="207"/>
      <c r="U2584" s="236"/>
      <c r="Z2584" s="197"/>
      <c r="AB2584" s="197"/>
      <c r="AD2584" s="197"/>
      <c r="AF2584" s="197"/>
      <c r="AH2584" s="197"/>
      <c r="AI2584" s="199"/>
      <c r="AK2584" s="234"/>
      <c r="AO2584" s="177"/>
      <c r="AP2584" s="201"/>
      <c r="AR2584" s="233"/>
    </row>
    <row r="2585" spans="4:44" s="181" customFormat="1">
      <c r="D2585" s="197"/>
      <c r="G2585" s="199"/>
      <c r="K2585" s="197"/>
      <c r="N2585" s="199"/>
      <c r="P2585" s="207"/>
      <c r="S2585" s="207"/>
      <c r="U2585" s="236"/>
      <c r="Z2585" s="197"/>
      <c r="AB2585" s="197"/>
      <c r="AD2585" s="197"/>
      <c r="AF2585" s="197"/>
      <c r="AH2585" s="197"/>
      <c r="AI2585" s="199"/>
      <c r="AK2585" s="234"/>
      <c r="AO2585" s="177"/>
      <c r="AP2585" s="201"/>
      <c r="AR2585" s="233"/>
    </row>
    <row r="2586" spans="4:44" s="181" customFormat="1">
      <c r="D2586" s="197"/>
      <c r="G2586" s="199"/>
      <c r="K2586" s="197"/>
      <c r="N2586" s="199"/>
      <c r="P2586" s="207"/>
      <c r="S2586" s="207"/>
      <c r="U2586" s="236"/>
      <c r="Z2586" s="197"/>
      <c r="AB2586" s="197"/>
      <c r="AD2586" s="197"/>
      <c r="AF2586" s="197"/>
      <c r="AH2586" s="197"/>
      <c r="AI2586" s="199"/>
      <c r="AK2586" s="234"/>
      <c r="AO2586" s="177"/>
      <c r="AP2586" s="201"/>
      <c r="AR2586" s="233"/>
    </row>
    <row r="2587" spans="4:44" s="181" customFormat="1">
      <c r="D2587" s="197"/>
      <c r="G2587" s="199"/>
      <c r="K2587" s="197"/>
      <c r="N2587" s="199"/>
      <c r="P2587" s="207"/>
      <c r="S2587" s="207"/>
      <c r="U2587" s="236"/>
      <c r="Z2587" s="197"/>
      <c r="AB2587" s="197"/>
      <c r="AD2587" s="197"/>
      <c r="AF2587" s="197"/>
      <c r="AH2587" s="197"/>
      <c r="AI2587" s="199"/>
      <c r="AK2587" s="234"/>
      <c r="AO2587" s="177"/>
      <c r="AP2587" s="201"/>
      <c r="AR2587" s="233"/>
    </row>
    <row r="2588" spans="4:44" s="181" customFormat="1">
      <c r="D2588" s="197"/>
      <c r="G2588" s="199"/>
      <c r="K2588" s="197"/>
      <c r="N2588" s="199"/>
      <c r="P2588" s="207"/>
      <c r="S2588" s="207"/>
      <c r="U2588" s="236"/>
      <c r="Z2588" s="197"/>
      <c r="AB2588" s="197"/>
      <c r="AD2588" s="197"/>
      <c r="AF2588" s="197"/>
      <c r="AH2588" s="197"/>
      <c r="AI2588" s="199"/>
      <c r="AK2588" s="234"/>
      <c r="AO2588" s="177"/>
      <c r="AP2588" s="201"/>
      <c r="AR2588" s="233"/>
    </row>
    <row r="2589" spans="4:44" s="181" customFormat="1">
      <c r="D2589" s="197"/>
      <c r="G2589" s="199"/>
      <c r="K2589" s="197"/>
      <c r="N2589" s="199"/>
      <c r="P2589" s="207"/>
      <c r="S2589" s="207"/>
      <c r="U2589" s="236"/>
      <c r="Z2589" s="197"/>
      <c r="AB2589" s="197"/>
      <c r="AD2589" s="197"/>
      <c r="AF2589" s="197"/>
      <c r="AH2589" s="197"/>
      <c r="AI2589" s="199"/>
      <c r="AK2589" s="234"/>
      <c r="AO2589" s="177"/>
      <c r="AP2589" s="201"/>
      <c r="AR2589" s="233"/>
    </row>
    <row r="2590" spans="4:44" s="181" customFormat="1">
      <c r="D2590" s="197"/>
      <c r="G2590" s="199"/>
      <c r="K2590" s="197"/>
      <c r="N2590" s="199"/>
      <c r="P2590" s="207"/>
      <c r="S2590" s="207"/>
      <c r="U2590" s="236"/>
      <c r="Z2590" s="197"/>
      <c r="AB2590" s="197"/>
      <c r="AD2590" s="197"/>
      <c r="AF2590" s="197"/>
      <c r="AH2590" s="197"/>
      <c r="AI2590" s="199"/>
      <c r="AK2590" s="234"/>
      <c r="AO2590" s="177"/>
      <c r="AP2590" s="201"/>
      <c r="AR2590" s="233"/>
    </row>
    <row r="2591" spans="4:44" s="181" customFormat="1">
      <c r="D2591" s="197"/>
      <c r="G2591" s="199"/>
      <c r="K2591" s="197"/>
      <c r="N2591" s="199"/>
      <c r="P2591" s="207"/>
      <c r="S2591" s="207"/>
      <c r="U2591" s="236"/>
      <c r="Z2591" s="197"/>
      <c r="AB2591" s="197"/>
      <c r="AD2591" s="197"/>
      <c r="AF2591" s="197"/>
      <c r="AH2591" s="197"/>
      <c r="AI2591" s="199"/>
      <c r="AK2591" s="234"/>
      <c r="AO2591" s="177"/>
      <c r="AP2591" s="201"/>
      <c r="AR2591" s="233"/>
    </row>
    <row r="2592" spans="4:44" s="181" customFormat="1">
      <c r="D2592" s="197"/>
      <c r="G2592" s="199"/>
      <c r="K2592" s="197"/>
      <c r="N2592" s="199"/>
      <c r="P2592" s="207"/>
      <c r="S2592" s="207"/>
      <c r="U2592" s="236"/>
      <c r="Z2592" s="197"/>
      <c r="AB2592" s="197"/>
      <c r="AD2592" s="197"/>
      <c r="AF2592" s="197"/>
      <c r="AH2592" s="197"/>
      <c r="AI2592" s="199"/>
      <c r="AK2592" s="234"/>
      <c r="AO2592" s="177"/>
      <c r="AP2592" s="201"/>
      <c r="AR2592" s="233"/>
    </row>
    <row r="2593" spans="4:44" s="181" customFormat="1">
      <c r="D2593" s="197"/>
      <c r="G2593" s="199"/>
      <c r="K2593" s="197"/>
      <c r="N2593" s="199"/>
      <c r="P2593" s="207"/>
      <c r="S2593" s="207"/>
      <c r="U2593" s="236"/>
      <c r="Z2593" s="197"/>
      <c r="AB2593" s="197"/>
      <c r="AD2593" s="197"/>
      <c r="AF2593" s="197"/>
      <c r="AH2593" s="197"/>
      <c r="AI2593" s="199"/>
      <c r="AK2593" s="234"/>
      <c r="AO2593" s="177"/>
      <c r="AP2593" s="201"/>
      <c r="AR2593" s="233"/>
    </row>
    <row r="2594" spans="4:44" s="181" customFormat="1">
      <c r="D2594" s="197"/>
      <c r="G2594" s="199"/>
      <c r="K2594" s="197"/>
      <c r="N2594" s="199"/>
      <c r="P2594" s="207"/>
      <c r="S2594" s="207"/>
      <c r="U2594" s="236"/>
      <c r="Z2594" s="197"/>
      <c r="AB2594" s="197"/>
      <c r="AD2594" s="197"/>
      <c r="AF2594" s="197"/>
      <c r="AH2594" s="197"/>
      <c r="AI2594" s="199"/>
      <c r="AK2594" s="234"/>
      <c r="AO2594" s="177"/>
      <c r="AP2594" s="201"/>
      <c r="AR2594" s="233"/>
    </row>
    <row r="2595" spans="4:44" s="181" customFormat="1">
      <c r="D2595" s="197"/>
      <c r="G2595" s="199"/>
      <c r="K2595" s="197"/>
      <c r="N2595" s="199"/>
      <c r="P2595" s="207"/>
      <c r="S2595" s="207"/>
      <c r="U2595" s="236"/>
      <c r="Z2595" s="197"/>
      <c r="AB2595" s="197"/>
      <c r="AD2595" s="197"/>
      <c r="AF2595" s="197"/>
      <c r="AH2595" s="197"/>
      <c r="AI2595" s="199"/>
      <c r="AK2595" s="234"/>
      <c r="AO2595" s="177"/>
      <c r="AP2595" s="201"/>
      <c r="AR2595" s="233"/>
    </row>
    <row r="2596" spans="4:44" s="181" customFormat="1">
      <c r="D2596" s="197"/>
      <c r="G2596" s="199"/>
      <c r="K2596" s="197"/>
      <c r="N2596" s="199"/>
      <c r="P2596" s="207"/>
      <c r="S2596" s="207"/>
      <c r="U2596" s="236"/>
      <c r="Z2596" s="197"/>
      <c r="AB2596" s="197"/>
      <c r="AD2596" s="197"/>
      <c r="AF2596" s="197"/>
      <c r="AH2596" s="197"/>
      <c r="AI2596" s="199"/>
      <c r="AK2596" s="234"/>
      <c r="AO2596" s="177"/>
      <c r="AP2596" s="201"/>
      <c r="AR2596" s="233"/>
    </row>
    <row r="2597" spans="4:44" s="181" customFormat="1">
      <c r="D2597" s="197"/>
      <c r="G2597" s="199"/>
      <c r="K2597" s="197"/>
      <c r="N2597" s="199"/>
      <c r="P2597" s="207"/>
      <c r="S2597" s="207"/>
      <c r="U2597" s="236"/>
      <c r="Z2597" s="197"/>
      <c r="AB2597" s="197"/>
      <c r="AD2597" s="197"/>
      <c r="AF2597" s="197"/>
      <c r="AH2597" s="197"/>
      <c r="AI2597" s="199"/>
      <c r="AK2597" s="234"/>
      <c r="AO2597" s="177"/>
      <c r="AP2597" s="201"/>
      <c r="AR2597" s="233"/>
    </row>
    <row r="2598" spans="4:44" s="181" customFormat="1">
      <c r="D2598" s="197"/>
      <c r="G2598" s="199"/>
      <c r="K2598" s="197"/>
      <c r="N2598" s="199"/>
      <c r="P2598" s="207"/>
      <c r="S2598" s="207"/>
      <c r="U2598" s="236"/>
      <c r="Z2598" s="197"/>
      <c r="AB2598" s="197"/>
      <c r="AD2598" s="197"/>
      <c r="AF2598" s="197"/>
      <c r="AH2598" s="197"/>
      <c r="AI2598" s="199"/>
      <c r="AK2598" s="234"/>
      <c r="AO2598" s="177"/>
      <c r="AP2598" s="201"/>
      <c r="AR2598" s="233"/>
    </row>
    <row r="2599" spans="4:44" s="181" customFormat="1">
      <c r="D2599" s="197"/>
      <c r="G2599" s="199"/>
      <c r="K2599" s="197"/>
      <c r="N2599" s="199"/>
      <c r="P2599" s="207"/>
      <c r="S2599" s="207"/>
      <c r="U2599" s="236"/>
      <c r="Z2599" s="197"/>
      <c r="AB2599" s="197"/>
      <c r="AD2599" s="197"/>
      <c r="AF2599" s="197"/>
      <c r="AH2599" s="197"/>
      <c r="AI2599" s="199"/>
      <c r="AK2599" s="234"/>
      <c r="AO2599" s="177"/>
      <c r="AP2599" s="201"/>
      <c r="AR2599" s="233"/>
    </row>
    <row r="2600" spans="4:44" s="181" customFormat="1">
      <c r="D2600" s="197"/>
      <c r="G2600" s="199"/>
      <c r="K2600" s="197"/>
      <c r="N2600" s="199"/>
      <c r="P2600" s="207"/>
      <c r="S2600" s="207"/>
      <c r="U2600" s="236"/>
      <c r="Z2600" s="197"/>
      <c r="AB2600" s="197"/>
      <c r="AD2600" s="197"/>
      <c r="AF2600" s="197"/>
      <c r="AH2600" s="197"/>
      <c r="AI2600" s="199"/>
      <c r="AK2600" s="234"/>
      <c r="AO2600" s="177"/>
      <c r="AP2600" s="201"/>
      <c r="AR2600" s="233"/>
    </row>
    <row r="2601" spans="4:44" s="181" customFormat="1">
      <c r="D2601" s="197"/>
      <c r="G2601" s="199"/>
      <c r="K2601" s="197"/>
      <c r="N2601" s="199"/>
      <c r="P2601" s="207"/>
      <c r="S2601" s="207"/>
      <c r="U2601" s="236"/>
      <c r="Z2601" s="197"/>
      <c r="AB2601" s="197"/>
      <c r="AD2601" s="197"/>
      <c r="AF2601" s="197"/>
      <c r="AH2601" s="197"/>
      <c r="AI2601" s="199"/>
      <c r="AK2601" s="234"/>
      <c r="AO2601" s="177"/>
      <c r="AP2601" s="201"/>
      <c r="AR2601" s="233"/>
    </row>
    <row r="2602" spans="4:44" s="181" customFormat="1">
      <c r="D2602" s="197"/>
      <c r="G2602" s="199"/>
      <c r="K2602" s="197"/>
      <c r="N2602" s="199"/>
      <c r="P2602" s="207"/>
      <c r="S2602" s="207"/>
      <c r="U2602" s="236"/>
      <c r="Z2602" s="197"/>
      <c r="AB2602" s="197"/>
      <c r="AD2602" s="197"/>
      <c r="AF2602" s="197"/>
      <c r="AH2602" s="197"/>
      <c r="AI2602" s="199"/>
      <c r="AK2602" s="234"/>
      <c r="AO2602" s="177"/>
      <c r="AP2602" s="201"/>
      <c r="AR2602" s="233"/>
    </row>
    <row r="2603" spans="4:44" s="181" customFormat="1">
      <c r="D2603" s="197"/>
      <c r="G2603" s="199"/>
      <c r="K2603" s="197"/>
      <c r="N2603" s="199"/>
      <c r="P2603" s="207"/>
      <c r="S2603" s="207"/>
      <c r="U2603" s="236"/>
      <c r="Z2603" s="197"/>
      <c r="AB2603" s="197"/>
      <c r="AD2603" s="197"/>
      <c r="AF2603" s="197"/>
      <c r="AH2603" s="197"/>
      <c r="AI2603" s="199"/>
      <c r="AK2603" s="234"/>
      <c r="AO2603" s="177"/>
      <c r="AP2603" s="201"/>
      <c r="AR2603" s="233"/>
    </row>
    <row r="2604" spans="4:44" s="181" customFormat="1">
      <c r="D2604" s="197"/>
      <c r="G2604" s="199"/>
      <c r="K2604" s="197"/>
      <c r="N2604" s="199"/>
      <c r="P2604" s="207"/>
      <c r="S2604" s="207"/>
      <c r="U2604" s="236"/>
      <c r="Z2604" s="197"/>
      <c r="AB2604" s="197"/>
      <c r="AD2604" s="197"/>
      <c r="AF2604" s="197"/>
      <c r="AH2604" s="197"/>
      <c r="AI2604" s="199"/>
      <c r="AK2604" s="234"/>
      <c r="AO2604" s="177"/>
      <c r="AP2604" s="201"/>
      <c r="AR2604" s="233"/>
    </row>
    <row r="2605" spans="4:44" s="181" customFormat="1">
      <c r="D2605" s="197"/>
      <c r="G2605" s="199"/>
      <c r="K2605" s="197"/>
      <c r="N2605" s="199"/>
      <c r="P2605" s="207"/>
      <c r="S2605" s="207"/>
      <c r="U2605" s="236"/>
      <c r="Z2605" s="197"/>
      <c r="AB2605" s="197"/>
      <c r="AD2605" s="197"/>
      <c r="AF2605" s="197"/>
      <c r="AH2605" s="197"/>
      <c r="AI2605" s="199"/>
      <c r="AK2605" s="234"/>
      <c r="AO2605" s="177"/>
      <c r="AP2605" s="201"/>
      <c r="AR2605" s="233"/>
    </row>
    <row r="2606" spans="4:44" s="181" customFormat="1">
      <c r="D2606" s="197"/>
      <c r="G2606" s="199"/>
      <c r="K2606" s="197"/>
      <c r="N2606" s="199"/>
      <c r="P2606" s="207"/>
      <c r="S2606" s="207"/>
      <c r="U2606" s="236"/>
      <c r="Z2606" s="197"/>
      <c r="AB2606" s="197"/>
      <c r="AD2606" s="197"/>
      <c r="AF2606" s="197"/>
      <c r="AH2606" s="197"/>
      <c r="AI2606" s="199"/>
      <c r="AK2606" s="234"/>
      <c r="AO2606" s="177"/>
      <c r="AP2606" s="201"/>
      <c r="AR2606" s="233"/>
    </row>
    <row r="2607" spans="4:44" s="181" customFormat="1">
      <c r="D2607" s="197"/>
      <c r="G2607" s="199"/>
      <c r="K2607" s="197"/>
      <c r="N2607" s="199"/>
      <c r="P2607" s="207"/>
      <c r="S2607" s="207"/>
      <c r="U2607" s="236"/>
      <c r="Z2607" s="197"/>
      <c r="AB2607" s="197"/>
      <c r="AD2607" s="197"/>
      <c r="AF2607" s="197"/>
      <c r="AH2607" s="197"/>
      <c r="AI2607" s="199"/>
      <c r="AK2607" s="234"/>
      <c r="AO2607" s="177"/>
      <c r="AP2607" s="201"/>
      <c r="AR2607" s="233"/>
    </row>
    <row r="2608" spans="4:44" s="181" customFormat="1">
      <c r="D2608" s="197"/>
      <c r="G2608" s="199"/>
      <c r="K2608" s="197"/>
      <c r="N2608" s="199"/>
      <c r="P2608" s="207"/>
      <c r="S2608" s="207"/>
      <c r="U2608" s="236"/>
      <c r="Z2608" s="197"/>
      <c r="AB2608" s="197"/>
      <c r="AD2608" s="197"/>
      <c r="AF2608" s="197"/>
      <c r="AH2608" s="197"/>
      <c r="AI2608" s="199"/>
      <c r="AK2608" s="234"/>
      <c r="AO2608" s="177"/>
      <c r="AP2608" s="201"/>
      <c r="AR2608" s="233"/>
    </row>
    <row r="2609" spans="4:44" s="181" customFormat="1">
      <c r="D2609" s="197"/>
      <c r="G2609" s="199"/>
      <c r="K2609" s="197"/>
      <c r="N2609" s="199"/>
      <c r="P2609" s="207"/>
      <c r="S2609" s="207"/>
      <c r="U2609" s="236"/>
      <c r="Z2609" s="197"/>
      <c r="AB2609" s="197"/>
      <c r="AD2609" s="197"/>
      <c r="AF2609" s="197"/>
      <c r="AH2609" s="197"/>
      <c r="AI2609" s="199"/>
      <c r="AK2609" s="234"/>
      <c r="AO2609" s="177"/>
      <c r="AP2609" s="201"/>
      <c r="AR2609" s="233"/>
    </row>
    <row r="2610" spans="4:44" s="181" customFormat="1">
      <c r="D2610" s="197"/>
      <c r="G2610" s="199"/>
      <c r="K2610" s="197"/>
      <c r="N2610" s="199"/>
      <c r="P2610" s="207"/>
      <c r="S2610" s="207"/>
      <c r="U2610" s="236"/>
      <c r="Z2610" s="197"/>
      <c r="AB2610" s="197"/>
      <c r="AD2610" s="197"/>
      <c r="AF2610" s="197"/>
      <c r="AH2610" s="197"/>
      <c r="AI2610" s="199"/>
      <c r="AK2610" s="234"/>
      <c r="AO2610" s="177"/>
      <c r="AP2610" s="201"/>
      <c r="AR2610" s="233"/>
    </row>
    <row r="2611" spans="4:44" s="181" customFormat="1">
      <c r="D2611" s="197"/>
      <c r="G2611" s="199"/>
      <c r="K2611" s="197"/>
      <c r="N2611" s="199"/>
      <c r="P2611" s="207"/>
      <c r="S2611" s="207"/>
      <c r="U2611" s="236"/>
      <c r="Z2611" s="197"/>
      <c r="AB2611" s="197"/>
      <c r="AD2611" s="197"/>
      <c r="AF2611" s="197"/>
      <c r="AH2611" s="197"/>
      <c r="AI2611" s="199"/>
      <c r="AK2611" s="234"/>
      <c r="AO2611" s="177"/>
      <c r="AP2611" s="201"/>
      <c r="AR2611" s="233"/>
    </row>
    <row r="2612" spans="4:44" s="181" customFormat="1">
      <c r="D2612" s="197"/>
      <c r="G2612" s="199"/>
      <c r="K2612" s="197"/>
      <c r="N2612" s="199"/>
      <c r="P2612" s="207"/>
      <c r="S2612" s="207"/>
      <c r="U2612" s="236"/>
      <c r="Z2612" s="197"/>
      <c r="AB2612" s="197"/>
      <c r="AD2612" s="197"/>
      <c r="AF2612" s="197"/>
      <c r="AH2612" s="197"/>
      <c r="AI2612" s="199"/>
      <c r="AK2612" s="234"/>
      <c r="AO2612" s="177"/>
      <c r="AP2612" s="201"/>
      <c r="AR2612" s="233"/>
    </row>
    <row r="2613" spans="4:44" s="181" customFormat="1">
      <c r="D2613" s="197"/>
      <c r="G2613" s="199"/>
      <c r="K2613" s="197"/>
      <c r="N2613" s="199"/>
      <c r="P2613" s="207"/>
      <c r="S2613" s="207"/>
      <c r="U2613" s="236"/>
      <c r="Z2613" s="197"/>
      <c r="AB2613" s="197"/>
      <c r="AD2613" s="197"/>
      <c r="AF2613" s="197"/>
      <c r="AH2613" s="197"/>
      <c r="AI2613" s="199"/>
      <c r="AK2613" s="234"/>
      <c r="AO2613" s="177"/>
      <c r="AP2613" s="201"/>
      <c r="AR2613" s="233"/>
    </row>
    <row r="2614" spans="4:44" s="181" customFormat="1">
      <c r="D2614" s="197"/>
      <c r="G2614" s="199"/>
      <c r="K2614" s="197"/>
      <c r="N2614" s="199"/>
      <c r="P2614" s="207"/>
      <c r="S2614" s="207"/>
      <c r="U2614" s="236"/>
      <c r="Z2614" s="197"/>
      <c r="AB2614" s="197"/>
      <c r="AD2614" s="197"/>
      <c r="AF2614" s="197"/>
      <c r="AH2614" s="197"/>
      <c r="AI2614" s="199"/>
      <c r="AK2614" s="234"/>
      <c r="AO2614" s="177"/>
      <c r="AP2614" s="201"/>
      <c r="AR2614" s="233"/>
    </row>
    <row r="2615" spans="4:44" s="181" customFormat="1">
      <c r="D2615" s="197"/>
      <c r="G2615" s="199"/>
      <c r="K2615" s="197"/>
      <c r="N2615" s="199"/>
      <c r="P2615" s="207"/>
      <c r="S2615" s="207"/>
      <c r="U2615" s="236"/>
      <c r="Z2615" s="197"/>
      <c r="AB2615" s="197"/>
      <c r="AD2615" s="197"/>
      <c r="AF2615" s="197"/>
      <c r="AH2615" s="197"/>
      <c r="AI2615" s="199"/>
      <c r="AK2615" s="234"/>
      <c r="AO2615" s="177"/>
      <c r="AP2615" s="201"/>
      <c r="AR2615" s="233"/>
    </row>
    <row r="2616" spans="4:44" s="181" customFormat="1">
      <c r="D2616" s="197"/>
      <c r="G2616" s="199"/>
      <c r="K2616" s="197"/>
      <c r="N2616" s="199"/>
      <c r="P2616" s="207"/>
      <c r="S2616" s="207"/>
      <c r="U2616" s="236"/>
      <c r="Z2616" s="197"/>
      <c r="AB2616" s="197"/>
      <c r="AD2616" s="197"/>
      <c r="AF2616" s="197"/>
      <c r="AH2616" s="197"/>
      <c r="AI2616" s="199"/>
      <c r="AK2616" s="234"/>
      <c r="AO2616" s="177"/>
      <c r="AP2616" s="201"/>
      <c r="AR2616" s="233"/>
    </row>
    <row r="2617" spans="4:44" s="181" customFormat="1">
      <c r="D2617" s="197"/>
      <c r="G2617" s="199"/>
      <c r="K2617" s="197"/>
      <c r="N2617" s="199"/>
      <c r="P2617" s="207"/>
      <c r="S2617" s="207"/>
      <c r="U2617" s="236"/>
      <c r="Z2617" s="197"/>
      <c r="AB2617" s="197"/>
      <c r="AD2617" s="197"/>
      <c r="AF2617" s="197"/>
      <c r="AH2617" s="197"/>
      <c r="AI2617" s="199"/>
      <c r="AK2617" s="234"/>
      <c r="AO2617" s="177"/>
      <c r="AP2617" s="201"/>
      <c r="AR2617" s="233"/>
    </row>
    <row r="2618" spans="4:44" s="181" customFormat="1">
      <c r="D2618" s="197"/>
      <c r="G2618" s="199"/>
      <c r="K2618" s="197"/>
      <c r="N2618" s="199"/>
      <c r="P2618" s="207"/>
      <c r="S2618" s="207"/>
      <c r="U2618" s="236"/>
      <c r="Z2618" s="197"/>
      <c r="AB2618" s="197"/>
      <c r="AD2618" s="197"/>
      <c r="AF2618" s="197"/>
      <c r="AH2618" s="197"/>
      <c r="AI2618" s="199"/>
      <c r="AK2618" s="234"/>
      <c r="AO2618" s="177"/>
      <c r="AP2618" s="201"/>
      <c r="AR2618" s="233"/>
    </row>
    <row r="2619" spans="4:44" s="181" customFormat="1">
      <c r="D2619" s="197"/>
      <c r="G2619" s="199"/>
      <c r="K2619" s="197"/>
      <c r="N2619" s="199"/>
      <c r="P2619" s="207"/>
      <c r="S2619" s="207"/>
      <c r="U2619" s="236"/>
      <c r="Z2619" s="197"/>
      <c r="AB2619" s="197"/>
      <c r="AD2619" s="197"/>
      <c r="AF2619" s="197"/>
      <c r="AH2619" s="197"/>
      <c r="AI2619" s="199"/>
      <c r="AK2619" s="234"/>
      <c r="AO2619" s="177"/>
      <c r="AP2619" s="201"/>
      <c r="AR2619" s="233"/>
    </row>
    <row r="2620" spans="4:44" s="181" customFormat="1">
      <c r="D2620" s="197"/>
      <c r="G2620" s="199"/>
      <c r="K2620" s="197"/>
      <c r="N2620" s="199"/>
      <c r="P2620" s="207"/>
      <c r="S2620" s="207"/>
      <c r="U2620" s="236"/>
      <c r="Z2620" s="197"/>
      <c r="AB2620" s="197"/>
      <c r="AD2620" s="197"/>
      <c r="AF2620" s="197"/>
      <c r="AH2620" s="197"/>
      <c r="AI2620" s="199"/>
      <c r="AK2620" s="234"/>
      <c r="AO2620" s="177"/>
      <c r="AP2620" s="201"/>
      <c r="AR2620" s="233"/>
    </row>
    <row r="2621" spans="4:44" s="181" customFormat="1">
      <c r="D2621" s="197"/>
      <c r="G2621" s="199"/>
      <c r="K2621" s="197"/>
      <c r="N2621" s="199"/>
      <c r="P2621" s="207"/>
      <c r="S2621" s="207"/>
      <c r="U2621" s="236"/>
      <c r="Z2621" s="197"/>
      <c r="AB2621" s="197"/>
      <c r="AD2621" s="197"/>
      <c r="AF2621" s="197"/>
      <c r="AH2621" s="197"/>
      <c r="AI2621" s="199"/>
      <c r="AK2621" s="234"/>
      <c r="AO2621" s="177"/>
      <c r="AP2621" s="201"/>
      <c r="AR2621" s="233"/>
    </row>
    <row r="2622" spans="4:44" s="181" customFormat="1">
      <c r="D2622" s="197"/>
      <c r="G2622" s="199"/>
      <c r="K2622" s="197"/>
      <c r="N2622" s="199"/>
      <c r="P2622" s="207"/>
      <c r="S2622" s="207"/>
      <c r="U2622" s="236"/>
      <c r="Z2622" s="197"/>
      <c r="AB2622" s="197"/>
      <c r="AD2622" s="197"/>
      <c r="AF2622" s="197"/>
      <c r="AH2622" s="197"/>
      <c r="AI2622" s="199"/>
      <c r="AK2622" s="234"/>
      <c r="AO2622" s="177"/>
      <c r="AP2622" s="201"/>
      <c r="AR2622" s="233"/>
    </row>
    <row r="2623" spans="4:44" s="181" customFormat="1">
      <c r="D2623" s="197"/>
      <c r="G2623" s="199"/>
      <c r="K2623" s="197"/>
      <c r="N2623" s="199"/>
      <c r="P2623" s="207"/>
      <c r="S2623" s="207"/>
      <c r="U2623" s="236"/>
      <c r="Z2623" s="197"/>
      <c r="AB2623" s="197"/>
      <c r="AD2623" s="197"/>
      <c r="AF2623" s="197"/>
      <c r="AH2623" s="197"/>
      <c r="AI2623" s="199"/>
      <c r="AK2623" s="234"/>
      <c r="AO2623" s="177"/>
      <c r="AP2623" s="201"/>
      <c r="AR2623" s="233"/>
    </row>
    <row r="2624" spans="4:44" s="181" customFormat="1">
      <c r="D2624" s="197"/>
      <c r="G2624" s="199"/>
      <c r="K2624" s="197"/>
      <c r="N2624" s="199"/>
      <c r="P2624" s="207"/>
      <c r="S2624" s="207"/>
      <c r="U2624" s="236"/>
      <c r="Z2624" s="197"/>
      <c r="AB2624" s="197"/>
      <c r="AD2624" s="197"/>
      <c r="AF2624" s="197"/>
      <c r="AH2624" s="197"/>
      <c r="AI2624" s="199"/>
      <c r="AK2624" s="234"/>
      <c r="AO2624" s="177"/>
      <c r="AP2624" s="201"/>
      <c r="AR2624" s="233"/>
    </row>
    <row r="2625" spans="4:44" s="181" customFormat="1">
      <c r="D2625" s="197"/>
      <c r="G2625" s="199"/>
      <c r="K2625" s="197"/>
      <c r="N2625" s="199"/>
      <c r="P2625" s="207"/>
      <c r="S2625" s="207"/>
      <c r="U2625" s="236"/>
      <c r="Z2625" s="197"/>
      <c r="AB2625" s="197"/>
      <c r="AD2625" s="197"/>
      <c r="AF2625" s="197"/>
      <c r="AH2625" s="197"/>
      <c r="AI2625" s="199"/>
      <c r="AK2625" s="234"/>
      <c r="AO2625" s="177"/>
      <c r="AP2625" s="201"/>
      <c r="AR2625" s="233"/>
    </row>
    <row r="2626" spans="4:44" s="181" customFormat="1">
      <c r="D2626" s="197"/>
      <c r="G2626" s="199"/>
      <c r="K2626" s="197"/>
      <c r="N2626" s="199"/>
      <c r="P2626" s="207"/>
      <c r="S2626" s="207"/>
      <c r="U2626" s="236"/>
      <c r="Z2626" s="197"/>
      <c r="AB2626" s="197"/>
      <c r="AD2626" s="197"/>
      <c r="AF2626" s="197"/>
      <c r="AH2626" s="197"/>
      <c r="AI2626" s="199"/>
      <c r="AK2626" s="234"/>
      <c r="AO2626" s="177"/>
      <c r="AP2626" s="201"/>
      <c r="AR2626" s="233"/>
    </row>
    <row r="2627" spans="4:44" s="181" customFormat="1">
      <c r="D2627" s="197"/>
      <c r="G2627" s="199"/>
      <c r="K2627" s="197"/>
      <c r="N2627" s="199"/>
      <c r="P2627" s="207"/>
      <c r="S2627" s="207"/>
      <c r="U2627" s="236"/>
      <c r="Z2627" s="197"/>
      <c r="AB2627" s="197"/>
      <c r="AD2627" s="197"/>
      <c r="AF2627" s="197"/>
      <c r="AH2627" s="197"/>
      <c r="AI2627" s="199"/>
      <c r="AK2627" s="234"/>
      <c r="AO2627" s="177"/>
      <c r="AP2627" s="201"/>
      <c r="AR2627" s="233"/>
    </row>
    <row r="2628" spans="4:44" s="181" customFormat="1">
      <c r="D2628" s="197"/>
      <c r="G2628" s="199"/>
      <c r="K2628" s="197"/>
      <c r="N2628" s="199"/>
      <c r="P2628" s="207"/>
      <c r="S2628" s="207"/>
      <c r="U2628" s="236"/>
      <c r="Z2628" s="197"/>
      <c r="AB2628" s="197"/>
      <c r="AD2628" s="197"/>
      <c r="AF2628" s="197"/>
      <c r="AH2628" s="197"/>
      <c r="AI2628" s="199"/>
      <c r="AK2628" s="234"/>
      <c r="AO2628" s="177"/>
      <c r="AP2628" s="201"/>
      <c r="AR2628" s="233"/>
    </row>
    <row r="2629" spans="4:44" s="181" customFormat="1">
      <c r="D2629" s="197"/>
      <c r="G2629" s="199"/>
      <c r="K2629" s="197"/>
      <c r="N2629" s="199"/>
      <c r="P2629" s="207"/>
      <c r="S2629" s="207"/>
      <c r="U2629" s="236"/>
      <c r="Z2629" s="197"/>
      <c r="AB2629" s="197"/>
      <c r="AD2629" s="197"/>
      <c r="AF2629" s="197"/>
      <c r="AH2629" s="197"/>
      <c r="AI2629" s="199"/>
      <c r="AK2629" s="234"/>
      <c r="AO2629" s="177"/>
      <c r="AP2629" s="201"/>
      <c r="AR2629" s="233"/>
    </row>
    <row r="2630" spans="4:44" s="181" customFormat="1">
      <c r="D2630" s="197"/>
      <c r="G2630" s="199"/>
      <c r="K2630" s="197"/>
      <c r="N2630" s="199"/>
      <c r="P2630" s="207"/>
      <c r="S2630" s="207"/>
      <c r="U2630" s="236"/>
      <c r="Z2630" s="197"/>
      <c r="AB2630" s="197"/>
      <c r="AD2630" s="197"/>
      <c r="AF2630" s="197"/>
      <c r="AH2630" s="197"/>
      <c r="AI2630" s="199"/>
      <c r="AK2630" s="234"/>
      <c r="AO2630" s="177"/>
      <c r="AP2630" s="201"/>
      <c r="AR2630" s="233"/>
    </row>
    <row r="2631" spans="4:44" s="181" customFormat="1">
      <c r="D2631" s="197"/>
      <c r="G2631" s="199"/>
      <c r="K2631" s="197"/>
      <c r="N2631" s="199"/>
      <c r="P2631" s="207"/>
      <c r="S2631" s="207"/>
      <c r="U2631" s="236"/>
      <c r="Z2631" s="197"/>
      <c r="AB2631" s="197"/>
      <c r="AD2631" s="197"/>
      <c r="AF2631" s="197"/>
      <c r="AH2631" s="197"/>
      <c r="AI2631" s="199"/>
      <c r="AK2631" s="234"/>
      <c r="AO2631" s="177"/>
      <c r="AP2631" s="201"/>
      <c r="AR2631" s="233"/>
    </row>
    <row r="2632" spans="4:44" s="181" customFormat="1">
      <c r="D2632" s="197"/>
      <c r="G2632" s="199"/>
      <c r="K2632" s="197"/>
      <c r="N2632" s="199"/>
      <c r="P2632" s="207"/>
      <c r="S2632" s="207"/>
      <c r="U2632" s="236"/>
      <c r="Z2632" s="197"/>
      <c r="AB2632" s="197"/>
      <c r="AD2632" s="197"/>
      <c r="AF2632" s="197"/>
      <c r="AH2632" s="197"/>
      <c r="AI2632" s="199"/>
      <c r="AK2632" s="234"/>
      <c r="AO2632" s="177"/>
      <c r="AP2632" s="201"/>
      <c r="AR2632" s="233"/>
    </row>
    <row r="2633" spans="4:44" s="181" customFormat="1">
      <c r="D2633" s="197"/>
      <c r="G2633" s="199"/>
      <c r="K2633" s="197"/>
      <c r="N2633" s="199"/>
      <c r="P2633" s="207"/>
      <c r="S2633" s="207"/>
      <c r="U2633" s="236"/>
      <c r="Z2633" s="197"/>
      <c r="AB2633" s="197"/>
      <c r="AD2633" s="197"/>
      <c r="AF2633" s="197"/>
      <c r="AH2633" s="197"/>
      <c r="AI2633" s="199"/>
      <c r="AK2633" s="234"/>
      <c r="AO2633" s="177"/>
      <c r="AP2633" s="201"/>
      <c r="AR2633" s="233"/>
    </row>
    <row r="2634" spans="4:44" s="181" customFormat="1">
      <c r="D2634" s="197"/>
      <c r="G2634" s="199"/>
      <c r="K2634" s="197"/>
      <c r="N2634" s="199"/>
      <c r="P2634" s="207"/>
      <c r="S2634" s="207"/>
      <c r="U2634" s="236"/>
      <c r="Z2634" s="197"/>
      <c r="AB2634" s="197"/>
      <c r="AD2634" s="197"/>
      <c r="AF2634" s="197"/>
      <c r="AH2634" s="197"/>
      <c r="AI2634" s="199"/>
      <c r="AK2634" s="234"/>
      <c r="AO2634" s="177"/>
      <c r="AP2634" s="201"/>
      <c r="AR2634" s="233"/>
    </row>
    <row r="2635" spans="4:44" s="181" customFormat="1">
      <c r="D2635" s="197"/>
      <c r="G2635" s="199"/>
      <c r="K2635" s="197"/>
      <c r="N2635" s="199"/>
      <c r="P2635" s="207"/>
      <c r="S2635" s="207"/>
      <c r="U2635" s="236"/>
      <c r="Z2635" s="197"/>
      <c r="AB2635" s="197"/>
      <c r="AD2635" s="197"/>
      <c r="AF2635" s="197"/>
      <c r="AH2635" s="197"/>
      <c r="AI2635" s="199"/>
      <c r="AK2635" s="234"/>
      <c r="AO2635" s="177"/>
      <c r="AP2635" s="201"/>
      <c r="AR2635" s="233"/>
    </row>
    <row r="2636" spans="4:44" s="181" customFormat="1">
      <c r="D2636" s="197"/>
      <c r="G2636" s="199"/>
      <c r="K2636" s="197"/>
      <c r="N2636" s="199"/>
      <c r="P2636" s="207"/>
      <c r="S2636" s="207"/>
      <c r="U2636" s="236"/>
      <c r="Z2636" s="197"/>
      <c r="AB2636" s="197"/>
      <c r="AD2636" s="197"/>
      <c r="AF2636" s="197"/>
      <c r="AH2636" s="197"/>
      <c r="AI2636" s="199"/>
      <c r="AK2636" s="234"/>
      <c r="AO2636" s="177"/>
      <c r="AP2636" s="201"/>
      <c r="AR2636" s="233"/>
    </row>
    <row r="2637" spans="4:44" s="181" customFormat="1">
      <c r="D2637" s="197"/>
      <c r="G2637" s="199"/>
      <c r="K2637" s="197"/>
      <c r="N2637" s="199"/>
      <c r="P2637" s="207"/>
      <c r="S2637" s="207"/>
      <c r="U2637" s="236"/>
      <c r="Z2637" s="197"/>
      <c r="AB2637" s="197"/>
      <c r="AD2637" s="197"/>
      <c r="AF2637" s="197"/>
      <c r="AH2637" s="197"/>
      <c r="AI2637" s="199"/>
      <c r="AK2637" s="234"/>
      <c r="AO2637" s="177"/>
      <c r="AP2637" s="201"/>
      <c r="AR2637" s="233"/>
    </row>
    <row r="2638" spans="4:44" s="181" customFormat="1">
      <c r="D2638" s="197"/>
      <c r="G2638" s="199"/>
      <c r="K2638" s="197"/>
      <c r="N2638" s="199"/>
      <c r="P2638" s="207"/>
      <c r="S2638" s="207"/>
      <c r="U2638" s="236"/>
      <c r="Z2638" s="197"/>
      <c r="AB2638" s="197"/>
      <c r="AD2638" s="197"/>
      <c r="AF2638" s="197"/>
      <c r="AH2638" s="197"/>
      <c r="AI2638" s="199"/>
      <c r="AK2638" s="234"/>
      <c r="AO2638" s="177"/>
      <c r="AP2638" s="201"/>
      <c r="AR2638" s="233"/>
    </row>
    <row r="2639" spans="4:44" s="181" customFormat="1">
      <c r="D2639" s="197"/>
      <c r="G2639" s="199"/>
      <c r="K2639" s="197"/>
      <c r="N2639" s="199"/>
      <c r="P2639" s="207"/>
      <c r="S2639" s="207"/>
      <c r="U2639" s="236"/>
      <c r="Z2639" s="197"/>
      <c r="AB2639" s="197"/>
      <c r="AD2639" s="197"/>
      <c r="AF2639" s="197"/>
      <c r="AH2639" s="197"/>
      <c r="AI2639" s="199"/>
      <c r="AK2639" s="234"/>
      <c r="AO2639" s="177"/>
      <c r="AP2639" s="201"/>
      <c r="AR2639" s="233"/>
    </row>
    <row r="2640" spans="4:44" s="181" customFormat="1">
      <c r="D2640" s="197"/>
      <c r="G2640" s="199"/>
      <c r="K2640" s="197"/>
      <c r="N2640" s="199"/>
      <c r="P2640" s="207"/>
      <c r="S2640" s="207"/>
      <c r="U2640" s="236"/>
      <c r="Z2640" s="197"/>
      <c r="AB2640" s="197"/>
      <c r="AD2640" s="197"/>
      <c r="AF2640" s="197"/>
      <c r="AH2640" s="197"/>
      <c r="AI2640" s="199"/>
      <c r="AK2640" s="234"/>
      <c r="AO2640" s="177"/>
      <c r="AP2640" s="201"/>
      <c r="AR2640" s="233"/>
    </row>
    <row r="2641" spans="4:44" s="181" customFormat="1">
      <c r="D2641" s="197"/>
      <c r="G2641" s="199"/>
      <c r="K2641" s="197"/>
      <c r="N2641" s="199"/>
      <c r="P2641" s="207"/>
      <c r="S2641" s="207"/>
      <c r="U2641" s="236"/>
      <c r="Z2641" s="197"/>
      <c r="AB2641" s="197"/>
      <c r="AD2641" s="197"/>
      <c r="AF2641" s="197"/>
      <c r="AH2641" s="197"/>
      <c r="AI2641" s="199"/>
      <c r="AK2641" s="234"/>
      <c r="AO2641" s="177"/>
      <c r="AP2641" s="201"/>
      <c r="AR2641" s="233"/>
    </row>
    <row r="2642" spans="4:44" s="181" customFormat="1">
      <c r="D2642" s="197"/>
      <c r="G2642" s="199"/>
      <c r="K2642" s="197"/>
      <c r="N2642" s="199"/>
      <c r="P2642" s="207"/>
      <c r="S2642" s="207"/>
      <c r="U2642" s="236"/>
      <c r="Z2642" s="197"/>
      <c r="AB2642" s="197"/>
      <c r="AD2642" s="197"/>
      <c r="AF2642" s="197"/>
      <c r="AH2642" s="197"/>
      <c r="AI2642" s="199"/>
      <c r="AK2642" s="234"/>
      <c r="AO2642" s="177"/>
      <c r="AP2642" s="201"/>
      <c r="AR2642" s="233"/>
    </row>
    <row r="2643" spans="4:44" s="181" customFormat="1">
      <c r="D2643" s="197"/>
      <c r="G2643" s="199"/>
      <c r="K2643" s="197"/>
      <c r="N2643" s="199"/>
      <c r="P2643" s="207"/>
      <c r="S2643" s="207"/>
      <c r="U2643" s="236"/>
      <c r="Z2643" s="197"/>
      <c r="AB2643" s="197"/>
      <c r="AD2643" s="197"/>
      <c r="AF2643" s="197"/>
      <c r="AH2643" s="197"/>
      <c r="AI2643" s="199"/>
      <c r="AK2643" s="234"/>
      <c r="AO2643" s="177"/>
      <c r="AP2643" s="201"/>
      <c r="AR2643" s="233"/>
    </row>
    <row r="2644" spans="4:44" s="181" customFormat="1">
      <c r="D2644" s="197"/>
      <c r="G2644" s="199"/>
      <c r="K2644" s="197"/>
      <c r="N2644" s="199"/>
      <c r="P2644" s="207"/>
      <c r="S2644" s="207"/>
      <c r="U2644" s="236"/>
      <c r="Z2644" s="197"/>
      <c r="AB2644" s="197"/>
      <c r="AD2644" s="197"/>
      <c r="AF2644" s="197"/>
      <c r="AH2644" s="197"/>
      <c r="AI2644" s="199"/>
      <c r="AK2644" s="234"/>
      <c r="AO2644" s="177"/>
      <c r="AP2644" s="201"/>
      <c r="AR2644" s="233"/>
    </row>
    <row r="2645" spans="4:44" s="181" customFormat="1">
      <c r="D2645" s="197"/>
      <c r="G2645" s="199"/>
      <c r="K2645" s="197"/>
      <c r="N2645" s="199"/>
      <c r="P2645" s="207"/>
      <c r="S2645" s="207"/>
      <c r="U2645" s="236"/>
      <c r="Z2645" s="197"/>
      <c r="AB2645" s="197"/>
      <c r="AD2645" s="197"/>
      <c r="AF2645" s="197"/>
      <c r="AH2645" s="197"/>
      <c r="AI2645" s="199"/>
      <c r="AK2645" s="234"/>
      <c r="AO2645" s="177"/>
      <c r="AP2645" s="201"/>
      <c r="AR2645" s="233"/>
    </row>
    <row r="2646" spans="4:44" s="181" customFormat="1">
      <c r="D2646" s="197"/>
      <c r="G2646" s="199"/>
      <c r="K2646" s="197"/>
      <c r="N2646" s="199"/>
      <c r="P2646" s="207"/>
      <c r="S2646" s="207"/>
      <c r="U2646" s="236"/>
      <c r="Z2646" s="197"/>
      <c r="AB2646" s="197"/>
      <c r="AD2646" s="197"/>
      <c r="AF2646" s="197"/>
      <c r="AH2646" s="197"/>
      <c r="AI2646" s="199"/>
      <c r="AK2646" s="234"/>
      <c r="AO2646" s="177"/>
      <c r="AP2646" s="201"/>
      <c r="AR2646" s="233"/>
    </row>
    <row r="2647" spans="4:44" s="181" customFormat="1">
      <c r="D2647" s="197"/>
      <c r="G2647" s="199"/>
      <c r="K2647" s="197"/>
      <c r="N2647" s="199"/>
      <c r="P2647" s="207"/>
      <c r="S2647" s="207"/>
      <c r="U2647" s="236"/>
      <c r="Z2647" s="197"/>
      <c r="AB2647" s="197"/>
      <c r="AD2647" s="197"/>
      <c r="AF2647" s="197"/>
      <c r="AH2647" s="197"/>
      <c r="AI2647" s="199"/>
      <c r="AK2647" s="234"/>
      <c r="AO2647" s="177"/>
      <c r="AP2647" s="201"/>
      <c r="AR2647" s="233"/>
    </row>
    <row r="2648" spans="4:44" s="181" customFormat="1">
      <c r="D2648" s="197"/>
      <c r="G2648" s="199"/>
      <c r="K2648" s="197"/>
      <c r="N2648" s="199"/>
      <c r="P2648" s="207"/>
      <c r="S2648" s="207"/>
      <c r="U2648" s="236"/>
      <c r="Z2648" s="197"/>
      <c r="AB2648" s="197"/>
      <c r="AD2648" s="197"/>
      <c r="AF2648" s="197"/>
      <c r="AH2648" s="197"/>
      <c r="AI2648" s="199"/>
      <c r="AK2648" s="234"/>
      <c r="AO2648" s="177"/>
      <c r="AP2648" s="201"/>
      <c r="AR2648" s="233"/>
    </row>
    <row r="2649" spans="4:44" s="181" customFormat="1">
      <c r="D2649" s="197"/>
      <c r="G2649" s="199"/>
      <c r="K2649" s="197"/>
      <c r="N2649" s="199"/>
      <c r="P2649" s="207"/>
      <c r="S2649" s="207"/>
      <c r="U2649" s="236"/>
      <c r="Z2649" s="197"/>
      <c r="AB2649" s="197"/>
      <c r="AD2649" s="197"/>
      <c r="AF2649" s="197"/>
      <c r="AH2649" s="197"/>
      <c r="AI2649" s="199"/>
      <c r="AK2649" s="234"/>
      <c r="AO2649" s="177"/>
      <c r="AP2649" s="201"/>
      <c r="AR2649" s="233"/>
    </row>
    <row r="2650" spans="4:44" s="181" customFormat="1">
      <c r="D2650" s="197"/>
      <c r="G2650" s="199"/>
      <c r="K2650" s="197"/>
      <c r="N2650" s="199"/>
      <c r="P2650" s="207"/>
      <c r="S2650" s="207"/>
      <c r="U2650" s="236"/>
      <c r="Z2650" s="197"/>
      <c r="AB2650" s="197"/>
      <c r="AD2650" s="197"/>
      <c r="AF2650" s="197"/>
      <c r="AH2650" s="197"/>
      <c r="AI2650" s="199"/>
      <c r="AK2650" s="234"/>
      <c r="AO2650" s="177"/>
      <c r="AP2650" s="201"/>
      <c r="AR2650" s="233"/>
    </row>
    <row r="2651" spans="4:44" s="181" customFormat="1">
      <c r="D2651" s="197"/>
      <c r="G2651" s="199"/>
      <c r="K2651" s="197"/>
      <c r="N2651" s="199"/>
      <c r="P2651" s="207"/>
      <c r="S2651" s="207"/>
      <c r="U2651" s="236"/>
      <c r="Z2651" s="197"/>
      <c r="AB2651" s="197"/>
      <c r="AD2651" s="197"/>
      <c r="AF2651" s="197"/>
      <c r="AH2651" s="197"/>
      <c r="AI2651" s="199"/>
      <c r="AK2651" s="234"/>
      <c r="AO2651" s="177"/>
      <c r="AP2651" s="201"/>
      <c r="AR2651" s="233"/>
    </row>
    <row r="2652" spans="4:44" s="181" customFormat="1">
      <c r="D2652" s="197"/>
      <c r="G2652" s="199"/>
      <c r="K2652" s="197"/>
      <c r="N2652" s="199"/>
      <c r="P2652" s="207"/>
      <c r="S2652" s="207"/>
      <c r="U2652" s="236"/>
      <c r="Z2652" s="197"/>
      <c r="AB2652" s="197"/>
      <c r="AD2652" s="197"/>
      <c r="AF2652" s="197"/>
      <c r="AH2652" s="197"/>
      <c r="AI2652" s="199"/>
      <c r="AK2652" s="234"/>
      <c r="AO2652" s="177"/>
      <c r="AP2652" s="201"/>
      <c r="AR2652" s="233"/>
    </row>
    <row r="2653" spans="4:44" s="181" customFormat="1">
      <c r="D2653" s="197"/>
      <c r="G2653" s="199"/>
      <c r="K2653" s="197"/>
      <c r="N2653" s="199"/>
      <c r="P2653" s="207"/>
      <c r="S2653" s="207"/>
      <c r="U2653" s="236"/>
      <c r="Z2653" s="197"/>
      <c r="AB2653" s="197"/>
      <c r="AD2653" s="197"/>
      <c r="AF2653" s="197"/>
      <c r="AH2653" s="197"/>
      <c r="AI2653" s="199"/>
      <c r="AK2653" s="234"/>
      <c r="AO2653" s="177"/>
      <c r="AP2653" s="201"/>
      <c r="AR2653" s="233"/>
    </row>
    <row r="2654" spans="4:44" s="181" customFormat="1">
      <c r="D2654" s="197"/>
      <c r="G2654" s="199"/>
      <c r="K2654" s="197"/>
      <c r="N2654" s="199"/>
      <c r="P2654" s="207"/>
      <c r="S2654" s="207"/>
      <c r="U2654" s="236"/>
      <c r="Z2654" s="197"/>
      <c r="AB2654" s="197"/>
      <c r="AD2654" s="197"/>
      <c r="AF2654" s="197"/>
      <c r="AH2654" s="197"/>
      <c r="AI2654" s="199"/>
      <c r="AK2654" s="234"/>
      <c r="AO2654" s="177"/>
      <c r="AP2654" s="201"/>
      <c r="AR2654" s="233"/>
    </row>
    <row r="2655" spans="4:44" s="181" customFormat="1">
      <c r="D2655" s="197"/>
      <c r="G2655" s="199"/>
      <c r="K2655" s="197"/>
      <c r="N2655" s="199"/>
      <c r="P2655" s="207"/>
      <c r="S2655" s="207"/>
      <c r="U2655" s="236"/>
      <c r="Z2655" s="197"/>
      <c r="AB2655" s="197"/>
      <c r="AD2655" s="197"/>
      <c r="AF2655" s="197"/>
      <c r="AH2655" s="197"/>
      <c r="AI2655" s="199"/>
      <c r="AK2655" s="234"/>
      <c r="AO2655" s="177"/>
      <c r="AP2655" s="201"/>
      <c r="AR2655" s="233"/>
    </row>
    <row r="2656" spans="4:44" s="181" customFormat="1">
      <c r="D2656" s="197"/>
      <c r="G2656" s="199"/>
      <c r="K2656" s="197"/>
      <c r="N2656" s="199"/>
      <c r="P2656" s="207"/>
      <c r="S2656" s="207"/>
      <c r="U2656" s="236"/>
      <c r="Z2656" s="197"/>
      <c r="AB2656" s="197"/>
      <c r="AD2656" s="197"/>
      <c r="AF2656" s="197"/>
      <c r="AH2656" s="197"/>
      <c r="AI2656" s="199"/>
      <c r="AK2656" s="234"/>
      <c r="AO2656" s="177"/>
      <c r="AP2656" s="201"/>
      <c r="AR2656" s="233"/>
    </row>
    <row r="2657" spans="4:44" s="181" customFormat="1">
      <c r="D2657" s="197"/>
      <c r="G2657" s="199"/>
      <c r="K2657" s="197"/>
      <c r="N2657" s="199"/>
      <c r="P2657" s="207"/>
      <c r="S2657" s="207"/>
      <c r="U2657" s="236"/>
      <c r="Z2657" s="197"/>
      <c r="AB2657" s="197"/>
      <c r="AD2657" s="197"/>
      <c r="AF2657" s="197"/>
      <c r="AH2657" s="197"/>
      <c r="AI2657" s="199"/>
      <c r="AK2657" s="234"/>
      <c r="AO2657" s="177"/>
      <c r="AP2657" s="201"/>
      <c r="AR2657" s="233"/>
    </row>
    <row r="2658" spans="4:44" s="181" customFormat="1">
      <c r="D2658" s="197"/>
      <c r="G2658" s="199"/>
      <c r="K2658" s="197"/>
      <c r="N2658" s="199"/>
      <c r="P2658" s="207"/>
      <c r="S2658" s="207"/>
      <c r="U2658" s="236"/>
      <c r="Z2658" s="197"/>
      <c r="AB2658" s="197"/>
      <c r="AD2658" s="197"/>
      <c r="AF2658" s="197"/>
      <c r="AH2658" s="197"/>
      <c r="AI2658" s="199"/>
      <c r="AK2658" s="234"/>
      <c r="AO2658" s="177"/>
      <c r="AP2658" s="201"/>
      <c r="AR2658" s="233"/>
    </row>
    <row r="2659" spans="4:44" s="181" customFormat="1">
      <c r="D2659" s="197"/>
      <c r="G2659" s="199"/>
      <c r="K2659" s="197"/>
      <c r="N2659" s="199"/>
      <c r="P2659" s="207"/>
      <c r="S2659" s="207"/>
      <c r="U2659" s="236"/>
      <c r="Z2659" s="197"/>
      <c r="AB2659" s="197"/>
      <c r="AD2659" s="197"/>
      <c r="AF2659" s="197"/>
      <c r="AH2659" s="197"/>
      <c r="AI2659" s="199"/>
      <c r="AK2659" s="234"/>
      <c r="AO2659" s="177"/>
      <c r="AP2659" s="201"/>
      <c r="AR2659" s="233"/>
    </row>
    <row r="2660" spans="4:44" s="181" customFormat="1">
      <c r="D2660" s="197"/>
      <c r="G2660" s="199"/>
      <c r="K2660" s="197"/>
      <c r="N2660" s="199"/>
      <c r="P2660" s="207"/>
      <c r="S2660" s="207"/>
      <c r="U2660" s="236"/>
      <c r="Z2660" s="197"/>
      <c r="AB2660" s="197"/>
      <c r="AD2660" s="197"/>
      <c r="AF2660" s="197"/>
      <c r="AH2660" s="197"/>
      <c r="AI2660" s="199"/>
      <c r="AK2660" s="234"/>
      <c r="AO2660" s="177"/>
      <c r="AP2660" s="201"/>
      <c r="AR2660" s="233"/>
    </row>
    <row r="2661" spans="4:44" s="181" customFormat="1">
      <c r="D2661" s="197"/>
      <c r="G2661" s="199"/>
      <c r="K2661" s="197"/>
      <c r="N2661" s="199"/>
      <c r="P2661" s="207"/>
      <c r="S2661" s="207"/>
      <c r="U2661" s="236"/>
      <c r="Z2661" s="197"/>
      <c r="AB2661" s="197"/>
      <c r="AD2661" s="197"/>
      <c r="AF2661" s="197"/>
      <c r="AH2661" s="197"/>
      <c r="AI2661" s="199"/>
      <c r="AK2661" s="234"/>
      <c r="AO2661" s="177"/>
      <c r="AP2661" s="201"/>
      <c r="AR2661" s="233"/>
    </row>
    <row r="2662" spans="4:44" s="181" customFormat="1">
      <c r="D2662" s="197"/>
      <c r="G2662" s="199"/>
      <c r="K2662" s="197"/>
      <c r="N2662" s="199"/>
      <c r="P2662" s="207"/>
      <c r="S2662" s="207"/>
      <c r="U2662" s="236"/>
      <c r="Z2662" s="197"/>
      <c r="AB2662" s="197"/>
      <c r="AD2662" s="197"/>
      <c r="AF2662" s="197"/>
      <c r="AH2662" s="197"/>
      <c r="AI2662" s="199"/>
      <c r="AK2662" s="234"/>
      <c r="AO2662" s="177"/>
      <c r="AP2662" s="201"/>
      <c r="AR2662" s="233"/>
    </row>
    <row r="2663" spans="4:44" s="181" customFormat="1">
      <c r="D2663" s="197"/>
      <c r="G2663" s="199"/>
      <c r="K2663" s="197"/>
      <c r="N2663" s="199"/>
      <c r="P2663" s="207"/>
      <c r="S2663" s="207"/>
      <c r="U2663" s="236"/>
      <c r="Z2663" s="197"/>
      <c r="AB2663" s="197"/>
      <c r="AD2663" s="197"/>
      <c r="AF2663" s="197"/>
      <c r="AH2663" s="197"/>
      <c r="AI2663" s="199"/>
      <c r="AK2663" s="234"/>
      <c r="AO2663" s="177"/>
      <c r="AP2663" s="201"/>
      <c r="AR2663" s="233"/>
    </row>
    <row r="2664" spans="4:44" s="181" customFormat="1">
      <c r="D2664" s="197"/>
      <c r="G2664" s="199"/>
      <c r="K2664" s="197"/>
      <c r="N2664" s="199"/>
      <c r="P2664" s="207"/>
      <c r="S2664" s="207"/>
      <c r="U2664" s="236"/>
      <c r="Z2664" s="197"/>
      <c r="AB2664" s="197"/>
      <c r="AD2664" s="197"/>
      <c r="AF2664" s="197"/>
      <c r="AH2664" s="197"/>
      <c r="AI2664" s="199"/>
      <c r="AK2664" s="234"/>
      <c r="AO2664" s="177"/>
      <c r="AP2664" s="201"/>
      <c r="AR2664" s="233"/>
    </row>
    <row r="2665" spans="4:44" s="181" customFormat="1">
      <c r="D2665" s="197"/>
      <c r="G2665" s="199"/>
      <c r="K2665" s="197"/>
      <c r="N2665" s="199"/>
      <c r="P2665" s="207"/>
      <c r="S2665" s="207"/>
      <c r="U2665" s="236"/>
      <c r="Z2665" s="197"/>
      <c r="AB2665" s="197"/>
      <c r="AD2665" s="197"/>
      <c r="AF2665" s="197"/>
      <c r="AH2665" s="197"/>
      <c r="AI2665" s="199"/>
      <c r="AK2665" s="234"/>
      <c r="AO2665" s="177"/>
      <c r="AP2665" s="201"/>
      <c r="AR2665" s="233"/>
    </row>
    <row r="2666" spans="4:44" s="181" customFormat="1">
      <c r="D2666" s="197"/>
      <c r="G2666" s="199"/>
      <c r="K2666" s="197"/>
      <c r="N2666" s="199"/>
      <c r="P2666" s="207"/>
      <c r="S2666" s="207"/>
      <c r="U2666" s="236"/>
      <c r="Z2666" s="197"/>
      <c r="AB2666" s="197"/>
      <c r="AD2666" s="197"/>
      <c r="AF2666" s="197"/>
      <c r="AH2666" s="197"/>
      <c r="AI2666" s="199"/>
      <c r="AK2666" s="234"/>
      <c r="AO2666" s="177"/>
      <c r="AP2666" s="201"/>
      <c r="AR2666" s="233"/>
    </row>
    <row r="2667" spans="4:44" s="181" customFormat="1">
      <c r="D2667" s="197"/>
      <c r="G2667" s="199"/>
      <c r="K2667" s="197"/>
      <c r="N2667" s="199"/>
      <c r="P2667" s="207"/>
      <c r="S2667" s="207"/>
      <c r="U2667" s="236"/>
      <c r="Z2667" s="197"/>
      <c r="AB2667" s="197"/>
      <c r="AD2667" s="197"/>
      <c r="AF2667" s="197"/>
      <c r="AH2667" s="197"/>
      <c r="AI2667" s="199"/>
      <c r="AK2667" s="234"/>
      <c r="AO2667" s="177"/>
      <c r="AP2667" s="201"/>
      <c r="AR2667" s="233"/>
    </row>
    <row r="2668" spans="4:44" s="181" customFormat="1">
      <c r="D2668" s="197"/>
      <c r="G2668" s="199"/>
      <c r="K2668" s="197"/>
      <c r="N2668" s="199"/>
      <c r="P2668" s="207"/>
      <c r="S2668" s="207"/>
      <c r="U2668" s="236"/>
      <c r="Z2668" s="197"/>
      <c r="AB2668" s="197"/>
      <c r="AD2668" s="197"/>
      <c r="AF2668" s="197"/>
      <c r="AH2668" s="197"/>
      <c r="AI2668" s="199"/>
      <c r="AK2668" s="234"/>
      <c r="AO2668" s="177"/>
      <c r="AP2668" s="201"/>
      <c r="AR2668" s="233"/>
    </row>
    <row r="2669" spans="4:44" s="181" customFormat="1">
      <c r="D2669" s="197"/>
      <c r="G2669" s="199"/>
      <c r="K2669" s="197"/>
      <c r="N2669" s="199"/>
      <c r="P2669" s="207"/>
      <c r="S2669" s="207"/>
      <c r="U2669" s="236"/>
      <c r="Z2669" s="197"/>
      <c r="AB2669" s="197"/>
      <c r="AD2669" s="197"/>
      <c r="AF2669" s="197"/>
      <c r="AH2669" s="197"/>
      <c r="AI2669" s="199"/>
      <c r="AK2669" s="234"/>
      <c r="AO2669" s="177"/>
      <c r="AP2669" s="201"/>
      <c r="AR2669" s="233"/>
    </row>
    <row r="2670" spans="4:44" s="181" customFormat="1">
      <c r="D2670" s="197"/>
      <c r="G2670" s="199"/>
      <c r="K2670" s="197"/>
      <c r="N2670" s="199"/>
      <c r="P2670" s="207"/>
      <c r="S2670" s="207"/>
      <c r="U2670" s="236"/>
      <c r="Z2670" s="197"/>
      <c r="AB2670" s="197"/>
      <c r="AD2670" s="197"/>
      <c r="AF2670" s="197"/>
      <c r="AH2670" s="197"/>
      <c r="AI2670" s="199"/>
      <c r="AK2670" s="234"/>
      <c r="AO2670" s="177"/>
      <c r="AP2670" s="201"/>
      <c r="AR2670" s="233"/>
    </row>
    <row r="2671" spans="4:44" s="181" customFormat="1">
      <c r="D2671" s="197"/>
      <c r="G2671" s="199"/>
      <c r="K2671" s="197"/>
      <c r="N2671" s="199"/>
      <c r="P2671" s="207"/>
      <c r="S2671" s="207"/>
      <c r="U2671" s="236"/>
      <c r="Z2671" s="197"/>
      <c r="AB2671" s="197"/>
      <c r="AD2671" s="197"/>
      <c r="AF2671" s="197"/>
      <c r="AH2671" s="197"/>
      <c r="AI2671" s="199"/>
      <c r="AK2671" s="234"/>
      <c r="AO2671" s="177"/>
      <c r="AP2671" s="201"/>
      <c r="AR2671" s="233"/>
    </row>
    <row r="2672" spans="4:44" s="181" customFormat="1">
      <c r="D2672" s="197"/>
      <c r="G2672" s="199"/>
      <c r="K2672" s="197"/>
      <c r="N2672" s="199"/>
      <c r="P2672" s="207"/>
      <c r="S2672" s="207"/>
      <c r="U2672" s="236"/>
      <c r="Z2672" s="197"/>
      <c r="AB2672" s="197"/>
      <c r="AD2672" s="197"/>
      <c r="AF2672" s="197"/>
      <c r="AH2672" s="197"/>
      <c r="AI2672" s="199"/>
      <c r="AK2672" s="234"/>
      <c r="AO2672" s="177"/>
      <c r="AP2672" s="201"/>
      <c r="AR2672" s="233"/>
    </row>
    <row r="2673" spans="4:44" s="181" customFormat="1">
      <c r="D2673" s="197"/>
      <c r="G2673" s="199"/>
      <c r="K2673" s="197"/>
      <c r="N2673" s="199"/>
      <c r="P2673" s="207"/>
      <c r="S2673" s="207"/>
      <c r="U2673" s="236"/>
      <c r="Z2673" s="197"/>
      <c r="AB2673" s="197"/>
      <c r="AD2673" s="197"/>
      <c r="AF2673" s="197"/>
      <c r="AH2673" s="197"/>
      <c r="AI2673" s="199"/>
      <c r="AK2673" s="234"/>
      <c r="AO2673" s="177"/>
      <c r="AP2673" s="201"/>
      <c r="AR2673" s="233"/>
    </row>
    <row r="2674" spans="4:44" s="181" customFormat="1">
      <c r="D2674" s="197"/>
      <c r="G2674" s="199"/>
      <c r="K2674" s="197"/>
      <c r="N2674" s="199"/>
      <c r="P2674" s="207"/>
      <c r="S2674" s="207"/>
      <c r="U2674" s="236"/>
      <c r="Z2674" s="197"/>
      <c r="AB2674" s="197"/>
      <c r="AD2674" s="197"/>
      <c r="AF2674" s="197"/>
      <c r="AH2674" s="197"/>
      <c r="AI2674" s="199"/>
      <c r="AK2674" s="234"/>
      <c r="AO2674" s="177"/>
      <c r="AP2674" s="201"/>
      <c r="AR2674" s="233"/>
    </row>
    <row r="2675" spans="4:44" s="181" customFormat="1">
      <c r="D2675" s="197"/>
      <c r="G2675" s="199"/>
      <c r="K2675" s="197"/>
      <c r="N2675" s="199"/>
      <c r="P2675" s="207"/>
      <c r="S2675" s="207"/>
      <c r="U2675" s="236"/>
      <c r="Z2675" s="197"/>
      <c r="AB2675" s="197"/>
      <c r="AD2675" s="197"/>
      <c r="AF2675" s="197"/>
      <c r="AH2675" s="197"/>
      <c r="AI2675" s="199"/>
      <c r="AK2675" s="234"/>
      <c r="AO2675" s="177"/>
      <c r="AP2675" s="201"/>
      <c r="AR2675" s="233"/>
    </row>
    <row r="2676" spans="4:44" s="181" customFormat="1">
      <c r="D2676" s="197"/>
      <c r="G2676" s="199"/>
      <c r="K2676" s="197"/>
      <c r="N2676" s="199"/>
      <c r="P2676" s="207"/>
      <c r="S2676" s="207"/>
      <c r="U2676" s="236"/>
      <c r="Z2676" s="197"/>
      <c r="AB2676" s="197"/>
      <c r="AD2676" s="197"/>
      <c r="AF2676" s="197"/>
      <c r="AH2676" s="197"/>
      <c r="AI2676" s="199"/>
      <c r="AK2676" s="234"/>
      <c r="AO2676" s="177"/>
      <c r="AP2676" s="201"/>
      <c r="AR2676" s="233"/>
    </row>
    <row r="2677" spans="4:44" s="181" customFormat="1">
      <c r="D2677" s="197"/>
      <c r="G2677" s="199"/>
      <c r="K2677" s="197"/>
      <c r="N2677" s="199"/>
      <c r="P2677" s="207"/>
      <c r="S2677" s="207"/>
      <c r="U2677" s="236"/>
      <c r="Z2677" s="197"/>
      <c r="AB2677" s="197"/>
      <c r="AD2677" s="197"/>
      <c r="AF2677" s="197"/>
      <c r="AH2677" s="197"/>
      <c r="AI2677" s="199"/>
      <c r="AK2677" s="234"/>
      <c r="AO2677" s="177"/>
      <c r="AP2677" s="201"/>
      <c r="AR2677" s="233"/>
    </row>
    <row r="2678" spans="4:44" s="181" customFormat="1">
      <c r="D2678" s="197"/>
      <c r="G2678" s="199"/>
      <c r="K2678" s="197"/>
      <c r="N2678" s="199"/>
      <c r="P2678" s="207"/>
      <c r="S2678" s="207"/>
      <c r="U2678" s="236"/>
      <c r="Z2678" s="197"/>
      <c r="AB2678" s="197"/>
      <c r="AD2678" s="197"/>
      <c r="AF2678" s="197"/>
      <c r="AH2678" s="197"/>
      <c r="AI2678" s="199"/>
      <c r="AK2678" s="234"/>
      <c r="AO2678" s="177"/>
      <c r="AP2678" s="201"/>
      <c r="AR2678" s="233"/>
    </row>
    <row r="2679" spans="4:44" s="181" customFormat="1">
      <c r="D2679" s="197"/>
      <c r="G2679" s="199"/>
      <c r="K2679" s="197"/>
      <c r="N2679" s="199"/>
      <c r="P2679" s="207"/>
      <c r="S2679" s="207"/>
      <c r="U2679" s="236"/>
      <c r="Z2679" s="197"/>
      <c r="AB2679" s="197"/>
      <c r="AD2679" s="197"/>
      <c r="AF2679" s="197"/>
      <c r="AH2679" s="197"/>
      <c r="AI2679" s="199"/>
      <c r="AK2679" s="234"/>
      <c r="AO2679" s="177"/>
      <c r="AP2679" s="201"/>
      <c r="AR2679" s="233"/>
    </row>
    <row r="2680" spans="4:44" s="181" customFormat="1">
      <c r="D2680" s="197"/>
      <c r="G2680" s="199"/>
      <c r="K2680" s="197"/>
      <c r="N2680" s="199"/>
      <c r="P2680" s="207"/>
      <c r="S2680" s="207"/>
      <c r="U2680" s="236"/>
      <c r="Z2680" s="197"/>
      <c r="AB2680" s="197"/>
      <c r="AD2680" s="197"/>
      <c r="AF2680" s="197"/>
      <c r="AH2680" s="197"/>
      <c r="AI2680" s="199"/>
      <c r="AK2680" s="234"/>
      <c r="AO2680" s="177"/>
      <c r="AP2680" s="201"/>
      <c r="AR2680" s="233"/>
    </row>
    <row r="2681" spans="4:44" s="181" customFormat="1">
      <c r="D2681" s="197"/>
      <c r="G2681" s="199"/>
      <c r="K2681" s="197"/>
      <c r="N2681" s="199"/>
      <c r="P2681" s="207"/>
      <c r="S2681" s="207"/>
      <c r="U2681" s="236"/>
      <c r="Z2681" s="197"/>
      <c r="AB2681" s="197"/>
      <c r="AD2681" s="197"/>
      <c r="AF2681" s="197"/>
      <c r="AH2681" s="197"/>
      <c r="AI2681" s="199"/>
      <c r="AK2681" s="234"/>
      <c r="AO2681" s="177"/>
      <c r="AP2681" s="201"/>
      <c r="AR2681" s="233"/>
    </row>
    <row r="2682" spans="4:44" s="181" customFormat="1">
      <c r="D2682" s="197"/>
      <c r="G2682" s="199"/>
      <c r="K2682" s="197"/>
      <c r="N2682" s="199"/>
      <c r="P2682" s="207"/>
      <c r="S2682" s="207"/>
      <c r="U2682" s="236"/>
      <c r="Z2682" s="197"/>
      <c r="AB2682" s="197"/>
      <c r="AD2682" s="197"/>
      <c r="AF2682" s="197"/>
      <c r="AH2682" s="197"/>
      <c r="AI2682" s="199"/>
      <c r="AK2682" s="234"/>
      <c r="AO2682" s="177"/>
      <c r="AP2682" s="201"/>
      <c r="AR2682" s="233"/>
    </row>
    <row r="2683" spans="4:44" s="181" customFormat="1">
      <c r="D2683" s="197"/>
      <c r="G2683" s="199"/>
      <c r="K2683" s="197"/>
      <c r="N2683" s="199"/>
      <c r="P2683" s="207"/>
      <c r="S2683" s="207"/>
      <c r="U2683" s="236"/>
      <c r="Z2683" s="197"/>
      <c r="AB2683" s="197"/>
      <c r="AD2683" s="197"/>
      <c r="AF2683" s="197"/>
      <c r="AH2683" s="197"/>
      <c r="AI2683" s="199"/>
      <c r="AK2683" s="234"/>
      <c r="AO2683" s="177"/>
      <c r="AP2683" s="201"/>
      <c r="AR2683" s="233"/>
    </row>
    <row r="2684" spans="4:44" s="181" customFormat="1">
      <c r="D2684" s="197"/>
      <c r="G2684" s="199"/>
      <c r="K2684" s="197"/>
      <c r="N2684" s="199"/>
      <c r="P2684" s="207"/>
      <c r="S2684" s="207"/>
      <c r="U2684" s="236"/>
      <c r="Z2684" s="197"/>
      <c r="AB2684" s="197"/>
      <c r="AD2684" s="197"/>
      <c r="AF2684" s="197"/>
      <c r="AH2684" s="197"/>
      <c r="AI2684" s="199"/>
      <c r="AK2684" s="234"/>
      <c r="AO2684" s="177"/>
      <c r="AP2684" s="201"/>
      <c r="AR2684" s="233"/>
    </row>
    <row r="2685" spans="4:44" s="181" customFormat="1">
      <c r="D2685" s="197"/>
      <c r="G2685" s="199"/>
      <c r="K2685" s="197"/>
      <c r="N2685" s="199"/>
      <c r="P2685" s="207"/>
      <c r="S2685" s="207"/>
      <c r="U2685" s="236"/>
      <c r="Z2685" s="197"/>
      <c r="AB2685" s="197"/>
      <c r="AD2685" s="197"/>
      <c r="AF2685" s="197"/>
      <c r="AH2685" s="197"/>
      <c r="AI2685" s="199"/>
      <c r="AK2685" s="234"/>
      <c r="AO2685" s="177"/>
      <c r="AP2685" s="201"/>
      <c r="AR2685" s="233"/>
    </row>
    <row r="2686" spans="4:44" s="181" customFormat="1">
      <c r="D2686" s="197"/>
      <c r="G2686" s="199"/>
      <c r="K2686" s="197"/>
      <c r="N2686" s="199"/>
      <c r="P2686" s="207"/>
      <c r="S2686" s="207"/>
      <c r="U2686" s="236"/>
      <c r="Z2686" s="197"/>
      <c r="AB2686" s="197"/>
      <c r="AD2686" s="197"/>
      <c r="AF2686" s="197"/>
      <c r="AH2686" s="197"/>
      <c r="AI2686" s="199"/>
      <c r="AK2686" s="234"/>
      <c r="AO2686" s="177"/>
      <c r="AP2686" s="201"/>
      <c r="AR2686" s="233"/>
    </row>
    <row r="2687" spans="4:44" s="181" customFormat="1">
      <c r="D2687" s="197"/>
      <c r="G2687" s="199"/>
      <c r="K2687" s="197"/>
      <c r="N2687" s="199"/>
      <c r="P2687" s="207"/>
      <c r="S2687" s="207"/>
      <c r="U2687" s="236"/>
      <c r="Z2687" s="197"/>
      <c r="AB2687" s="197"/>
      <c r="AD2687" s="197"/>
      <c r="AF2687" s="197"/>
      <c r="AH2687" s="197"/>
      <c r="AI2687" s="199"/>
      <c r="AK2687" s="234"/>
      <c r="AO2687" s="177"/>
      <c r="AP2687" s="201"/>
      <c r="AR2687" s="233"/>
    </row>
    <row r="2688" spans="4:44" s="181" customFormat="1">
      <c r="D2688" s="197"/>
      <c r="G2688" s="199"/>
      <c r="K2688" s="197"/>
      <c r="N2688" s="199"/>
      <c r="P2688" s="207"/>
      <c r="S2688" s="207"/>
      <c r="U2688" s="236"/>
      <c r="Z2688" s="197"/>
      <c r="AB2688" s="197"/>
      <c r="AD2688" s="197"/>
      <c r="AF2688" s="197"/>
      <c r="AH2688" s="197"/>
      <c r="AI2688" s="199"/>
      <c r="AK2688" s="234"/>
      <c r="AO2688" s="177"/>
      <c r="AP2688" s="201"/>
      <c r="AR2688" s="233"/>
    </row>
    <row r="2689" spans="4:44" s="181" customFormat="1">
      <c r="D2689" s="197"/>
      <c r="G2689" s="199"/>
      <c r="K2689" s="197"/>
      <c r="N2689" s="199"/>
      <c r="P2689" s="207"/>
      <c r="S2689" s="207"/>
      <c r="U2689" s="236"/>
      <c r="Z2689" s="197"/>
      <c r="AB2689" s="197"/>
      <c r="AD2689" s="197"/>
      <c r="AF2689" s="197"/>
      <c r="AH2689" s="197"/>
      <c r="AI2689" s="199"/>
      <c r="AK2689" s="234"/>
      <c r="AO2689" s="177"/>
      <c r="AP2689" s="201"/>
      <c r="AR2689" s="233"/>
    </row>
    <row r="2690" spans="4:44" s="181" customFormat="1">
      <c r="D2690" s="197"/>
      <c r="G2690" s="199"/>
      <c r="K2690" s="197"/>
      <c r="N2690" s="199"/>
      <c r="P2690" s="207"/>
      <c r="S2690" s="207"/>
      <c r="U2690" s="236"/>
      <c r="Z2690" s="197"/>
      <c r="AB2690" s="197"/>
      <c r="AD2690" s="197"/>
      <c r="AF2690" s="197"/>
      <c r="AH2690" s="197"/>
      <c r="AI2690" s="199"/>
      <c r="AK2690" s="234"/>
      <c r="AO2690" s="177"/>
      <c r="AP2690" s="201"/>
      <c r="AR2690" s="233"/>
    </row>
    <row r="2691" spans="4:44" s="181" customFormat="1">
      <c r="D2691" s="197"/>
      <c r="G2691" s="199"/>
      <c r="K2691" s="197"/>
      <c r="N2691" s="199"/>
      <c r="P2691" s="207"/>
      <c r="S2691" s="207"/>
      <c r="U2691" s="236"/>
      <c r="Z2691" s="197"/>
      <c r="AB2691" s="197"/>
      <c r="AD2691" s="197"/>
      <c r="AF2691" s="197"/>
      <c r="AH2691" s="197"/>
      <c r="AI2691" s="199"/>
      <c r="AK2691" s="234"/>
      <c r="AO2691" s="177"/>
      <c r="AP2691" s="201"/>
      <c r="AR2691" s="233"/>
    </row>
    <row r="2692" spans="4:44" s="181" customFormat="1">
      <c r="D2692" s="197"/>
      <c r="G2692" s="199"/>
      <c r="K2692" s="197"/>
      <c r="N2692" s="199"/>
      <c r="P2692" s="207"/>
      <c r="S2692" s="207"/>
      <c r="U2692" s="236"/>
      <c r="Z2692" s="197"/>
      <c r="AB2692" s="197"/>
      <c r="AD2692" s="197"/>
      <c r="AF2692" s="197"/>
      <c r="AH2692" s="197"/>
      <c r="AI2692" s="199"/>
      <c r="AK2692" s="234"/>
      <c r="AO2692" s="177"/>
      <c r="AP2692" s="201"/>
      <c r="AR2692" s="233"/>
    </row>
    <row r="2693" spans="4:44" s="181" customFormat="1">
      <c r="D2693" s="197"/>
      <c r="G2693" s="199"/>
      <c r="K2693" s="197"/>
      <c r="N2693" s="199"/>
      <c r="P2693" s="207"/>
      <c r="S2693" s="207"/>
      <c r="U2693" s="236"/>
      <c r="Z2693" s="197"/>
      <c r="AB2693" s="197"/>
      <c r="AD2693" s="197"/>
      <c r="AF2693" s="197"/>
      <c r="AH2693" s="197"/>
      <c r="AI2693" s="199"/>
      <c r="AK2693" s="234"/>
      <c r="AO2693" s="177"/>
      <c r="AP2693" s="201"/>
      <c r="AR2693" s="233"/>
    </row>
    <row r="2694" spans="4:44" s="181" customFormat="1">
      <c r="D2694" s="197"/>
      <c r="G2694" s="199"/>
      <c r="K2694" s="197"/>
      <c r="N2694" s="199"/>
      <c r="P2694" s="207"/>
      <c r="S2694" s="207"/>
      <c r="U2694" s="236"/>
      <c r="Z2694" s="197"/>
      <c r="AB2694" s="197"/>
      <c r="AD2694" s="197"/>
      <c r="AF2694" s="197"/>
      <c r="AH2694" s="197"/>
      <c r="AI2694" s="199"/>
      <c r="AK2694" s="234"/>
      <c r="AO2694" s="177"/>
      <c r="AP2694" s="201"/>
      <c r="AR2694" s="233"/>
    </row>
    <row r="2695" spans="4:44" s="181" customFormat="1">
      <c r="D2695" s="197"/>
      <c r="G2695" s="199"/>
      <c r="K2695" s="197"/>
      <c r="N2695" s="199"/>
      <c r="P2695" s="207"/>
      <c r="S2695" s="207"/>
      <c r="U2695" s="236"/>
      <c r="Z2695" s="197"/>
      <c r="AB2695" s="197"/>
      <c r="AD2695" s="197"/>
      <c r="AF2695" s="197"/>
      <c r="AH2695" s="197"/>
      <c r="AI2695" s="199"/>
      <c r="AK2695" s="234"/>
      <c r="AO2695" s="177"/>
      <c r="AP2695" s="201"/>
      <c r="AR2695" s="233"/>
    </row>
    <row r="2696" spans="4:44" s="181" customFormat="1">
      <c r="D2696" s="197"/>
      <c r="G2696" s="199"/>
      <c r="K2696" s="197"/>
      <c r="N2696" s="199"/>
      <c r="P2696" s="207"/>
      <c r="S2696" s="207"/>
      <c r="U2696" s="236"/>
      <c r="Z2696" s="197"/>
      <c r="AB2696" s="197"/>
      <c r="AD2696" s="197"/>
      <c r="AF2696" s="197"/>
      <c r="AH2696" s="197"/>
      <c r="AI2696" s="199"/>
      <c r="AK2696" s="234"/>
      <c r="AO2696" s="177"/>
      <c r="AP2696" s="201"/>
      <c r="AR2696" s="233"/>
    </row>
    <row r="2697" spans="4:44" s="181" customFormat="1">
      <c r="D2697" s="197"/>
      <c r="G2697" s="199"/>
      <c r="K2697" s="197"/>
      <c r="N2697" s="199"/>
      <c r="P2697" s="207"/>
      <c r="S2697" s="207"/>
      <c r="U2697" s="236"/>
      <c r="Z2697" s="197"/>
      <c r="AB2697" s="197"/>
      <c r="AD2697" s="197"/>
      <c r="AF2697" s="197"/>
      <c r="AH2697" s="197"/>
      <c r="AI2697" s="199"/>
      <c r="AK2697" s="234"/>
      <c r="AO2697" s="177"/>
      <c r="AP2697" s="201"/>
      <c r="AR2697" s="233"/>
    </row>
    <row r="2698" spans="4:44" s="181" customFormat="1">
      <c r="D2698" s="197"/>
      <c r="G2698" s="199"/>
      <c r="K2698" s="197"/>
      <c r="N2698" s="199"/>
      <c r="P2698" s="207"/>
      <c r="S2698" s="207"/>
      <c r="U2698" s="236"/>
      <c r="Z2698" s="197"/>
      <c r="AB2698" s="197"/>
      <c r="AD2698" s="197"/>
      <c r="AF2698" s="197"/>
      <c r="AH2698" s="197"/>
      <c r="AI2698" s="199"/>
      <c r="AK2698" s="234"/>
      <c r="AO2698" s="177"/>
      <c r="AP2698" s="201"/>
      <c r="AR2698" s="233"/>
    </row>
    <row r="2699" spans="4:44" s="181" customFormat="1">
      <c r="D2699" s="197"/>
      <c r="G2699" s="199"/>
      <c r="K2699" s="197"/>
      <c r="N2699" s="199"/>
      <c r="P2699" s="207"/>
      <c r="S2699" s="207"/>
      <c r="U2699" s="236"/>
      <c r="Z2699" s="197"/>
      <c r="AB2699" s="197"/>
      <c r="AD2699" s="197"/>
      <c r="AF2699" s="197"/>
      <c r="AH2699" s="197"/>
      <c r="AI2699" s="199"/>
      <c r="AK2699" s="234"/>
      <c r="AO2699" s="177"/>
      <c r="AP2699" s="201"/>
      <c r="AR2699" s="233"/>
    </row>
    <row r="2700" spans="4:44" s="181" customFormat="1">
      <c r="D2700" s="197"/>
      <c r="G2700" s="199"/>
      <c r="K2700" s="197"/>
      <c r="N2700" s="199"/>
      <c r="P2700" s="207"/>
      <c r="S2700" s="207"/>
      <c r="U2700" s="236"/>
      <c r="Z2700" s="197"/>
      <c r="AB2700" s="197"/>
      <c r="AD2700" s="197"/>
      <c r="AF2700" s="197"/>
      <c r="AH2700" s="197"/>
      <c r="AI2700" s="199"/>
      <c r="AK2700" s="234"/>
      <c r="AO2700" s="177"/>
      <c r="AP2700" s="201"/>
      <c r="AR2700" s="233"/>
    </row>
    <row r="2701" spans="4:44" s="181" customFormat="1">
      <c r="D2701" s="197"/>
      <c r="G2701" s="199"/>
      <c r="K2701" s="197"/>
      <c r="N2701" s="199"/>
      <c r="P2701" s="207"/>
      <c r="S2701" s="207"/>
      <c r="U2701" s="236"/>
      <c r="Z2701" s="197"/>
      <c r="AB2701" s="197"/>
      <c r="AD2701" s="197"/>
      <c r="AF2701" s="197"/>
      <c r="AH2701" s="197"/>
      <c r="AI2701" s="199"/>
      <c r="AK2701" s="234"/>
      <c r="AO2701" s="177"/>
      <c r="AP2701" s="201"/>
      <c r="AR2701" s="233"/>
    </row>
    <row r="2702" spans="4:44" s="181" customFormat="1">
      <c r="D2702" s="197"/>
      <c r="G2702" s="199"/>
      <c r="K2702" s="197"/>
      <c r="N2702" s="199"/>
      <c r="P2702" s="207"/>
      <c r="S2702" s="207"/>
      <c r="U2702" s="236"/>
      <c r="Z2702" s="197"/>
      <c r="AB2702" s="197"/>
      <c r="AD2702" s="197"/>
      <c r="AF2702" s="197"/>
      <c r="AH2702" s="197"/>
      <c r="AI2702" s="199"/>
      <c r="AK2702" s="234"/>
      <c r="AO2702" s="177"/>
      <c r="AP2702" s="201"/>
      <c r="AR2702" s="233"/>
    </row>
    <row r="2703" spans="4:44" s="181" customFormat="1">
      <c r="D2703" s="197"/>
      <c r="G2703" s="199"/>
      <c r="K2703" s="197"/>
      <c r="N2703" s="199"/>
      <c r="P2703" s="207"/>
      <c r="S2703" s="207"/>
      <c r="U2703" s="236"/>
      <c r="Z2703" s="197"/>
      <c r="AB2703" s="197"/>
      <c r="AD2703" s="197"/>
      <c r="AF2703" s="197"/>
      <c r="AH2703" s="197"/>
      <c r="AI2703" s="199"/>
      <c r="AK2703" s="234"/>
      <c r="AO2703" s="177"/>
      <c r="AP2703" s="201"/>
      <c r="AR2703" s="233"/>
    </row>
    <row r="2704" spans="4:44" s="181" customFormat="1">
      <c r="D2704" s="197"/>
      <c r="G2704" s="199"/>
      <c r="K2704" s="197"/>
      <c r="N2704" s="199"/>
      <c r="P2704" s="207"/>
      <c r="S2704" s="207"/>
      <c r="U2704" s="236"/>
      <c r="Z2704" s="197"/>
      <c r="AB2704" s="197"/>
      <c r="AD2704" s="197"/>
      <c r="AF2704" s="197"/>
      <c r="AH2704" s="197"/>
      <c r="AI2704" s="199"/>
      <c r="AK2704" s="234"/>
      <c r="AO2704" s="177"/>
      <c r="AP2704" s="201"/>
      <c r="AR2704" s="233"/>
    </row>
    <row r="2705" spans="4:44" s="181" customFormat="1">
      <c r="D2705" s="197"/>
      <c r="G2705" s="199"/>
      <c r="K2705" s="197"/>
      <c r="N2705" s="199"/>
      <c r="P2705" s="207"/>
      <c r="S2705" s="207"/>
      <c r="U2705" s="236"/>
      <c r="Z2705" s="197"/>
      <c r="AB2705" s="197"/>
      <c r="AD2705" s="197"/>
      <c r="AF2705" s="197"/>
      <c r="AH2705" s="197"/>
      <c r="AI2705" s="199"/>
      <c r="AK2705" s="234"/>
      <c r="AO2705" s="177"/>
      <c r="AP2705" s="201"/>
      <c r="AR2705" s="233"/>
    </row>
    <row r="2706" spans="4:44" s="181" customFormat="1">
      <c r="D2706" s="197"/>
      <c r="G2706" s="199"/>
      <c r="K2706" s="197"/>
      <c r="N2706" s="199"/>
      <c r="P2706" s="207"/>
      <c r="S2706" s="207"/>
      <c r="U2706" s="236"/>
      <c r="Z2706" s="197"/>
      <c r="AB2706" s="197"/>
      <c r="AD2706" s="197"/>
      <c r="AF2706" s="197"/>
      <c r="AH2706" s="197"/>
      <c r="AI2706" s="199"/>
      <c r="AK2706" s="234"/>
      <c r="AO2706" s="177"/>
      <c r="AP2706" s="201"/>
      <c r="AR2706" s="233"/>
    </row>
    <row r="2707" spans="4:44" s="181" customFormat="1">
      <c r="D2707" s="197"/>
      <c r="G2707" s="199"/>
      <c r="K2707" s="197"/>
      <c r="N2707" s="199"/>
      <c r="P2707" s="207"/>
      <c r="S2707" s="207"/>
      <c r="U2707" s="236"/>
      <c r="Z2707" s="197"/>
      <c r="AB2707" s="197"/>
      <c r="AD2707" s="197"/>
      <c r="AF2707" s="197"/>
      <c r="AH2707" s="197"/>
      <c r="AI2707" s="199"/>
      <c r="AK2707" s="234"/>
      <c r="AO2707" s="177"/>
      <c r="AP2707" s="201"/>
      <c r="AR2707" s="233"/>
    </row>
    <row r="2708" spans="4:44" s="181" customFormat="1">
      <c r="D2708" s="197"/>
      <c r="G2708" s="199"/>
      <c r="K2708" s="197"/>
      <c r="N2708" s="199"/>
      <c r="P2708" s="207"/>
      <c r="S2708" s="207"/>
      <c r="U2708" s="236"/>
      <c r="Z2708" s="197"/>
      <c r="AB2708" s="197"/>
      <c r="AD2708" s="197"/>
      <c r="AF2708" s="197"/>
      <c r="AH2708" s="197"/>
      <c r="AI2708" s="199"/>
      <c r="AK2708" s="234"/>
      <c r="AO2708" s="177"/>
      <c r="AP2708" s="201"/>
      <c r="AR2708" s="233"/>
    </row>
    <row r="2709" spans="4:44" s="181" customFormat="1">
      <c r="D2709" s="197"/>
      <c r="G2709" s="199"/>
      <c r="K2709" s="197"/>
      <c r="N2709" s="199"/>
      <c r="P2709" s="207"/>
      <c r="S2709" s="207"/>
      <c r="U2709" s="236"/>
      <c r="Z2709" s="197"/>
      <c r="AB2709" s="197"/>
      <c r="AD2709" s="197"/>
      <c r="AF2709" s="197"/>
      <c r="AH2709" s="197"/>
      <c r="AI2709" s="199"/>
      <c r="AK2709" s="234"/>
      <c r="AO2709" s="177"/>
      <c r="AP2709" s="201"/>
      <c r="AR2709" s="233"/>
    </row>
    <row r="2710" spans="4:44" s="181" customFormat="1">
      <c r="D2710" s="197"/>
      <c r="G2710" s="199"/>
      <c r="K2710" s="197"/>
      <c r="N2710" s="199"/>
      <c r="P2710" s="207"/>
      <c r="S2710" s="207"/>
      <c r="U2710" s="236"/>
      <c r="Z2710" s="197"/>
      <c r="AB2710" s="197"/>
      <c r="AD2710" s="197"/>
      <c r="AF2710" s="197"/>
      <c r="AH2710" s="197"/>
      <c r="AI2710" s="199"/>
      <c r="AK2710" s="234"/>
      <c r="AO2710" s="177"/>
      <c r="AP2710" s="201"/>
      <c r="AR2710" s="233"/>
    </row>
    <row r="2711" spans="4:44" s="181" customFormat="1">
      <c r="D2711" s="197"/>
      <c r="G2711" s="199"/>
      <c r="K2711" s="197"/>
      <c r="N2711" s="199"/>
      <c r="P2711" s="207"/>
      <c r="S2711" s="207"/>
      <c r="U2711" s="236"/>
      <c r="Z2711" s="197"/>
      <c r="AB2711" s="197"/>
      <c r="AD2711" s="197"/>
      <c r="AF2711" s="197"/>
      <c r="AH2711" s="197"/>
      <c r="AI2711" s="199"/>
      <c r="AK2711" s="234"/>
      <c r="AO2711" s="177"/>
      <c r="AP2711" s="201"/>
      <c r="AR2711" s="233"/>
    </row>
    <row r="2712" spans="4:44" s="181" customFormat="1">
      <c r="D2712" s="197"/>
      <c r="G2712" s="199"/>
      <c r="K2712" s="197"/>
      <c r="N2712" s="199"/>
      <c r="P2712" s="207"/>
      <c r="S2712" s="207"/>
      <c r="U2712" s="236"/>
      <c r="Z2712" s="197"/>
      <c r="AB2712" s="197"/>
      <c r="AD2712" s="197"/>
      <c r="AF2712" s="197"/>
      <c r="AH2712" s="197"/>
      <c r="AI2712" s="199"/>
      <c r="AK2712" s="234"/>
      <c r="AO2712" s="177"/>
      <c r="AP2712" s="201"/>
      <c r="AR2712" s="233"/>
    </row>
    <row r="2713" spans="4:44" s="181" customFormat="1">
      <c r="D2713" s="197"/>
      <c r="G2713" s="199"/>
      <c r="K2713" s="197"/>
      <c r="N2713" s="199"/>
      <c r="P2713" s="207"/>
      <c r="S2713" s="207"/>
      <c r="U2713" s="236"/>
      <c r="Z2713" s="197"/>
      <c r="AB2713" s="197"/>
      <c r="AD2713" s="197"/>
      <c r="AF2713" s="197"/>
      <c r="AH2713" s="197"/>
      <c r="AI2713" s="199"/>
      <c r="AK2713" s="234"/>
      <c r="AO2713" s="177"/>
      <c r="AP2713" s="201"/>
      <c r="AR2713" s="233"/>
    </row>
    <row r="2714" spans="4:44" s="181" customFormat="1">
      <c r="D2714" s="197"/>
      <c r="G2714" s="199"/>
      <c r="K2714" s="197"/>
      <c r="N2714" s="199"/>
      <c r="P2714" s="207"/>
      <c r="S2714" s="207"/>
      <c r="U2714" s="236"/>
      <c r="Z2714" s="197"/>
      <c r="AB2714" s="197"/>
      <c r="AD2714" s="197"/>
      <c r="AF2714" s="197"/>
      <c r="AH2714" s="197"/>
      <c r="AI2714" s="199"/>
      <c r="AK2714" s="234"/>
      <c r="AO2714" s="177"/>
      <c r="AP2714" s="201"/>
      <c r="AR2714" s="233"/>
    </row>
    <row r="2715" spans="4:44" s="181" customFormat="1">
      <c r="D2715" s="197"/>
      <c r="G2715" s="199"/>
      <c r="K2715" s="197"/>
      <c r="N2715" s="199"/>
      <c r="P2715" s="207"/>
      <c r="S2715" s="207"/>
      <c r="U2715" s="236"/>
      <c r="Z2715" s="197"/>
      <c r="AB2715" s="197"/>
      <c r="AD2715" s="197"/>
      <c r="AF2715" s="197"/>
      <c r="AH2715" s="197"/>
      <c r="AI2715" s="199"/>
      <c r="AK2715" s="234"/>
      <c r="AO2715" s="177"/>
      <c r="AP2715" s="201"/>
      <c r="AR2715" s="233"/>
    </row>
    <row r="2716" spans="4:44" s="181" customFormat="1">
      <c r="D2716" s="197"/>
      <c r="G2716" s="199"/>
      <c r="K2716" s="197"/>
      <c r="N2716" s="199"/>
      <c r="P2716" s="207"/>
      <c r="S2716" s="207"/>
      <c r="U2716" s="236"/>
      <c r="Z2716" s="197"/>
      <c r="AB2716" s="197"/>
      <c r="AD2716" s="197"/>
      <c r="AF2716" s="197"/>
      <c r="AH2716" s="197"/>
      <c r="AI2716" s="199"/>
      <c r="AK2716" s="234"/>
      <c r="AO2716" s="177"/>
      <c r="AP2716" s="201"/>
      <c r="AR2716" s="233"/>
    </row>
    <row r="2717" spans="4:44" s="181" customFormat="1">
      <c r="D2717" s="197"/>
      <c r="G2717" s="199"/>
      <c r="K2717" s="197"/>
      <c r="N2717" s="199"/>
      <c r="P2717" s="207"/>
      <c r="S2717" s="207"/>
      <c r="U2717" s="236"/>
      <c r="Z2717" s="197"/>
      <c r="AB2717" s="197"/>
      <c r="AD2717" s="197"/>
      <c r="AF2717" s="197"/>
      <c r="AH2717" s="197"/>
      <c r="AI2717" s="199"/>
      <c r="AK2717" s="234"/>
      <c r="AO2717" s="177"/>
      <c r="AP2717" s="201"/>
      <c r="AR2717" s="233"/>
    </row>
    <row r="2718" spans="4:44" s="181" customFormat="1">
      <c r="D2718" s="197"/>
      <c r="G2718" s="199"/>
      <c r="K2718" s="197"/>
      <c r="N2718" s="199"/>
      <c r="P2718" s="207"/>
      <c r="S2718" s="207"/>
      <c r="U2718" s="236"/>
      <c r="Z2718" s="197"/>
      <c r="AB2718" s="197"/>
      <c r="AD2718" s="197"/>
      <c r="AF2718" s="197"/>
      <c r="AH2718" s="197"/>
      <c r="AI2718" s="199"/>
      <c r="AK2718" s="234"/>
      <c r="AO2718" s="177"/>
      <c r="AP2718" s="201"/>
      <c r="AR2718" s="233"/>
    </row>
    <row r="2719" spans="4:44" s="181" customFormat="1">
      <c r="D2719" s="197"/>
      <c r="G2719" s="199"/>
      <c r="K2719" s="197"/>
      <c r="N2719" s="199"/>
      <c r="P2719" s="207"/>
      <c r="S2719" s="207"/>
      <c r="U2719" s="236"/>
      <c r="Z2719" s="197"/>
      <c r="AB2719" s="197"/>
      <c r="AD2719" s="197"/>
      <c r="AF2719" s="197"/>
      <c r="AH2719" s="197"/>
      <c r="AI2719" s="199"/>
      <c r="AK2719" s="234"/>
      <c r="AO2719" s="177"/>
      <c r="AP2719" s="201"/>
      <c r="AR2719" s="233"/>
    </row>
    <row r="2720" spans="4:44" s="181" customFormat="1">
      <c r="D2720" s="197"/>
      <c r="G2720" s="199"/>
      <c r="K2720" s="197"/>
      <c r="N2720" s="199"/>
      <c r="P2720" s="207"/>
      <c r="S2720" s="207"/>
      <c r="U2720" s="236"/>
      <c r="Z2720" s="197"/>
      <c r="AB2720" s="197"/>
      <c r="AD2720" s="197"/>
      <c r="AF2720" s="197"/>
      <c r="AH2720" s="197"/>
      <c r="AI2720" s="199"/>
      <c r="AK2720" s="234"/>
      <c r="AO2720" s="177"/>
      <c r="AP2720" s="201"/>
      <c r="AR2720" s="233"/>
    </row>
    <row r="2721" spans="4:44" s="181" customFormat="1">
      <c r="D2721" s="197"/>
      <c r="G2721" s="199"/>
      <c r="K2721" s="197"/>
      <c r="N2721" s="199"/>
      <c r="P2721" s="207"/>
      <c r="S2721" s="207"/>
      <c r="U2721" s="236"/>
      <c r="Z2721" s="197"/>
      <c r="AB2721" s="197"/>
      <c r="AD2721" s="197"/>
      <c r="AF2721" s="197"/>
      <c r="AH2721" s="197"/>
      <c r="AI2721" s="199"/>
      <c r="AK2721" s="234"/>
      <c r="AO2721" s="177"/>
      <c r="AP2721" s="201"/>
      <c r="AR2721" s="233"/>
    </row>
    <row r="2722" spans="4:44" s="181" customFormat="1">
      <c r="D2722" s="197"/>
      <c r="G2722" s="199"/>
      <c r="K2722" s="197"/>
      <c r="N2722" s="199"/>
      <c r="P2722" s="207"/>
      <c r="S2722" s="207"/>
      <c r="U2722" s="236"/>
      <c r="Z2722" s="197"/>
      <c r="AB2722" s="197"/>
      <c r="AD2722" s="197"/>
      <c r="AF2722" s="197"/>
      <c r="AH2722" s="197"/>
      <c r="AI2722" s="199"/>
      <c r="AK2722" s="234"/>
      <c r="AO2722" s="177"/>
      <c r="AP2722" s="201"/>
      <c r="AR2722" s="233"/>
    </row>
    <row r="2723" spans="4:44" s="181" customFormat="1">
      <c r="D2723" s="197"/>
      <c r="G2723" s="199"/>
      <c r="K2723" s="197"/>
      <c r="N2723" s="199"/>
      <c r="P2723" s="207"/>
      <c r="S2723" s="207"/>
      <c r="U2723" s="236"/>
      <c r="Z2723" s="197"/>
      <c r="AB2723" s="197"/>
      <c r="AD2723" s="197"/>
      <c r="AF2723" s="197"/>
      <c r="AH2723" s="197"/>
      <c r="AI2723" s="199"/>
      <c r="AK2723" s="234"/>
      <c r="AO2723" s="177"/>
      <c r="AP2723" s="201"/>
      <c r="AR2723" s="233"/>
    </row>
    <row r="2724" spans="4:44" s="181" customFormat="1">
      <c r="D2724" s="197"/>
      <c r="G2724" s="199"/>
      <c r="K2724" s="197"/>
      <c r="N2724" s="199"/>
      <c r="P2724" s="207"/>
      <c r="S2724" s="207"/>
      <c r="U2724" s="236"/>
      <c r="Z2724" s="197"/>
      <c r="AB2724" s="197"/>
      <c r="AD2724" s="197"/>
      <c r="AF2724" s="197"/>
      <c r="AH2724" s="197"/>
      <c r="AI2724" s="199"/>
      <c r="AK2724" s="234"/>
      <c r="AO2724" s="177"/>
      <c r="AP2724" s="201"/>
      <c r="AR2724" s="233"/>
    </row>
    <row r="2725" spans="4:44" s="181" customFormat="1">
      <c r="D2725" s="197"/>
      <c r="G2725" s="199"/>
      <c r="K2725" s="197"/>
      <c r="N2725" s="199"/>
      <c r="P2725" s="207"/>
      <c r="S2725" s="207"/>
      <c r="U2725" s="236"/>
      <c r="Z2725" s="197"/>
      <c r="AB2725" s="197"/>
      <c r="AD2725" s="197"/>
      <c r="AF2725" s="197"/>
      <c r="AH2725" s="197"/>
      <c r="AI2725" s="199"/>
      <c r="AK2725" s="234"/>
      <c r="AO2725" s="177"/>
      <c r="AP2725" s="201"/>
      <c r="AR2725" s="233"/>
    </row>
    <row r="2726" spans="4:44" s="181" customFormat="1">
      <c r="D2726" s="197"/>
      <c r="G2726" s="199"/>
      <c r="K2726" s="197"/>
      <c r="N2726" s="199"/>
      <c r="P2726" s="207"/>
      <c r="S2726" s="207"/>
      <c r="U2726" s="236"/>
      <c r="Z2726" s="197"/>
      <c r="AB2726" s="197"/>
      <c r="AD2726" s="197"/>
      <c r="AF2726" s="197"/>
      <c r="AH2726" s="197"/>
      <c r="AI2726" s="199"/>
      <c r="AK2726" s="234"/>
      <c r="AO2726" s="177"/>
      <c r="AP2726" s="201"/>
      <c r="AR2726" s="233"/>
    </row>
    <row r="2727" spans="4:44" s="181" customFormat="1">
      <c r="D2727" s="197"/>
      <c r="G2727" s="199"/>
      <c r="K2727" s="197"/>
      <c r="N2727" s="199"/>
      <c r="P2727" s="207"/>
      <c r="S2727" s="207"/>
      <c r="U2727" s="236"/>
      <c r="Z2727" s="197"/>
      <c r="AB2727" s="197"/>
      <c r="AD2727" s="197"/>
      <c r="AF2727" s="197"/>
      <c r="AH2727" s="197"/>
      <c r="AI2727" s="199"/>
      <c r="AK2727" s="234"/>
      <c r="AO2727" s="177"/>
      <c r="AP2727" s="201"/>
      <c r="AR2727" s="233"/>
    </row>
    <row r="2728" spans="4:44" s="181" customFormat="1">
      <c r="D2728" s="197"/>
      <c r="G2728" s="199"/>
      <c r="K2728" s="197"/>
      <c r="N2728" s="199"/>
      <c r="P2728" s="207"/>
      <c r="S2728" s="207"/>
      <c r="U2728" s="236"/>
      <c r="Z2728" s="197"/>
      <c r="AB2728" s="197"/>
      <c r="AD2728" s="197"/>
      <c r="AF2728" s="197"/>
      <c r="AH2728" s="197"/>
      <c r="AI2728" s="199"/>
      <c r="AK2728" s="234"/>
      <c r="AO2728" s="177"/>
      <c r="AP2728" s="201"/>
      <c r="AR2728" s="233"/>
    </row>
    <row r="2729" spans="4:44" s="181" customFormat="1">
      <c r="D2729" s="197"/>
      <c r="G2729" s="199"/>
      <c r="K2729" s="197"/>
      <c r="N2729" s="199"/>
      <c r="P2729" s="207"/>
      <c r="S2729" s="207"/>
      <c r="U2729" s="236"/>
      <c r="Z2729" s="197"/>
      <c r="AB2729" s="197"/>
      <c r="AD2729" s="197"/>
      <c r="AF2729" s="197"/>
      <c r="AH2729" s="197"/>
      <c r="AI2729" s="199"/>
      <c r="AK2729" s="234"/>
      <c r="AO2729" s="177"/>
      <c r="AP2729" s="201"/>
      <c r="AR2729" s="233"/>
    </row>
    <row r="2730" spans="4:44" s="181" customFormat="1">
      <c r="D2730" s="197"/>
      <c r="G2730" s="199"/>
      <c r="K2730" s="197"/>
      <c r="N2730" s="199"/>
      <c r="P2730" s="207"/>
      <c r="S2730" s="207"/>
      <c r="U2730" s="236"/>
      <c r="Z2730" s="197"/>
      <c r="AB2730" s="197"/>
      <c r="AD2730" s="197"/>
      <c r="AF2730" s="197"/>
      <c r="AH2730" s="197"/>
      <c r="AI2730" s="199"/>
      <c r="AK2730" s="234"/>
      <c r="AO2730" s="177"/>
      <c r="AP2730" s="201"/>
      <c r="AR2730" s="233"/>
    </row>
    <row r="2731" spans="4:44" s="181" customFormat="1">
      <c r="D2731" s="197"/>
      <c r="G2731" s="199"/>
      <c r="K2731" s="197"/>
      <c r="N2731" s="199"/>
      <c r="P2731" s="207"/>
      <c r="S2731" s="207"/>
      <c r="U2731" s="236"/>
      <c r="Z2731" s="197"/>
      <c r="AB2731" s="197"/>
      <c r="AD2731" s="197"/>
      <c r="AF2731" s="197"/>
      <c r="AH2731" s="197"/>
      <c r="AI2731" s="199"/>
      <c r="AK2731" s="234"/>
      <c r="AO2731" s="177"/>
      <c r="AP2731" s="201"/>
      <c r="AR2731" s="233"/>
    </row>
    <row r="2732" spans="4:44" s="181" customFormat="1">
      <c r="D2732" s="197"/>
      <c r="G2732" s="199"/>
      <c r="K2732" s="197"/>
      <c r="N2732" s="199"/>
      <c r="P2732" s="207"/>
      <c r="S2732" s="207"/>
      <c r="U2732" s="236"/>
      <c r="Z2732" s="197"/>
      <c r="AB2732" s="197"/>
      <c r="AD2732" s="197"/>
      <c r="AF2732" s="197"/>
      <c r="AH2732" s="197"/>
      <c r="AI2732" s="199"/>
      <c r="AK2732" s="234"/>
      <c r="AO2732" s="177"/>
      <c r="AP2732" s="201"/>
      <c r="AR2732" s="233"/>
    </row>
    <row r="2733" spans="4:44" s="181" customFormat="1">
      <c r="D2733" s="197"/>
      <c r="G2733" s="199"/>
      <c r="K2733" s="197"/>
      <c r="N2733" s="199"/>
      <c r="P2733" s="207"/>
      <c r="S2733" s="207"/>
      <c r="U2733" s="236"/>
      <c r="Z2733" s="197"/>
      <c r="AB2733" s="197"/>
      <c r="AD2733" s="197"/>
      <c r="AF2733" s="197"/>
      <c r="AH2733" s="197"/>
      <c r="AI2733" s="199"/>
      <c r="AK2733" s="234"/>
      <c r="AO2733" s="177"/>
      <c r="AP2733" s="201"/>
      <c r="AR2733" s="233"/>
    </row>
    <row r="2734" spans="4:44" s="181" customFormat="1">
      <c r="D2734" s="197"/>
      <c r="G2734" s="199"/>
      <c r="K2734" s="197"/>
      <c r="N2734" s="199"/>
      <c r="P2734" s="207"/>
      <c r="S2734" s="207"/>
      <c r="U2734" s="236"/>
      <c r="Z2734" s="197"/>
      <c r="AB2734" s="197"/>
      <c r="AD2734" s="197"/>
      <c r="AF2734" s="197"/>
      <c r="AH2734" s="197"/>
      <c r="AI2734" s="199"/>
      <c r="AK2734" s="234"/>
      <c r="AO2734" s="177"/>
      <c r="AP2734" s="201"/>
      <c r="AR2734" s="233"/>
    </row>
    <row r="2735" spans="4:44" s="181" customFormat="1">
      <c r="D2735" s="197"/>
      <c r="G2735" s="199"/>
      <c r="K2735" s="197"/>
      <c r="N2735" s="199"/>
      <c r="P2735" s="207"/>
      <c r="S2735" s="207"/>
      <c r="U2735" s="236"/>
      <c r="Z2735" s="197"/>
      <c r="AB2735" s="197"/>
      <c r="AD2735" s="197"/>
      <c r="AF2735" s="197"/>
      <c r="AH2735" s="197"/>
      <c r="AI2735" s="199"/>
      <c r="AK2735" s="234"/>
      <c r="AO2735" s="177"/>
      <c r="AP2735" s="201"/>
      <c r="AR2735" s="233"/>
    </row>
    <row r="2736" spans="4:44" s="181" customFormat="1">
      <c r="D2736" s="197"/>
      <c r="G2736" s="199"/>
      <c r="K2736" s="197"/>
      <c r="N2736" s="199"/>
      <c r="P2736" s="207"/>
      <c r="S2736" s="207"/>
      <c r="U2736" s="236"/>
      <c r="Z2736" s="197"/>
      <c r="AB2736" s="197"/>
      <c r="AD2736" s="197"/>
      <c r="AF2736" s="197"/>
      <c r="AH2736" s="197"/>
      <c r="AI2736" s="199"/>
      <c r="AK2736" s="234"/>
      <c r="AO2736" s="177"/>
      <c r="AP2736" s="201"/>
      <c r="AR2736" s="233"/>
    </row>
    <row r="2737" spans="4:44" s="181" customFormat="1">
      <c r="D2737" s="197"/>
      <c r="G2737" s="199"/>
      <c r="K2737" s="197"/>
      <c r="N2737" s="199"/>
      <c r="P2737" s="207"/>
      <c r="S2737" s="207"/>
      <c r="U2737" s="236"/>
      <c r="Z2737" s="197"/>
      <c r="AB2737" s="197"/>
      <c r="AD2737" s="197"/>
      <c r="AF2737" s="197"/>
      <c r="AH2737" s="197"/>
      <c r="AI2737" s="199"/>
      <c r="AK2737" s="234"/>
      <c r="AO2737" s="177"/>
      <c r="AP2737" s="201"/>
      <c r="AR2737" s="233"/>
    </row>
    <row r="2738" spans="4:44" s="181" customFormat="1">
      <c r="D2738" s="197"/>
      <c r="G2738" s="199"/>
      <c r="K2738" s="197"/>
      <c r="N2738" s="199"/>
      <c r="P2738" s="207"/>
      <c r="S2738" s="207"/>
      <c r="U2738" s="236"/>
      <c r="Z2738" s="197"/>
      <c r="AB2738" s="197"/>
      <c r="AD2738" s="197"/>
      <c r="AF2738" s="197"/>
      <c r="AH2738" s="197"/>
      <c r="AI2738" s="199"/>
      <c r="AK2738" s="234"/>
      <c r="AO2738" s="177"/>
      <c r="AP2738" s="201"/>
      <c r="AR2738" s="233"/>
    </row>
    <row r="2739" spans="4:44" s="181" customFormat="1">
      <c r="D2739" s="197"/>
      <c r="G2739" s="199"/>
      <c r="K2739" s="197"/>
      <c r="N2739" s="199"/>
      <c r="P2739" s="207"/>
      <c r="S2739" s="207"/>
      <c r="U2739" s="236"/>
      <c r="Z2739" s="197"/>
      <c r="AB2739" s="197"/>
      <c r="AD2739" s="197"/>
      <c r="AF2739" s="197"/>
      <c r="AH2739" s="197"/>
      <c r="AI2739" s="199"/>
      <c r="AK2739" s="234"/>
      <c r="AO2739" s="177"/>
      <c r="AP2739" s="201"/>
      <c r="AR2739" s="233"/>
    </row>
    <row r="2740" spans="4:44" s="181" customFormat="1">
      <c r="D2740" s="197"/>
      <c r="G2740" s="199"/>
      <c r="K2740" s="197"/>
      <c r="N2740" s="199"/>
      <c r="P2740" s="207"/>
      <c r="S2740" s="207"/>
      <c r="U2740" s="236"/>
      <c r="Z2740" s="197"/>
      <c r="AB2740" s="197"/>
      <c r="AD2740" s="197"/>
      <c r="AF2740" s="197"/>
      <c r="AH2740" s="197"/>
      <c r="AI2740" s="199"/>
      <c r="AK2740" s="234"/>
      <c r="AO2740" s="177"/>
      <c r="AP2740" s="201"/>
      <c r="AR2740" s="233"/>
    </row>
    <row r="2741" spans="4:44" s="181" customFormat="1">
      <c r="D2741" s="197"/>
      <c r="G2741" s="199"/>
      <c r="K2741" s="197"/>
      <c r="N2741" s="199"/>
      <c r="P2741" s="207"/>
      <c r="S2741" s="207"/>
      <c r="U2741" s="236"/>
      <c r="Z2741" s="197"/>
      <c r="AB2741" s="197"/>
      <c r="AD2741" s="197"/>
      <c r="AF2741" s="197"/>
      <c r="AH2741" s="197"/>
      <c r="AI2741" s="199"/>
      <c r="AK2741" s="234"/>
      <c r="AO2741" s="177"/>
      <c r="AP2741" s="201"/>
      <c r="AR2741" s="233"/>
    </row>
    <row r="2742" spans="4:44" s="181" customFormat="1">
      <c r="D2742" s="197"/>
      <c r="G2742" s="199"/>
      <c r="K2742" s="197"/>
      <c r="N2742" s="199"/>
      <c r="P2742" s="207"/>
      <c r="S2742" s="207"/>
      <c r="U2742" s="236"/>
      <c r="Z2742" s="197"/>
      <c r="AB2742" s="197"/>
      <c r="AD2742" s="197"/>
      <c r="AF2742" s="197"/>
      <c r="AH2742" s="197"/>
      <c r="AI2742" s="199"/>
      <c r="AK2742" s="234"/>
      <c r="AO2742" s="177"/>
      <c r="AP2742" s="201"/>
      <c r="AR2742" s="233"/>
    </row>
    <row r="2743" spans="4:44" s="181" customFormat="1">
      <c r="D2743" s="197"/>
      <c r="G2743" s="199"/>
      <c r="K2743" s="197"/>
      <c r="N2743" s="199"/>
      <c r="P2743" s="207"/>
      <c r="S2743" s="207"/>
      <c r="U2743" s="236"/>
      <c r="Z2743" s="197"/>
      <c r="AB2743" s="197"/>
      <c r="AD2743" s="197"/>
      <c r="AF2743" s="197"/>
      <c r="AH2743" s="197"/>
      <c r="AI2743" s="199"/>
      <c r="AK2743" s="234"/>
      <c r="AO2743" s="177"/>
      <c r="AP2743" s="201"/>
      <c r="AR2743" s="233"/>
    </row>
    <row r="2744" spans="4:44" s="181" customFormat="1">
      <c r="D2744" s="197"/>
      <c r="G2744" s="199"/>
      <c r="K2744" s="197"/>
      <c r="N2744" s="199"/>
      <c r="P2744" s="207"/>
      <c r="S2744" s="207"/>
      <c r="U2744" s="236"/>
      <c r="Z2744" s="197"/>
      <c r="AB2744" s="197"/>
      <c r="AD2744" s="197"/>
      <c r="AF2744" s="197"/>
      <c r="AH2744" s="197"/>
      <c r="AI2744" s="199"/>
      <c r="AK2744" s="234"/>
      <c r="AO2744" s="177"/>
      <c r="AP2744" s="201"/>
      <c r="AR2744" s="233"/>
    </row>
    <row r="2745" spans="4:44" s="181" customFormat="1">
      <c r="D2745" s="197"/>
      <c r="G2745" s="199"/>
      <c r="K2745" s="197"/>
      <c r="N2745" s="199"/>
      <c r="P2745" s="207"/>
      <c r="S2745" s="207"/>
      <c r="U2745" s="236"/>
      <c r="Z2745" s="197"/>
      <c r="AB2745" s="197"/>
      <c r="AD2745" s="197"/>
      <c r="AF2745" s="197"/>
      <c r="AH2745" s="197"/>
      <c r="AI2745" s="199"/>
      <c r="AK2745" s="234"/>
      <c r="AO2745" s="177"/>
      <c r="AP2745" s="201"/>
      <c r="AR2745" s="233"/>
    </row>
    <row r="2746" spans="4:44" s="181" customFormat="1">
      <c r="D2746" s="197"/>
      <c r="G2746" s="199"/>
      <c r="K2746" s="197"/>
      <c r="N2746" s="199"/>
      <c r="P2746" s="207"/>
      <c r="S2746" s="207"/>
      <c r="U2746" s="236"/>
      <c r="Z2746" s="197"/>
      <c r="AB2746" s="197"/>
      <c r="AD2746" s="197"/>
      <c r="AF2746" s="197"/>
      <c r="AH2746" s="197"/>
      <c r="AI2746" s="199"/>
      <c r="AK2746" s="234"/>
      <c r="AO2746" s="177"/>
      <c r="AP2746" s="201"/>
      <c r="AR2746" s="233"/>
    </row>
    <row r="2747" spans="4:44" s="181" customFormat="1">
      <c r="D2747" s="197"/>
      <c r="G2747" s="199"/>
      <c r="K2747" s="197"/>
      <c r="N2747" s="199"/>
      <c r="P2747" s="207"/>
      <c r="S2747" s="207"/>
      <c r="U2747" s="236"/>
      <c r="Z2747" s="197"/>
      <c r="AB2747" s="197"/>
      <c r="AD2747" s="197"/>
      <c r="AF2747" s="197"/>
      <c r="AH2747" s="197"/>
      <c r="AI2747" s="199"/>
      <c r="AK2747" s="234"/>
      <c r="AO2747" s="177"/>
      <c r="AP2747" s="201"/>
      <c r="AR2747" s="233"/>
    </row>
    <row r="2748" spans="4:44" s="181" customFormat="1">
      <c r="D2748" s="197"/>
      <c r="G2748" s="199"/>
      <c r="K2748" s="197"/>
      <c r="N2748" s="199"/>
      <c r="P2748" s="207"/>
      <c r="S2748" s="207"/>
      <c r="U2748" s="236"/>
      <c r="Z2748" s="197"/>
      <c r="AB2748" s="197"/>
      <c r="AD2748" s="197"/>
      <c r="AF2748" s="197"/>
      <c r="AH2748" s="197"/>
      <c r="AI2748" s="199"/>
      <c r="AK2748" s="234"/>
      <c r="AO2748" s="177"/>
      <c r="AP2748" s="201"/>
      <c r="AR2748" s="233"/>
    </row>
    <row r="2749" spans="4:44" s="181" customFormat="1">
      <c r="D2749" s="197"/>
      <c r="G2749" s="199"/>
      <c r="K2749" s="197"/>
      <c r="N2749" s="199"/>
      <c r="P2749" s="207"/>
      <c r="S2749" s="207"/>
      <c r="U2749" s="236"/>
      <c r="Z2749" s="197"/>
      <c r="AB2749" s="197"/>
      <c r="AD2749" s="197"/>
      <c r="AF2749" s="197"/>
      <c r="AH2749" s="197"/>
      <c r="AI2749" s="199"/>
      <c r="AK2749" s="234"/>
      <c r="AO2749" s="177"/>
      <c r="AP2749" s="201"/>
      <c r="AR2749" s="233"/>
    </row>
    <row r="2750" spans="4:44" s="181" customFormat="1">
      <c r="D2750" s="197"/>
      <c r="G2750" s="199"/>
      <c r="K2750" s="197"/>
      <c r="N2750" s="199"/>
      <c r="P2750" s="207"/>
      <c r="S2750" s="207"/>
      <c r="U2750" s="236"/>
      <c r="Z2750" s="197"/>
      <c r="AB2750" s="197"/>
      <c r="AD2750" s="197"/>
      <c r="AF2750" s="197"/>
      <c r="AH2750" s="197"/>
      <c r="AI2750" s="199"/>
      <c r="AK2750" s="234"/>
      <c r="AO2750" s="177"/>
      <c r="AP2750" s="201"/>
      <c r="AR2750" s="233"/>
    </row>
    <row r="2751" spans="4:44" s="181" customFormat="1">
      <c r="D2751" s="197"/>
      <c r="G2751" s="199"/>
      <c r="K2751" s="197"/>
      <c r="N2751" s="199"/>
      <c r="P2751" s="207"/>
      <c r="S2751" s="207"/>
      <c r="U2751" s="236"/>
      <c r="Z2751" s="197"/>
      <c r="AB2751" s="197"/>
      <c r="AD2751" s="197"/>
      <c r="AF2751" s="197"/>
      <c r="AH2751" s="197"/>
      <c r="AI2751" s="199"/>
      <c r="AK2751" s="234"/>
      <c r="AO2751" s="177"/>
      <c r="AP2751" s="201"/>
      <c r="AR2751" s="233"/>
    </row>
    <row r="2752" spans="4:44" s="181" customFormat="1">
      <c r="D2752" s="197"/>
      <c r="G2752" s="199"/>
      <c r="K2752" s="197"/>
      <c r="N2752" s="199"/>
      <c r="P2752" s="207"/>
      <c r="S2752" s="207"/>
      <c r="U2752" s="236"/>
      <c r="Z2752" s="197"/>
      <c r="AB2752" s="197"/>
      <c r="AD2752" s="197"/>
      <c r="AF2752" s="197"/>
      <c r="AH2752" s="197"/>
      <c r="AI2752" s="199"/>
      <c r="AK2752" s="234"/>
      <c r="AO2752" s="177"/>
      <c r="AP2752" s="201"/>
      <c r="AR2752" s="233"/>
    </row>
    <row r="2753" spans="4:44" s="181" customFormat="1">
      <c r="D2753" s="197"/>
      <c r="G2753" s="199"/>
      <c r="K2753" s="197"/>
      <c r="N2753" s="199"/>
      <c r="P2753" s="207"/>
      <c r="S2753" s="207"/>
      <c r="U2753" s="236"/>
      <c r="Z2753" s="197"/>
      <c r="AB2753" s="197"/>
      <c r="AD2753" s="197"/>
      <c r="AF2753" s="197"/>
      <c r="AH2753" s="197"/>
      <c r="AI2753" s="199"/>
      <c r="AK2753" s="234"/>
      <c r="AO2753" s="177"/>
      <c r="AP2753" s="201"/>
      <c r="AR2753" s="233"/>
    </row>
    <row r="2754" spans="4:44" s="181" customFormat="1">
      <c r="D2754" s="197"/>
      <c r="G2754" s="199"/>
      <c r="K2754" s="197"/>
      <c r="N2754" s="199"/>
      <c r="P2754" s="207"/>
      <c r="S2754" s="207"/>
      <c r="U2754" s="236"/>
      <c r="Z2754" s="197"/>
      <c r="AB2754" s="197"/>
      <c r="AD2754" s="197"/>
      <c r="AF2754" s="197"/>
      <c r="AH2754" s="197"/>
      <c r="AI2754" s="199"/>
      <c r="AK2754" s="234"/>
      <c r="AO2754" s="177"/>
      <c r="AP2754" s="201"/>
      <c r="AR2754" s="233"/>
    </row>
    <row r="2755" spans="4:44" s="181" customFormat="1">
      <c r="D2755" s="197"/>
      <c r="G2755" s="199"/>
      <c r="K2755" s="197"/>
      <c r="N2755" s="199"/>
      <c r="P2755" s="207"/>
      <c r="S2755" s="207"/>
      <c r="U2755" s="236"/>
      <c r="Z2755" s="197"/>
      <c r="AB2755" s="197"/>
      <c r="AD2755" s="197"/>
      <c r="AF2755" s="197"/>
      <c r="AH2755" s="197"/>
      <c r="AI2755" s="199"/>
      <c r="AK2755" s="234"/>
      <c r="AO2755" s="177"/>
      <c r="AP2755" s="201"/>
      <c r="AR2755" s="233"/>
    </row>
    <row r="2756" spans="4:44" s="181" customFormat="1">
      <c r="D2756" s="197"/>
      <c r="G2756" s="199"/>
      <c r="K2756" s="197"/>
      <c r="N2756" s="199"/>
      <c r="P2756" s="207"/>
      <c r="S2756" s="207"/>
      <c r="U2756" s="236"/>
      <c r="Z2756" s="197"/>
      <c r="AB2756" s="197"/>
      <c r="AD2756" s="197"/>
      <c r="AF2756" s="197"/>
      <c r="AH2756" s="197"/>
      <c r="AI2756" s="199"/>
      <c r="AK2756" s="234"/>
      <c r="AO2756" s="177"/>
      <c r="AP2756" s="201"/>
      <c r="AR2756" s="233"/>
    </row>
    <row r="2757" spans="4:44" s="181" customFormat="1">
      <c r="D2757" s="197"/>
      <c r="G2757" s="199"/>
      <c r="K2757" s="197"/>
      <c r="N2757" s="199"/>
      <c r="P2757" s="207"/>
      <c r="S2757" s="207"/>
      <c r="U2757" s="236"/>
      <c r="Z2757" s="197"/>
      <c r="AB2757" s="197"/>
      <c r="AD2757" s="197"/>
      <c r="AF2757" s="197"/>
      <c r="AH2757" s="197"/>
      <c r="AI2757" s="199"/>
      <c r="AK2757" s="234"/>
      <c r="AO2757" s="177"/>
      <c r="AP2757" s="201"/>
      <c r="AR2757" s="233"/>
    </row>
    <row r="2758" spans="4:44" s="181" customFormat="1">
      <c r="D2758" s="197"/>
      <c r="G2758" s="199"/>
      <c r="K2758" s="197"/>
      <c r="N2758" s="199"/>
      <c r="P2758" s="207"/>
      <c r="S2758" s="207"/>
      <c r="U2758" s="236"/>
      <c r="Z2758" s="197"/>
      <c r="AB2758" s="197"/>
      <c r="AD2758" s="197"/>
      <c r="AF2758" s="197"/>
      <c r="AH2758" s="197"/>
      <c r="AI2758" s="199"/>
      <c r="AK2758" s="234"/>
      <c r="AO2758" s="177"/>
      <c r="AP2758" s="201"/>
      <c r="AR2758" s="233"/>
    </row>
    <row r="2759" spans="4:44" s="181" customFormat="1">
      <c r="D2759" s="197"/>
      <c r="G2759" s="199"/>
      <c r="K2759" s="197"/>
      <c r="N2759" s="199"/>
      <c r="P2759" s="207"/>
      <c r="S2759" s="207"/>
      <c r="U2759" s="236"/>
      <c r="Z2759" s="197"/>
      <c r="AB2759" s="197"/>
      <c r="AD2759" s="197"/>
      <c r="AF2759" s="197"/>
      <c r="AH2759" s="197"/>
      <c r="AI2759" s="199"/>
      <c r="AK2759" s="234"/>
      <c r="AO2759" s="177"/>
      <c r="AP2759" s="201"/>
      <c r="AR2759" s="233"/>
    </row>
    <row r="2760" spans="4:44" s="181" customFormat="1">
      <c r="D2760" s="197"/>
      <c r="G2760" s="199"/>
      <c r="K2760" s="197"/>
      <c r="N2760" s="199"/>
      <c r="P2760" s="207"/>
      <c r="S2760" s="207"/>
      <c r="U2760" s="236"/>
      <c r="Z2760" s="197"/>
      <c r="AB2760" s="197"/>
      <c r="AD2760" s="197"/>
      <c r="AF2760" s="197"/>
      <c r="AH2760" s="197"/>
      <c r="AI2760" s="199"/>
      <c r="AK2760" s="234"/>
      <c r="AO2760" s="177"/>
      <c r="AP2760" s="201"/>
      <c r="AR2760" s="233"/>
    </row>
    <row r="2761" spans="4:44" s="181" customFormat="1">
      <c r="D2761" s="197"/>
      <c r="G2761" s="199"/>
      <c r="K2761" s="197"/>
      <c r="N2761" s="199"/>
      <c r="P2761" s="207"/>
      <c r="S2761" s="207"/>
      <c r="U2761" s="236"/>
      <c r="Z2761" s="197"/>
      <c r="AB2761" s="197"/>
      <c r="AD2761" s="197"/>
      <c r="AF2761" s="197"/>
      <c r="AH2761" s="197"/>
      <c r="AI2761" s="199"/>
      <c r="AK2761" s="234"/>
      <c r="AO2761" s="177"/>
      <c r="AP2761" s="201"/>
      <c r="AR2761" s="233"/>
    </row>
    <row r="2762" spans="4:44" s="181" customFormat="1">
      <c r="D2762" s="197"/>
      <c r="G2762" s="199"/>
      <c r="K2762" s="197"/>
      <c r="N2762" s="199"/>
      <c r="P2762" s="207"/>
      <c r="S2762" s="207"/>
      <c r="U2762" s="236"/>
      <c r="Z2762" s="197"/>
      <c r="AB2762" s="197"/>
      <c r="AD2762" s="197"/>
      <c r="AF2762" s="197"/>
      <c r="AH2762" s="197"/>
      <c r="AI2762" s="199"/>
      <c r="AK2762" s="234"/>
      <c r="AO2762" s="177"/>
      <c r="AP2762" s="201"/>
      <c r="AR2762" s="233"/>
    </row>
    <row r="2763" spans="4:44" s="181" customFormat="1">
      <c r="D2763" s="197"/>
      <c r="G2763" s="199"/>
      <c r="K2763" s="197"/>
      <c r="N2763" s="199"/>
      <c r="P2763" s="207"/>
      <c r="S2763" s="207"/>
      <c r="U2763" s="236"/>
      <c r="Z2763" s="197"/>
      <c r="AB2763" s="197"/>
      <c r="AD2763" s="197"/>
      <c r="AF2763" s="197"/>
      <c r="AH2763" s="197"/>
      <c r="AI2763" s="199"/>
      <c r="AK2763" s="234"/>
      <c r="AO2763" s="177"/>
      <c r="AP2763" s="201"/>
      <c r="AR2763" s="233"/>
    </row>
    <row r="2764" spans="4:44" s="181" customFormat="1">
      <c r="D2764" s="197"/>
      <c r="G2764" s="199"/>
      <c r="K2764" s="197"/>
      <c r="N2764" s="199"/>
      <c r="P2764" s="207"/>
      <c r="S2764" s="207"/>
      <c r="U2764" s="236"/>
      <c r="Z2764" s="197"/>
      <c r="AB2764" s="197"/>
      <c r="AD2764" s="197"/>
      <c r="AF2764" s="197"/>
      <c r="AH2764" s="197"/>
      <c r="AI2764" s="199"/>
      <c r="AK2764" s="234"/>
      <c r="AO2764" s="177"/>
      <c r="AP2764" s="201"/>
      <c r="AR2764" s="233"/>
    </row>
    <row r="2765" spans="4:44" s="181" customFormat="1">
      <c r="D2765" s="197"/>
      <c r="G2765" s="199"/>
      <c r="K2765" s="197"/>
      <c r="N2765" s="199"/>
      <c r="P2765" s="207"/>
      <c r="S2765" s="207"/>
      <c r="U2765" s="236"/>
      <c r="Z2765" s="197"/>
      <c r="AB2765" s="197"/>
      <c r="AD2765" s="197"/>
      <c r="AF2765" s="197"/>
      <c r="AH2765" s="197"/>
      <c r="AI2765" s="199"/>
      <c r="AK2765" s="234"/>
      <c r="AO2765" s="177"/>
      <c r="AP2765" s="201"/>
      <c r="AR2765" s="233"/>
    </row>
    <row r="2766" spans="4:44" s="181" customFormat="1">
      <c r="D2766" s="197"/>
      <c r="G2766" s="199"/>
      <c r="K2766" s="197"/>
      <c r="N2766" s="199"/>
      <c r="P2766" s="207"/>
      <c r="S2766" s="207"/>
      <c r="U2766" s="236"/>
      <c r="Z2766" s="197"/>
      <c r="AB2766" s="197"/>
      <c r="AD2766" s="197"/>
      <c r="AF2766" s="197"/>
      <c r="AH2766" s="197"/>
      <c r="AI2766" s="199"/>
      <c r="AK2766" s="234"/>
      <c r="AO2766" s="177"/>
      <c r="AP2766" s="201"/>
      <c r="AR2766" s="233"/>
    </row>
    <row r="2767" spans="4:44" s="181" customFormat="1">
      <c r="D2767" s="197"/>
      <c r="G2767" s="199"/>
      <c r="K2767" s="197"/>
      <c r="N2767" s="199"/>
      <c r="P2767" s="207"/>
      <c r="S2767" s="207"/>
      <c r="U2767" s="236"/>
      <c r="Z2767" s="197"/>
      <c r="AB2767" s="197"/>
      <c r="AD2767" s="197"/>
      <c r="AF2767" s="197"/>
      <c r="AH2767" s="197"/>
      <c r="AI2767" s="199"/>
      <c r="AK2767" s="234"/>
      <c r="AO2767" s="177"/>
      <c r="AP2767" s="201"/>
      <c r="AR2767" s="233"/>
    </row>
    <row r="2768" spans="4:44" s="181" customFormat="1">
      <c r="D2768" s="197"/>
      <c r="G2768" s="199"/>
      <c r="K2768" s="197"/>
      <c r="N2768" s="199"/>
      <c r="P2768" s="207"/>
      <c r="S2768" s="207"/>
      <c r="U2768" s="236"/>
      <c r="Z2768" s="197"/>
      <c r="AB2768" s="197"/>
      <c r="AD2768" s="197"/>
      <c r="AF2768" s="197"/>
      <c r="AH2768" s="197"/>
      <c r="AI2768" s="199"/>
      <c r="AK2768" s="234"/>
      <c r="AO2768" s="177"/>
      <c r="AP2768" s="201"/>
      <c r="AR2768" s="233"/>
    </row>
    <row r="2769" spans="4:44" s="181" customFormat="1">
      <c r="D2769" s="197"/>
      <c r="G2769" s="199"/>
      <c r="K2769" s="197"/>
      <c r="N2769" s="199"/>
      <c r="P2769" s="207"/>
      <c r="S2769" s="207"/>
      <c r="U2769" s="236"/>
      <c r="Z2769" s="197"/>
      <c r="AB2769" s="197"/>
      <c r="AD2769" s="197"/>
      <c r="AF2769" s="197"/>
      <c r="AH2769" s="197"/>
      <c r="AI2769" s="199"/>
      <c r="AK2769" s="234"/>
      <c r="AO2769" s="177"/>
      <c r="AP2769" s="201"/>
      <c r="AR2769" s="233"/>
    </row>
    <row r="2770" spans="4:44" s="181" customFormat="1">
      <c r="D2770" s="197"/>
      <c r="G2770" s="199"/>
      <c r="K2770" s="197"/>
      <c r="N2770" s="199"/>
      <c r="P2770" s="207"/>
      <c r="S2770" s="207"/>
      <c r="U2770" s="236"/>
      <c r="Z2770" s="197"/>
      <c r="AB2770" s="197"/>
      <c r="AD2770" s="197"/>
      <c r="AF2770" s="197"/>
      <c r="AH2770" s="197"/>
      <c r="AI2770" s="199"/>
      <c r="AK2770" s="234"/>
      <c r="AO2770" s="177"/>
      <c r="AP2770" s="201"/>
      <c r="AR2770" s="233"/>
    </row>
    <row r="2771" spans="4:44" s="181" customFormat="1">
      <c r="D2771" s="197"/>
      <c r="G2771" s="199"/>
      <c r="K2771" s="197"/>
      <c r="N2771" s="199"/>
      <c r="P2771" s="207"/>
      <c r="S2771" s="207"/>
      <c r="U2771" s="236"/>
      <c r="Z2771" s="197"/>
      <c r="AB2771" s="197"/>
      <c r="AD2771" s="197"/>
      <c r="AF2771" s="197"/>
      <c r="AH2771" s="197"/>
      <c r="AI2771" s="199"/>
      <c r="AK2771" s="234"/>
      <c r="AO2771" s="177"/>
      <c r="AP2771" s="201"/>
      <c r="AR2771" s="233"/>
    </row>
    <row r="2772" spans="4:44" s="181" customFormat="1">
      <c r="D2772" s="197"/>
      <c r="G2772" s="199"/>
      <c r="K2772" s="197"/>
      <c r="N2772" s="199"/>
      <c r="P2772" s="207"/>
      <c r="S2772" s="207"/>
      <c r="U2772" s="236"/>
      <c r="Z2772" s="197"/>
      <c r="AB2772" s="197"/>
      <c r="AD2772" s="197"/>
      <c r="AF2772" s="197"/>
      <c r="AH2772" s="197"/>
      <c r="AI2772" s="199"/>
      <c r="AK2772" s="234"/>
      <c r="AO2772" s="177"/>
      <c r="AP2772" s="201"/>
      <c r="AR2772" s="233"/>
    </row>
    <row r="2773" spans="4:44" s="181" customFormat="1">
      <c r="D2773" s="197"/>
      <c r="G2773" s="199"/>
      <c r="K2773" s="197"/>
      <c r="N2773" s="199"/>
      <c r="P2773" s="207"/>
      <c r="S2773" s="207"/>
      <c r="U2773" s="236"/>
      <c r="Z2773" s="197"/>
      <c r="AB2773" s="197"/>
      <c r="AD2773" s="197"/>
      <c r="AF2773" s="197"/>
      <c r="AH2773" s="197"/>
      <c r="AI2773" s="199"/>
      <c r="AK2773" s="234"/>
      <c r="AO2773" s="177"/>
      <c r="AP2773" s="201"/>
      <c r="AR2773" s="233"/>
    </row>
    <row r="2774" spans="4:44" s="181" customFormat="1">
      <c r="D2774" s="197"/>
      <c r="G2774" s="199"/>
      <c r="K2774" s="197"/>
      <c r="N2774" s="199"/>
      <c r="P2774" s="207"/>
      <c r="S2774" s="207"/>
      <c r="U2774" s="236"/>
      <c r="Z2774" s="197"/>
      <c r="AB2774" s="197"/>
      <c r="AD2774" s="197"/>
      <c r="AF2774" s="197"/>
      <c r="AH2774" s="197"/>
      <c r="AI2774" s="199"/>
      <c r="AK2774" s="234"/>
      <c r="AO2774" s="177"/>
      <c r="AP2774" s="201"/>
      <c r="AR2774" s="233"/>
    </row>
    <row r="2775" spans="4:44" s="181" customFormat="1">
      <c r="D2775" s="197"/>
      <c r="G2775" s="199"/>
      <c r="K2775" s="197"/>
      <c r="N2775" s="199"/>
      <c r="P2775" s="207"/>
      <c r="S2775" s="207"/>
      <c r="U2775" s="236"/>
      <c r="Z2775" s="197"/>
      <c r="AB2775" s="197"/>
      <c r="AD2775" s="197"/>
      <c r="AF2775" s="197"/>
      <c r="AH2775" s="197"/>
      <c r="AI2775" s="199"/>
      <c r="AK2775" s="234"/>
      <c r="AO2775" s="177"/>
      <c r="AP2775" s="201"/>
      <c r="AR2775" s="233"/>
    </row>
    <row r="2776" spans="4:44" s="181" customFormat="1">
      <c r="D2776" s="197"/>
      <c r="G2776" s="199"/>
      <c r="K2776" s="197"/>
      <c r="N2776" s="199"/>
      <c r="P2776" s="207"/>
      <c r="S2776" s="207"/>
      <c r="U2776" s="236"/>
      <c r="Z2776" s="197"/>
      <c r="AB2776" s="197"/>
      <c r="AD2776" s="197"/>
      <c r="AF2776" s="197"/>
      <c r="AH2776" s="197"/>
      <c r="AI2776" s="199"/>
      <c r="AK2776" s="234"/>
      <c r="AO2776" s="177"/>
      <c r="AP2776" s="201"/>
      <c r="AR2776" s="233"/>
    </row>
    <row r="2777" spans="4:44" s="181" customFormat="1">
      <c r="D2777" s="197"/>
      <c r="G2777" s="199"/>
      <c r="K2777" s="197"/>
      <c r="N2777" s="199"/>
      <c r="P2777" s="207"/>
      <c r="S2777" s="207"/>
      <c r="U2777" s="236"/>
      <c r="Z2777" s="197"/>
      <c r="AB2777" s="197"/>
      <c r="AD2777" s="197"/>
      <c r="AF2777" s="197"/>
      <c r="AH2777" s="197"/>
      <c r="AI2777" s="199"/>
      <c r="AK2777" s="234"/>
      <c r="AO2777" s="177"/>
      <c r="AP2777" s="201"/>
      <c r="AR2777" s="233"/>
    </row>
    <row r="2778" spans="4:44" s="181" customFormat="1">
      <c r="D2778" s="197"/>
      <c r="G2778" s="199"/>
      <c r="K2778" s="197"/>
      <c r="N2778" s="199"/>
      <c r="P2778" s="207"/>
      <c r="S2778" s="207"/>
      <c r="U2778" s="236"/>
      <c r="Z2778" s="197"/>
      <c r="AB2778" s="197"/>
      <c r="AD2778" s="197"/>
      <c r="AF2778" s="197"/>
      <c r="AH2778" s="197"/>
      <c r="AI2778" s="199"/>
      <c r="AK2778" s="234"/>
      <c r="AO2778" s="177"/>
      <c r="AP2778" s="201"/>
      <c r="AR2778" s="233"/>
    </row>
    <row r="2779" spans="4:44" s="181" customFormat="1">
      <c r="D2779" s="197"/>
      <c r="G2779" s="199"/>
      <c r="K2779" s="197"/>
      <c r="N2779" s="199"/>
      <c r="P2779" s="207"/>
      <c r="S2779" s="207"/>
      <c r="U2779" s="236"/>
      <c r="Z2779" s="197"/>
      <c r="AB2779" s="197"/>
      <c r="AD2779" s="197"/>
      <c r="AF2779" s="197"/>
      <c r="AH2779" s="197"/>
      <c r="AI2779" s="199"/>
      <c r="AK2779" s="234"/>
      <c r="AO2779" s="177"/>
      <c r="AP2779" s="201"/>
      <c r="AR2779" s="233"/>
    </row>
    <row r="2780" spans="4:44" s="181" customFormat="1">
      <c r="D2780" s="197"/>
      <c r="G2780" s="199"/>
      <c r="K2780" s="197"/>
      <c r="N2780" s="199"/>
      <c r="P2780" s="207"/>
      <c r="S2780" s="207"/>
      <c r="U2780" s="236"/>
      <c r="Z2780" s="197"/>
      <c r="AB2780" s="197"/>
      <c r="AD2780" s="197"/>
      <c r="AF2780" s="197"/>
      <c r="AH2780" s="197"/>
      <c r="AI2780" s="199"/>
      <c r="AK2780" s="234"/>
      <c r="AO2780" s="177"/>
      <c r="AP2780" s="201"/>
      <c r="AR2780" s="233"/>
    </row>
    <row r="2781" spans="4:44" s="181" customFormat="1">
      <c r="D2781" s="197"/>
      <c r="G2781" s="199"/>
      <c r="K2781" s="197"/>
      <c r="N2781" s="199"/>
      <c r="P2781" s="207"/>
      <c r="S2781" s="207"/>
      <c r="U2781" s="236"/>
      <c r="Z2781" s="197"/>
      <c r="AB2781" s="197"/>
      <c r="AD2781" s="197"/>
      <c r="AF2781" s="197"/>
      <c r="AH2781" s="197"/>
      <c r="AI2781" s="199"/>
      <c r="AK2781" s="234"/>
      <c r="AO2781" s="177"/>
      <c r="AP2781" s="201"/>
      <c r="AR2781" s="233"/>
    </row>
    <row r="2782" spans="4:44" s="181" customFormat="1">
      <c r="D2782" s="197"/>
      <c r="G2782" s="199"/>
      <c r="K2782" s="197"/>
      <c r="N2782" s="199"/>
      <c r="P2782" s="207"/>
      <c r="S2782" s="207"/>
      <c r="U2782" s="236"/>
      <c r="Z2782" s="197"/>
      <c r="AB2782" s="197"/>
      <c r="AD2782" s="197"/>
      <c r="AF2782" s="197"/>
      <c r="AH2782" s="197"/>
      <c r="AI2782" s="199"/>
      <c r="AK2782" s="234"/>
      <c r="AO2782" s="177"/>
      <c r="AP2782" s="201"/>
      <c r="AR2782" s="233"/>
    </row>
    <row r="2783" spans="4:44" s="181" customFormat="1">
      <c r="D2783" s="197"/>
      <c r="G2783" s="199"/>
      <c r="K2783" s="197"/>
      <c r="N2783" s="199"/>
      <c r="P2783" s="207"/>
      <c r="S2783" s="207"/>
      <c r="U2783" s="236"/>
      <c r="Z2783" s="197"/>
      <c r="AB2783" s="197"/>
      <c r="AD2783" s="197"/>
      <c r="AF2783" s="197"/>
      <c r="AH2783" s="197"/>
      <c r="AI2783" s="199"/>
      <c r="AK2783" s="234"/>
      <c r="AO2783" s="177"/>
      <c r="AP2783" s="201"/>
      <c r="AR2783" s="233"/>
    </row>
    <row r="2784" spans="4:44" s="181" customFormat="1">
      <c r="D2784" s="197"/>
      <c r="G2784" s="199"/>
      <c r="K2784" s="197"/>
      <c r="N2784" s="199"/>
      <c r="P2784" s="207"/>
      <c r="S2784" s="207"/>
      <c r="U2784" s="236"/>
      <c r="Z2784" s="197"/>
      <c r="AB2784" s="197"/>
      <c r="AD2784" s="197"/>
      <c r="AF2784" s="197"/>
      <c r="AH2784" s="197"/>
      <c r="AI2784" s="199"/>
      <c r="AK2784" s="234"/>
      <c r="AO2784" s="177"/>
      <c r="AP2784" s="201"/>
      <c r="AR2784" s="233"/>
    </row>
    <row r="2785" spans="4:44" s="181" customFormat="1">
      <c r="D2785" s="197"/>
      <c r="G2785" s="199"/>
      <c r="K2785" s="197"/>
      <c r="N2785" s="199"/>
      <c r="P2785" s="207"/>
      <c r="S2785" s="207"/>
      <c r="U2785" s="236"/>
      <c r="Z2785" s="197"/>
      <c r="AB2785" s="197"/>
      <c r="AD2785" s="197"/>
      <c r="AF2785" s="197"/>
      <c r="AH2785" s="197"/>
      <c r="AI2785" s="199"/>
      <c r="AK2785" s="234"/>
      <c r="AO2785" s="177"/>
      <c r="AP2785" s="201"/>
      <c r="AR2785" s="233"/>
    </row>
    <row r="2786" spans="4:44" s="181" customFormat="1">
      <c r="D2786" s="197"/>
      <c r="G2786" s="199"/>
      <c r="K2786" s="197"/>
      <c r="N2786" s="199"/>
      <c r="P2786" s="207"/>
      <c r="S2786" s="207"/>
      <c r="U2786" s="236"/>
      <c r="Z2786" s="197"/>
      <c r="AB2786" s="197"/>
      <c r="AD2786" s="197"/>
      <c r="AF2786" s="197"/>
      <c r="AH2786" s="197"/>
      <c r="AI2786" s="199"/>
      <c r="AK2786" s="234"/>
      <c r="AO2786" s="177"/>
      <c r="AP2786" s="201"/>
      <c r="AR2786" s="233"/>
    </row>
    <row r="2787" spans="4:44" s="181" customFormat="1">
      <c r="D2787" s="197"/>
      <c r="G2787" s="199"/>
      <c r="K2787" s="197"/>
      <c r="N2787" s="199"/>
      <c r="P2787" s="207"/>
      <c r="S2787" s="207"/>
      <c r="U2787" s="236"/>
      <c r="Z2787" s="197"/>
      <c r="AB2787" s="197"/>
      <c r="AD2787" s="197"/>
      <c r="AF2787" s="197"/>
      <c r="AH2787" s="197"/>
      <c r="AI2787" s="199"/>
      <c r="AK2787" s="234"/>
      <c r="AO2787" s="177"/>
      <c r="AP2787" s="201"/>
      <c r="AR2787" s="233"/>
    </row>
    <row r="2788" spans="4:44" s="181" customFormat="1">
      <c r="D2788" s="197"/>
      <c r="G2788" s="199"/>
      <c r="K2788" s="197"/>
      <c r="N2788" s="199"/>
      <c r="P2788" s="207"/>
      <c r="S2788" s="207"/>
      <c r="U2788" s="236"/>
      <c r="Z2788" s="197"/>
      <c r="AB2788" s="197"/>
      <c r="AD2788" s="197"/>
      <c r="AF2788" s="197"/>
      <c r="AH2788" s="197"/>
      <c r="AI2788" s="199"/>
      <c r="AK2788" s="234"/>
      <c r="AO2788" s="177"/>
      <c r="AP2788" s="201"/>
      <c r="AR2788" s="233"/>
    </row>
    <row r="2789" spans="4:44" s="181" customFormat="1">
      <c r="D2789" s="197"/>
      <c r="G2789" s="199"/>
      <c r="K2789" s="197"/>
      <c r="N2789" s="199"/>
      <c r="P2789" s="207"/>
      <c r="S2789" s="207"/>
      <c r="U2789" s="236"/>
      <c r="Z2789" s="197"/>
      <c r="AB2789" s="197"/>
      <c r="AD2789" s="197"/>
      <c r="AF2789" s="197"/>
      <c r="AH2789" s="197"/>
      <c r="AI2789" s="199"/>
      <c r="AK2789" s="234"/>
      <c r="AO2789" s="177"/>
      <c r="AP2789" s="201"/>
      <c r="AR2789" s="233"/>
    </row>
    <row r="2790" spans="4:44" s="181" customFormat="1">
      <c r="D2790" s="197"/>
      <c r="G2790" s="199"/>
      <c r="K2790" s="197"/>
      <c r="N2790" s="199"/>
      <c r="P2790" s="207"/>
      <c r="S2790" s="207"/>
      <c r="U2790" s="236"/>
      <c r="Z2790" s="197"/>
      <c r="AB2790" s="197"/>
      <c r="AD2790" s="197"/>
      <c r="AF2790" s="197"/>
      <c r="AH2790" s="197"/>
      <c r="AI2790" s="199"/>
      <c r="AK2790" s="234"/>
      <c r="AO2790" s="177"/>
      <c r="AP2790" s="201"/>
      <c r="AR2790" s="233"/>
    </row>
    <row r="2791" spans="4:44" s="181" customFormat="1">
      <c r="D2791" s="197"/>
      <c r="G2791" s="199"/>
      <c r="K2791" s="197"/>
      <c r="N2791" s="199"/>
      <c r="P2791" s="207"/>
      <c r="S2791" s="207"/>
      <c r="U2791" s="236"/>
      <c r="Z2791" s="197"/>
      <c r="AB2791" s="197"/>
      <c r="AD2791" s="197"/>
      <c r="AF2791" s="197"/>
      <c r="AH2791" s="197"/>
      <c r="AI2791" s="199"/>
      <c r="AK2791" s="234"/>
      <c r="AO2791" s="177"/>
      <c r="AP2791" s="201"/>
      <c r="AR2791" s="233"/>
    </row>
    <row r="2792" spans="4:44" s="181" customFormat="1">
      <c r="D2792" s="197"/>
      <c r="G2792" s="199"/>
      <c r="K2792" s="197"/>
      <c r="N2792" s="199"/>
      <c r="P2792" s="207"/>
      <c r="S2792" s="207"/>
      <c r="U2792" s="236"/>
      <c r="Z2792" s="197"/>
      <c r="AB2792" s="197"/>
      <c r="AD2792" s="197"/>
      <c r="AF2792" s="197"/>
      <c r="AH2792" s="197"/>
      <c r="AI2792" s="199"/>
      <c r="AK2792" s="234"/>
      <c r="AO2792" s="177"/>
      <c r="AP2792" s="201"/>
      <c r="AR2792" s="233"/>
    </row>
    <row r="2793" spans="4:44" s="181" customFormat="1">
      <c r="D2793" s="197"/>
      <c r="G2793" s="199"/>
      <c r="K2793" s="197"/>
      <c r="N2793" s="199"/>
      <c r="P2793" s="207"/>
      <c r="S2793" s="207"/>
      <c r="U2793" s="236"/>
      <c r="Z2793" s="197"/>
      <c r="AB2793" s="197"/>
      <c r="AD2793" s="197"/>
      <c r="AF2793" s="197"/>
      <c r="AH2793" s="197"/>
      <c r="AI2793" s="199"/>
      <c r="AK2793" s="234"/>
      <c r="AO2793" s="177"/>
      <c r="AP2793" s="201"/>
      <c r="AR2793" s="233"/>
    </row>
    <row r="2794" spans="4:44" s="181" customFormat="1">
      <c r="D2794" s="197"/>
      <c r="G2794" s="199"/>
      <c r="K2794" s="197"/>
      <c r="N2794" s="199"/>
      <c r="P2794" s="207"/>
      <c r="S2794" s="207"/>
      <c r="U2794" s="236"/>
      <c r="Z2794" s="197"/>
      <c r="AB2794" s="197"/>
      <c r="AD2794" s="197"/>
      <c r="AF2794" s="197"/>
      <c r="AH2794" s="197"/>
      <c r="AI2794" s="199"/>
      <c r="AK2794" s="234"/>
      <c r="AO2794" s="177"/>
      <c r="AP2794" s="201"/>
      <c r="AR2794" s="233"/>
    </row>
    <row r="2795" spans="4:44" s="181" customFormat="1">
      <c r="D2795" s="197"/>
      <c r="G2795" s="199"/>
      <c r="K2795" s="197"/>
      <c r="N2795" s="199"/>
      <c r="P2795" s="207"/>
      <c r="S2795" s="207"/>
      <c r="U2795" s="236"/>
      <c r="Z2795" s="197"/>
      <c r="AB2795" s="197"/>
      <c r="AD2795" s="197"/>
      <c r="AF2795" s="197"/>
      <c r="AH2795" s="197"/>
      <c r="AI2795" s="199"/>
      <c r="AK2795" s="234"/>
      <c r="AO2795" s="177"/>
      <c r="AP2795" s="201"/>
      <c r="AR2795" s="233"/>
    </row>
    <row r="2796" spans="4:44" s="181" customFormat="1">
      <c r="D2796" s="197"/>
      <c r="G2796" s="199"/>
      <c r="K2796" s="197"/>
      <c r="N2796" s="199"/>
      <c r="P2796" s="207"/>
      <c r="S2796" s="207"/>
      <c r="U2796" s="236"/>
      <c r="Z2796" s="197"/>
      <c r="AB2796" s="197"/>
      <c r="AD2796" s="197"/>
      <c r="AF2796" s="197"/>
      <c r="AH2796" s="197"/>
      <c r="AI2796" s="199"/>
      <c r="AK2796" s="234"/>
      <c r="AO2796" s="177"/>
      <c r="AP2796" s="201"/>
      <c r="AR2796" s="233"/>
    </row>
    <row r="2797" spans="4:44" s="181" customFormat="1">
      <c r="D2797" s="197"/>
      <c r="G2797" s="199"/>
      <c r="K2797" s="197"/>
      <c r="N2797" s="199"/>
      <c r="P2797" s="207"/>
      <c r="S2797" s="207"/>
      <c r="U2797" s="236"/>
      <c r="Z2797" s="197"/>
      <c r="AB2797" s="197"/>
      <c r="AD2797" s="197"/>
      <c r="AF2797" s="197"/>
      <c r="AH2797" s="197"/>
      <c r="AI2797" s="199"/>
      <c r="AK2797" s="234"/>
      <c r="AO2797" s="177"/>
      <c r="AP2797" s="201"/>
      <c r="AR2797" s="233"/>
    </row>
    <row r="2798" spans="4:44" s="181" customFormat="1">
      <c r="D2798" s="197"/>
      <c r="G2798" s="199"/>
      <c r="K2798" s="197"/>
      <c r="N2798" s="199"/>
      <c r="P2798" s="207"/>
      <c r="S2798" s="207"/>
      <c r="U2798" s="236"/>
      <c r="Z2798" s="197"/>
      <c r="AB2798" s="197"/>
      <c r="AD2798" s="197"/>
      <c r="AF2798" s="197"/>
      <c r="AH2798" s="197"/>
      <c r="AI2798" s="199"/>
      <c r="AK2798" s="234"/>
      <c r="AO2798" s="177"/>
      <c r="AP2798" s="201"/>
      <c r="AR2798" s="233"/>
    </row>
    <row r="2799" spans="4:44" s="181" customFormat="1">
      <c r="D2799" s="197"/>
      <c r="G2799" s="199"/>
      <c r="K2799" s="197"/>
      <c r="N2799" s="199"/>
      <c r="P2799" s="207"/>
      <c r="S2799" s="207"/>
      <c r="U2799" s="236"/>
      <c r="Z2799" s="197"/>
      <c r="AB2799" s="197"/>
      <c r="AD2799" s="197"/>
      <c r="AF2799" s="197"/>
      <c r="AH2799" s="197"/>
      <c r="AI2799" s="199"/>
      <c r="AK2799" s="234"/>
      <c r="AO2799" s="177"/>
      <c r="AP2799" s="201"/>
      <c r="AR2799" s="233"/>
    </row>
    <row r="2800" spans="4:44" s="181" customFormat="1">
      <c r="D2800" s="197"/>
      <c r="G2800" s="199"/>
      <c r="K2800" s="197"/>
      <c r="N2800" s="199"/>
      <c r="P2800" s="207"/>
      <c r="S2800" s="207"/>
      <c r="U2800" s="236"/>
      <c r="Z2800" s="197"/>
      <c r="AB2800" s="197"/>
      <c r="AD2800" s="197"/>
      <c r="AF2800" s="197"/>
      <c r="AH2800" s="197"/>
      <c r="AI2800" s="199"/>
      <c r="AK2800" s="234"/>
      <c r="AO2800" s="177"/>
      <c r="AP2800" s="201"/>
      <c r="AR2800" s="233"/>
    </row>
    <row r="2801" spans="4:44" s="181" customFormat="1">
      <c r="D2801" s="197"/>
      <c r="G2801" s="199"/>
      <c r="K2801" s="197"/>
      <c r="N2801" s="199"/>
      <c r="P2801" s="207"/>
      <c r="S2801" s="207"/>
      <c r="U2801" s="236"/>
      <c r="Z2801" s="197"/>
      <c r="AB2801" s="197"/>
      <c r="AD2801" s="197"/>
      <c r="AF2801" s="197"/>
      <c r="AH2801" s="197"/>
      <c r="AI2801" s="199"/>
      <c r="AK2801" s="234"/>
      <c r="AO2801" s="177"/>
      <c r="AP2801" s="201"/>
      <c r="AR2801" s="233"/>
    </row>
    <row r="2802" spans="4:44" s="181" customFormat="1">
      <c r="D2802" s="197"/>
      <c r="G2802" s="199"/>
      <c r="K2802" s="197"/>
      <c r="N2802" s="199"/>
      <c r="P2802" s="207"/>
      <c r="S2802" s="207"/>
      <c r="U2802" s="236"/>
      <c r="Z2802" s="197"/>
      <c r="AB2802" s="197"/>
      <c r="AD2802" s="197"/>
      <c r="AF2802" s="197"/>
      <c r="AH2802" s="197"/>
      <c r="AI2802" s="199"/>
      <c r="AK2802" s="234"/>
      <c r="AO2802" s="177"/>
      <c r="AP2802" s="201"/>
      <c r="AR2802" s="233"/>
    </row>
    <row r="2803" spans="4:44" s="181" customFormat="1">
      <c r="D2803" s="197"/>
      <c r="G2803" s="199"/>
      <c r="K2803" s="197"/>
      <c r="N2803" s="199"/>
      <c r="P2803" s="207"/>
      <c r="S2803" s="207"/>
      <c r="U2803" s="236"/>
      <c r="Z2803" s="197"/>
      <c r="AB2803" s="197"/>
      <c r="AD2803" s="197"/>
      <c r="AF2803" s="197"/>
      <c r="AH2803" s="197"/>
      <c r="AI2803" s="199"/>
      <c r="AK2803" s="234"/>
      <c r="AO2803" s="177"/>
      <c r="AP2803" s="201"/>
      <c r="AR2803" s="233"/>
    </row>
    <row r="2804" spans="4:44" s="181" customFormat="1">
      <c r="D2804" s="197"/>
      <c r="G2804" s="199"/>
      <c r="K2804" s="197"/>
      <c r="N2804" s="199"/>
      <c r="P2804" s="207"/>
      <c r="S2804" s="207"/>
      <c r="U2804" s="236"/>
      <c r="Z2804" s="197"/>
      <c r="AB2804" s="197"/>
      <c r="AD2804" s="197"/>
      <c r="AF2804" s="197"/>
      <c r="AH2804" s="197"/>
      <c r="AI2804" s="199"/>
      <c r="AK2804" s="234"/>
      <c r="AO2804" s="177"/>
      <c r="AP2804" s="201"/>
      <c r="AR2804" s="233"/>
    </row>
    <row r="2805" spans="4:44" s="181" customFormat="1">
      <c r="D2805" s="197"/>
      <c r="G2805" s="199"/>
      <c r="K2805" s="197"/>
      <c r="N2805" s="199"/>
      <c r="P2805" s="207"/>
      <c r="S2805" s="207"/>
      <c r="U2805" s="236"/>
      <c r="Z2805" s="197"/>
      <c r="AB2805" s="197"/>
      <c r="AD2805" s="197"/>
      <c r="AF2805" s="197"/>
      <c r="AH2805" s="197"/>
      <c r="AI2805" s="199"/>
      <c r="AK2805" s="234"/>
      <c r="AO2805" s="177"/>
      <c r="AP2805" s="201"/>
      <c r="AR2805" s="233"/>
    </row>
    <row r="2806" spans="4:44" s="181" customFormat="1">
      <c r="D2806" s="197"/>
      <c r="G2806" s="199"/>
      <c r="K2806" s="197"/>
      <c r="N2806" s="199"/>
      <c r="P2806" s="207"/>
      <c r="S2806" s="207"/>
      <c r="U2806" s="236"/>
      <c r="Z2806" s="197"/>
      <c r="AB2806" s="197"/>
      <c r="AD2806" s="197"/>
      <c r="AF2806" s="197"/>
      <c r="AH2806" s="197"/>
      <c r="AI2806" s="199"/>
      <c r="AK2806" s="234"/>
      <c r="AO2806" s="177"/>
      <c r="AP2806" s="201"/>
      <c r="AR2806" s="233"/>
    </row>
    <row r="2807" spans="4:44" s="181" customFormat="1">
      <c r="D2807" s="197"/>
      <c r="G2807" s="199"/>
      <c r="K2807" s="197"/>
      <c r="N2807" s="199"/>
      <c r="P2807" s="207"/>
      <c r="S2807" s="207"/>
      <c r="U2807" s="236"/>
      <c r="Z2807" s="197"/>
      <c r="AB2807" s="197"/>
      <c r="AD2807" s="197"/>
      <c r="AF2807" s="197"/>
      <c r="AH2807" s="197"/>
      <c r="AI2807" s="199"/>
      <c r="AK2807" s="234"/>
      <c r="AO2807" s="177"/>
      <c r="AP2807" s="201"/>
      <c r="AR2807" s="233"/>
    </row>
    <row r="2808" spans="4:44" s="181" customFormat="1">
      <c r="D2808" s="197"/>
      <c r="G2808" s="199"/>
      <c r="K2808" s="197"/>
      <c r="N2808" s="199"/>
      <c r="P2808" s="207"/>
      <c r="S2808" s="207"/>
      <c r="U2808" s="236"/>
      <c r="Z2808" s="197"/>
      <c r="AB2808" s="197"/>
      <c r="AD2808" s="197"/>
      <c r="AF2808" s="197"/>
      <c r="AH2808" s="197"/>
      <c r="AI2808" s="199"/>
      <c r="AK2808" s="234"/>
      <c r="AO2808" s="177"/>
      <c r="AP2808" s="201"/>
      <c r="AR2808" s="233"/>
    </row>
    <row r="2809" spans="4:44" s="181" customFormat="1">
      <c r="D2809" s="197"/>
      <c r="G2809" s="199"/>
      <c r="K2809" s="197"/>
      <c r="N2809" s="199"/>
      <c r="P2809" s="207"/>
      <c r="S2809" s="207"/>
      <c r="U2809" s="236"/>
      <c r="Z2809" s="197"/>
      <c r="AB2809" s="197"/>
      <c r="AD2809" s="197"/>
      <c r="AF2809" s="197"/>
      <c r="AH2809" s="197"/>
      <c r="AI2809" s="199"/>
      <c r="AK2809" s="234"/>
      <c r="AO2809" s="177"/>
      <c r="AP2809" s="201"/>
      <c r="AR2809" s="233"/>
    </row>
    <row r="2810" spans="4:44" s="181" customFormat="1">
      <c r="D2810" s="197"/>
      <c r="G2810" s="199"/>
      <c r="K2810" s="197"/>
      <c r="N2810" s="199"/>
      <c r="P2810" s="207"/>
      <c r="S2810" s="207"/>
      <c r="U2810" s="236"/>
      <c r="Z2810" s="197"/>
      <c r="AB2810" s="197"/>
      <c r="AD2810" s="197"/>
      <c r="AF2810" s="197"/>
      <c r="AH2810" s="197"/>
      <c r="AI2810" s="199"/>
      <c r="AK2810" s="234"/>
      <c r="AO2810" s="177"/>
      <c r="AP2810" s="201"/>
      <c r="AR2810" s="233"/>
    </row>
    <row r="2811" spans="4:44" s="181" customFormat="1">
      <c r="D2811" s="197"/>
      <c r="G2811" s="199"/>
      <c r="K2811" s="197"/>
      <c r="N2811" s="199"/>
      <c r="P2811" s="207"/>
      <c r="S2811" s="207"/>
      <c r="U2811" s="236"/>
      <c r="Z2811" s="197"/>
      <c r="AB2811" s="197"/>
      <c r="AD2811" s="197"/>
      <c r="AF2811" s="197"/>
      <c r="AH2811" s="197"/>
      <c r="AI2811" s="199"/>
      <c r="AK2811" s="234"/>
      <c r="AO2811" s="177"/>
      <c r="AP2811" s="201"/>
      <c r="AR2811" s="233"/>
    </row>
    <row r="2812" spans="4:44" s="181" customFormat="1">
      <c r="D2812" s="197"/>
      <c r="G2812" s="199"/>
      <c r="K2812" s="197"/>
      <c r="N2812" s="199"/>
      <c r="P2812" s="207"/>
      <c r="S2812" s="207"/>
      <c r="U2812" s="236"/>
      <c r="Z2812" s="197"/>
      <c r="AB2812" s="197"/>
      <c r="AD2812" s="197"/>
      <c r="AF2812" s="197"/>
      <c r="AH2812" s="197"/>
      <c r="AI2812" s="199"/>
      <c r="AK2812" s="234"/>
      <c r="AO2812" s="177"/>
      <c r="AP2812" s="201"/>
      <c r="AR2812" s="233"/>
    </row>
    <row r="2813" spans="4:44" s="181" customFormat="1">
      <c r="D2813" s="197"/>
      <c r="G2813" s="199"/>
      <c r="K2813" s="197"/>
      <c r="N2813" s="199"/>
      <c r="P2813" s="207"/>
      <c r="S2813" s="207"/>
      <c r="U2813" s="236"/>
      <c r="Z2813" s="197"/>
      <c r="AB2813" s="197"/>
      <c r="AD2813" s="197"/>
      <c r="AF2813" s="197"/>
      <c r="AH2813" s="197"/>
      <c r="AI2813" s="199"/>
      <c r="AK2813" s="234"/>
      <c r="AO2813" s="177"/>
      <c r="AP2813" s="201"/>
      <c r="AR2813" s="233"/>
    </row>
    <row r="2814" spans="4:44" s="181" customFormat="1">
      <c r="D2814" s="197"/>
      <c r="G2814" s="199"/>
      <c r="K2814" s="197"/>
      <c r="N2814" s="199"/>
      <c r="P2814" s="207"/>
      <c r="S2814" s="207"/>
      <c r="U2814" s="236"/>
      <c r="Z2814" s="197"/>
      <c r="AB2814" s="197"/>
      <c r="AD2814" s="197"/>
      <c r="AF2814" s="197"/>
      <c r="AH2814" s="197"/>
      <c r="AI2814" s="199"/>
      <c r="AK2814" s="234"/>
      <c r="AO2814" s="177"/>
      <c r="AP2814" s="201"/>
      <c r="AR2814" s="233"/>
    </row>
    <row r="2815" spans="4:44" s="181" customFormat="1">
      <c r="D2815" s="197"/>
      <c r="G2815" s="199"/>
      <c r="K2815" s="197"/>
      <c r="N2815" s="199"/>
      <c r="P2815" s="207"/>
      <c r="S2815" s="207"/>
      <c r="U2815" s="236"/>
      <c r="Z2815" s="197"/>
      <c r="AB2815" s="197"/>
      <c r="AD2815" s="197"/>
      <c r="AF2815" s="197"/>
      <c r="AH2815" s="197"/>
      <c r="AI2815" s="199"/>
      <c r="AK2815" s="234"/>
      <c r="AO2815" s="177"/>
      <c r="AP2815" s="201"/>
      <c r="AR2815" s="233"/>
    </row>
    <row r="2816" spans="4:44" s="181" customFormat="1">
      <c r="D2816" s="197"/>
      <c r="G2816" s="199"/>
      <c r="K2816" s="197"/>
      <c r="N2816" s="199"/>
      <c r="P2816" s="207"/>
      <c r="S2816" s="207"/>
      <c r="U2816" s="236"/>
      <c r="Z2816" s="197"/>
      <c r="AB2816" s="197"/>
      <c r="AD2816" s="197"/>
      <c r="AF2816" s="197"/>
      <c r="AH2816" s="197"/>
      <c r="AI2816" s="199"/>
      <c r="AK2816" s="234"/>
      <c r="AO2816" s="177"/>
      <c r="AP2816" s="201"/>
      <c r="AR2816" s="233"/>
    </row>
    <row r="2817" spans="4:44" s="181" customFormat="1">
      <c r="D2817" s="197"/>
      <c r="G2817" s="199"/>
      <c r="K2817" s="197"/>
      <c r="N2817" s="199"/>
      <c r="P2817" s="207"/>
      <c r="S2817" s="207"/>
      <c r="U2817" s="236"/>
      <c r="Z2817" s="197"/>
      <c r="AB2817" s="197"/>
      <c r="AD2817" s="197"/>
      <c r="AF2817" s="197"/>
      <c r="AH2817" s="197"/>
      <c r="AI2817" s="199"/>
      <c r="AK2817" s="234"/>
      <c r="AO2817" s="177"/>
      <c r="AP2817" s="201"/>
      <c r="AR2817" s="233"/>
    </row>
    <row r="2818" spans="4:44" s="181" customFormat="1">
      <c r="D2818" s="197"/>
      <c r="G2818" s="199"/>
      <c r="K2818" s="197"/>
      <c r="N2818" s="199"/>
      <c r="P2818" s="207"/>
      <c r="S2818" s="207"/>
      <c r="U2818" s="236"/>
      <c r="Z2818" s="197"/>
      <c r="AB2818" s="197"/>
      <c r="AD2818" s="197"/>
      <c r="AF2818" s="197"/>
      <c r="AH2818" s="197"/>
      <c r="AI2818" s="199"/>
      <c r="AK2818" s="234"/>
      <c r="AO2818" s="177"/>
      <c r="AP2818" s="201"/>
      <c r="AR2818" s="233"/>
    </row>
    <row r="2819" spans="4:44" s="181" customFormat="1">
      <c r="D2819" s="197"/>
      <c r="G2819" s="199"/>
      <c r="K2819" s="197"/>
      <c r="N2819" s="199"/>
      <c r="P2819" s="207"/>
      <c r="S2819" s="207"/>
      <c r="U2819" s="236"/>
      <c r="Z2819" s="197"/>
      <c r="AB2819" s="197"/>
      <c r="AD2819" s="197"/>
      <c r="AF2819" s="197"/>
      <c r="AH2819" s="197"/>
      <c r="AI2819" s="199"/>
      <c r="AK2819" s="234"/>
      <c r="AO2819" s="177"/>
      <c r="AP2819" s="201"/>
      <c r="AR2819" s="233"/>
    </row>
    <row r="2820" spans="4:44" s="181" customFormat="1">
      <c r="D2820" s="197"/>
      <c r="G2820" s="199"/>
      <c r="K2820" s="197"/>
      <c r="N2820" s="199"/>
      <c r="P2820" s="207"/>
      <c r="S2820" s="207"/>
      <c r="U2820" s="236"/>
      <c r="Z2820" s="197"/>
      <c r="AB2820" s="197"/>
      <c r="AD2820" s="197"/>
      <c r="AF2820" s="197"/>
      <c r="AH2820" s="197"/>
      <c r="AI2820" s="199"/>
      <c r="AK2820" s="234"/>
      <c r="AO2820" s="177"/>
      <c r="AP2820" s="201"/>
      <c r="AR2820" s="233"/>
    </row>
    <row r="2821" spans="4:44" s="181" customFormat="1">
      <c r="D2821" s="197"/>
      <c r="G2821" s="199"/>
      <c r="K2821" s="197"/>
      <c r="N2821" s="199"/>
      <c r="P2821" s="207"/>
      <c r="S2821" s="207"/>
      <c r="U2821" s="236"/>
      <c r="Z2821" s="197"/>
      <c r="AB2821" s="197"/>
      <c r="AD2821" s="197"/>
      <c r="AF2821" s="197"/>
      <c r="AH2821" s="197"/>
      <c r="AI2821" s="199"/>
      <c r="AK2821" s="234"/>
      <c r="AO2821" s="177"/>
      <c r="AP2821" s="201"/>
      <c r="AR2821" s="233"/>
    </row>
    <row r="2822" spans="4:44" s="181" customFormat="1">
      <c r="D2822" s="197"/>
      <c r="G2822" s="199"/>
      <c r="K2822" s="197"/>
      <c r="N2822" s="199"/>
      <c r="P2822" s="207"/>
      <c r="S2822" s="207"/>
      <c r="U2822" s="236"/>
      <c r="Z2822" s="197"/>
      <c r="AB2822" s="197"/>
      <c r="AD2822" s="197"/>
      <c r="AF2822" s="197"/>
      <c r="AH2822" s="197"/>
      <c r="AI2822" s="199"/>
      <c r="AK2822" s="234"/>
      <c r="AO2822" s="177"/>
      <c r="AP2822" s="201"/>
      <c r="AR2822" s="233"/>
    </row>
    <row r="2823" spans="4:44" s="181" customFormat="1">
      <c r="D2823" s="197"/>
      <c r="G2823" s="199"/>
      <c r="K2823" s="197"/>
      <c r="N2823" s="199"/>
      <c r="P2823" s="207"/>
      <c r="S2823" s="207"/>
      <c r="U2823" s="236"/>
      <c r="Z2823" s="197"/>
      <c r="AB2823" s="197"/>
      <c r="AD2823" s="197"/>
      <c r="AF2823" s="197"/>
      <c r="AH2823" s="197"/>
      <c r="AI2823" s="199"/>
      <c r="AK2823" s="234"/>
      <c r="AO2823" s="177"/>
      <c r="AP2823" s="201"/>
      <c r="AR2823" s="233"/>
    </row>
    <row r="2824" spans="4:44" s="181" customFormat="1">
      <c r="D2824" s="197"/>
      <c r="G2824" s="199"/>
      <c r="K2824" s="197"/>
      <c r="N2824" s="199"/>
      <c r="P2824" s="207"/>
      <c r="S2824" s="207"/>
      <c r="U2824" s="236"/>
      <c r="Z2824" s="197"/>
      <c r="AB2824" s="197"/>
      <c r="AD2824" s="197"/>
      <c r="AF2824" s="197"/>
      <c r="AH2824" s="197"/>
      <c r="AI2824" s="199"/>
      <c r="AK2824" s="234"/>
      <c r="AO2824" s="177"/>
      <c r="AP2824" s="201"/>
      <c r="AR2824" s="233"/>
    </row>
    <row r="2825" spans="4:44" s="181" customFormat="1">
      <c r="D2825" s="197"/>
      <c r="G2825" s="199"/>
      <c r="K2825" s="197"/>
      <c r="N2825" s="199"/>
      <c r="P2825" s="207"/>
      <c r="S2825" s="207"/>
      <c r="U2825" s="236"/>
      <c r="Z2825" s="197"/>
      <c r="AB2825" s="197"/>
      <c r="AD2825" s="197"/>
      <c r="AF2825" s="197"/>
      <c r="AH2825" s="197"/>
      <c r="AI2825" s="199"/>
      <c r="AK2825" s="234"/>
      <c r="AO2825" s="177"/>
      <c r="AP2825" s="201"/>
      <c r="AR2825" s="233"/>
    </row>
    <row r="2826" spans="4:44" s="181" customFormat="1">
      <c r="D2826" s="197"/>
      <c r="G2826" s="199"/>
      <c r="K2826" s="197"/>
      <c r="N2826" s="199"/>
      <c r="P2826" s="207"/>
      <c r="S2826" s="207"/>
      <c r="U2826" s="236"/>
      <c r="Z2826" s="197"/>
      <c r="AB2826" s="197"/>
      <c r="AD2826" s="197"/>
      <c r="AF2826" s="197"/>
      <c r="AH2826" s="197"/>
      <c r="AI2826" s="199"/>
      <c r="AK2826" s="234"/>
      <c r="AO2826" s="177"/>
      <c r="AP2826" s="201"/>
      <c r="AR2826" s="233"/>
    </row>
    <row r="2827" spans="4:44" s="181" customFormat="1">
      <c r="D2827" s="197"/>
      <c r="G2827" s="199"/>
      <c r="K2827" s="197"/>
      <c r="N2827" s="199"/>
      <c r="P2827" s="207"/>
      <c r="S2827" s="207"/>
      <c r="U2827" s="236"/>
      <c r="Z2827" s="197"/>
      <c r="AB2827" s="197"/>
      <c r="AD2827" s="197"/>
      <c r="AF2827" s="197"/>
      <c r="AH2827" s="197"/>
      <c r="AI2827" s="199"/>
      <c r="AK2827" s="234"/>
      <c r="AO2827" s="177"/>
      <c r="AP2827" s="201"/>
      <c r="AR2827" s="233"/>
    </row>
    <row r="2828" spans="4:44" s="181" customFormat="1">
      <c r="D2828" s="197"/>
      <c r="G2828" s="199"/>
      <c r="K2828" s="197"/>
      <c r="N2828" s="199"/>
      <c r="P2828" s="207"/>
      <c r="S2828" s="207"/>
      <c r="U2828" s="236"/>
      <c r="Z2828" s="197"/>
      <c r="AB2828" s="197"/>
      <c r="AD2828" s="197"/>
      <c r="AF2828" s="197"/>
      <c r="AH2828" s="197"/>
      <c r="AI2828" s="199"/>
      <c r="AK2828" s="234"/>
      <c r="AO2828" s="177"/>
      <c r="AP2828" s="201"/>
      <c r="AR2828" s="233"/>
    </row>
    <row r="2829" spans="4:44" s="181" customFormat="1">
      <c r="D2829" s="197"/>
      <c r="G2829" s="199"/>
      <c r="K2829" s="197"/>
      <c r="N2829" s="199"/>
      <c r="P2829" s="207"/>
      <c r="S2829" s="207"/>
      <c r="U2829" s="236"/>
      <c r="Z2829" s="197"/>
      <c r="AB2829" s="197"/>
      <c r="AD2829" s="197"/>
      <c r="AF2829" s="197"/>
      <c r="AH2829" s="197"/>
      <c r="AI2829" s="199"/>
      <c r="AK2829" s="234"/>
      <c r="AO2829" s="177"/>
      <c r="AP2829" s="201"/>
      <c r="AR2829" s="233"/>
    </row>
    <row r="2830" spans="4:44" s="181" customFormat="1">
      <c r="D2830" s="197"/>
      <c r="G2830" s="199"/>
      <c r="K2830" s="197"/>
      <c r="N2830" s="199"/>
      <c r="P2830" s="207"/>
      <c r="S2830" s="207"/>
      <c r="U2830" s="236"/>
      <c r="Z2830" s="197"/>
      <c r="AB2830" s="197"/>
      <c r="AD2830" s="197"/>
      <c r="AF2830" s="197"/>
      <c r="AH2830" s="197"/>
      <c r="AI2830" s="199"/>
      <c r="AK2830" s="234"/>
      <c r="AO2830" s="177"/>
      <c r="AP2830" s="201"/>
      <c r="AR2830" s="233"/>
    </row>
    <row r="2831" spans="4:44" s="181" customFormat="1">
      <c r="D2831" s="197"/>
      <c r="G2831" s="199"/>
      <c r="K2831" s="197"/>
      <c r="N2831" s="199"/>
      <c r="P2831" s="207"/>
      <c r="S2831" s="207"/>
      <c r="U2831" s="236"/>
      <c r="Z2831" s="197"/>
      <c r="AB2831" s="197"/>
      <c r="AD2831" s="197"/>
      <c r="AF2831" s="197"/>
      <c r="AH2831" s="197"/>
      <c r="AI2831" s="199"/>
      <c r="AK2831" s="234"/>
      <c r="AO2831" s="177"/>
      <c r="AP2831" s="201"/>
      <c r="AR2831" s="233"/>
    </row>
    <row r="2832" spans="4:44" s="181" customFormat="1">
      <c r="D2832" s="197"/>
      <c r="G2832" s="199"/>
      <c r="K2832" s="197"/>
      <c r="N2832" s="199"/>
      <c r="P2832" s="207"/>
      <c r="S2832" s="207"/>
      <c r="U2832" s="236"/>
      <c r="Z2832" s="197"/>
      <c r="AB2832" s="197"/>
      <c r="AD2832" s="197"/>
      <c r="AF2832" s="197"/>
      <c r="AH2832" s="197"/>
      <c r="AI2832" s="199"/>
      <c r="AK2832" s="234"/>
      <c r="AO2832" s="177"/>
      <c r="AP2832" s="201"/>
      <c r="AR2832" s="233"/>
    </row>
    <row r="2833" spans="4:44" s="181" customFormat="1">
      <c r="D2833" s="197"/>
      <c r="G2833" s="199"/>
      <c r="K2833" s="197"/>
      <c r="N2833" s="199"/>
      <c r="P2833" s="207"/>
      <c r="S2833" s="207"/>
      <c r="U2833" s="236"/>
      <c r="Z2833" s="197"/>
      <c r="AB2833" s="197"/>
      <c r="AD2833" s="197"/>
      <c r="AF2833" s="197"/>
      <c r="AH2833" s="197"/>
      <c r="AI2833" s="199"/>
      <c r="AK2833" s="234"/>
      <c r="AO2833" s="177"/>
      <c r="AP2833" s="201"/>
      <c r="AR2833" s="233"/>
    </row>
    <row r="2834" spans="4:44" s="181" customFormat="1">
      <c r="D2834" s="197"/>
      <c r="G2834" s="199"/>
      <c r="K2834" s="197"/>
      <c r="N2834" s="199"/>
      <c r="P2834" s="207"/>
      <c r="S2834" s="207"/>
      <c r="U2834" s="236"/>
      <c r="Z2834" s="197"/>
      <c r="AB2834" s="197"/>
      <c r="AD2834" s="197"/>
      <c r="AF2834" s="197"/>
      <c r="AH2834" s="197"/>
      <c r="AI2834" s="199"/>
      <c r="AK2834" s="234"/>
      <c r="AO2834" s="177"/>
      <c r="AP2834" s="201"/>
      <c r="AR2834" s="233"/>
    </row>
    <row r="2835" spans="4:44" s="181" customFormat="1">
      <c r="D2835" s="197"/>
      <c r="G2835" s="199"/>
      <c r="K2835" s="197"/>
      <c r="N2835" s="199"/>
      <c r="P2835" s="207"/>
      <c r="S2835" s="207"/>
      <c r="U2835" s="236"/>
      <c r="Z2835" s="197"/>
      <c r="AB2835" s="197"/>
      <c r="AD2835" s="197"/>
      <c r="AF2835" s="197"/>
      <c r="AH2835" s="197"/>
      <c r="AI2835" s="199"/>
      <c r="AK2835" s="234"/>
      <c r="AO2835" s="177"/>
      <c r="AP2835" s="201"/>
      <c r="AR2835" s="233"/>
    </row>
    <row r="2836" spans="4:44" s="181" customFormat="1">
      <c r="D2836" s="197"/>
      <c r="G2836" s="199"/>
      <c r="K2836" s="197"/>
      <c r="N2836" s="199"/>
      <c r="P2836" s="207"/>
      <c r="S2836" s="207"/>
      <c r="U2836" s="236"/>
      <c r="Z2836" s="197"/>
      <c r="AB2836" s="197"/>
      <c r="AD2836" s="197"/>
      <c r="AF2836" s="197"/>
      <c r="AH2836" s="197"/>
      <c r="AI2836" s="199"/>
      <c r="AK2836" s="234"/>
      <c r="AO2836" s="177"/>
      <c r="AP2836" s="201"/>
      <c r="AR2836" s="233"/>
    </row>
    <row r="2837" spans="4:44" s="181" customFormat="1">
      <c r="D2837" s="197"/>
      <c r="G2837" s="199"/>
      <c r="K2837" s="197"/>
      <c r="N2837" s="199"/>
      <c r="P2837" s="207"/>
      <c r="S2837" s="207"/>
      <c r="U2837" s="236"/>
      <c r="Z2837" s="197"/>
      <c r="AB2837" s="197"/>
      <c r="AD2837" s="197"/>
      <c r="AF2837" s="197"/>
      <c r="AH2837" s="197"/>
      <c r="AI2837" s="199"/>
      <c r="AK2837" s="234"/>
      <c r="AO2837" s="177"/>
      <c r="AP2837" s="201"/>
      <c r="AR2837" s="233"/>
    </row>
    <row r="2838" spans="4:44" s="181" customFormat="1">
      <c r="D2838" s="197"/>
      <c r="G2838" s="199"/>
      <c r="K2838" s="197"/>
      <c r="N2838" s="199"/>
      <c r="P2838" s="207"/>
      <c r="S2838" s="207"/>
      <c r="U2838" s="236"/>
      <c r="Z2838" s="197"/>
      <c r="AB2838" s="197"/>
      <c r="AD2838" s="197"/>
      <c r="AF2838" s="197"/>
      <c r="AH2838" s="197"/>
      <c r="AI2838" s="199"/>
      <c r="AK2838" s="234"/>
      <c r="AO2838" s="177"/>
      <c r="AP2838" s="201"/>
      <c r="AR2838" s="233"/>
    </row>
    <row r="2839" spans="4:44" s="181" customFormat="1">
      <c r="D2839" s="197"/>
      <c r="G2839" s="199"/>
      <c r="K2839" s="197"/>
      <c r="N2839" s="199"/>
      <c r="P2839" s="207"/>
      <c r="S2839" s="207"/>
      <c r="U2839" s="236"/>
      <c r="Z2839" s="197"/>
      <c r="AB2839" s="197"/>
      <c r="AD2839" s="197"/>
      <c r="AF2839" s="197"/>
      <c r="AH2839" s="197"/>
      <c r="AI2839" s="199"/>
      <c r="AK2839" s="234"/>
      <c r="AO2839" s="177"/>
      <c r="AP2839" s="201"/>
      <c r="AR2839" s="233"/>
    </row>
    <row r="2840" spans="4:44" s="181" customFormat="1">
      <c r="D2840" s="197"/>
      <c r="G2840" s="199"/>
      <c r="K2840" s="197"/>
      <c r="N2840" s="199"/>
      <c r="P2840" s="207"/>
      <c r="S2840" s="207"/>
      <c r="U2840" s="236"/>
      <c r="Z2840" s="197"/>
      <c r="AB2840" s="197"/>
      <c r="AD2840" s="197"/>
      <c r="AF2840" s="197"/>
      <c r="AH2840" s="197"/>
      <c r="AI2840" s="199"/>
      <c r="AK2840" s="234"/>
      <c r="AO2840" s="177"/>
      <c r="AP2840" s="201"/>
      <c r="AR2840" s="233"/>
    </row>
    <row r="2841" spans="4:44" s="181" customFormat="1">
      <c r="D2841" s="197"/>
      <c r="G2841" s="199"/>
      <c r="K2841" s="197"/>
      <c r="N2841" s="199"/>
      <c r="P2841" s="207"/>
      <c r="S2841" s="207"/>
      <c r="U2841" s="236"/>
      <c r="Z2841" s="197"/>
      <c r="AB2841" s="197"/>
      <c r="AD2841" s="197"/>
      <c r="AF2841" s="197"/>
      <c r="AH2841" s="197"/>
      <c r="AI2841" s="199"/>
      <c r="AK2841" s="234"/>
      <c r="AO2841" s="177"/>
      <c r="AP2841" s="201"/>
      <c r="AR2841" s="233"/>
    </row>
    <row r="2842" spans="4:44" s="181" customFormat="1">
      <c r="D2842" s="197"/>
      <c r="G2842" s="199"/>
      <c r="K2842" s="197"/>
      <c r="N2842" s="199"/>
      <c r="P2842" s="207"/>
      <c r="S2842" s="207"/>
      <c r="U2842" s="236"/>
      <c r="Z2842" s="197"/>
      <c r="AB2842" s="197"/>
      <c r="AD2842" s="197"/>
      <c r="AF2842" s="197"/>
      <c r="AH2842" s="197"/>
      <c r="AI2842" s="199"/>
      <c r="AK2842" s="234"/>
      <c r="AO2842" s="177"/>
      <c r="AP2842" s="201"/>
      <c r="AR2842" s="233"/>
    </row>
    <row r="2843" spans="4:44" s="181" customFormat="1">
      <c r="D2843" s="197"/>
      <c r="G2843" s="199"/>
      <c r="K2843" s="197"/>
      <c r="N2843" s="199"/>
      <c r="P2843" s="207"/>
      <c r="S2843" s="207"/>
      <c r="U2843" s="236"/>
      <c r="Z2843" s="197"/>
      <c r="AB2843" s="197"/>
      <c r="AD2843" s="197"/>
      <c r="AF2843" s="197"/>
      <c r="AH2843" s="197"/>
      <c r="AI2843" s="199"/>
      <c r="AK2843" s="234"/>
      <c r="AO2843" s="177"/>
      <c r="AP2843" s="201"/>
      <c r="AR2843" s="233"/>
    </row>
    <row r="2844" spans="4:44" s="181" customFormat="1">
      <c r="D2844" s="197"/>
      <c r="G2844" s="199"/>
      <c r="K2844" s="197"/>
      <c r="N2844" s="199"/>
      <c r="P2844" s="207"/>
      <c r="S2844" s="207"/>
      <c r="U2844" s="236"/>
      <c r="Z2844" s="197"/>
      <c r="AB2844" s="197"/>
      <c r="AD2844" s="197"/>
      <c r="AF2844" s="197"/>
      <c r="AH2844" s="197"/>
      <c r="AI2844" s="199"/>
      <c r="AK2844" s="234"/>
      <c r="AO2844" s="177"/>
      <c r="AP2844" s="201"/>
      <c r="AR2844" s="233"/>
    </row>
    <row r="2845" spans="4:44" s="181" customFormat="1">
      <c r="D2845" s="197"/>
      <c r="G2845" s="199"/>
      <c r="K2845" s="197"/>
      <c r="N2845" s="199"/>
      <c r="P2845" s="207"/>
      <c r="S2845" s="207"/>
      <c r="U2845" s="236"/>
      <c r="Z2845" s="197"/>
      <c r="AB2845" s="197"/>
      <c r="AD2845" s="197"/>
      <c r="AF2845" s="197"/>
      <c r="AH2845" s="197"/>
      <c r="AI2845" s="199"/>
      <c r="AK2845" s="234"/>
      <c r="AO2845" s="177"/>
      <c r="AP2845" s="201"/>
      <c r="AR2845" s="233"/>
    </row>
    <row r="2846" spans="4:44" s="181" customFormat="1">
      <c r="D2846" s="197"/>
      <c r="G2846" s="199"/>
      <c r="K2846" s="197"/>
      <c r="N2846" s="199"/>
      <c r="P2846" s="207"/>
      <c r="S2846" s="207"/>
      <c r="U2846" s="236"/>
      <c r="Z2846" s="197"/>
      <c r="AB2846" s="197"/>
      <c r="AD2846" s="197"/>
      <c r="AF2846" s="197"/>
      <c r="AH2846" s="197"/>
      <c r="AI2846" s="199"/>
      <c r="AK2846" s="234"/>
      <c r="AO2846" s="177"/>
      <c r="AP2846" s="201"/>
      <c r="AR2846" s="233"/>
    </row>
    <row r="2847" spans="4:44" s="181" customFormat="1">
      <c r="D2847" s="197"/>
      <c r="G2847" s="199"/>
      <c r="K2847" s="197"/>
      <c r="N2847" s="199"/>
      <c r="P2847" s="207"/>
      <c r="S2847" s="207"/>
      <c r="U2847" s="236"/>
      <c r="Z2847" s="197"/>
      <c r="AB2847" s="197"/>
      <c r="AD2847" s="197"/>
      <c r="AF2847" s="197"/>
      <c r="AH2847" s="197"/>
      <c r="AI2847" s="199"/>
      <c r="AK2847" s="234"/>
      <c r="AO2847" s="177"/>
      <c r="AP2847" s="201"/>
      <c r="AR2847" s="233"/>
    </row>
    <row r="2848" spans="4:44" s="181" customFormat="1">
      <c r="D2848" s="197"/>
      <c r="G2848" s="199"/>
      <c r="K2848" s="197"/>
      <c r="N2848" s="199"/>
      <c r="P2848" s="207"/>
      <c r="S2848" s="207"/>
      <c r="U2848" s="236"/>
      <c r="Z2848" s="197"/>
      <c r="AB2848" s="197"/>
      <c r="AD2848" s="197"/>
      <c r="AF2848" s="197"/>
      <c r="AH2848" s="197"/>
      <c r="AI2848" s="199"/>
      <c r="AK2848" s="234"/>
      <c r="AO2848" s="177"/>
      <c r="AP2848" s="201"/>
      <c r="AR2848" s="233"/>
    </row>
    <row r="2849" spans="4:44" s="181" customFormat="1">
      <c r="D2849" s="197"/>
      <c r="G2849" s="199"/>
      <c r="K2849" s="197"/>
      <c r="N2849" s="199"/>
      <c r="P2849" s="207"/>
      <c r="S2849" s="207"/>
      <c r="U2849" s="236"/>
      <c r="Z2849" s="197"/>
      <c r="AB2849" s="197"/>
      <c r="AD2849" s="197"/>
      <c r="AF2849" s="197"/>
      <c r="AH2849" s="197"/>
      <c r="AI2849" s="199"/>
      <c r="AK2849" s="234"/>
      <c r="AO2849" s="177"/>
      <c r="AP2849" s="201"/>
      <c r="AR2849" s="233"/>
    </row>
    <row r="2850" spans="4:44" s="181" customFormat="1">
      <c r="D2850" s="197"/>
      <c r="G2850" s="199"/>
      <c r="K2850" s="197"/>
      <c r="N2850" s="199"/>
      <c r="P2850" s="207"/>
      <c r="S2850" s="207"/>
      <c r="U2850" s="236"/>
      <c r="Z2850" s="197"/>
      <c r="AB2850" s="197"/>
      <c r="AD2850" s="197"/>
      <c r="AF2850" s="197"/>
      <c r="AH2850" s="197"/>
      <c r="AI2850" s="199"/>
      <c r="AK2850" s="234"/>
      <c r="AO2850" s="177"/>
      <c r="AP2850" s="201"/>
      <c r="AR2850" s="233"/>
    </row>
    <row r="2851" spans="4:44" s="181" customFormat="1">
      <c r="D2851" s="197"/>
      <c r="G2851" s="199"/>
      <c r="K2851" s="197"/>
      <c r="N2851" s="199"/>
      <c r="P2851" s="207"/>
      <c r="S2851" s="207"/>
      <c r="U2851" s="236"/>
      <c r="Z2851" s="197"/>
      <c r="AB2851" s="197"/>
      <c r="AD2851" s="197"/>
      <c r="AF2851" s="197"/>
      <c r="AH2851" s="197"/>
      <c r="AI2851" s="199"/>
      <c r="AK2851" s="234"/>
      <c r="AO2851" s="177"/>
      <c r="AP2851" s="201"/>
      <c r="AR2851" s="233"/>
    </row>
    <row r="2852" spans="4:44" s="181" customFormat="1">
      <c r="D2852" s="197"/>
      <c r="G2852" s="199"/>
      <c r="K2852" s="197"/>
      <c r="N2852" s="199"/>
      <c r="P2852" s="207"/>
      <c r="S2852" s="207"/>
      <c r="U2852" s="236"/>
      <c r="Z2852" s="197"/>
      <c r="AB2852" s="197"/>
      <c r="AD2852" s="197"/>
      <c r="AF2852" s="197"/>
      <c r="AH2852" s="197"/>
      <c r="AI2852" s="199"/>
      <c r="AK2852" s="234"/>
      <c r="AO2852" s="177"/>
      <c r="AP2852" s="201"/>
      <c r="AR2852" s="233"/>
    </row>
    <row r="2853" spans="4:44" s="181" customFormat="1">
      <c r="D2853" s="197"/>
      <c r="G2853" s="199"/>
      <c r="K2853" s="197"/>
      <c r="N2853" s="199"/>
      <c r="P2853" s="207"/>
      <c r="S2853" s="207"/>
      <c r="U2853" s="236"/>
      <c r="Z2853" s="197"/>
      <c r="AB2853" s="197"/>
      <c r="AD2853" s="197"/>
      <c r="AF2853" s="197"/>
      <c r="AH2853" s="197"/>
      <c r="AI2853" s="199"/>
      <c r="AK2853" s="234"/>
      <c r="AO2853" s="177"/>
      <c r="AP2853" s="201"/>
      <c r="AR2853" s="233"/>
    </row>
    <row r="2854" spans="4:44" s="181" customFormat="1">
      <c r="D2854" s="197"/>
      <c r="G2854" s="199"/>
      <c r="K2854" s="197"/>
      <c r="N2854" s="199"/>
      <c r="P2854" s="207"/>
      <c r="S2854" s="207"/>
      <c r="U2854" s="236"/>
      <c r="Z2854" s="197"/>
      <c r="AB2854" s="197"/>
      <c r="AD2854" s="197"/>
      <c r="AF2854" s="197"/>
      <c r="AH2854" s="197"/>
      <c r="AI2854" s="199"/>
      <c r="AK2854" s="234"/>
      <c r="AO2854" s="177"/>
      <c r="AP2854" s="201"/>
      <c r="AR2854" s="233"/>
    </row>
    <row r="2855" spans="4:44" s="181" customFormat="1">
      <c r="D2855" s="197"/>
      <c r="G2855" s="199"/>
      <c r="K2855" s="197"/>
      <c r="N2855" s="199"/>
      <c r="P2855" s="207"/>
      <c r="S2855" s="207"/>
      <c r="U2855" s="236"/>
      <c r="Z2855" s="197"/>
      <c r="AB2855" s="197"/>
      <c r="AD2855" s="197"/>
      <c r="AF2855" s="197"/>
      <c r="AH2855" s="197"/>
      <c r="AI2855" s="199"/>
      <c r="AK2855" s="234"/>
      <c r="AO2855" s="177"/>
      <c r="AP2855" s="201"/>
      <c r="AR2855" s="233"/>
    </row>
    <row r="2856" spans="4:44" s="181" customFormat="1">
      <c r="D2856" s="197"/>
      <c r="G2856" s="199"/>
      <c r="K2856" s="197"/>
      <c r="N2856" s="199"/>
      <c r="P2856" s="207"/>
      <c r="S2856" s="207"/>
      <c r="U2856" s="236"/>
      <c r="Z2856" s="197"/>
      <c r="AB2856" s="197"/>
      <c r="AD2856" s="197"/>
      <c r="AF2856" s="197"/>
      <c r="AH2856" s="197"/>
      <c r="AI2856" s="199"/>
      <c r="AK2856" s="234"/>
      <c r="AO2856" s="177"/>
      <c r="AP2856" s="201"/>
      <c r="AR2856" s="233"/>
    </row>
    <row r="2857" spans="4:44" s="181" customFormat="1">
      <c r="D2857" s="197"/>
      <c r="G2857" s="199"/>
      <c r="K2857" s="197"/>
      <c r="N2857" s="199"/>
      <c r="P2857" s="207"/>
      <c r="S2857" s="207"/>
      <c r="U2857" s="236"/>
      <c r="Z2857" s="197"/>
      <c r="AB2857" s="197"/>
      <c r="AD2857" s="197"/>
      <c r="AF2857" s="197"/>
      <c r="AH2857" s="197"/>
      <c r="AI2857" s="199"/>
      <c r="AK2857" s="234"/>
      <c r="AO2857" s="177"/>
      <c r="AP2857" s="201"/>
      <c r="AR2857" s="233"/>
    </row>
    <row r="2858" spans="4:44" s="181" customFormat="1">
      <c r="D2858" s="197"/>
      <c r="G2858" s="199"/>
      <c r="K2858" s="197"/>
      <c r="N2858" s="199"/>
      <c r="P2858" s="207"/>
      <c r="S2858" s="207"/>
      <c r="U2858" s="236"/>
      <c r="Z2858" s="197"/>
      <c r="AB2858" s="197"/>
      <c r="AD2858" s="197"/>
      <c r="AF2858" s="197"/>
      <c r="AH2858" s="197"/>
      <c r="AI2858" s="199"/>
      <c r="AK2858" s="234"/>
      <c r="AO2858" s="177"/>
      <c r="AP2858" s="201"/>
      <c r="AR2858" s="233"/>
    </row>
    <row r="2859" spans="4:44" s="181" customFormat="1">
      <c r="D2859" s="197"/>
      <c r="G2859" s="199"/>
      <c r="K2859" s="197"/>
      <c r="N2859" s="199"/>
      <c r="P2859" s="207"/>
      <c r="S2859" s="207"/>
      <c r="U2859" s="236"/>
      <c r="Z2859" s="197"/>
      <c r="AB2859" s="197"/>
      <c r="AD2859" s="197"/>
      <c r="AF2859" s="197"/>
      <c r="AH2859" s="197"/>
      <c r="AI2859" s="199"/>
      <c r="AK2859" s="234"/>
      <c r="AO2859" s="177"/>
      <c r="AP2859" s="201"/>
      <c r="AR2859" s="233"/>
    </row>
    <row r="2860" spans="4:44" s="181" customFormat="1">
      <c r="D2860" s="197"/>
      <c r="G2860" s="199"/>
      <c r="K2860" s="197"/>
      <c r="N2860" s="199"/>
      <c r="P2860" s="207"/>
      <c r="S2860" s="207"/>
      <c r="U2860" s="236"/>
      <c r="Z2860" s="197"/>
      <c r="AB2860" s="197"/>
      <c r="AD2860" s="197"/>
      <c r="AF2860" s="197"/>
      <c r="AH2860" s="197"/>
      <c r="AI2860" s="199"/>
      <c r="AK2860" s="234"/>
      <c r="AO2860" s="177"/>
      <c r="AP2860" s="201"/>
      <c r="AR2860" s="233"/>
    </row>
    <row r="2861" spans="4:44" s="181" customFormat="1">
      <c r="D2861" s="197"/>
      <c r="G2861" s="199"/>
      <c r="K2861" s="197"/>
      <c r="N2861" s="199"/>
      <c r="P2861" s="207"/>
      <c r="S2861" s="207"/>
      <c r="U2861" s="236"/>
      <c r="Z2861" s="197"/>
      <c r="AB2861" s="197"/>
      <c r="AD2861" s="197"/>
      <c r="AF2861" s="197"/>
      <c r="AH2861" s="197"/>
      <c r="AI2861" s="199"/>
      <c r="AK2861" s="234"/>
      <c r="AO2861" s="177"/>
      <c r="AP2861" s="201"/>
      <c r="AR2861" s="233"/>
    </row>
    <row r="2862" spans="4:44" s="181" customFormat="1">
      <c r="D2862" s="197"/>
      <c r="G2862" s="199"/>
      <c r="K2862" s="197"/>
      <c r="N2862" s="199"/>
      <c r="P2862" s="207"/>
      <c r="S2862" s="207"/>
      <c r="U2862" s="236"/>
      <c r="Z2862" s="197"/>
      <c r="AB2862" s="197"/>
      <c r="AD2862" s="197"/>
      <c r="AF2862" s="197"/>
      <c r="AH2862" s="197"/>
      <c r="AI2862" s="199"/>
      <c r="AK2862" s="234"/>
      <c r="AO2862" s="177"/>
      <c r="AP2862" s="201"/>
      <c r="AR2862" s="233"/>
    </row>
    <row r="2863" spans="4:44" s="181" customFormat="1">
      <c r="D2863" s="197"/>
      <c r="G2863" s="199"/>
      <c r="K2863" s="197"/>
      <c r="N2863" s="199"/>
      <c r="P2863" s="207"/>
      <c r="S2863" s="207"/>
      <c r="U2863" s="236"/>
      <c r="Z2863" s="197"/>
      <c r="AB2863" s="197"/>
      <c r="AD2863" s="197"/>
      <c r="AF2863" s="197"/>
      <c r="AH2863" s="197"/>
      <c r="AI2863" s="199"/>
      <c r="AK2863" s="234"/>
      <c r="AO2863" s="177"/>
      <c r="AP2863" s="201"/>
      <c r="AR2863" s="233"/>
    </row>
    <row r="2864" spans="4:44" s="181" customFormat="1">
      <c r="D2864" s="197"/>
      <c r="G2864" s="199"/>
      <c r="K2864" s="197"/>
      <c r="N2864" s="199"/>
      <c r="P2864" s="207"/>
      <c r="S2864" s="207"/>
      <c r="U2864" s="236"/>
      <c r="Z2864" s="197"/>
      <c r="AB2864" s="197"/>
      <c r="AD2864" s="197"/>
      <c r="AF2864" s="197"/>
      <c r="AH2864" s="197"/>
      <c r="AI2864" s="199"/>
      <c r="AK2864" s="234"/>
      <c r="AO2864" s="177"/>
      <c r="AP2864" s="201"/>
      <c r="AR2864" s="233"/>
    </row>
    <row r="2865" spans="4:44" s="181" customFormat="1">
      <c r="D2865" s="197"/>
      <c r="G2865" s="199"/>
      <c r="K2865" s="197"/>
      <c r="N2865" s="199"/>
      <c r="P2865" s="207"/>
      <c r="S2865" s="207"/>
      <c r="U2865" s="236"/>
      <c r="Z2865" s="197"/>
      <c r="AB2865" s="197"/>
      <c r="AD2865" s="197"/>
      <c r="AF2865" s="197"/>
      <c r="AH2865" s="197"/>
      <c r="AI2865" s="199"/>
      <c r="AK2865" s="234"/>
      <c r="AO2865" s="177"/>
      <c r="AP2865" s="201"/>
      <c r="AR2865" s="233"/>
    </row>
    <row r="2866" spans="4:44" s="181" customFormat="1">
      <c r="D2866" s="197"/>
      <c r="G2866" s="199"/>
      <c r="K2866" s="197"/>
      <c r="N2866" s="199"/>
      <c r="P2866" s="207"/>
      <c r="S2866" s="207"/>
      <c r="U2866" s="236"/>
      <c r="Z2866" s="197"/>
      <c r="AB2866" s="197"/>
      <c r="AD2866" s="197"/>
      <c r="AF2866" s="197"/>
      <c r="AH2866" s="197"/>
      <c r="AI2866" s="199"/>
      <c r="AK2866" s="234"/>
      <c r="AO2866" s="177"/>
      <c r="AP2866" s="201"/>
      <c r="AR2866" s="233"/>
    </row>
    <row r="2867" spans="4:44" s="181" customFormat="1">
      <c r="D2867" s="197"/>
      <c r="G2867" s="199"/>
      <c r="K2867" s="197"/>
      <c r="N2867" s="199"/>
      <c r="P2867" s="207"/>
      <c r="S2867" s="207"/>
      <c r="U2867" s="236"/>
      <c r="Z2867" s="197"/>
      <c r="AB2867" s="197"/>
      <c r="AD2867" s="197"/>
      <c r="AF2867" s="197"/>
      <c r="AH2867" s="197"/>
      <c r="AI2867" s="199"/>
      <c r="AK2867" s="234"/>
      <c r="AO2867" s="177"/>
      <c r="AP2867" s="201"/>
      <c r="AR2867" s="233"/>
    </row>
    <row r="2868" spans="4:44" s="181" customFormat="1">
      <c r="D2868" s="197"/>
      <c r="G2868" s="199"/>
      <c r="K2868" s="197"/>
      <c r="N2868" s="199"/>
      <c r="P2868" s="207"/>
      <c r="S2868" s="207"/>
      <c r="U2868" s="236"/>
      <c r="Z2868" s="197"/>
      <c r="AB2868" s="197"/>
      <c r="AD2868" s="197"/>
      <c r="AF2868" s="197"/>
      <c r="AH2868" s="197"/>
      <c r="AI2868" s="199"/>
      <c r="AK2868" s="234"/>
      <c r="AO2868" s="177"/>
      <c r="AP2868" s="201"/>
      <c r="AR2868" s="233"/>
    </row>
    <row r="2869" spans="4:44" s="181" customFormat="1">
      <c r="D2869" s="197"/>
      <c r="G2869" s="199"/>
      <c r="K2869" s="197"/>
      <c r="N2869" s="199"/>
      <c r="P2869" s="207"/>
      <c r="S2869" s="207"/>
      <c r="U2869" s="236"/>
      <c r="Z2869" s="197"/>
      <c r="AB2869" s="197"/>
      <c r="AD2869" s="197"/>
      <c r="AF2869" s="197"/>
      <c r="AH2869" s="197"/>
      <c r="AI2869" s="199"/>
      <c r="AK2869" s="234"/>
      <c r="AO2869" s="177"/>
      <c r="AP2869" s="201"/>
      <c r="AR2869" s="233"/>
    </row>
    <row r="2870" spans="4:44" s="181" customFormat="1">
      <c r="D2870" s="197"/>
      <c r="G2870" s="199"/>
      <c r="K2870" s="197"/>
      <c r="N2870" s="199"/>
      <c r="P2870" s="207"/>
      <c r="S2870" s="207"/>
      <c r="U2870" s="236"/>
      <c r="Z2870" s="197"/>
      <c r="AB2870" s="197"/>
      <c r="AD2870" s="197"/>
      <c r="AF2870" s="197"/>
      <c r="AH2870" s="197"/>
      <c r="AI2870" s="199"/>
      <c r="AK2870" s="234"/>
      <c r="AO2870" s="177"/>
      <c r="AP2870" s="201"/>
      <c r="AR2870" s="233"/>
    </row>
    <row r="2871" spans="4:44" s="181" customFormat="1">
      <c r="D2871" s="197"/>
      <c r="G2871" s="199"/>
      <c r="K2871" s="197"/>
      <c r="N2871" s="199"/>
      <c r="P2871" s="207"/>
      <c r="S2871" s="207"/>
      <c r="U2871" s="236"/>
      <c r="Z2871" s="197"/>
      <c r="AB2871" s="197"/>
      <c r="AD2871" s="197"/>
      <c r="AF2871" s="197"/>
      <c r="AH2871" s="197"/>
      <c r="AI2871" s="199"/>
      <c r="AK2871" s="234"/>
      <c r="AO2871" s="177"/>
      <c r="AP2871" s="201"/>
      <c r="AR2871" s="233"/>
    </row>
    <row r="2872" spans="4:44" s="181" customFormat="1">
      <c r="D2872" s="197"/>
      <c r="G2872" s="199"/>
      <c r="K2872" s="197"/>
      <c r="N2872" s="199"/>
      <c r="P2872" s="207"/>
      <c r="S2872" s="207"/>
      <c r="U2872" s="236"/>
      <c r="Z2872" s="197"/>
      <c r="AB2872" s="197"/>
      <c r="AD2872" s="197"/>
      <c r="AF2872" s="197"/>
      <c r="AH2872" s="197"/>
      <c r="AI2872" s="199"/>
      <c r="AK2872" s="234"/>
      <c r="AO2872" s="177"/>
      <c r="AP2872" s="201"/>
      <c r="AR2872" s="233"/>
    </row>
    <row r="2873" spans="4:44" s="181" customFormat="1">
      <c r="D2873" s="197"/>
      <c r="G2873" s="199"/>
      <c r="K2873" s="197"/>
      <c r="N2873" s="199"/>
      <c r="P2873" s="207"/>
      <c r="S2873" s="207"/>
      <c r="U2873" s="236"/>
      <c r="Z2873" s="197"/>
      <c r="AB2873" s="197"/>
      <c r="AD2873" s="197"/>
      <c r="AF2873" s="197"/>
      <c r="AH2873" s="197"/>
      <c r="AI2873" s="199"/>
      <c r="AK2873" s="234"/>
      <c r="AO2873" s="177"/>
      <c r="AP2873" s="201"/>
      <c r="AR2873" s="233"/>
    </row>
    <row r="2874" spans="4:44" s="181" customFormat="1">
      <c r="D2874" s="197"/>
      <c r="G2874" s="199"/>
      <c r="K2874" s="197"/>
      <c r="N2874" s="199"/>
      <c r="P2874" s="207"/>
      <c r="S2874" s="207"/>
      <c r="U2874" s="236"/>
      <c r="Z2874" s="197"/>
      <c r="AB2874" s="197"/>
      <c r="AD2874" s="197"/>
      <c r="AF2874" s="197"/>
      <c r="AH2874" s="197"/>
      <c r="AI2874" s="199"/>
      <c r="AK2874" s="234"/>
      <c r="AO2874" s="177"/>
      <c r="AP2874" s="201"/>
      <c r="AR2874" s="233"/>
    </row>
    <row r="2875" spans="4:44" s="181" customFormat="1">
      <c r="D2875" s="197"/>
      <c r="G2875" s="199"/>
      <c r="K2875" s="197"/>
      <c r="N2875" s="199"/>
      <c r="P2875" s="207"/>
      <c r="S2875" s="207"/>
      <c r="U2875" s="236"/>
      <c r="Z2875" s="197"/>
      <c r="AB2875" s="197"/>
      <c r="AD2875" s="197"/>
      <c r="AF2875" s="197"/>
      <c r="AH2875" s="197"/>
      <c r="AI2875" s="199"/>
      <c r="AK2875" s="234"/>
      <c r="AO2875" s="177"/>
      <c r="AP2875" s="201"/>
      <c r="AR2875" s="233"/>
    </row>
    <row r="2876" spans="4:44" s="181" customFormat="1">
      <c r="D2876" s="197"/>
      <c r="G2876" s="199"/>
      <c r="K2876" s="197"/>
      <c r="N2876" s="199"/>
      <c r="P2876" s="207"/>
      <c r="S2876" s="207"/>
      <c r="U2876" s="236"/>
      <c r="Z2876" s="197"/>
      <c r="AB2876" s="197"/>
      <c r="AD2876" s="197"/>
      <c r="AF2876" s="197"/>
      <c r="AH2876" s="197"/>
      <c r="AI2876" s="199"/>
      <c r="AK2876" s="234"/>
      <c r="AO2876" s="177"/>
      <c r="AP2876" s="201"/>
      <c r="AR2876" s="233"/>
    </row>
    <row r="2877" spans="4:44" s="181" customFormat="1">
      <c r="D2877" s="197"/>
      <c r="G2877" s="199"/>
      <c r="K2877" s="197"/>
      <c r="N2877" s="199"/>
      <c r="P2877" s="207"/>
      <c r="S2877" s="207"/>
      <c r="U2877" s="236"/>
      <c r="Z2877" s="197"/>
      <c r="AB2877" s="197"/>
      <c r="AD2877" s="197"/>
      <c r="AF2877" s="197"/>
      <c r="AH2877" s="197"/>
      <c r="AI2877" s="199"/>
      <c r="AK2877" s="234"/>
      <c r="AO2877" s="177"/>
      <c r="AP2877" s="201"/>
      <c r="AR2877" s="233"/>
    </row>
    <row r="2878" spans="4:44" s="181" customFormat="1">
      <c r="D2878" s="197"/>
      <c r="G2878" s="199"/>
      <c r="K2878" s="197"/>
      <c r="N2878" s="199"/>
      <c r="P2878" s="207"/>
      <c r="S2878" s="207"/>
      <c r="U2878" s="236"/>
      <c r="Z2878" s="197"/>
      <c r="AB2878" s="197"/>
      <c r="AD2878" s="197"/>
      <c r="AF2878" s="197"/>
      <c r="AH2878" s="197"/>
      <c r="AI2878" s="199"/>
      <c r="AK2878" s="234"/>
      <c r="AO2878" s="177"/>
      <c r="AP2878" s="201"/>
      <c r="AR2878" s="233"/>
    </row>
    <row r="2879" spans="4:44" s="181" customFormat="1">
      <c r="D2879" s="197"/>
      <c r="G2879" s="199"/>
      <c r="K2879" s="197"/>
      <c r="N2879" s="199"/>
      <c r="P2879" s="207"/>
      <c r="S2879" s="207"/>
      <c r="U2879" s="236"/>
      <c r="Z2879" s="197"/>
      <c r="AB2879" s="197"/>
      <c r="AD2879" s="197"/>
      <c r="AF2879" s="197"/>
      <c r="AH2879" s="197"/>
      <c r="AI2879" s="199"/>
      <c r="AK2879" s="234"/>
      <c r="AO2879" s="177"/>
      <c r="AP2879" s="201"/>
      <c r="AR2879" s="233"/>
    </row>
    <row r="2880" spans="4:44" s="181" customFormat="1">
      <c r="D2880" s="197"/>
      <c r="G2880" s="199"/>
      <c r="K2880" s="197"/>
      <c r="N2880" s="199"/>
      <c r="P2880" s="207"/>
      <c r="S2880" s="207"/>
      <c r="U2880" s="236"/>
      <c r="Z2880" s="197"/>
      <c r="AB2880" s="197"/>
      <c r="AD2880" s="197"/>
      <c r="AF2880" s="197"/>
      <c r="AH2880" s="197"/>
      <c r="AI2880" s="199"/>
      <c r="AK2880" s="234"/>
      <c r="AO2880" s="177"/>
      <c r="AP2880" s="201"/>
      <c r="AR2880" s="233"/>
    </row>
    <row r="2881" spans="4:44" s="181" customFormat="1">
      <c r="D2881" s="197"/>
      <c r="G2881" s="199"/>
      <c r="K2881" s="197"/>
      <c r="N2881" s="199"/>
      <c r="P2881" s="207"/>
      <c r="S2881" s="207"/>
      <c r="U2881" s="236"/>
      <c r="Z2881" s="197"/>
      <c r="AB2881" s="197"/>
      <c r="AD2881" s="197"/>
      <c r="AF2881" s="197"/>
      <c r="AH2881" s="197"/>
      <c r="AI2881" s="199"/>
      <c r="AK2881" s="234"/>
      <c r="AO2881" s="177"/>
      <c r="AP2881" s="201"/>
      <c r="AR2881" s="233"/>
    </row>
    <row r="2882" spans="4:44" s="181" customFormat="1">
      <c r="D2882" s="197"/>
      <c r="G2882" s="199"/>
      <c r="K2882" s="197"/>
      <c r="N2882" s="199"/>
      <c r="P2882" s="207"/>
      <c r="S2882" s="207"/>
      <c r="U2882" s="236"/>
      <c r="Z2882" s="197"/>
      <c r="AB2882" s="197"/>
      <c r="AD2882" s="197"/>
      <c r="AF2882" s="197"/>
      <c r="AH2882" s="197"/>
      <c r="AI2882" s="199"/>
      <c r="AK2882" s="234"/>
      <c r="AO2882" s="177"/>
      <c r="AP2882" s="201"/>
      <c r="AR2882" s="233"/>
    </row>
    <row r="2883" spans="4:44" s="181" customFormat="1">
      <c r="D2883" s="197"/>
      <c r="G2883" s="199"/>
      <c r="K2883" s="197"/>
      <c r="N2883" s="199"/>
      <c r="P2883" s="207"/>
      <c r="S2883" s="207"/>
      <c r="U2883" s="236"/>
      <c r="Z2883" s="197"/>
      <c r="AB2883" s="197"/>
      <c r="AD2883" s="197"/>
      <c r="AF2883" s="197"/>
      <c r="AH2883" s="197"/>
      <c r="AI2883" s="199"/>
      <c r="AK2883" s="234"/>
      <c r="AO2883" s="177"/>
      <c r="AP2883" s="201"/>
      <c r="AR2883" s="233"/>
    </row>
    <row r="2884" spans="4:44" s="181" customFormat="1">
      <c r="D2884" s="197"/>
      <c r="G2884" s="199"/>
      <c r="K2884" s="197"/>
      <c r="N2884" s="199"/>
      <c r="P2884" s="207"/>
      <c r="S2884" s="207"/>
      <c r="U2884" s="236"/>
      <c r="Z2884" s="197"/>
      <c r="AB2884" s="197"/>
      <c r="AD2884" s="197"/>
      <c r="AF2884" s="197"/>
      <c r="AH2884" s="197"/>
      <c r="AI2884" s="199"/>
      <c r="AK2884" s="234"/>
      <c r="AO2884" s="177"/>
      <c r="AP2884" s="201"/>
      <c r="AR2884" s="233"/>
    </row>
    <row r="2885" spans="4:44" s="181" customFormat="1">
      <c r="D2885" s="197"/>
      <c r="G2885" s="199"/>
      <c r="K2885" s="197"/>
      <c r="N2885" s="199"/>
      <c r="P2885" s="207"/>
      <c r="S2885" s="207"/>
      <c r="U2885" s="236"/>
      <c r="Z2885" s="197"/>
      <c r="AB2885" s="197"/>
      <c r="AD2885" s="197"/>
      <c r="AF2885" s="197"/>
      <c r="AH2885" s="197"/>
      <c r="AI2885" s="199"/>
      <c r="AK2885" s="234"/>
      <c r="AO2885" s="177"/>
      <c r="AP2885" s="201"/>
      <c r="AR2885" s="233"/>
    </row>
    <row r="2886" spans="4:44" s="181" customFormat="1">
      <c r="D2886" s="197"/>
      <c r="G2886" s="199"/>
      <c r="K2886" s="197"/>
      <c r="N2886" s="199"/>
      <c r="P2886" s="207"/>
      <c r="S2886" s="207"/>
      <c r="U2886" s="236"/>
      <c r="Z2886" s="197"/>
      <c r="AB2886" s="197"/>
      <c r="AD2886" s="197"/>
      <c r="AF2886" s="197"/>
      <c r="AH2886" s="197"/>
      <c r="AI2886" s="199"/>
      <c r="AK2886" s="234"/>
      <c r="AO2886" s="177"/>
      <c r="AP2886" s="201"/>
      <c r="AR2886" s="233"/>
    </row>
    <row r="2887" spans="4:44" s="181" customFormat="1">
      <c r="D2887" s="197"/>
      <c r="G2887" s="199"/>
      <c r="K2887" s="197"/>
      <c r="N2887" s="199"/>
      <c r="P2887" s="207"/>
      <c r="S2887" s="207"/>
      <c r="U2887" s="236"/>
      <c r="Z2887" s="197"/>
      <c r="AB2887" s="197"/>
      <c r="AD2887" s="197"/>
      <c r="AF2887" s="197"/>
      <c r="AH2887" s="197"/>
      <c r="AI2887" s="199"/>
      <c r="AK2887" s="234"/>
      <c r="AO2887" s="177"/>
      <c r="AP2887" s="201"/>
      <c r="AR2887" s="233"/>
    </row>
    <row r="2888" spans="4:44" s="181" customFormat="1">
      <c r="D2888" s="197"/>
      <c r="G2888" s="199"/>
      <c r="K2888" s="197"/>
      <c r="N2888" s="199"/>
      <c r="P2888" s="207"/>
      <c r="S2888" s="207"/>
      <c r="U2888" s="236"/>
      <c r="Z2888" s="197"/>
      <c r="AB2888" s="197"/>
      <c r="AD2888" s="197"/>
      <c r="AF2888" s="197"/>
      <c r="AH2888" s="197"/>
      <c r="AI2888" s="199"/>
      <c r="AK2888" s="234"/>
      <c r="AO2888" s="177"/>
      <c r="AP2888" s="201"/>
      <c r="AR2888" s="233"/>
    </row>
    <row r="2889" spans="4:44" s="181" customFormat="1">
      <c r="D2889" s="197"/>
      <c r="G2889" s="199"/>
      <c r="K2889" s="197"/>
      <c r="N2889" s="199"/>
      <c r="P2889" s="207"/>
      <c r="S2889" s="207"/>
      <c r="U2889" s="236"/>
      <c r="Z2889" s="197"/>
      <c r="AB2889" s="197"/>
      <c r="AD2889" s="197"/>
      <c r="AF2889" s="197"/>
      <c r="AH2889" s="197"/>
      <c r="AI2889" s="199"/>
      <c r="AK2889" s="234"/>
      <c r="AO2889" s="177"/>
      <c r="AP2889" s="201"/>
      <c r="AR2889" s="233"/>
    </row>
    <row r="2890" spans="4:44" s="181" customFormat="1">
      <c r="D2890" s="197"/>
      <c r="G2890" s="199"/>
      <c r="K2890" s="197"/>
      <c r="N2890" s="199"/>
      <c r="P2890" s="207"/>
      <c r="S2890" s="207"/>
      <c r="U2890" s="236"/>
      <c r="Z2890" s="197"/>
      <c r="AB2890" s="197"/>
      <c r="AD2890" s="197"/>
      <c r="AF2890" s="197"/>
      <c r="AH2890" s="197"/>
      <c r="AI2890" s="199"/>
      <c r="AK2890" s="234"/>
      <c r="AO2890" s="177"/>
      <c r="AP2890" s="201"/>
      <c r="AR2890" s="233"/>
    </row>
    <row r="2891" spans="4:44" s="181" customFormat="1">
      <c r="D2891" s="197"/>
      <c r="G2891" s="199"/>
      <c r="K2891" s="197"/>
      <c r="N2891" s="199"/>
      <c r="P2891" s="207"/>
      <c r="S2891" s="207"/>
      <c r="U2891" s="236"/>
      <c r="Z2891" s="197"/>
      <c r="AB2891" s="197"/>
      <c r="AD2891" s="197"/>
      <c r="AF2891" s="197"/>
      <c r="AH2891" s="197"/>
      <c r="AI2891" s="199"/>
      <c r="AK2891" s="234"/>
      <c r="AO2891" s="177"/>
      <c r="AP2891" s="201"/>
      <c r="AR2891" s="233"/>
    </row>
    <row r="2892" spans="4:44" s="181" customFormat="1">
      <c r="D2892" s="197"/>
      <c r="G2892" s="199"/>
      <c r="K2892" s="197"/>
      <c r="N2892" s="199"/>
      <c r="P2892" s="207"/>
      <c r="S2892" s="207"/>
      <c r="U2892" s="236"/>
      <c r="Z2892" s="197"/>
      <c r="AB2892" s="197"/>
      <c r="AD2892" s="197"/>
      <c r="AF2892" s="197"/>
      <c r="AH2892" s="197"/>
      <c r="AI2892" s="199"/>
      <c r="AK2892" s="234"/>
      <c r="AO2892" s="177"/>
      <c r="AP2892" s="201"/>
      <c r="AR2892" s="233"/>
    </row>
    <row r="2893" spans="4:44" s="181" customFormat="1">
      <c r="D2893" s="197"/>
      <c r="G2893" s="199"/>
      <c r="K2893" s="197"/>
      <c r="N2893" s="199"/>
      <c r="P2893" s="207"/>
      <c r="S2893" s="207"/>
      <c r="U2893" s="236"/>
      <c r="Z2893" s="197"/>
      <c r="AB2893" s="197"/>
      <c r="AD2893" s="197"/>
      <c r="AF2893" s="197"/>
      <c r="AH2893" s="197"/>
      <c r="AI2893" s="199"/>
      <c r="AK2893" s="234"/>
      <c r="AO2893" s="177"/>
      <c r="AP2893" s="201"/>
      <c r="AR2893" s="233"/>
    </row>
    <row r="2894" spans="4:44" s="181" customFormat="1">
      <c r="D2894" s="197"/>
      <c r="G2894" s="199"/>
      <c r="K2894" s="197"/>
      <c r="N2894" s="199"/>
      <c r="P2894" s="207"/>
      <c r="S2894" s="207"/>
      <c r="U2894" s="236"/>
      <c r="Z2894" s="197"/>
      <c r="AB2894" s="197"/>
      <c r="AD2894" s="197"/>
      <c r="AF2894" s="197"/>
      <c r="AH2894" s="197"/>
      <c r="AI2894" s="199"/>
      <c r="AK2894" s="234"/>
      <c r="AO2894" s="177"/>
      <c r="AP2894" s="201"/>
      <c r="AR2894" s="233"/>
    </row>
    <row r="2895" spans="4:44" s="181" customFormat="1">
      <c r="D2895" s="197"/>
      <c r="G2895" s="199"/>
      <c r="K2895" s="197"/>
      <c r="N2895" s="199"/>
      <c r="P2895" s="207"/>
      <c r="S2895" s="207"/>
      <c r="U2895" s="236"/>
      <c r="Z2895" s="197"/>
      <c r="AB2895" s="197"/>
      <c r="AD2895" s="197"/>
      <c r="AF2895" s="197"/>
      <c r="AH2895" s="197"/>
      <c r="AI2895" s="199"/>
      <c r="AK2895" s="234"/>
      <c r="AO2895" s="177"/>
      <c r="AP2895" s="201"/>
      <c r="AR2895" s="233"/>
    </row>
    <row r="2896" spans="4:44" s="181" customFormat="1">
      <c r="D2896" s="197"/>
      <c r="G2896" s="199"/>
      <c r="K2896" s="197"/>
      <c r="N2896" s="199"/>
      <c r="P2896" s="207"/>
      <c r="S2896" s="207"/>
      <c r="U2896" s="236"/>
      <c r="Z2896" s="197"/>
      <c r="AB2896" s="197"/>
      <c r="AD2896" s="197"/>
      <c r="AF2896" s="197"/>
      <c r="AH2896" s="197"/>
      <c r="AI2896" s="199"/>
      <c r="AK2896" s="234"/>
      <c r="AO2896" s="177"/>
      <c r="AP2896" s="201"/>
      <c r="AR2896" s="233"/>
    </row>
    <row r="2897" spans="4:44" s="181" customFormat="1">
      <c r="D2897" s="197"/>
      <c r="G2897" s="199"/>
      <c r="K2897" s="197"/>
      <c r="N2897" s="199"/>
      <c r="P2897" s="207"/>
      <c r="S2897" s="207"/>
      <c r="U2897" s="236"/>
      <c r="Z2897" s="197"/>
      <c r="AB2897" s="197"/>
      <c r="AD2897" s="197"/>
      <c r="AF2897" s="197"/>
      <c r="AH2897" s="197"/>
      <c r="AI2897" s="199"/>
      <c r="AK2897" s="234"/>
      <c r="AO2897" s="177"/>
      <c r="AP2897" s="201"/>
      <c r="AR2897" s="233"/>
    </row>
    <row r="2898" spans="4:44" s="181" customFormat="1">
      <c r="D2898" s="197"/>
      <c r="G2898" s="199"/>
      <c r="K2898" s="197"/>
      <c r="N2898" s="199"/>
      <c r="P2898" s="207"/>
      <c r="S2898" s="207"/>
      <c r="U2898" s="236"/>
      <c r="Z2898" s="197"/>
      <c r="AB2898" s="197"/>
      <c r="AD2898" s="197"/>
      <c r="AF2898" s="197"/>
      <c r="AH2898" s="197"/>
      <c r="AI2898" s="199"/>
      <c r="AK2898" s="234"/>
      <c r="AO2898" s="177"/>
      <c r="AP2898" s="201"/>
      <c r="AR2898" s="233"/>
    </row>
    <row r="2899" spans="4:44" s="181" customFormat="1">
      <c r="D2899" s="197"/>
      <c r="G2899" s="199"/>
      <c r="K2899" s="197"/>
      <c r="N2899" s="199"/>
      <c r="P2899" s="207"/>
      <c r="S2899" s="207"/>
      <c r="U2899" s="236"/>
      <c r="Z2899" s="197"/>
      <c r="AB2899" s="197"/>
      <c r="AD2899" s="197"/>
      <c r="AF2899" s="197"/>
      <c r="AH2899" s="197"/>
      <c r="AI2899" s="199"/>
      <c r="AK2899" s="234"/>
      <c r="AO2899" s="177"/>
      <c r="AP2899" s="201"/>
      <c r="AR2899" s="233"/>
    </row>
    <row r="2900" spans="4:44" s="181" customFormat="1">
      <c r="D2900" s="197"/>
      <c r="G2900" s="199"/>
      <c r="K2900" s="197"/>
      <c r="N2900" s="199"/>
      <c r="P2900" s="207"/>
      <c r="S2900" s="207"/>
      <c r="U2900" s="236"/>
      <c r="Z2900" s="197"/>
      <c r="AB2900" s="197"/>
      <c r="AD2900" s="197"/>
      <c r="AF2900" s="197"/>
      <c r="AH2900" s="197"/>
      <c r="AI2900" s="199"/>
      <c r="AK2900" s="234"/>
      <c r="AO2900" s="177"/>
      <c r="AP2900" s="201"/>
      <c r="AR2900" s="233"/>
    </row>
    <row r="2901" spans="4:44" s="181" customFormat="1">
      <c r="D2901" s="197"/>
      <c r="G2901" s="199"/>
      <c r="K2901" s="197"/>
      <c r="N2901" s="199"/>
      <c r="P2901" s="207"/>
      <c r="S2901" s="207"/>
      <c r="U2901" s="236"/>
      <c r="Z2901" s="197"/>
      <c r="AB2901" s="197"/>
      <c r="AD2901" s="197"/>
      <c r="AF2901" s="197"/>
      <c r="AH2901" s="197"/>
      <c r="AI2901" s="199"/>
      <c r="AK2901" s="234"/>
      <c r="AO2901" s="177"/>
      <c r="AP2901" s="201"/>
      <c r="AR2901" s="233"/>
    </row>
    <row r="2902" spans="4:44" s="181" customFormat="1">
      <c r="D2902" s="197"/>
      <c r="G2902" s="199"/>
      <c r="K2902" s="197"/>
      <c r="N2902" s="199"/>
      <c r="P2902" s="207"/>
      <c r="S2902" s="207"/>
      <c r="U2902" s="236"/>
      <c r="Z2902" s="197"/>
      <c r="AB2902" s="197"/>
      <c r="AD2902" s="197"/>
      <c r="AF2902" s="197"/>
      <c r="AH2902" s="197"/>
      <c r="AI2902" s="199"/>
      <c r="AK2902" s="234"/>
      <c r="AO2902" s="177"/>
      <c r="AP2902" s="201"/>
      <c r="AR2902" s="233"/>
    </row>
    <row r="2903" spans="4:44" s="181" customFormat="1">
      <c r="D2903" s="197"/>
      <c r="G2903" s="199"/>
      <c r="K2903" s="197"/>
      <c r="N2903" s="199"/>
      <c r="P2903" s="207"/>
      <c r="S2903" s="207"/>
      <c r="U2903" s="236"/>
      <c r="Z2903" s="197"/>
      <c r="AB2903" s="197"/>
      <c r="AD2903" s="197"/>
      <c r="AF2903" s="197"/>
      <c r="AH2903" s="197"/>
      <c r="AI2903" s="199"/>
      <c r="AK2903" s="234"/>
      <c r="AO2903" s="177"/>
      <c r="AP2903" s="201"/>
      <c r="AR2903" s="233"/>
    </row>
    <row r="2904" spans="4:44" s="181" customFormat="1">
      <c r="D2904" s="197"/>
      <c r="G2904" s="199"/>
      <c r="K2904" s="197"/>
      <c r="N2904" s="199"/>
      <c r="P2904" s="207"/>
      <c r="S2904" s="207"/>
      <c r="U2904" s="236"/>
      <c r="Z2904" s="197"/>
      <c r="AB2904" s="197"/>
      <c r="AD2904" s="197"/>
      <c r="AF2904" s="197"/>
      <c r="AH2904" s="197"/>
      <c r="AI2904" s="199"/>
      <c r="AK2904" s="234"/>
      <c r="AO2904" s="177"/>
      <c r="AP2904" s="201"/>
      <c r="AR2904" s="233"/>
    </row>
    <row r="2905" spans="4:44" s="181" customFormat="1">
      <c r="D2905" s="197"/>
      <c r="G2905" s="199"/>
      <c r="K2905" s="197"/>
      <c r="N2905" s="199"/>
      <c r="P2905" s="207"/>
      <c r="S2905" s="207"/>
      <c r="U2905" s="236"/>
      <c r="Z2905" s="197"/>
      <c r="AB2905" s="197"/>
      <c r="AD2905" s="197"/>
      <c r="AF2905" s="197"/>
      <c r="AH2905" s="197"/>
      <c r="AI2905" s="199"/>
      <c r="AK2905" s="234"/>
      <c r="AO2905" s="177"/>
      <c r="AP2905" s="201"/>
      <c r="AR2905" s="233"/>
    </row>
    <row r="2906" spans="4:44" s="181" customFormat="1">
      <c r="D2906" s="197"/>
      <c r="G2906" s="199"/>
      <c r="K2906" s="197"/>
      <c r="N2906" s="199"/>
      <c r="P2906" s="207"/>
      <c r="S2906" s="207"/>
      <c r="U2906" s="236"/>
      <c r="Z2906" s="197"/>
      <c r="AB2906" s="197"/>
      <c r="AD2906" s="197"/>
      <c r="AF2906" s="197"/>
      <c r="AH2906" s="197"/>
      <c r="AI2906" s="199"/>
      <c r="AK2906" s="234"/>
      <c r="AO2906" s="177"/>
      <c r="AP2906" s="201"/>
      <c r="AR2906" s="233"/>
    </row>
    <row r="2907" spans="4:44" s="181" customFormat="1">
      <c r="D2907" s="197"/>
      <c r="G2907" s="199"/>
      <c r="K2907" s="197"/>
      <c r="N2907" s="199"/>
      <c r="P2907" s="207"/>
      <c r="S2907" s="207"/>
      <c r="U2907" s="236"/>
      <c r="Z2907" s="197"/>
      <c r="AB2907" s="197"/>
      <c r="AD2907" s="197"/>
      <c r="AF2907" s="197"/>
      <c r="AH2907" s="197"/>
      <c r="AI2907" s="199"/>
      <c r="AK2907" s="234"/>
      <c r="AO2907" s="177"/>
      <c r="AP2907" s="201"/>
      <c r="AR2907" s="233"/>
    </row>
    <row r="2908" spans="4:44" s="181" customFormat="1">
      <c r="D2908" s="197"/>
      <c r="G2908" s="199"/>
      <c r="K2908" s="197"/>
      <c r="N2908" s="199"/>
      <c r="P2908" s="207"/>
      <c r="S2908" s="207"/>
      <c r="U2908" s="236"/>
      <c r="Z2908" s="197"/>
      <c r="AB2908" s="197"/>
      <c r="AD2908" s="197"/>
      <c r="AF2908" s="197"/>
      <c r="AH2908" s="197"/>
      <c r="AI2908" s="199"/>
      <c r="AK2908" s="234"/>
      <c r="AO2908" s="177"/>
      <c r="AP2908" s="201"/>
      <c r="AR2908" s="233"/>
    </row>
    <row r="2909" spans="4:44" s="181" customFormat="1">
      <c r="D2909" s="197"/>
      <c r="G2909" s="199"/>
      <c r="K2909" s="197"/>
      <c r="N2909" s="199"/>
      <c r="P2909" s="207"/>
      <c r="S2909" s="207"/>
      <c r="U2909" s="236"/>
      <c r="Z2909" s="197"/>
      <c r="AB2909" s="197"/>
      <c r="AD2909" s="197"/>
      <c r="AF2909" s="197"/>
      <c r="AH2909" s="197"/>
      <c r="AI2909" s="199"/>
      <c r="AK2909" s="234"/>
      <c r="AO2909" s="177"/>
      <c r="AP2909" s="201"/>
      <c r="AR2909" s="233"/>
    </row>
    <row r="2910" spans="4:44" s="181" customFormat="1">
      <c r="D2910" s="197"/>
      <c r="G2910" s="199"/>
      <c r="K2910" s="197"/>
      <c r="N2910" s="199"/>
      <c r="P2910" s="207"/>
      <c r="S2910" s="207"/>
      <c r="U2910" s="236"/>
      <c r="Z2910" s="197"/>
      <c r="AB2910" s="197"/>
      <c r="AD2910" s="197"/>
      <c r="AF2910" s="197"/>
      <c r="AH2910" s="197"/>
      <c r="AI2910" s="199"/>
      <c r="AK2910" s="234"/>
      <c r="AO2910" s="177"/>
      <c r="AP2910" s="201"/>
      <c r="AR2910" s="233"/>
    </row>
    <row r="2911" spans="4:44" s="181" customFormat="1">
      <c r="D2911" s="197"/>
      <c r="G2911" s="199"/>
      <c r="K2911" s="197"/>
      <c r="N2911" s="199"/>
      <c r="P2911" s="207"/>
      <c r="S2911" s="207"/>
      <c r="U2911" s="236"/>
      <c r="Z2911" s="197"/>
      <c r="AB2911" s="197"/>
      <c r="AD2911" s="197"/>
      <c r="AF2911" s="197"/>
      <c r="AH2911" s="197"/>
      <c r="AI2911" s="199"/>
      <c r="AK2911" s="234"/>
      <c r="AO2911" s="177"/>
      <c r="AP2911" s="201"/>
      <c r="AR2911" s="233"/>
    </row>
    <row r="2912" spans="4:44" s="181" customFormat="1">
      <c r="D2912" s="197"/>
      <c r="G2912" s="199"/>
      <c r="K2912" s="197"/>
      <c r="N2912" s="199"/>
      <c r="P2912" s="207"/>
      <c r="S2912" s="207"/>
      <c r="U2912" s="236"/>
      <c r="Z2912" s="197"/>
      <c r="AB2912" s="197"/>
      <c r="AD2912" s="197"/>
      <c r="AF2912" s="197"/>
      <c r="AH2912" s="197"/>
      <c r="AI2912" s="199"/>
      <c r="AK2912" s="234"/>
      <c r="AO2912" s="177"/>
      <c r="AP2912" s="201"/>
      <c r="AR2912" s="233"/>
    </row>
    <row r="2913" spans="4:44" s="181" customFormat="1">
      <c r="D2913" s="197"/>
      <c r="G2913" s="199"/>
      <c r="K2913" s="197"/>
      <c r="N2913" s="199"/>
      <c r="P2913" s="207"/>
      <c r="S2913" s="207"/>
      <c r="U2913" s="236"/>
      <c r="Z2913" s="197"/>
      <c r="AB2913" s="197"/>
      <c r="AD2913" s="197"/>
      <c r="AF2913" s="197"/>
      <c r="AH2913" s="197"/>
      <c r="AI2913" s="199"/>
      <c r="AK2913" s="234"/>
      <c r="AO2913" s="177"/>
      <c r="AP2913" s="201"/>
      <c r="AR2913" s="233"/>
    </row>
    <row r="2914" spans="4:44" s="181" customFormat="1">
      <c r="D2914" s="197"/>
      <c r="G2914" s="199"/>
      <c r="K2914" s="197"/>
      <c r="N2914" s="199"/>
      <c r="P2914" s="207"/>
      <c r="S2914" s="207"/>
      <c r="U2914" s="236"/>
      <c r="Z2914" s="197"/>
      <c r="AB2914" s="197"/>
      <c r="AD2914" s="197"/>
      <c r="AF2914" s="197"/>
      <c r="AH2914" s="197"/>
      <c r="AI2914" s="199"/>
      <c r="AK2914" s="234"/>
      <c r="AO2914" s="177"/>
      <c r="AP2914" s="201"/>
      <c r="AR2914" s="233"/>
    </row>
    <row r="2915" spans="4:44" s="181" customFormat="1">
      <c r="D2915" s="197"/>
      <c r="G2915" s="199"/>
      <c r="K2915" s="197"/>
      <c r="N2915" s="199"/>
      <c r="P2915" s="207"/>
      <c r="S2915" s="207"/>
      <c r="U2915" s="236"/>
      <c r="Z2915" s="197"/>
      <c r="AB2915" s="197"/>
      <c r="AD2915" s="197"/>
      <c r="AF2915" s="197"/>
      <c r="AH2915" s="197"/>
      <c r="AI2915" s="199"/>
      <c r="AK2915" s="234"/>
      <c r="AO2915" s="177"/>
      <c r="AP2915" s="201"/>
      <c r="AR2915" s="233"/>
    </row>
    <row r="2916" spans="4:44" s="181" customFormat="1">
      <c r="D2916" s="197"/>
      <c r="G2916" s="199"/>
      <c r="K2916" s="197"/>
      <c r="N2916" s="199"/>
      <c r="P2916" s="207"/>
      <c r="S2916" s="207"/>
      <c r="U2916" s="236"/>
      <c r="Z2916" s="197"/>
      <c r="AB2916" s="197"/>
      <c r="AD2916" s="197"/>
      <c r="AF2916" s="197"/>
      <c r="AH2916" s="197"/>
      <c r="AI2916" s="199"/>
      <c r="AK2916" s="234"/>
      <c r="AO2916" s="177"/>
      <c r="AP2916" s="201"/>
      <c r="AR2916" s="233"/>
    </row>
    <row r="2917" spans="4:44" s="181" customFormat="1">
      <c r="D2917" s="197"/>
      <c r="G2917" s="199"/>
      <c r="K2917" s="197"/>
      <c r="N2917" s="199"/>
      <c r="P2917" s="207"/>
      <c r="S2917" s="207"/>
      <c r="U2917" s="236"/>
      <c r="Z2917" s="197"/>
      <c r="AB2917" s="197"/>
      <c r="AD2917" s="197"/>
      <c r="AF2917" s="197"/>
      <c r="AH2917" s="197"/>
      <c r="AI2917" s="199"/>
      <c r="AK2917" s="234"/>
      <c r="AO2917" s="177"/>
      <c r="AP2917" s="201"/>
      <c r="AR2917" s="233"/>
    </row>
    <row r="2918" spans="4:44" s="181" customFormat="1">
      <c r="D2918" s="197"/>
      <c r="G2918" s="199"/>
      <c r="K2918" s="197"/>
      <c r="N2918" s="199"/>
      <c r="P2918" s="207"/>
      <c r="S2918" s="207"/>
      <c r="U2918" s="236"/>
      <c r="Z2918" s="197"/>
      <c r="AB2918" s="197"/>
      <c r="AD2918" s="197"/>
      <c r="AF2918" s="197"/>
      <c r="AH2918" s="197"/>
      <c r="AI2918" s="199"/>
      <c r="AK2918" s="234"/>
      <c r="AO2918" s="177"/>
      <c r="AP2918" s="201"/>
      <c r="AR2918" s="233"/>
    </row>
    <row r="2919" spans="4:44" s="181" customFormat="1">
      <c r="D2919" s="197"/>
      <c r="G2919" s="199"/>
      <c r="K2919" s="197"/>
      <c r="N2919" s="199"/>
      <c r="P2919" s="207"/>
      <c r="S2919" s="207"/>
      <c r="U2919" s="236"/>
      <c r="Z2919" s="197"/>
      <c r="AB2919" s="197"/>
      <c r="AD2919" s="197"/>
      <c r="AF2919" s="197"/>
      <c r="AH2919" s="197"/>
      <c r="AI2919" s="199"/>
      <c r="AK2919" s="234"/>
      <c r="AO2919" s="177"/>
      <c r="AP2919" s="201"/>
      <c r="AR2919" s="233"/>
    </row>
    <row r="2920" spans="4:44" s="181" customFormat="1">
      <c r="D2920" s="197"/>
      <c r="G2920" s="199"/>
      <c r="K2920" s="197"/>
      <c r="N2920" s="199"/>
      <c r="P2920" s="207"/>
      <c r="S2920" s="207"/>
      <c r="U2920" s="236"/>
      <c r="Z2920" s="197"/>
      <c r="AB2920" s="197"/>
      <c r="AD2920" s="197"/>
      <c r="AF2920" s="197"/>
      <c r="AH2920" s="197"/>
      <c r="AI2920" s="199"/>
      <c r="AK2920" s="234"/>
      <c r="AO2920" s="177"/>
      <c r="AP2920" s="201"/>
      <c r="AR2920" s="233"/>
    </row>
    <row r="2921" spans="4:44" s="181" customFormat="1">
      <c r="D2921" s="197"/>
      <c r="G2921" s="199"/>
      <c r="K2921" s="197"/>
      <c r="N2921" s="199"/>
      <c r="P2921" s="207"/>
      <c r="S2921" s="207"/>
      <c r="U2921" s="236"/>
      <c r="Z2921" s="197"/>
      <c r="AB2921" s="197"/>
      <c r="AD2921" s="197"/>
      <c r="AF2921" s="197"/>
      <c r="AH2921" s="197"/>
      <c r="AI2921" s="199"/>
      <c r="AK2921" s="234"/>
      <c r="AO2921" s="177"/>
      <c r="AP2921" s="201"/>
      <c r="AR2921" s="233"/>
    </row>
    <row r="2922" spans="4:44" s="181" customFormat="1">
      <c r="D2922" s="197"/>
      <c r="G2922" s="199"/>
      <c r="K2922" s="197"/>
      <c r="N2922" s="199"/>
      <c r="P2922" s="207"/>
      <c r="S2922" s="207"/>
      <c r="U2922" s="236"/>
      <c r="Z2922" s="197"/>
      <c r="AB2922" s="197"/>
      <c r="AD2922" s="197"/>
      <c r="AF2922" s="197"/>
      <c r="AH2922" s="197"/>
      <c r="AI2922" s="199"/>
      <c r="AK2922" s="234"/>
      <c r="AO2922" s="177"/>
      <c r="AP2922" s="201"/>
      <c r="AR2922" s="233"/>
    </row>
    <row r="2923" spans="4:44" s="181" customFormat="1">
      <c r="D2923" s="197"/>
      <c r="G2923" s="199"/>
      <c r="K2923" s="197"/>
      <c r="N2923" s="199"/>
      <c r="P2923" s="207"/>
      <c r="S2923" s="207"/>
      <c r="U2923" s="236"/>
      <c r="Z2923" s="197"/>
      <c r="AB2923" s="197"/>
      <c r="AD2923" s="197"/>
      <c r="AF2923" s="197"/>
      <c r="AH2923" s="197"/>
      <c r="AI2923" s="199"/>
      <c r="AK2923" s="234"/>
      <c r="AO2923" s="177"/>
      <c r="AP2923" s="201"/>
      <c r="AR2923" s="233"/>
    </row>
    <row r="2924" spans="4:44" s="181" customFormat="1">
      <c r="D2924" s="197"/>
      <c r="G2924" s="199"/>
      <c r="K2924" s="197"/>
      <c r="N2924" s="199"/>
      <c r="P2924" s="207"/>
      <c r="S2924" s="207"/>
      <c r="U2924" s="236"/>
      <c r="Z2924" s="197"/>
      <c r="AB2924" s="197"/>
      <c r="AD2924" s="197"/>
      <c r="AF2924" s="197"/>
      <c r="AH2924" s="197"/>
      <c r="AI2924" s="199"/>
      <c r="AK2924" s="234"/>
      <c r="AO2924" s="177"/>
      <c r="AP2924" s="201"/>
      <c r="AR2924" s="233"/>
    </row>
    <row r="2925" spans="4:44" s="181" customFormat="1">
      <c r="D2925" s="197"/>
      <c r="G2925" s="199"/>
      <c r="K2925" s="197"/>
      <c r="N2925" s="199"/>
      <c r="P2925" s="207"/>
      <c r="S2925" s="207"/>
      <c r="U2925" s="236"/>
      <c r="Z2925" s="197"/>
      <c r="AB2925" s="197"/>
      <c r="AD2925" s="197"/>
      <c r="AF2925" s="197"/>
      <c r="AH2925" s="197"/>
      <c r="AI2925" s="199"/>
      <c r="AK2925" s="234"/>
      <c r="AO2925" s="177"/>
      <c r="AP2925" s="201"/>
      <c r="AR2925" s="233"/>
    </row>
    <row r="2926" spans="4:44" s="181" customFormat="1">
      <c r="D2926" s="197"/>
      <c r="G2926" s="199"/>
      <c r="K2926" s="197"/>
      <c r="N2926" s="199"/>
      <c r="P2926" s="207"/>
      <c r="S2926" s="207"/>
      <c r="U2926" s="236"/>
      <c r="Z2926" s="197"/>
      <c r="AB2926" s="197"/>
      <c r="AD2926" s="197"/>
      <c r="AF2926" s="197"/>
      <c r="AH2926" s="197"/>
      <c r="AI2926" s="199"/>
      <c r="AK2926" s="234"/>
      <c r="AO2926" s="177"/>
      <c r="AP2926" s="201"/>
      <c r="AR2926" s="233"/>
    </row>
    <row r="2927" spans="4:44" s="181" customFormat="1">
      <c r="D2927" s="197"/>
      <c r="G2927" s="199"/>
      <c r="K2927" s="197"/>
      <c r="N2927" s="199"/>
      <c r="P2927" s="207"/>
      <c r="S2927" s="207"/>
      <c r="U2927" s="236"/>
      <c r="Z2927" s="197"/>
      <c r="AB2927" s="197"/>
      <c r="AD2927" s="197"/>
      <c r="AF2927" s="197"/>
      <c r="AH2927" s="197"/>
      <c r="AI2927" s="199"/>
      <c r="AK2927" s="234"/>
      <c r="AO2927" s="177"/>
      <c r="AP2927" s="201"/>
      <c r="AR2927" s="233"/>
    </row>
    <row r="2928" spans="4:44" s="181" customFormat="1">
      <c r="D2928" s="197"/>
      <c r="G2928" s="199"/>
      <c r="K2928" s="197"/>
      <c r="N2928" s="199"/>
      <c r="P2928" s="207"/>
      <c r="S2928" s="207"/>
      <c r="U2928" s="236"/>
      <c r="Z2928" s="197"/>
      <c r="AB2928" s="197"/>
      <c r="AD2928" s="197"/>
      <c r="AF2928" s="197"/>
      <c r="AH2928" s="197"/>
      <c r="AI2928" s="199"/>
      <c r="AK2928" s="234"/>
      <c r="AO2928" s="177"/>
      <c r="AP2928" s="201"/>
      <c r="AR2928" s="233"/>
    </row>
    <row r="2929" spans="4:44" s="181" customFormat="1">
      <c r="D2929" s="197"/>
      <c r="G2929" s="199"/>
      <c r="K2929" s="197"/>
      <c r="N2929" s="199"/>
      <c r="P2929" s="207"/>
      <c r="S2929" s="207"/>
      <c r="U2929" s="236"/>
      <c r="Z2929" s="197"/>
      <c r="AB2929" s="197"/>
      <c r="AD2929" s="197"/>
      <c r="AF2929" s="197"/>
      <c r="AH2929" s="197"/>
      <c r="AI2929" s="199"/>
      <c r="AK2929" s="234"/>
      <c r="AO2929" s="177"/>
      <c r="AP2929" s="201"/>
      <c r="AR2929" s="233"/>
    </row>
    <row r="2930" spans="4:44" s="181" customFormat="1">
      <c r="D2930" s="197"/>
      <c r="G2930" s="199"/>
      <c r="K2930" s="197"/>
      <c r="N2930" s="199"/>
      <c r="P2930" s="207"/>
      <c r="S2930" s="207"/>
      <c r="U2930" s="236"/>
      <c r="Z2930" s="197"/>
      <c r="AB2930" s="197"/>
      <c r="AD2930" s="197"/>
      <c r="AF2930" s="197"/>
      <c r="AH2930" s="197"/>
      <c r="AI2930" s="199"/>
      <c r="AK2930" s="234"/>
      <c r="AO2930" s="177"/>
      <c r="AP2930" s="201"/>
      <c r="AR2930" s="233"/>
    </row>
    <row r="2931" spans="4:44" s="181" customFormat="1">
      <c r="D2931" s="197"/>
      <c r="G2931" s="199"/>
      <c r="K2931" s="197"/>
      <c r="N2931" s="199"/>
      <c r="P2931" s="207"/>
      <c r="S2931" s="207"/>
      <c r="U2931" s="236"/>
      <c r="Z2931" s="197"/>
      <c r="AB2931" s="197"/>
      <c r="AD2931" s="197"/>
      <c r="AF2931" s="197"/>
      <c r="AH2931" s="197"/>
      <c r="AI2931" s="199"/>
      <c r="AK2931" s="234"/>
      <c r="AO2931" s="177"/>
      <c r="AP2931" s="201"/>
      <c r="AR2931" s="233"/>
    </row>
    <row r="2932" spans="4:44" s="181" customFormat="1">
      <c r="D2932" s="197"/>
      <c r="G2932" s="199"/>
      <c r="K2932" s="197"/>
      <c r="N2932" s="199"/>
      <c r="P2932" s="207"/>
      <c r="S2932" s="207"/>
      <c r="U2932" s="236"/>
      <c r="Z2932" s="197"/>
      <c r="AB2932" s="197"/>
      <c r="AD2932" s="197"/>
      <c r="AF2932" s="197"/>
      <c r="AH2932" s="197"/>
      <c r="AI2932" s="199"/>
      <c r="AK2932" s="234"/>
      <c r="AO2932" s="177"/>
      <c r="AP2932" s="201"/>
      <c r="AR2932" s="233"/>
    </row>
    <row r="2933" spans="4:44" s="181" customFormat="1">
      <c r="D2933" s="197"/>
      <c r="G2933" s="199"/>
      <c r="K2933" s="197"/>
      <c r="N2933" s="199"/>
      <c r="P2933" s="207"/>
      <c r="S2933" s="207"/>
      <c r="U2933" s="236"/>
      <c r="Z2933" s="197"/>
      <c r="AB2933" s="197"/>
      <c r="AD2933" s="197"/>
      <c r="AF2933" s="197"/>
      <c r="AH2933" s="197"/>
      <c r="AI2933" s="199"/>
      <c r="AK2933" s="234"/>
      <c r="AO2933" s="177"/>
      <c r="AP2933" s="201"/>
      <c r="AR2933" s="233"/>
    </row>
    <row r="2934" spans="4:44" s="181" customFormat="1">
      <c r="D2934" s="197"/>
      <c r="G2934" s="199"/>
      <c r="K2934" s="197"/>
      <c r="N2934" s="199"/>
      <c r="P2934" s="207"/>
      <c r="S2934" s="207"/>
      <c r="U2934" s="236"/>
      <c r="Z2934" s="197"/>
      <c r="AB2934" s="197"/>
      <c r="AD2934" s="197"/>
      <c r="AF2934" s="197"/>
      <c r="AH2934" s="197"/>
      <c r="AI2934" s="199"/>
      <c r="AK2934" s="234"/>
      <c r="AO2934" s="177"/>
      <c r="AP2934" s="201"/>
      <c r="AR2934" s="233"/>
    </row>
    <row r="2935" spans="4:44" s="181" customFormat="1">
      <c r="D2935" s="197"/>
      <c r="G2935" s="199"/>
      <c r="K2935" s="197"/>
      <c r="N2935" s="199"/>
      <c r="P2935" s="207"/>
      <c r="S2935" s="207"/>
      <c r="U2935" s="236"/>
      <c r="Z2935" s="197"/>
      <c r="AB2935" s="197"/>
      <c r="AD2935" s="197"/>
      <c r="AF2935" s="197"/>
      <c r="AH2935" s="197"/>
      <c r="AI2935" s="199"/>
      <c r="AK2935" s="234"/>
      <c r="AO2935" s="177"/>
      <c r="AP2935" s="201"/>
      <c r="AR2935" s="233"/>
    </row>
    <row r="2936" spans="4:44" s="181" customFormat="1">
      <c r="D2936" s="197"/>
      <c r="G2936" s="199"/>
      <c r="K2936" s="197"/>
      <c r="N2936" s="199"/>
      <c r="P2936" s="207"/>
      <c r="S2936" s="207"/>
      <c r="U2936" s="236"/>
      <c r="Z2936" s="197"/>
      <c r="AB2936" s="197"/>
      <c r="AD2936" s="197"/>
      <c r="AF2936" s="197"/>
      <c r="AH2936" s="197"/>
      <c r="AI2936" s="199"/>
      <c r="AK2936" s="234"/>
      <c r="AO2936" s="177"/>
      <c r="AP2936" s="201"/>
      <c r="AR2936" s="233"/>
    </row>
    <row r="2937" spans="4:44" s="181" customFormat="1">
      <c r="D2937" s="197"/>
      <c r="G2937" s="199"/>
      <c r="K2937" s="197"/>
      <c r="N2937" s="199"/>
      <c r="P2937" s="207"/>
      <c r="S2937" s="207"/>
      <c r="U2937" s="236"/>
      <c r="Z2937" s="197"/>
      <c r="AB2937" s="197"/>
      <c r="AD2937" s="197"/>
      <c r="AF2937" s="197"/>
      <c r="AH2937" s="197"/>
      <c r="AI2937" s="199"/>
      <c r="AK2937" s="234"/>
      <c r="AO2937" s="177"/>
      <c r="AP2937" s="201"/>
      <c r="AR2937" s="233"/>
    </row>
    <row r="2938" spans="4:44" s="181" customFormat="1">
      <c r="D2938" s="197"/>
      <c r="G2938" s="199"/>
      <c r="K2938" s="197"/>
      <c r="N2938" s="199"/>
      <c r="P2938" s="207"/>
      <c r="S2938" s="207"/>
      <c r="U2938" s="236"/>
      <c r="Z2938" s="197"/>
      <c r="AB2938" s="197"/>
      <c r="AD2938" s="197"/>
      <c r="AF2938" s="197"/>
      <c r="AH2938" s="197"/>
      <c r="AI2938" s="199"/>
      <c r="AK2938" s="234"/>
      <c r="AO2938" s="177"/>
      <c r="AP2938" s="201"/>
      <c r="AR2938" s="233"/>
    </row>
    <row r="2939" spans="4:44" s="181" customFormat="1">
      <c r="D2939" s="197"/>
      <c r="G2939" s="199"/>
      <c r="K2939" s="197"/>
      <c r="N2939" s="199"/>
      <c r="P2939" s="207"/>
      <c r="S2939" s="207"/>
      <c r="U2939" s="236"/>
      <c r="Z2939" s="197"/>
      <c r="AB2939" s="197"/>
      <c r="AD2939" s="197"/>
      <c r="AF2939" s="197"/>
      <c r="AH2939" s="197"/>
      <c r="AI2939" s="199"/>
      <c r="AK2939" s="234"/>
      <c r="AO2939" s="177"/>
      <c r="AP2939" s="201"/>
      <c r="AR2939" s="233"/>
    </row>
    <row r="2940" spans="4:44" s="181" customFormat="1">
      <c r="D2940" s="197"/>
      <c r="G2940" s="199"/>
      <c r="K2940" s="197"/>
      <c r="N2940" s="199"/>
      <c r="P2940" s="207"/>
      <c r="S2940" s="207"/>
      <c r="U2940" s="236"/>
      <c r="Z2940" s="197"/>
      <c r="AB2940" s="197"/>
      <c r="AD2940" s="197"/>
      <c r="AF2940" s="197"/>
      <c r="AH2940" s="197"/>
      <c r="AI2940" s="199"/>
      <c r="AK2940" s="234"/>
      <c r="AO2940" s="177"/>
      <c r="AP2940" s="201"/>
      <c r="AR2940" s="233"/>
    </row>
    <row r="2941" spans="4:44" s="181" customFormat="1">
      <c r="D2941" s="197"/>
      <c r="G2941" s="199"/>
      <c r="K2941" s="197"/>
      <c r="N2941" s="199"/>
      <c r="P2941" s="207"/>
      <c r="S2941" s="207"/>
      <c r="U2941" s="236"/>
      <c r="Z2941" s="197"/>
      <c r="AB2941" s="197"/>
      <c r="AD2941" s="197"/>
      <c r="AF2941" s="197"/>
      <c r="AH2941" s="197"/>
      <c r="AI2941" s="199"/>
      <c r="AK2941" s="234"/>
      <c r="AO2941" s="177"/>
      <c r="AP2941" s="201"/>
      <c r="AR2941" s="233"/>
    </row>
    <row r="2942" spans="4:44" s="181" customFormat="1">
      <c r="D2942" s="197"/>
      <c r="G2942" s="199"/>
      <c r="K2942" s="197"/>
      <c r="N2942" s="199"/>
      <c r="P2942" s="207"/>
      <c r="S2942" s="207"/>
      <c r="U2942" s="236"/>
      <c r="Z2942" s="197"/>
      <c r="AB2942" s="197"/>
      <c r="AD2942" s="197"/>
      <c r="AF2942" s="197"/>
      <c r="AH2942" s="197"/>
      <c r="AI2942" s="199"/>
      <c r="AK2942" s="234"/>
      <c r="AO2942" s="177"/>
      <c r="AP2942" s="201"/>
      <c r="AR2942" s="233"/>
    </row>
    <row r="2943" spans="4:44" s="181" customFormat="1">
      <c r="D2943" s="197"/>
      <c r="G2943" s="199"/>
      <c r="K2943" s="197"/>
      <c r="N2943" s="199"/>
      <c r="P2943" s="207"/>
      <c r="S2943" s="207"/>
      <c r="U2943" s="236"/>
      <c r="Z2943" s="197"/>
      <c r="AB2943" s="197"/>
      <c r="AD2943" s="197"/>
      <c r="AF2943" s="197"/>
      <c r="AH2943" s="197"/>
      <c r="AI2943" s="199"/>
      <c r="AK2943" s="234"/>
      <c r="AO2943" s="177"/>
      <c r="AP2943" s="201"/>
      <c r="AR2943" s="233"/>
    </row>
    <row r="2944" spans="4:44" s="181" customFormat="1">
      <c r="D2944" s="197"/>
      <c r="G2944" s="199"/>
      <c r="K2944" s="197"/>
      <c r="N2944" s="199"/>
      <c r="P2944" s="207"/>
      <c r="S2944" s="207"/>
      <c r="U2944" s="236"/>
      <c r="Z2944" s="197"/>
      <c r="AB2944" s="197"/>
      <c r="AD2944" s="197"/>
      <c r="AF2944" s="197"/>
      <c r="AH2944" s="197"/>
      <c r="AI2944" s="199"/>
      <c r="AK2944" s="234"/>
      <c r="AO2944" s="177"/>
      <c r="AP2944" s="201"/>
      <c r="AR2944" s="233"/>
    </row>
    <row r="2945" spans="4:44" s="181" customFormat="1">
      <c r="D2945" s="197"/>
      <c r="G2945" s="199"/>
      <c r="K2945" s="197"/>
      <c r="N2945" s="199"/>
      <c r="P2945" s="207"/>
      <c r="S2945" s="207"/>
      <c r="U2945" s="236"/>
      <c r="Z2945" s="197"/>
      <c r="AB2945" s="197"/>
      <c r="AD2945" s="197"/>
      <c r="AF2945" s="197"/>
      <c r="AH2945" s="197"/>
      <c r="AI2945" s="199"/>
      <c r="AK2945" s="234"/>
      <c r="AO2945" s="177"/>
      <c r="AP2945" s="201"/>
      <c r="AR2945" s="233"/>
    </row>
    <row r="2946" spans="4:44" s="181" customFormat="1">
      <c r="D2946" s="197"/>
      <c r="G2946" s="199"/>
      <c r="K2946" s="197"/>
      <c r="N2946" s="199"/>
      <c r="P2946" s="207"/>
      <c r="S2946" s="207"/>
      <c r="U2946" s="236"/>
      <c r="Z2946" s="197"/>
      <c r="AB2946" s="197"/>
      <c r="AD2946" s="197"/>
      <c r="AF2946" s="197"/>
      <c r="AH2946" s="197"/>
      <c r="AI2946" s="199"/>
      <c r="AK2946" s="234"/>
      <c r="AO2946" s="177"/>
      <c r="AP2946" s="201"/>
      <c r="AR2946" s="233"/>
    </row>
    <row r="2947" spans="4:44" s="181" customFormat="1">
      <c r="D2947" s="197"/>
      <c r="G2947" s="199"/>
      <c r="K2947" s="197"/>
      <c r="N2947" s="199"/>
      <c r="P2947" s="207"/>
      <c r="S2947" s="207"/>
      <c r="U2947" s="236"/>
      <c r="Z2947" s="197"/>
      <c r="AB2947" s="197"/>
      <c r="AD2947" s="197"/>
      <c r="AF2947" s="197"/>
      <c r="AH2947" s="197"/>
      <c r="AI2947" s="199"/>
      <c r="AK2947" s="234"/>
      <c r="AO2947" s="177"/>
      <c r="AP2947" s="201"/>
      <c r="AR2947" s="233"/>
    </row>
    <row r="2948" spans="4:44" s="181" customFormat="1">
      <c r="D2948" s="197"/>
      <c r="G2948" s="199"/>
      <c r="K2948" s="197"/>
      <c r="N2948" s="199"/>
      <c r="P2948" s="207"/>
      <c r="S2948" s="207"/>
      <c r="U2948" s="236"/>
      <c r="Z2948" s="197"/>
      <c r="AB2948" s="197"/>
      <c r="AD2948" s="197"/>
      <c r="AF2948" s="197"/>
      <c r="AH2948" s="197"/>
      <c r="AI2948" s="199"/>
      <c r="AK2948" s="234"/>
      <c r="AO2948" s="177"/>
      <c r="AP2948" s="201"/>
      <c r="AR2948" s="233"/>
    </row>
    <row r="2949" spans="4:44" s="181" customFormat="1">
      <c r="D2949" s="197"/>
      <c r="G2949" s="199"/>
      <c r="K2949" s="197"/>
      <c r="N2949" s="199"/>
      <c r="P2949" s="207"/>
      <c r="S2949" s="207"/>
      <c r="U2949" s="236"/>
      <c r="Z2949" s="197"/>
      <c r="AB2949" s="197"/>
      <c r="AD2949" s="197"/>
      <c r="AF2949" s="197"/>
      <c r="AH2949" s="197"/>
      <c r="AI2949" s="199"/>
      <c r="AK2949" s="234"/>
      <c r="AO2949" s="177"/>
      <c r="AP2949" s="201"/>
      <c r="AR2949" s="233"/>
    </row>
    <row r="2950" spans="4:44" s="181" customFormat="1">
      <c r="D2950" s="197"/>
      <c r="G2950" s="199"/>
      <c r="K2950" s="197"/>
      <c r="N2950" s="199"/>
      <c r="P2950" s="207"/>
      <c r="S2950" s="207"/>
      <c r="U2950" s="236"/>
      <c r="Z2950" s="197"/>
      <c r="AB2950" s="197"/>
      <c r="AD2950" s="197"/>
      <c r="AF2950" s="197"/>
      <c r="AH2950" s="197"/>
      <c r="AI2950" s="199"/>
      <c r="AK2950" s="234"/>
      <c r="AO2950" s="177"/>
      <c r="AP2950" s="201"/>
      <c r="AR2950" s="233"/>
    </row>
    <row r="2951" spans="4:44" s="181" customFormat="1">
      <c r="D2951" s="197"/>
      <c r="G2951" s="199"/>
      <c r="K2951" s="197"/>
      <c r="N2951" s="199"/>
      <c r="P2951" s="207"/>
      <c r="S2951" s="207"/>
      <c r="U2951" s="236"/>
      <c r="Z2951" s="197"/>
      <c r="AB2951" s="197"/>
      <c r="AD2951" s="197"/>
      <c r="AF2951" s="197"/>
      <c r="AH2951" s="197"/>
      <c r="AI2951" s="199"/>
      <c r="AK2951" s="234"/>
      <c r="AO2951" s="177"/>
      <c r="AP2951" s="201"/>
      <c r="AR2951" s="233"/>
    </row>
    <row r="2952" spans="4:44" s="181" customFormat="1">
      <c r="D2952" s="197"/>
      <c r="G2952" s="199"/>
      <c r="K2952" s="197"/>
      <c r="N2952" s="199"/>
      <c r="P2952" s="207"/>
      <c r="S2952" s="207"/>
      <c r="U2952" s="236"/>
      <c r="Z2952" s="197"/>
      <c r="AB2952" s="197"/>
      <c r="AD2952" s="197"/>
      <c r="AF2952" s="197"/>
      <c r="AH2952" s="197"/>
      <c r="AI2952" s="199"/>
      <c r="AK2952" s="234"/>
      <c r="AO2952" s="177"/>
      <c r="AP2952" s="201"/>
      <c r="AR2952" s="233"/>
    </row>
    <row r="2953" spans="4:44" s="181" customFormat="1">
      <c r="D2953" s="197"/>
      <c r="G2953" s="199"/>
      <c r="K2953" s="197"/>
      <c r="N2953" s="199"/>
      <c r="P2953" s="207"/>
      <c r="S2953" s="207"/>
      <c r="U2953" s="236"/>
      <c r="Z2953" s="197"/>
      <c r="AB2953" s="197"/>
      <c r="AD2953" s="197"/>
      <c r="AF2953" s="197"/>
      <c r="AH2953" s="197"/>
      <c r="AI2953" s="199"/>
      <c r="AK2953" s="234"/>
      <c r="AO2953" s="177"/>
      <c r="AP2953" s="201"/>
      <c r="AR2953" s="233"/>
    </row>
    <row r="2954" spans="4:44" s="181" customFormat="1">
      <c r="D2954" s="197"/>
      <c r="G2954" s="199"/>
      <c r="K2954" s="197"/>
      <c r="N2954" s="199"/>
      <c r="P2954" s="207"/>
      <c r="S2954" s="207"/>
      <c r="U2954" s="236"/>
      <c r="Z2954" s="197"/>
      <c r="AB2954" s="197"/>
      <c r="AD2954" s="197"/>
      <c r="AF2954" s="197"/>
      <c r="AH2954" s="197"/>
      <c r="AI2954" s="199"/>
      <c r="AK2954" s="234"/>
      <c r="AO2954" s="177"/>
      <c r="AP2954" s="201"/>
      <c r="AR2954" s="233"/>
    </row>
    <row r="2955" spans="4:44" s="181" customFormat="1">
      <c r="D2955" s="197"/>
      <c r="G2955" s="199"/>
      <c r="K2955" s="197"/>
      <c r="N2955" s="199"/>
      <c r="P2955" s="207"/>
      <c r="S2955" s="207"/>
      <c r="U2955" s="236"/>
      <c r="Z2955" s="197"/>
      <c r="AB2955" s="197"/>
      <c r="AD2955" s="197"/>
      <c r="AF2955" s="197"/>
      <c r="AH2955" s="197"/>
      <c r="AI2955" s="199"/>
      <c r="AK2955" s="234"/>
      <c r="AO2955" s="177"/>
      <c r="AP2955" s="201"/>
      <c r="AR2955" s="233"/>
    </row>
    <row r="2956" spans="4:44" s="181" customFormat="1">
      <c r="D2956" s="197"/>
      <c r="G2956" s="199"/>
      <c r="K2956" s="197"/>
      <c r="N2956" s="199"/>
      <c r="P2956" s="207"/>
      <c r="S2956" s="207"/>
      <c r="U2956" s="236"/>
      <c r="Z2956" s="197"/>
      <c r="AB2956" s="197"/>
      <c r="AD2956" s="197"/>
      <c r="AF2956" s="197"/>
      <c r="AH2956" s="197"/>
      <c r="AI2956" s="199"/>
      <c r="AK2956" s="234"/>
      <c r="AO2956" s="177"/>
      <c r="AP2956" s="201"/>
      <c r="AR2956" s="233"/>
    </row>
    <row r="2957" spans="4:44" s="181" customFormat="1">
      <c r="D2957" s="197"/>
      <c r="G2957" s="199"/>
      <c r="K2957" s="197"/>
      <c r="N2957" s="199"/>
      <c r="P2957" s="207"/>
      <c r="S2957" s="207"/>
      <c r="U2957" s="236"/>
      <c r="Z2957" s="197"/>
      <c r="AB2957" s="197"/>
      <c r="AD2957" s="197"/>
      <c r="AF2957" s="197"/>
      <c r="AH2957" s="197"/>
      <c r="AI2957" s="199"/>
      <c r="AK2957" s="234"/>
      <c r="AO2957" s="177"/>
      <c r="AP2957" s="201"/>
      <c r="AR2957" s="233"/>
    </row>
    <row r="2958" spans="4:44" s="181" customFormat="1">
      <c r="D2958" s="197"/>
      <c r="G2958" s="199"/>
      <c r="K2958" s="197"/>
      <c r="N2958" s="199"/>
      <c r="P2958" s="207"/>
      <c r="S2958" s="207"/>
      <c r="U2958" s="236"/>
      <c r="Z2958" s="197"/>
      <c r="AB2958" s="197"/>
      <c r="AD2958" s="197"/>
      <c r="AF2958" s="197"/>
      <c r="AH2958" s="197"/>
      <c r="AI2958" s="199"/>
      <c r="AK2958" s="234"/>
      <c r="AO2958" s="177"/>
      <c r="AP2958" s="201"/>
      <c r="AR2958" s="233"/>
    </row>
    <row r="2959" spans="4:44" s="181" customFormat="1">
      <c r="D2959" s="197"/>
      <c r="G2959" s="199"/>
      <c r="K2959" s="197"/>
      <c r="N2959" s="199"/>
      <c r="P2959" s="207"/>
      <c r="S2959" s="207"/>
      <c r="U2959" s="236"/>
      <c r="Z2959" s="197"/>
      <c r="AB2959" s="197"/>
      <c r="AD2959" s="197"/>
      <c r="AF2959" s="197"/>
      <c r="AH2959" s="197"/>
      <c r="AI2959" s="199"/>
      <c r="AK2959" s="234"/>
      <c r="AO2959" s="177"/>
      <c r="AP2959" s="201"/>
      <c r="AR2959" s="233"/>
    </row>
    <row r="2960" spans="4:44" s="181" customFormat="1">
      <c r="D2960" s="197"/>
      <c r="G2960" s="199"/>
      <c r="K2960" s="197"/>
      <c r="N2960" s="199"/>
      <c r="P2960" s="207"/>
      <c r="S2960" s="207"/>
      <c r="U2960" s="236"/>
      <c r="Z2960" s="197"/>
      <c r="AB2960" s="197"/>
      <c r="AD2960" s="197"/>
      <c r="AF2960" s="197"/>
      <c r="AH2960" s="197"/>
      <c r="AI2960" s="199"/>
      <c r="AK2960" s="234"/>
      <c r="AO2960" s="177"/>
      <c r="AP2960" s="201"/>
      <c r="AR2960" s="233"/>
    </row>
    <row r="2961" spans="4:44" s="181" customFormat="1">
      <c r="D2961" s="197"/>
      <c r="G2961" s="199"/>
      <c r="K2961" s="197"/>
      <c r="N2961" s="199"/>
      <c r="P2961" s="207"/>
      <c r="S2961" s="207"/>
      <c r="U2961" s="236"/>
      <c r="Z2961" s="197"/>
      <c r="AB2961" s="197"/>
      <c r="AD2961" s="197"/>
      <c r="AF2961" s="197"/>
      <c r="AH2961" s="197"/>
      <c r="AI2961" s="199"/>
      <c r="AK2961" s="234"/>
      <c r="AO2961" s="177"/>
      <c r="AP2961" s="201"/>
      <c r="AR2961" s="233"/>
    </row>
    <row r="2962" spans="4:44" s="181" customFormat="1">
      <c r="D2962" s="197"/>
      <c r="G2962" s="199"/>
      <c r="K2962" s="197"/>
      <c r="N2962" s="199"/>
      <c r="P2962" s="207"/>
      <c r="S2962" s="207"/>
      <c r="U2962" s="236"/>
      <c r="Z2962" s="197"/>
      <c r="AB2962" s="197"/>
      <c r="AD2962" s="197"/>
      <c r="AF2962" s="197"/>
      <c r="AH2962" s="197"/>
      <c r="AI2962" s="199"/>
      <c r="AK2962" s="234"/>
      <c r="AO2962" s="177"/>
      <c r="AP2962" s="201"/>
      <c r="AR2962" s="233"/>
    </row>
    <row r="2963" spans="4:44" s="181" customFormat="1">
      <c r="D2963" s="197"/>
      <c r="G2963" s="199"/>
      <c r="K2963" s="197"/>
      <c r="N2963" s="199"/>
      <c r="P2963" s="207"/>
      <c r="S2963" s="207"/>
      <c r="U2963" s="236"/>
      <c r="Z2963" s="197"/>
      <c r="AB2963" s="197"/>
      <c r="AD2963" s="197"/>
      <c r="AF2963" s="197"/>
      <c r="AH2963" s="197"/>
      <c r="AI2963" s="199"/>
      <c r="AK2963" s="234"/>
      <c r="AO2963" s="177"/>
      <c r="AP2963" s="201"/>
      <c r="AR2963" s="233"/>
    </row>
    <row r="2964" spans="4:44" s="181" customFormat="1">
      <c r="D2964" s="197"/>
      <c r="G2964" s="199"/>
      <c r="K2964" s="197"/>
      <c r="N2964" s="199"/>
      <c r="P2964" s="207"/>
      <c r="S2964" s="207"/>
      <c r="U2964" s="236"/>
      <c r="Z2964" s="197"/>
      <c r="AB2964" s="197"/>
      <c r="AD2964" s="197"/>
      <c r="AF2964" s="197"/>
      <c r="AH2964" s="197"/>
      <c r="AI2964" s="199"/>
      <c r="AK2964" s="234"/>
      <c r="AO2964" s="177"/>
      <c r="AP2964" s="201"/>
      <c r="AR2964" s="233"/>
    </row>
    <row r="2965" spans="4:44" s="181" customFormat="1">
      <c r="D2965" s="197"/>
      <c r="G2965" s="199"/>
      <c r="K2965" s="197"/>
      <c r="N2965" s="199"/>
      <c r="P2965" s="207"/>
      <c r="S2965" s="207"/>
      <c r="U2965" s="236"/>
      <c r="Z2965" s="197"/>
      <c r="AB2965" s="197"/>
      <c r="AD2965" s="197"/>
      <c r="AF2965" s="197"/>
      <c r="AH2965" s="197"/>
      <c r="AI2965" s="199"/>
      <c r="AK2965" s="234"/>
      <c r="AO2965" s="177"/>
      <c r="AP2965" s="201"/>
      <c r="AR2965" s="233"/>
    </row>
    <row r="2966" spans="4:44" s="181" customFormat="1">
      <c r="D2966" s="197"/>
      <c r="G2966" s="199"/>
      <c r="K2966" s="197"/>
      <c r="N2966" s="199"/>
      <c r="P2966" s="207"/>
      <c r="S2966" s="207"/>
      <c r="U2966" s="236"/>
      <c r="Z2966" s="197"/>
      <c r="AB2966" s="197"/>
      <c r="AD2966" s="197"/>
      <c r="AF2966" s="197"/>
      <c r="AH2966" s="197"/>
      <c r="AI2966" s="199"/>
      <c r="AK2966" s="234"/>
      <c r="AO2966" s="177"/>
      <c r="AP2966" s="201"/>
      <c r="AR2966" s="233"/>
    </row>
    <row r="2967" spans="4:44" s="181" customFormat="1">
      <c r="D2967" s="197"/>
      <c r="G2967" s="199"/>
      <c r="K2967" s="197"/>
      <c r="N2967" s="199"/>
      <c r="P2967" s="207"/>
      <c r="S2967" s="207"/>
      <c r="U2967" s="236"/>
      <c r="Z2967" s="197"/>
      <c r="AB2967" s="197"/>
      <c r="AD2967" s="197"/>
      <c r="AF2967" s="197"/>
      <c r="AH2967" s="197"/>
      <c r="AI2967" s="199"/>
      <c r="AK2967" s="234"/>
      <c r="AO2967" s="177"/>
      <c r="AP2967" s="201"/>
      <c r="AR2967" s="233"/>
    </row>
    <row r="2968" spans="4:44" s="181" customFormat="1">
      <c r="D2968" s="197"/>
      <c r="G2968" s="199"/>
      <c r="K2968" s="197"/>
      <c r="N2968" s="199"/>
      <c r="P2968" s="207"/>
      <c r="S2968" s="207"/>
      <c r="U2968" s="236"/>
      <c r="Z2968" s="197"/>
      <c r="AB2968" s="197"/>
      <c r="AD2968" s="197"/>
      <c r="AF2968" s="197"/>
      <c r="AH2968" s="197"/>
      <c r="AI2968" s="199"/>
      <c r="AK2968" s="234"/>
      <c r="AO2968" s="177"/>
      <c r="AP2968" s="201"/>
      <c r="AR2968" s="233"/>
    </row>
    <row r="2969" spans="4:44" s="181" customFormat="1">
      <c r="D2969" s="197"/>
      <c r="G2969" s="199"/>
      <c r="K2969" s="197"/>
      <c r="N2969" s="199"/>
      <c r="P2969" s="207"/>
      <c r="S2969" s="207"/>
      <c r="U2969" s="236"/>
      <c r="Z2969" s="197"/>
      <c r="AB2969" s="197"/>
      <c r="AD2969" s="197"/>
      <c r="AF2969" s="197"/>
      <c r="AH2969" s="197"/>
      <c r="AI2969" s="199"/>
      <c r="AK2969" s="234"/>
      <c r="AO2969" s="177"/>
      <c r="AP2969" s="201"/>
      <c r="AR2969" s="233"/>
    </row>
    <row r="2970" spans="4:44" s="181" customFormat="1">
      <c r="D2970" s="197"/>
      <c r="G2970" s="199"/>
      <c r="K2970" s="197"/>
      <c r="N2970" s="199"/>
      <c r="P2970" s="207"/>
      <c r="S2970" s="207"/>
      <c r="U2970" s="236"/>
      <c r="Z2970" s="197"/>
      <c r="AB2970" s="197"/>
      <c r="AD2970" s="197"/>
      <c r="AF2970" s="197"/>
      <c r="AH2970" s="197"/>
      <c r="AI2970" s="199"/>
      <c r="AK2970" s="234"/>
      <c r="AO2970" s="177"/>
      <c r="AP2970" s="201"/>
      <c r="AR2970" s="233"/>
    </row>
    <row r="2971" spans="4:44" s="181" customFormat="1">
      <c r="D2971" s="197"/>
      <c r="G2971" s="199"/>
      <c r="K2971" s="197"/>
      <c r="N2971" s="199"/>
      <c r="P2971" s="207"/>
      <c r="S2971" s="207"/>
      <c r="U2971" s="236"/>
      <c r="Z2971" s="197"/>
      <c r="AB2971" s="197"/>
      <c r="AD2971" s="197"/>
      <c r="AF2971" s="197"/>
      <c r="AH2971" s="197"/>
      <c r="AI2971" s="199"/>
      <c r="AK2971" s="234"/>
      <c r="AO2971" s="177"/>
      <c r="AP2971" s="201"/>
      <c r="AR2971" s="233"/>
    </row>
    <row r="2972" spans="4:44" s="181" customFormat="1">
      <c r="D2972" s="197"/>
      <c r="G2972" s="199"/>
      <c r="K2972" s="197"/>
      <c r="N2972" s="199"/>
      <c r="P2972" s="207"/>
      <c r="S2972" s="207"/>
      <c r="U2972" s="236"/>
      <c r="Z2972" s="197"/>
      <c r="AB2972" s="197"/>
      <c r="AD2972" s="197"/>
      <c r="AF2972" s="197"/>
      <c r="AH2972" s="197"/>
      <c r="AI2972" s="199"/>
      <c r="AK2972" s="234"/>
      <c r="AO2972" s="177"/>
      <c r="AP2972" s="201"/>
      <c r="AR2972" s="233"/>
    </row>
    <row r="2973" spans="4:44" s="181" customFormat="1">
      <c r="D2973" s="197"/>
      <c r="G2973" s="199"/>
      <c r="K2973" s="197"/>
      <c r="N2973" s="199"/>
      <c r="P2973" s="207"/>
      <c r="S2973" s="207"/>
      <c r="U2973" s="236"/>
      <c r="Z2973" s="197"/>
      <c r="AB2973" s="197"/>
      <c r="AD2973" s="197"/>
      <c r="AF2973" s="197"/>
      <c r="AH2973" s="197"/>
      <c r="AI2973" s="199"/>
      <c r="AK2973" s="234"/>
      <c r="AO2973" s="177"/>
      <c r="AP2973" s="201"/>
      <c r="AR2973" s="233"/>
    </row>
    <row r="2974" spans="4:44" s="181" customFormat="1">
      <c r="D2974" s="197"/>
      <c r="G2974" s="199"/>
      <c r="K2974" s="197"/>
      <c r="N2974" s="199"/>
      <c r="P2974" s="207"/>
      <c r="S2974" s="207"/>
      <c r="U2974" s="236"/>
      <c r="Z2974" s="197"/>
      <c r="AB2974" s="197"/>
      <c r="AD2974" s="197"/>
      <c r="AF2974" s="197"/>
      <c r="AH2974" s="197"/>
      <c r="AI2974" s="199"/>
      <c r="AK2974" s="234"/>
      <c r="AO2974" s="177"/>
      <c r="AP2974" s="201"/>
      <c r="AR2974" s="233"/>
    </row>
    <row r="2975" spans="4:44" s="181" customFormat="1">
      <c r="D2975" s="197"/>
      <c r="G2975" s="199"/>
      <c r="K2975" s="197"/>
      <c r="N2975" s="199"/>
      <c r="P2975" s="207"/>
      <c r="S2975" s="207"/>
      <c r="U2975" s="236"/>
      <c r="Z2975" s="197"/>
      <c r="AB2975" s="197"/>
      <c r="AD2975" s="197"/>
      <c r="AF2975" s="197"/>
      <c r="AH2975" s="197"/>
      <c r="AI2975" s="199"/>
      <c r="AK2975" s="234"/>
      <c r="AO2975" s="177"/>
      <c r="AP2975" s="201"/>
      <c r="AR2975" s="233"/>
    </row>
    <row r="2976" spans="4:44" s="181" customFormat="1">
      <c r="D2976" s="197"/>
      <c r="G2976" s="199"/>
      <c r="K2976" s="197"/>
      <c r="N2976" s="199"/>
      <c r="P2976" s="207"/>
      <c r="S2976" s="207"/>
      <c r="U2976" s="236"/>
      <c r="Z2976" s="197"/>
      <c r="AB2976" s="197"/>
      <c r="AD2976" s="197"/>
      <c r="AF2976" s="197"/>
      <c r="AH2976" s="197"/>
      <c r="AI2976" s="199"/>
      <c r="AK2976" s="234"/>
      <c r="AO2976" s="177"/>
      <c r="AP2976" s="201"/>
      <c r="AR2976" s="233"/>
    </row>
    <row r="2977" spans="4:44" s="181" customFormat="1">
      <c r="D2977" s="197"/>
      <c r="G2977" s="199"/>
      <c r="K2977" s="197"/>
      <c r="N2977" s="199"/>
      <c r="P2977" s="207"/>
      <c r="S2977" s="207"/>
      <c r="U2977" s="236"/>
      <c r="Z2977" s="197"/>
      <c r="AB2977" s="197"/>
      <c r="AD2977" s="197"/>
      <c r="AF2977" s="197"/>
      <c r="AH2977" s="197"/>
      <c r="AI2977" s="199"/>
      <c r="AK2977" s="234"/>
      <c r="AO2977" s="177"/>
      <c r="AP2977" s="201"/>
      <c r="AR2977" s="233"/>
    </row>
    <row r="2978" spans="4:44" s="181" customFormat="1">
      <c r="D2978" s="197"/>
      <c r="G2978" s="199"/>
      <c r="K2978" s="197"/>
      <c r="N2978" s="199"/>
      <c r="P2978" s="207"/>
      <c r="S2978" s="207"/>
      <c r="U2978" s="236"/>
      <c r="Z2978" s="197"/>
      <c r="AB2978" s="197"/>
      <c r="AD2978" s="197"/>
      <c r="AF2978" s="197"/>
      <c r="AH2978" s="197"/>
      <c r="AI2978" s="199"/>
      <c r="AK2978" s="234"/>
      <c r="AO2978" s="177"/>
      <c r="AP2978" s="201"/>
      <c r="AR2978" s="233"/>
    </row>
    <row r="2979" spans="4:44" s="181" customFormat="1">
      <c r="D2979" s="197"/>
      <c r="G2979" s="199"/>
      <c r="K2979" s="197"/>
      <c r="N2979" s="199"/>
      <c r="P2979" s="207"/>
      <c r="S2979" s="207"/>
      <c r="U2979" s="236"/>
      <c r="Z2979" s="197"/>
      <c r="AB2979" s="197"/>
      <c r="AD2979" s="197"/>
      <c r="AF2979" s="197"/>
      <c r="AH2979" s="197"/>
      <c r="AI2979" s="199"/>
      <c r="AK2979" s="234"/>
      <c r="AO2979" s="177"/>
      <c r="AP2979" s="201"/>
      <c r="AR2979" s="233"/>
    </row>
    <row r="2980" spans="4:44" s="181" customFormat="1">
      <c r="D2980" s="197"/>
      <c r="G2980" s="199"/>
      <c r="K2980" s="197"/>
      <c r="N2980" s="199"/>
      <c r="P2980" s="207"/>
      <c r="S2980" s="207"/>
      <c r="U2980" s="236"/>
      <c r="Z2980" s="197"/>
      <c r="AB2980" s="197"/>
      <c r="AD2980" s="197"/>
      <c r="AF2980" s="197"/>
      <c r="AH2980" s="197"/>
      <c r="AI2980" s="199"/>
      <c r="AK2980" s="234"/>
      <c r="AO2980" s="177"/>
      <c r="AP2980" s="201"/>
      <c r="AR2980" s="233"/>
    </row>
    <row r="2981" spans="4:44" s="181" customFormat="1">
      <c r="D2981" s="197"/>
      <c r="G2981" s="199"/>
      <c r="K2981" s="197"/>
      <c r="N2981" s="199"/>
      <c r="P2981" s="207"/>
      <c r="S2981" s="207"/>
      <c r="U2981" s="236"/>
      <c r="Z2981" s="197"/>
      <c r="AB2981" s="197"/>
      <c r="AD2981" s="197"/>
      <c r="AF2981" s="197"/>
      <c r="AH2981" s="197"/>
      <c r="AI2981" s="199"/>
      <c r="AK2981" s="234"/>
      <c r="AO2981" s="177"/>
      <c r="AP2981" s="201"/>
      <c r="AR2981" s="233"/>
    </row>
    <row r="2982" spans="4:44" s="181" customFormat="1">
      <c r="D2982" s="197"/>
      <c r="G2982" s="199"/>
      <c r="K2982" s="197"/>
      <c r="N2982" s="199"/>
      <c r="P2982" s="207"/>
      <c r="S2982" s="207"/>
      <c r="U2982" s="236"/>
      <c r="Z2982" s="197"/>
      <c r="AB2982" s="197"/>
      <c r="AD2982" s="197"/>
      <c r="AF2982" s="197"/>
      <c r="AH2982" s="197"/>
      <c r="AI2982" s="199"/>
      <c r="AK2982" s="234"/>
      <c r="AO2982" s="177"/>
      <c r="AP2982" s="201"/>
      <c r="AR2982" s="233"/>
    </row>
    <row r="2983" spans="4:44" s="181" customFormat="1">
      <c r="D2983" s="197"/>
      <c r="G2983" s="199"/>
      <c r="K2983" s="197"/>
      <c r="N2983" s="199"/>
      <c r="P2983" s="207"/>
      <c r="S2983" s="207"/>
      <c r="U2983" s="236"/>
      <c r="Z2983" s="197"/>
      <c r="AB2983" s="197"/>
      <c r="AD2983" s="197"/>
      <c r="AF2983" s="197"/>
      <c r="AH2983" s="197"/>
      <c r="AI2983" s="199"/>
      <c r="AK2983" s="234"/>
      <c r="AO2983" s="177"/>
      <c r="AP2983" s="201"/>
      <c r="AR2983" s="233"/>
    </row>
    <row r="2984" spans="4:44" s="181" customFormat="1">
      <c r="D2984" s="197"/>
      <c r="G2984" s="199"/>
      <c r="K2984" s="197"/>
      <c r="N2984" s="199"/>
      <c r="P2984" s="207"/>
      <c r="S2984" s="207"/>
      <c r="U2984" s="236"/>
      <c r="Z2984" s="197"/>
      <c r="AB2984" s="197"/>
      <c r="AD2984" s="197"/>
      <c r="AF2984" s="197"/>
      <c r="AH2984" s="197"/>
      <c r="AI2984" s="199"/>
      <c r="AK2984" s="234"/>
      <c r="AO2984" s="177"/>
      <c r="AP2984" s="201"/>
      <c r="AR2984" s="233"/>
    </row>
    <row r="2985" spans="4:44" s="181" customFormat="1">
      <c r="D2985" s="197"/>
      <c r="G2985" s="199"/>
      <c r="K2985" s="197"/>
      <c r="N2985" s="199"/>
      <c r="P2985" s="207"/>
      <c r="S2985" s="207"/>
      <c r="U2985" s="236"/>
      <c r="Z2985" s="197"/>
      <c r="AB2985" s="197"/>
      <c r="AD2985" s="197"/>
      <c r="AF2985" s="197"/>
      <c r="AH2985" s="197"/>
      <c r="AI2985" s="199"/>
      <c r="AK2985" s="234"/>
      <c r="AO2985" s="177"/>
      <c r="AP2985" s="201"/>
      <c r="AR2985" s="233"/>
    </row>
    <row r="2986" spans="4:44" s="181" customFormat="1">
      <c r="D2986" s="197"/>
      <c r="G2986" s="199"/>
      <c r="K2986" s="197"/>
      <c r="N2986" s="199"/>
      <c r="P2986" s="207"/>
      <c r="S2986" s="207"/>
      <c r="U2986" s="236"/>
      <c r="Z2986" s="197"/>
      <c r="AB2986" s="197"/>
      <c r="AD2986" s="197"/>
      <c r="AF2986" s="197"/>
      <c r="AH2986" s="197"/>
      <c r="AI2986" s="199"/>
      <c r="AK2986" s="234"/>
      <c r="AO2986" s="177"/>
      <c r="AP2986" s="201"/>
      <c r="AR2986" s="233"/>
    </row>
    <row r="2987" spans="4:44" s="181" customFormat="1">
      <c r="D2987" s="197"/>
      <c r="G2987" s="199"/>
      <c r="K2987" s="197"/>
      <c r="N2987" s="199"/>
      <c r="P2987" s="207"/>
      <c r="S2987" s="207"/>
      <c r="U2987" s="236"/>
      <c r="Z2987" s="197"/>
      <c r="AB2987" s="197"/>
      <c r="AD2987" s="197"/>
      <c r="AF2987" s="197"/>
      <c r="AH2987" s="197"/>
      <c r="AI2987" s="199"/>
      <c r="AK2987" s="234"/>
      <c r="AO2987" s="177"/>
      <c r="AP2987" s="201"/>
      <c r="AR2987" s="233"/>
    </row>
    <row r="2988" spans="4:44" s="181" customFormat="1">
      <c r="D2988" s="197"/>
      <c r="G2988" s="199"/>
      <c r="K2988" s="197"/>
      <c r="N2988" s="199"/>
      <c r="P2988" s="207"/>
      <c r="S2988" s="207"/>
      <c r="U2988" s="236"/>
      <c r="Z2988" s="197"/>
      <c r="AB2988" s="197"/>
      <c r="AD2988" s="197"/>
      <c r="AF2988" s="197"/>
      <c r="AH2988" s="197"/>
      <c r="AI2988" s="199"/>
      <c r="AK2988" s="234"/>
      <c r="AO2988" s="177"/>
      <c r="AP2988" s="201"/>
      <c r="AR2988" s="233"/>
    </row>
    <row r="2989" spans="4:44" s="181" customFormat="1">
      <c r="D2989" s="197"/>
      <c r="G2989" s="199"/>
      <c r="K2989" s="197"/>
      <c r="N2989" s="199"/>
      <c r="P2989" s="207"/>
      <c r="S2989" s="207"/>
      <c r="U2989" s="236"/>
      <c r="Z2989" s="197"/>
      <c r="AB2989" s="197"/>
      <c r="AD2989" s="197"/>
      <c r="AF2989" s="197"/>
      <c r="AH2989" s="197"/>
      <c r="AI2989" s="199"/>
      <c r="AK2989" s="234"/>
      <c r="AO2989" s="177"/>
      <c r="AP2989" s="201"/>
      <c r="AR2989" s="233"/>
    </row>
    <row r="2990" spans="4:44" s="181" customFormat="1">
      <c r="D2990" s="197"/>
      <c r="G2990" s="199"/>
      <c r="K2990" s="197"/>
      <c r="N2990" s="199"/>
      <c r="P2990" s="207"/>
      <c r="S2990" s="207"/>
      <c r="U2990" s="236"/>
      <c r="Z2990" s="197"/>
      <c r="AB2990" s="197"/>
      <c r="AD2990" s="197"/>
      <c r="AF2990" s="197"/>
      <c r="AH2990" s="197"/>
      <c r="AI2990" s="199"/>
      <c r="AK2990" s="234"/>
      <c r="AO2990" s="177"/>
      <c r="AP2990" s="201"/>
      <c r="AR2990" s="233"/>
    </row>
    <row r="2991" spans="4:44" s="181" customFormat="1">
      <c r="D2991" s="197"/>
      <c r="G2991" s="199"/>
      <c r="K2991" s="197"/>
      <c r="N2991" s="199"/>
      <c r="P2991" s="207"/>
      <c r="S2991" s="207"/>
      <c r="U2991" s="236"/>
      <c r="Z2991" s="197"/>
      <c r="AB2991" s="197"/>
      <c r="AD2991" s="197"/>
      <c r="AF2991" s="197"/>
      <c r="AH2991" s="197"/>
      <c r="AI2991" s="199"/>
      <c r="AK2991" s="234"/>
      <c r="AO2991" s="177"/>
      <c r="AP2991" s="201"/>
      <c r="AR2991" s="233"/>
    </row>
    <row r="2992" spans="4:44" s="181" customFormat="1">
      <c r="D2992" s="197"/>
      <c r="G2992" s="199"/>
      <c r="K2992" s="197"/>
      <c r="N2992" s="199"/>
      <c r="P2992" s="207"/>
      <c r="S2992" s="207"/>
      <c r="U2992" s="236"/>
      <c r="Z2992" s="197"/>
      <c r="AB2992" s="197"/>
      <c r="AD2992" s="197"/>
      <c r="AF2992" s="197"/>
      <c r="AH2992" s="197"/>
      <c r="AI2992" s="199"/>
      <c r="AK2992" s="234"/>
      <c r="AO2992" s="177"/>
      <c r="AP2992" s="201"/>
      <c r="AR2992" s="233"/>
    </row>
    <row r="2993" spans="4:44" s="181" customFormat="1">
      <c r="D2993" s="197"/>
      <c r="G2993" s="199"/>
      <c r="K2993" s="197"/>
      <c r="N2993" s="199"/>
      <c r="P2993" s="207"/>
      <c r="S2993" s="207"/>
      <c r="U2993" s="236"/>
      <c r="Z2993" s="197"/>
      <c r="AB2993" s="197"/>
      <c r="AD2993" s="197"/>
      <c r="AF2993" s="197"/>
      <c r="AH2993" s="197"/>
      <c r="AI2993" s="199"/>
      <c r="AK2993" s="234"/>
      <c r="AO2993" s="177"/>
      <c r="AP2993" s="201"/>
      <c r="AR2993" s="233"/>
    </row>
    <row r="2994" spans="4:44" s="181" customFormat="1">
      <c r="D2994" s="197"/>
      <c r="G2994" s="199"/>
      <c r="K2994" s="197"/>
      <c r="N2994" s="199"/>
      <c r="P2994" s="207"/>
      <c r="S2994" s="207"/>
      <c r="U2994" s="236"/>
      <c r="Z2994" s="197"/>
      <c r="AB2994" s="197"/>
      <c r="AD2994" s="197"/>
      <c r="AF2994" s="197"/>
      <c r="AH2994" s="197"/>
      <c r="AI2994" s="199"/>
      <c r="AK2994" s="234"/>
      <c r="AO2994" s="177"/>
      <c r="AP2994" s="201"/>
      <c r="AR2994" s="233"/>
    </row>
    <row r="2995" spans="4:44" s="181" customFormat="1">
      <c r="D2995" s="197"/>
      <c r="G2995" s="199"/>
      <c r="K2995" s="197"/>
      <c r="N2995" s="199"/>
      <c r="P2995" s="207"/>
      <c r="S2995" s="207"/>
      <c r="U2995" s="236"/>
      <c r="Z2995" s="197"/>
      <c r="AB2995" s="197"/>
      <c r="AD2995" s="197"/>
      <c r="AF2995" s="197"/>
      <c r="AH2995" s="197"/>
      <c r="AI2995" s="199"/>
      <c r="AK2995" s="234"/>
      <c r="AO2995" s="177"/>
      <c r="AP2995" s="201"/>
      <c r="AR2995" s="233"/>
    </row>
    <row r="2996" spans="4:44" s="181" customFormat="1">
      <c r="D2996" s="197"/>
      <c r="G2996" s="199"/>
      <c r="K2996" s="197"/>
      <c r="N2996" s="199"/>
      <c r="P2996" s="207"/>
      <c r="S2996" s="207"/>
      <c r="U2996" s="236"/>
      <c r="Z2996" s="197"/>
      <c r="AB2996" s="197"/>
      <c r="AD2996" s="197"/>
      <c r="AF2996" s="197"/>
      <c r="AH2996" s="197"/>
      <c r="AI2996" s="199"/>
      <c r="AK2996" s="234"/>
      <c r="AO2996" s="177"/>
      <c r="AP2996" s="201"/>
      <c r="AR2996" s="233"/>
    </row>
    <row r="2997" spans="4:44" s="181" customFormat="1">
      <c r="D2997" s="197"/>
      <c r="G2997" s="199"/>
      <c r="K2997" s="197"/>
      <c r="N2997" s="199"/>
      <c r="P2997" s="207"/>
      <c r="S2997" s="207"/>
      <c r="U2997" s="236"/>
      <c r="Z2997" s="197"/>
      <c r="AB2997" s="197"/>
      <c r="AD2997" s="197"/>
      <c r="AF2997" s="197"/>
      <c r="AH2997" s="197"/>
      <c r="AI2997" s="199"/>
      <c r="AK2997" s="234"/>
      <c r="AO2997" s="177"/>
      <c r="AP2997" s="201"/>
      <c r="AR2997" s="233"/>
    </row>
    <row r="2998" spans="4:44" s="181" customFormat="1">
      <c r="D2998" s="197"/>
      <c r="G2998" s="199"/>
      <c r="K2998" s="197"/>
      <c r="N2998" s="199"/>
      <c r="P2998" s="207"/>
      <c r="S2998" s="207"/>
      <c r="U2998" s="236"/>
      <c r="Z2998" s="197"/>
      <c r="AB2998" s="197"/>
      <c r="AD2998" s="197"/>
      <c r="AF2998" s="197"/>
      <c r="AH2998" s="197"/>
      <c r="AI2998" s="199"/>
      <c r="AK2998" s="234"/>
      <c r="AO2998" s="177"/>
      <c r="AP2998" s="201"/>
      <c r="AR2998" s="233"/>
    </row>
    <row r="2999" spans="4:44" s="181" customFormat="1">
      <c r="D2999" s="197"/>
      <c r="G2999" s="199"/>
      <c r="K2999" s="197"/>
      <c r="N2999" s="199"/>
      <c r="P2999" s="207"/>
      <c r="S2999" s="207"/>
      <c r="U2999" s="236"/>
      <c r="Z2999" s="197"/>
      <c r="AB2999" s="197"/>
      <c r="AD2999" s="197"/>
      <c r="AF2999" s="197"/>
      <c r="AH2999" s="197"/>
      <c r="AI2999" s="199"/>
      <c r="AK2999" s="234"/>
      <c r="AO2999" s="177"/>
      <c r="AP2999" s="201"/>
      <c r="AR2999" s="233"/>
    </row>
    <row r="3000" spans="4:44" s="181" customFormat="1">
      <c r="D3000" s="197"/>
      <c r="G3000" s="199"/>
      <c r="K3000" s="197"/>
      <c r="N3000" s="199"/>
      <c r="P3000" s="207"/>
      <c r="S3000" s="207"/>
      <c r="U3000" s="236"/>
      <c r="Z3000" s="197"/>
      <c r="AB3000" s="197"/>
      <c r="AD3000" s="197"/>
      <c r="AF3000" s="197"/>
      <c r="AH3000" s="197"/>
      <c r="AI3000" s="199"/>
      <c r="AK3000" s="234"/>
      <c r="AO3000" s="177"/>
      <c r="AP3000" s="201"/>
      <c r="AR3000" s="233"/>
    </row>
    <row r="3001" spans="4:44" s="181" customFormat="1">
      <c r="D3001" s="197"/>
      <c r="G3001" s="199"/>
      <c r="K3001" s="197"/>
      <c r="N3001" s="199"/>
      <c r="P3001" s="207"/>
      <c r="S3001" s="207"/>
      <c r="U3001" s="236"/>
      <c r="Z3001" s="197"/>
      <c r="AB3001" s="197"/>
      <c r="AD3001" s="197"/>
      <c r="AF3001" s="197"/>
      <c r="AH3001" s="197"/>
      <c r="AI3001" s="199"/>
      <c r="AK3001" s="234"/>
      <c r="AO3001" s="177"/>
      <c r="AP3001" s="201"/>
      <c r="AR3001" s="233"/>
    </row>
    <row r="3002" spans="4:44" s="181" customFormat="1">
      <c r="D3002" s="197"/>
      <c r="G3002" s="199"/>
      <c r="K3002" s="197"/>
      <c r="N3002" s="199"/>
      <c r="P3002" s="207"/>
      <c r="S3002" s="207"/>
      <c r="U3002" s="236"/>
      <c r="Z3002" s="197"/>
      <c r="AB3002" s="197"/>
      <c r="AD3002" s="197"/>
      <c r="AF3002" s="197"/>
      <c r="AH3002" s="197"/>
      <c r="AI3002" s="199"/>
      <c r="AK3002" s="234"/>
      <c r="AO3002" s="177"/>
      <c r="AP3002" s="201"/>
      <c r="AR3002" s="233"/>
    </row>
    <row r="3003" spans="4:44" s="181" customFormat="1">
      <c r="D3003" s="197"/>
      <c r="G3003" s="199"/>
      <c r="K3003" s="197"/>
      <c r="N3003" s="199"/>
      <c r="P3003" s="207"/>
      <c r="S3003" s="207"/>
      <c r="U3003" s="236"/>
      <c r="Z3003" s="197"/>
      <c r="AB3003" s="197"/>
      <c r="AD3003" s="197"/>
      <c r="AF3003" s="197"/>
      <c r="AH3003" s="197"/>
      <c r="AI3003" s="199"/>
      <c r="AK3003" s="234"/>
      <c r="AO3003" s="177"/>
      <c r="AP3003" s="201"/>
      <c r="AR3003" s="233"/>
    </row>
    <row r="3004" spans="4:44" s="181" customFormat="1">
      <c r="D3004" s="197"/>
      <c r="G3004" s="199"/>
      <c r="K3004" s="197"/>
      <c r="N3004" s="199"/>
      <c r="P3004" s="207"/>
      <c r="S3004" s="207"/>
      <c r="U3004" s="236"/>
      <c r="Z3004" s="197"/>
      <c r="AB3004" s="197"/>
      <c r="AD3004" s="197"/>
      <c r="AF3004" s="197"/>
      <c r="AH3004" s="197"/>
      <c r="AI3004" s="199"/>
      <c r="AK3004" s="234"/>
      <c r="AO3004" s="177"/>
      <c r="AP3004" s="201"/>
      <c r="AR3004" s="233"/>
    </row>
    <row r="3005" spans="4:44" s="181" customFormat="1">
      <c r="D3005" s="197"/>
      <c r="G3005" s="199"/>
      <c r="K3005" s="197"/>
      <c r="N3005" s="199"/>
      <c r="P3005" s="207"/>
      <c r="S3005" s="207"/>
      <c r="U3005" s="236"/>
      <c r="Z3005" s="197"/>
      <c r="AB3005" s="197"/>
      <c r="AD3005" s="197"/>
      <c r="AF3005" s="197"/>
      <c r="AH3005" s="197"/>
      <c r="AI3005" s="199"/>
      <c r="AK3005" s="234"/>
      <c r="AO3005" s="177"/>
      <c r="AP3005" s="201"/>
      <c r="AR3005" s="233"/>
    </row>
    <row r="3006" spans="4:44" s="181" customFormat="1">
      <c r="D3006" s="197"/>
      <c r="G3006" s="199"/>
      <c r="K3006" s="197"/>
      <c r="N3006" s="199"/>
      <c r="P3006" s="207"/>
      <c r="S3006" s="207"/>
      <c r="U3006" s="236"/>
      <c r="Z3006" s="197"/>
      <c r="AB3006" s="197"/>
      <c r="AD3006" s="197"/>
      <c r="AF3006" s="197"/>
      <c r="AH3006" s="197"/>
      <c r="AI3006" s="199"/>
      <c r="AK3006" s="234"/>
      <c r="AO3006" s="177"/>
      <c r="AP3006" s="201"/>
      <c r="AR3006" s="233"/>
    </row>
    <row r="3007" spans="4:44" s="181" customFormat="1">
      <c r="D3007" s="197"/>
      <c r="G3007" s="199"/>
      <c r="K3007" s="197"/>
      <c r="N3007" s="199"/>
      <c r="P3007" s="207"/>
      <c r="S3007" s="207"/>
      <c r="U3007" s="236"/>
      <c r="Z3007" s="197"/>
      <c r="AB3007" s="197"/>
      <c r="AD3007" s="197"/>
      <c r="AF3007" s="197"/>
      <c r="AH3007" s="197"/>
      <c r="AI3007" s="199"/>
      <c r="AK3007" s="234"/>
      <c r="AO3007" s="177"/>
      <c r="AP3007" s="201"/>
      <c r="AR3007" s="233"/>
    </row>
    <row r="3008" spans="4:44" s="181" customFormat="1">
      <c r="D3008" s="197"/>
      <c r="G3008" s="199"/>
      <c r="K3008" s="197"/>
      <c r="N3008" s="199"/>
      <c r="P3008" s="207"/>
      <c r="S3008" s="207"/>
      <c r="U3008" s="236"/>
      <c r="Z3008" s="197"/>
      <c r="AB3008" s="197"/>
      <c r="AD3008" s="197"/>
      <c r="AF3008" s="197"/>
      <c r="AH3008" s="197"/>
      <c r="AI3008" s="199"/>
      <c r="AK3008" s="234"/>
      <c r="AO3008" s="177"/>
      <c r="AP3008" s="201"/>
      <c r="AR3008" s="233"/>
    </row>
    <row r="3009" spans="4:44" s="181" customFormat="1">
      <c r="D3009" s="197"/>
      <c r="G3009" s="199"/>
      <c r="K3009" s="197"/>
      <c r="N3009" s="199"/>
      <c r="P3009" s="207"/>
      <c r="S3009" s="207"/>
      <c r="U3009" s="236"/>
      <c r="Z3009" s="197"/>
      <c r="AB3009" s="197"/>
      <c r="AD3009" s="197"/>
      <c r="AF3009" s="197"/>
      <c r="AH3009" s="197"/>
      <c r="AI3009" s="199"/>
      <c r="AK3009" s="234"/>
      <c r="AO3009" s="177"/>
      <c r="AP3009" s="201"/>
      <c r="AR3009" s="233"/>
    </row>
    <row r="3010" spans="4:44" s="181" customFormat="1">
      <c r="D3010" s="197"/>
      <c r="G3010" s="199"/>
      <c r="K3010" s="197"/>
      <c r="N3010" s="199"/>
      <c r="P3010" s="207"/>
      <c r="S3010" s="207"/>
      <c r="U3010" s="236"/>
      <c r="Z3010" s="197"/>
      <c r="AB3010" s="197"/>
      <c r="AD3010" s="197"/>
      <c r="AF3010" s="197"/>
      <c r="AH3010" s="197"/>
      <c r="AI3010" s="199"/>
      <c r="AK3010" s="234"/>
      <c r="AO3010" s="177"/>
      <c r="AP3010" s="201"/>
      <c r="AR3010" s="233"/>
    </row>
    <row r="3011" spans="4:44" s="181" customFormat="1">
      <c r="D3011" s="197"/>
      <c r="G3011" s="199"/>
      <c r="K3011" s="197"/>
      <c r="N3011" s="199"/>
      <c r="P3011" s="207"/>
      <c r="S3011" s="207"/>
      <c r="U3011" s="236"/>
      <c r="Z3011" s="197"/>
      <c r="AB3011" s="197"/>
      <c r="AD3011" s="197"/>
      <c r="AF3011" s="197"/>
      <c r="AH3011" s="197"/>
      <c r="AI3011" s="199"/>
      <c r="AK3011" s="234"/>
      <c r="AO3011" s="177"/>
      <c r="AP3011" s="201"/>
      <c r="AR3011" s="233"/>
    </row>
    <row r="3012" spans="4:44" s="181" customFormat="1">
      <c r="D3012" s="197"/>
      <c r="G3012" s="199"/>
      <c r="K3012" s="197"/>
      <c r="N3012" s="199"/>
      <c r="P3012" s="207"/>
      <c r="S3012" s="207"/>
      <c r="U3012" s="236"/>
      <c r="Z3012" s="197"/>
      <c r="AB3012" s="197"/>
      <c r="AD3012" s="197"/>
      <c r="AF3012" s="197"/>
      <c r="AH3012" s="197"/>
      <c r="AI3012" s="199"/>
      <c r="AK3012" s="234"/>
      <c r="AO3012" s="177"/>
      <c r="AP3012" s="201"/>
      <c r="AR3012" s="233"/>
    </row>
    <row r="3013" spans="4:44" s="181" customFormat="1">
      <c r="D3013" s="197"/>
      <c r="G3013" s="199"/>
      <c r="K3013" s="197"/>
      <c r="N3013" s="199"/>
      <c r="P3013" s="207"/>
      <c r="S3013" s="207"/>
      <c r="U3013" s="236"/>
      <c r="Z3013" s="197"/>
      <c r="AB3013" s="197"/>
      <c r="AD3013" s="197"/>
      <c r="AF3013" s="197"/>
      <c r="AH3013" s="197"/>
      <c r="AI3013" s="199"/>
      <c r="AK3013" s="234"/>
      <c r="AO3013" s="177"/>
      <c r="AP3013" s="201"/>
      <c r="AR3013" s="233"/>
    </row>
    <row r="3014" spans="4:44" s="181" customFormat="1">
      <c r="D3014" s="197"/>
      <c r="G3014" s="199"/>
      <c r="K3014" s="197"/>
      <c r="N3014" s="199"/>
      <c r="P3014" s="207"/>
      <c r="S3014" s="207"/>
      <c r="U3014" s="236"/>
      <c r="Z3014" s="197"/>
      <c r="AB3014" s="197"/>
      <c r="AD3014" s="197"/>
      <c r="AF3014" s="197"/>
      <c r="AH3014" s="197"/>
      <c r="AI3014" s="199"/>
      <c r="AK3014" s="234"/>
      <c r="AO3014" s="177"/>
      <c r="AP3014" s="201"/>
      <c r="AR3014" s="233"/>
    </row>
    <row r="3015" spans="4:44" s="181" customFormat="1">
      <c r="D3015" s="197"/>
      <c r="G3015" s="199"/>
      <c r="K3015" s="197"/>
      <c r="N3015" s="199"/>
      <c r="P3015" s="207"/>
      <c r="S3015" s="207"/>
      <c r="U3015" s="236"/>
      <c r="Z3015" s="197"/>
      <c r="AB3015" s="197"/>
      <c r="AD3015" s="197"/>
      <c r="AF3015" s="197"/>
      <c r="AH3015" s="197"/>
      <c r="AI3015" s="199"/>
      <c r="AK3015" s="234"/>
      <c r="AO3015" s="177"/>
      <c r="AP3015" s="201"/>
      <c r="AR3015" s="233"/>
    </row>
    <row r="3016" spans="4:44" s="181" customFormat="1">
      <c r="D3016" s="197"/>
      <c r="G3016" s="199"/>
      <c r="K3016" s="197"/>
      <c r="N3016" s="199"/>
      <c r="P3016" s="207"/>
      <c r="S3016" s="207"/>
      <c r="U3016" s="236"/>
      <c r="Z3016" s="197"/>
      <c r="AB3016" s="197"/>
      <c r="AD3016" s="197"/>
      <c r="AF3016" s="197"/>
      <c r="AH3016" s="197"/>
      <c r="AI3016" s="199"/>
      <c r="AK3016" s="234"/>
      <c r="AO3016" s="177"/>
      <c r="AP3016" s="201"/>
      <c r="AR3016" s="233"/>
    </row>
    <row r="3017" spans="4:44" s="181" customFormat="1">
      <c r="D3017" s="197"/>
      <c r="G3017" s="199"/>
      <c r="K3017" s="197"/>
      <c r="N3017" s="199"/>
      <c r="P3017" s="207"/>
      <c r="S3017" s="207"/>
      <c r="U3017" s="236"/>
      <c r="Z3017" s="197"/>
      <c r="AB3017" s="197"/>
      <c r="AD3017" s="197"/>
      <c r="AF3017" s="197"/>
      <c r="AH3017" s="197"/>
      <c r="AI3017" s="199"/>
      <c r="AK3017" s="234"/>
      <c r="AO3017" s="177"/>
      <c r="AP3017" s="201"/>
      <c r="AR3017" s="233"/>
    </row>
    <row r="3018" spans="4:44" s="181" customFormat="1">
      <c r="D3018" s="197"/>
      <c r="G3018" s="199"/>
      <c r="K3018" s="197"/>
      <c r="N3018" s="199"/>
      <c r="P3018" s="207"/>
      <c r="S3018" s="207"/>
      <c r="U3018" s="236"/>
      <c r="Z3018" s="197"/>
      <c r="AB3018" s="197"/>
      <c r="AD3018" s="197"/>
      <c r="AF3018" s="197"/>
      <c r="AH3018" s="197"/>
      <c r="AI3018" s="199"/>
      <c r="AK3018" s="234"/>
      <c r="AO3018" s="177"/>
      <c r="AP3018" s="201"/>
      <c r="AR3018" s="233"/>
    </row>
    <row r="3019" spans="4:44" s="181" customFormat="1">
      <c r="D3019" s="197"/>
      <c r="G3019" s="199"/>
      <c r="K3019" s="197"/>
      <c r="N3019" s="199"/>
      <c r="P3019" s="207"/>
      <c r="S3019" s="207"/>
      <c r="U3019" s="236"/>
      <c r="Z3019" s="197"/>
      <c r="AB3019" s="197"/>
      <c r="AD3019" s="197"/>
      <c r="AF3019" s="197"/>
      <c r="AH3019" s="197"/>
      <c r="AI3019" s="199"/>
      <c r="AK3019" s="234"/>
      <c r="AO3019" s="177"/>
      <c r="AP3019" s="201"/>
      <c r="AR3019" s="233"/>
    </row>
    <row r="3020" spans="4:44" s="181" customFormat="1">
      <c r="D3020" s="197"/>
      <c r="G3020" s="199"/>
      <c r="K3020" s="197"/>
      <c r="N3020" s="199"/>
      <c r="P3020" s="207"/>
      <c r="S3020" s="207"/>
      <c r="U3020" s="236"/>
      <c r="Z3020" s="197"/>
      <c r="AB3020" s="197"/>
      <c r="AD3020" s="197"/>
      <c r="AF3020" s="197"/>
      <c r="AH3020" s="197"/>
      <c r="AI3020" s="199"/>
      <c r="AK3020" s="234"/>
      <c r="AO3020" s="177"/>
      <c r="AP3020" s="201"/>
      <c r="AR3020" s="233"/>
    </row>
    <row r="3021" spans="4:44" s="181" customFormat="1">
      <c r="D3021" s="197"/>
      <c r="G3021" s="199"/>
      <c r="K3021" s="197"/>
      <c r="N3021" s="199"/>
      <c r="P3021" s="207"/>
      <c r="S3021" s="207"/>
      <c r="U3021" s="236"/>
      <c r="Z3021" s="197"/>
      <c r="AB3021" s="197"/>
      <c r="AD3021" s="197"/>
      <c r="AF3021" s="197"/>
      <c r="AH3021" s="197"/>
      <c r="AI3021" s="199"/>
      <c r="AK3021" s="234"/>
      <c r="AO3021" s="177"/>
      <c r="AP3021" s="201"/>
      <c r="AR3021" s="233"/>
    </row>
    <row r="3022" spans="4:44" s="181" customFormat="1">
      <c r="D3022" s="197"/>
      <c r="G3022" s="199"/>
      <c r="K3022" s="197"/>
      <c r="N3022" s="199"/>
      <c r="P3022" s="207"/>
      <c r="S3022" s="207"/>
      <c r="U3022" s="236"/>
      <c r="Z3022" s="197"/>
      <c r="AB3022" s="197"/>
      <c r="AD3022" s="197"/>
      <c r="AF3022" s="197"/>
      <c r="AH3022" s="197"/>
      <c r="AI3022" s="199"/>
      <c r="AK3022" s="234"/>
      <c r="AO3022" s="177"/>
      <c r="AP3022" s="201"/>
      <c r="AR3022" s="233"/>
    </row>
    <row r="3023" spans="4:44" s="181" customFormat="1">
      <c r="D3023" s="197"/>
      <c r="G3023" s="199"/>
      <c r="K3023" s="197"/>
      <c r="N3023" s="199"/>
      <c r="P3023" s="207"/>
      <c r="S3023" s="207"/>
      <c r="U3023" s="236"/>
      <c r="Z3023" s="197"/>
      <c r="AB3023" s="197"/>
      <c r="AD3023" s="197"/>
      <c r="AF3023" s="197"/>
      <c r="AH3023" s="197"/>
      <c r="AI3023" s="199"/>
      <c r="AK3023" s="234"/>
      <c r="AO3023" s="177"/>
      <c r="AP3023" s="201"/>
      <c r="AR3023" s="233"/>
    </row>
    <row r="3024" spans="4:44" s="181" customFormat="1">
      <c r="D3024" s="197"/>
      <c r="G3024" s="199"/>
      <c r="K3024" s="197"/>
      <c r="N3024" s="199"/>
      <c r="P3024" s="207"/>
      <c r="S3024" s="207"/>
      <c r="U3024" s="236"/>
      <c r="Z3024" s="197"/>
      <c r="AB3024" s="197"/>
      <c r="AD3024" s="197"/>
      <c r="AF3024" s="197"/>
      <c r="AH3024" s="197"/>
      <c r="AI3024" s="199"/>
      <c r="AK3024" s="234"/>
      <c r="AO3024" s="177"/>
      <c r="AP3024" s="201"/>
      <c r="AR3024" s="233"/>
    </row>
    <row r="3025" spans="4:44" s="181" customFormat="1">
      <c r="D3025" s="197"/>
      <c r="G3025" s="199"/>
      <c r="K3025" s="197"/>
      <c r="N3025" s="199"/>
      <c r="P3025" s="207"/>
      <c r="S3025" s="207"/>
      <c r="U3025" s="236"/>
      <c r="Z3025" s="197"/>
      <c r="AB3025" s="197"/>
      <c r="AD3025" s="197"/>
      <c r="AF3025" s="197"/>
      <c r="AH3025" s="197"/>
      <c r="AI3025" s="199"/>
      <c r="AK3025" s="234"/>
      <c r="AO3025" s="177"/>
      <c r="AP3025" s="201"/>
      <c r="AR3025" s="233"/>
    </row>
    <row r="3026" spans="4:44" s="181" customFormat="1">
      <c r="D3026" s="197"/>
      <c r="G3026" s="199"/>
      <c r="K3026" s="197"/>
      <c r="N3026" s="199"/>
      <c r="P3026" s="207"/>
      <c r="S3026" s="207"/>
      <c r="U3026" s="236"/>
      <c r="Z3026" s="197"/>
      <c r="AB3026" s="197"/>
      <c r="AD3026" s="197"/>
      <c r="AF3026" s="197"/>
      <c r="AH3026" s="197"/>
      <c r="AI3026" s="199"/>
      <c r="AK3026" s="234"/>
      <c r="AO3026" s="177"/>
      <c r="AP3026" s="201"/>
      <c r="AR3026" s="233"/>
    </row>
    <row r="3027" spans="4:44" s="181" customFormat="1">
      <c r="D3027" s="197"/>
      <c r="G3027" s="199"/>
      <c r="K3027" s="197"/>
      <c r="N3027" s="199"/>
      <c r="P3027" s="207"/>
      <c r="S3027" s="207"/>
      <c r="U3027" s="236"/>
      <c r="Z3027" s="197"/>
      <c r="AB3027" s="197"/>
      <c r="AD3027" s="197"/>
      <c r="AF3027" s="197"/>
      <c r="AH3027" s="197"/>
      <c r="AI3027" s="199"/>
      <c r="AK3027" s="234"/>
      <c r="AO3027" s="177"/>
      <c r="AP3027" s="201"/>
      <c r="AR3027" s="233"/>
    </row>
    <row r="3028" spans="4:44" s="181" customFormat="1">
      <c r="D3028" s="197"/>
      <c r="G3028" s="199"/>
      <c r="K3028" s="197"/>
      <c r="N3028" s="199"/>
      <c r="P3028" s="207"/>
      <c r="S3028" s="207"/>
      <c r="U3028" s="236"/>
      <c r="Z3028" s="197"/>
      <c r="AB3028" s="197"/>
      <c r="AD3028" s="197"/>
      <c r="AF3028" s="197"/>
      <c r="AH3028" s="197"/>
      <c r="AI3028" s="199"/>
      <c r="AK3028" s="234"/>
      <c r="AO3028" s="177"/>
      <c r="AP3028" s="201"/>
      <c r="AR3028" s="233"/>
    </row>
    <row r="3029" spans="4:44" s="181" customFormat="1">
      <c r="D3029" s="197"/>
      <c r="G3029" s="199"/>
      <c r="K3029" s="197"/>
      <c r="N3029" s="199"/>
      <c r="P3029" s="207"/>
      <c r="S3029" s="207"/>
      <c r="U3029" s="236"/>
      <c r="Z3029" s="197"/>
      <c r="AB3029" s="197"/>
      <c r="AD3029" s="197"/>
      <c r="AF3029" s="197"/>
      <c r="AH3029" s="197"/>
      <c r="AI3029" s="199"/>
      <c r="AK3029" s="234"/>
      <c r="AO3029" s="177"/>
      <c r="AP3029" s="201"/>
      <c r="AR3029" s="233"/>
    </row>
    <row r="3030" spans="4:44" s="181" customFormat="1">
      <c r="D3030" s="197"/>
      <c r="G3030" s="199"/>
      <c r="K3030" s="197"/>
      <c r="N3030" s="199"/>
      <c r="P3030" s="207"/>
      <c r="S3030" s="207"/>
      <c r="U3030" s="236"/>
      <c r="Z3030" s="197"/>
      <c r="AB3030" s="197"/>
      <c r="AD3030" s="197"/>
      <c r="AF3030" s="197"/>
      <c r="AH3030" s="197"/>
      <c r="AI3030" s="199"/>
      <c r="AK3030" s="234"/>
      <c r="AO3030" s="177"/>
      <c r="AP3030" s="201"/>
      <c r="AR3030" s="233"/>
    </row>
    <row r="3031" spans="4:44" s="181" customFormat="1">
      <c r="D3031" s="197"/>
      <c r="G3031" s="199"/>
      <c r="K3031" s="197"/>
      <c r="N3031" s="199"/>
      <c r="P3031" s="207"/>
      <c r="S3031" s="207"/>
      <c r="U3031" s="236"/>
      <c r="Z3031" s="197"/>
      <c r="AB3031" s="197"/>
      <c r="AD3031" s="197"/>
      <c r="AF3031" s="197"/>
      <c r="AH3031" s="197"/>
      <c r="AI3031" s="199"/>
      <c r="AK3031" s="234"/>
      <c r="AO3031" s="177"/>
      <c r="AP3031" s="201"/>
      <c r="AR3031" s="233"/>
    </row>
    <row r="3032" spans="4:44" s="181" customFormat="1">
      <c r="D3032" s="197"/>
      <c r="G3032" s="199"/>
      <c r="K3032" s="197"/>
      <c r="N3032" s="199"/>
      <c r="P3032" s="207"/>
      <c r="S3032" s="207"/>
      <c r="U3032" s="236"/>
      <c r="Z3032" s="197"/>
      <c r="AB3032" s="197"/>
      <c r="AD3032" s="197"/>
      <c r="AF3032" s="197"/>
      <c r="AH3032" s="197"/>
      <c r="AI3032" s="199"/>
      <c r="AK3032" s="234"/>
      <c r="AO3032" s="177"/>
      <c r="AP3032" s="201"/>
      <c r="AR3032" s="233"/>
    </row>
    <row r="3033" spans="4:44" s="181" customFormat="1">
      <c r="D3033" s="197"/>
      <c r="G3033" s="199"/>
      <c r="K3033" s="197"/>
      <c r="N3033" s="199"/>
      <c r="P3033" s="207"/>
      <c r="S3033" s="207"/>
      <c r="U3033" s="236"/>
      <c r="Z3033" s="197"/>
      <c r="AB3033" s="197"/>
      <c r="AD3033" s="197"/>
      <c r="AF3033" s="197"/>
      <c r="AH3033" s="197"/>
      <c r="AI3033" s="199"/>
      <c r="AK3033" s="234"/>
      <c r="AO3033" s="177"/>
      <c r="AP3033" s="201"/>
      <c r="AR3033" s="233"/>
    </row>
    <row r="3034" spans="4:44" s="181" customFormat="1">
      <c r="D3034" s="197"/>
      <c r="G3034" s="199"/>
      <c r="K3034" s="197"/>
      <c r="N3034" s="199"/>
      <c r="P3034" s="207"/>
      <c r="S3034" s="207"/>
      <c r="U3034" s="236"/>
      <c r="Z3034" s="197"/>
      <c r="AB3034" s="197"/>
      <c r="AD3034" s="197"/>
      <c r="AF3034" s="197"/>
      <c r="AH3034" s="197"/>
      <c r="AI3034" s="199"/>
      <c r="AK3034" s="234"/>
      <c r="AO3034" s="177"/>
      <c r="AP3034" s="201"/>
      <c r="AR3034" s="233"/>
    </row>
    <row r="3035" spans="4:44" s="181" customFormat="1">
      <c r="D3035" s="197"/>
      <c r="G3035" s="199"/>
      <c r="K3035" s="197"/>
      <c r="N3035" s="199"/>
      <c r="P3035" s="207"/>
      <c r="S3035" s="207"/>
      <c r="U3035" s="236"/>
      <c r="Z3035" s="197"/>
      <c r="AB3035" s="197"/>
      <c r="AD3035" s="197"/>
      <c r="AF3035" s="197"/>
      <c r="AH3035" s="197"/>
      <c r="AI3035" s="199"/>
      <c r="AK3035" s="234"/>
      <c r="AO3035" s="177"/>
      <c r="AP3035" s="201"/>
      <c r="AR3035" s="233"/>
    </row>
    <row r="3036" spans="4:44" s="181" customFormat="1">
      <c r="D3036" s="197"/>
      <c r="G3036" s="199"/>
      <c r="K3036" s="197"/>
      <c r="N3036" s="199"/>
      <c r="P3036" s="207"/>
      <c r="S3036" s="207"/>
      <c r="U3036" s="236"/>
      <c r="Z3036" s="197"/>
      <c r="AB3036" s="197"/>
      <c r="AD3036" s="197"/>
      <c r="AF3036" s="197"/>
      <c r="AH3036" s="197"/>
      <c r="AI3036" s="199"/>
      <c r="AK3036" s="234"/>
      <c r="AO3036" s="177"/>
      <c r="AP3036" s="201"/>
      <c r="AR3036" s="233"/>
    </row>
    <row r="3037" spans="4:44" s="181" customFormat="1">
      <c r="D3037" s="197"/>
      <c r="G3037" s="199"/>
      <c r="K3037" s="197"/>
      <c r="N3037" s="199"/>
      <c r="P3037" s="207"/>
      <c r="S3037" s="207"/>
      <c r="U3037" s="236"/>
      <c r="Z3037" s="197"/>
      <c r="AB3037" s="197"/>
      <c r="AD3037" s="197"/>
      <c r="AF3037" s="197"/>
      <c r="AH3037" s="197"/>
      <c r="AI3037" s="199"/>
      <c r="AK3037" s="234"/>
      <c r="AO3037" s="177"/>
      <c r="AP3037" s="201"/>
      <c r="AR3037" s="233"/>
    </row>
    <row r="3038" spans="4:44" s="181" customFormat="1">
      <c r="D3038" s="197"/>
      <c r="G3038" s="199"/>
      <c r="K3038" s="197"/>
      <c r="N3038" s="199"/>
      <c r="P3038" s="207"/>
      <c r="S3038" s="207"/>
      <c r="U3038" s="236"/>
      <c r="Z3038" s="197"/>
      <c r="AB3038" s="197"/>
      <c r="AD3038" s="197"/>
      <c r="AF3038" s="197"/>
      <c r="AH3038" s="197"/>
      <c r="AI3038" s="199"/>
      <c r="AK3038" s="234"/>
      <c r="AO3038" s="177"/>
      <c r="AP3038" s="201"/>
      <c r="AR3038" s="233"/>
    </row>
    <row r="3039" spans="4:44" s="181" customFormat="1">
      <c r="D3039" s="197"/>
      <c r="G3039" s="199"/>
      <c r="K3039" s="197"/>
      <c r="N3039" s="199"/>
      <c r="P3039" s="207"/>
      <c r="S3039" s="207"/>
      <c r="U3039" s="236"/>
      <c r="Z3039" s="197"/>
      <c r="AB3039" s="197"/>
      <c r="AD3039" s="197"/>
      <c r="AF3039" s="197"/>
      <c r="AH3039" s="197"/>
      <c r="AI3039" s="199"/>
      <c r="AK3039" s="234"/>
      <c r="AO3039" s="177"/>
      <c r="AP3039" s="201"/>
      <c r="AR3039" s="233"/>
    </row>
    <row r="3040" spans="4:44" s="181" customFormat="1">
      <c r="D3040" s="197"/>
      <c r="G3040" s="199"/>
      <c r="K3040" s="197"/>
      <c r="N3040" s="199"/>
      <c r="P3040" s="207"/>
      <c r="S3040" s="207"/>
      <c r="U3040" s="236"/>
      <c r="Z3040" s="197"/>
      <c r="AB3040" s="197"/>
      <c r="AD3040" s="197"/>
      <c r="AF3040" s="197"/>
      <c r="AH3040" s="197"/>
      <c r="AI3040" s="199"/>
      <c r="AK3040" s="234"/>
      <c r="AO3040" s="177"/>
      <c r="AP3040" s="201"/>
      <c r="AR3040" s="233"/>
    </row>
    <row r="3041" spans="4:44" s="181" customFormat="1">
      <c r="D3041" s="197"/>
      <c r="G3041" s="199"/>
      <c r="K3041" s="197"/>
      <c r="N3041" s="199"/>
      <c r="P3041" s="207"/>
      <c r="S3041" s="207"/>
      <c r="U3041" s="236"/>
      <c r="Z3041" s="197"/>
      <c r="AB3041" s="197"/>
      <c r="AD3041" s="197"/>
      <c r="AF3041" s="197"/>
      <c r="AH3041" s="197"/>
      <c r="AI3041" s="199"/>
      <c r="AK3041" s="234"/>
      <c r="AO3041" s="177"/>
      <c r="AP3041" s="201"/>
      <c r="AR3041" s="233"/>
    </row>
    <row r="3042" spans="4:44" s="181" customFormat="1">
      <c r="D3042" s="197"/>
      <c r="G3042" s="199"/>
      <c r="K3042" s="197"/>
      <c r="N3042" s="199"/>
      <c r="P3042" s="207"/>
      <c r="S3042" s="207"/>
      <c r="U3042" s="236"/>
      <c r="Z3042" s="197"/>
      <c r="AB3042" s="197"/>
      <c r="AD3042" s="197"/>
      <c r="AF3042" s="197"/>
      <c r="AH3042" s="197"/>
      <c r="AI3042" s="199"/>
      <c r="AK3042" s="234"/>
      <c r="AO3042" s="177"/>
      <c r="AP3042" s="201"/>
      <c r="AR3042" s="233"/>
    </row>
    <row r="3043" spans="4:44" s="181" customFormat="1">
      <c r="D3043" s="197"/>
      <c r="G3043" s="199"/>
      <c r="K3043" s="197"/>
      <c r="N3043" s="199"/>
      <c r="P3043" s="207"/>
      <c r="S3043" s="207"/>
      <c r="U3043" s="236"/>
      <c r="Z3043" s="197"/>
      <c r="AB3043" s="197"/>
      <c r="AD3043" s="197"/>
      <c r="AF3043" s="197"/>
      <c r="AH3043" s="197"/>
      <c r="AI3043" s="199"/>
      <c r="AK3043" s="234"/>
      <c r="AO3043" s="177"/>
      <c r="AP3043" s="201"/>
      <c r="AR3043" s="233"/>
    </row>
    <row r="3044" spans="4:44" s="181" customFormat="1">
      <c r="D3044" s="197"/>
      <c r="G3044" s="199"/>
      <c r="K3044" s="197"/>
      <c r="N3044" s="199"/>
      <c r="P3044" s="207"/>
      <c r="S3044" s="207"/>
      <c r="U3044" s="236"/>
      <c r="Z3044" s="197"/>
      <c r="AB3044" s="197"/>
      <c r="AD3044" s="197"/>
      <c r="AF3044" s="197"/>
      <c r="AH3044" s="197"/>
      <c r="AI3044" s="199"/>
      <c r="AK3044" s="234"/>
      <c r="AO3044" s="177"/>
      <c r="AP3044" s="201"/>
      <c r="AR3044" s="233"/>
    </row>
    <row r="3045" spans="4:44" s="181" customFormat="1">
      <c r="D3045" s="197"/>
      <c r="G3045" s="199"/>
      <c r="K3045" s="197"/>
      <c r="N3045" s="199"/>
      <c r="P3045" s="207"/>
      <c r="S3045" s="207"/>
      <c r="U3045" s="236"/>
      <c r="Z3045" s="197"/>
      <c r="AB3045" s="197"/>
      <c r="AD3045" s="197"/>
      <c r="AF3045" s="197"/>
      <c r="AH3045" s="197"/>
      <c r="AI3045" s="199"/>
      <c r="AK3045" s="234"/>
      <c r="AO3045" s="177"/>
      <c r="AP3045" s="201"/>
      <c r="AR3045" s="233"/>
    </row>
    <row r="3046" spans="4:44" s="181" customFormat="1">
      <c r="D3046" s="197"/>
      <c r="G3046" s="199"/>
      <c r="K3046" s="197"/>
      <c r="N3046" s="199"/>
      <c r="P3046" s="207"/>
      <c r="S3046" s="207"/>
      <c r="U3046" s="236"/>
      <c r="Z3046" s="197"/>
      <c r="AB3046" s="197"/>
      <c r="AD3046" s="197"/>
      <c r="AF3046" s="197"/>
      <c r="AH3046" s="197"/>
      <c r="AI3046" s="199"/>
      <c r="AK3046" s="234"/>
      <c r="AO3046" s="177"/>
      <c r="AP3046" s="201"/>
      <c r="AR3046" s="233"/>
    </row>
    <row r="3047" spans="4:44" s="181" customFormat="1">
      <c r="D3047" s="197"/>
      <c r="G3047" s="199"/>
      <c r="K3047" s="197"/>
      <c r="N3047" s="199"/>
      <c r="P3047" s="207"/>
      <c r="S3047" s="207"/>
      <c r="U3047" s="236"/>
      <c r="Z3047" s="197"/>
      <c r="AB3047" s="197"/>
      <c r="AD3047" s="197"/>
      <c r="AF3047" s="197"/>
      <c r="AH3047" s="197"/>
      <c r="AI3047" s="199"/>
      <c r="AK3047" s="234"/>
      <c r="AO3047" s="177"/>
      <c r="AP3047" s="201"/>
      <c r="AR3047" s="233"/>
    </row>
    <row r="3048" spans="4:44" s="181" customFormat="1">
      <c r="D3048" s="197"/>
      <c r="G3048" s="199"/>
      <c r="K3048" s="197"/>
      <c r="N3048" s="199"/>
      <c r="P3048" s="207"/>
      <c r="S3048" s="207"/>
      <c r="U3048" s="236"/>
      <c r="Z3048" s="197"/>
      <c r="AB3048" s="197"/>
      <c r="AD3048" s="197"/>
      <c r="AF3048" s="197"/>
      <c r="AH3048" s="197"/>
      <c r="AI3048" s="199"/>
      <c r="AK3048" s="234"/>
      <c r="AO3048" s="177"/>
      <c r="AP3048" s="201"/>
      <c r="AR3048" s="233"/>
    </row>
    <row r="3049" spans="4:44" s="181" customFormat="1">
      <c r="D3049" s="197"/>
      <c r="G3049" s="199"/>
      <c r="K3049" s="197"/>
      <c r="N3049" s="199"/>
      <c r="P3049" s="207"/>
      <c r="S3049" s="207"/>
      <c r="U3049" s="236"/>
      <c r="Z3049" s="197"/>
      <c r="AB3049" s="197"/>
      <c r="AD3049" s="197"/>
      <c r="AF3049" s="197"/>
      <c r="AH3049" s="197"/>
      <c r="AI3049" s="199"/>
      <c r="AK3049" s="234"/>
      <c r="AO3049" s="177"/>
      <c r="AP3049" s="201"/>
      <c r="AR3049" s="233"/>
    </row>
    <row r="3050" spans="4:44" s="181" customFormat="1">
      <c r="D3050" s="197"/>
      <c r="G3050" s="199"/>
      <c r="K3050" s="197"/>
      <c r="N3050" s="199"/>
      <c r="P3050" s="207"/>
      <c r="S3050" s="207"/>
      <c r="U3050" s="236"/>
      <c r="Z3050" s="197"/>
      <c r="AB3050" s="197"/>
      <c r="AD3050" s="197"/>
      <c r="AF3050" s="197"/>
      <c r="AH3050" s="197"/>
      <c r="AI3050" s="199"/>
      <c r="AK3050" s="234"/>
      <c r="AO3050" s="177"/>
      <c r="AP3050" s="201"/>
      <c r="AR3050" s="233"/>
    </row>
    <row r="3051" spans="4:44" s="181" customFormat="1">
      <c r="D3051" s="197"/>
      <c r="G3051" s="199"/>
      <c r="K3051" s="197"/>
      <c r="N3051" s="199"/>
      <c r="P3051" s="207"/>
      <c r="S3051" s="207"/>
      <c r="U3051" s="236"/>
      <c r="Z3051" s="197"/>
      <c r="AB3051" s="197"/>
      <c r="AD3051" s="197"/>
      <c r="AF3051" s="197"/>
      <c r="AH3051" s="197"/>
      <c r="AI3051" s="199"/>
      <c r="AK3051" s="234"/>
      <c r="AO3051" s="177"/>
      <c r="AP3051" s="201"/>
      <c r="AR3051" s="233"/>
    </row>
    <row r="3052" spans="4:44" s="181" customFormat="1">
      <c r="D3052" s="197"/>
      <c r="G3052" s="199"/>
      <c r="K3052" s="197"/>
      <c r="N3052" s="199"/>
      <c r="P3052" s="207"/>
      <c r="S3052" s="207"/>
      <c r="U3052" s="236"/>
      <c r="Z3052" s="197"/>
      <c r="AB3052" s="197"/>
      <c r="AD3052" s="197"/>
      <c r="AF3052" s="197"/>
      <c r="AH3052" s="197"/>
      <c r="AI3052" s="199"/>
      <c r="AK3052" s="234"/>
      <c r="AO3052" s="177"/>
      <c r="AP3052" s="201"/>
      <c r="AR3052" s="233"/>
    </row>
    <row r="3053" spans="4:44" s="181" customFormat="1">
      <c r="D3053" s="197"/>
      <c r="G3053" s="199"/>
      <c r="K3053" s="197"/>
      <c r="N3053" s="199"/>
      <c r="P3053" s="207"/>
      <c r="S3053" s="207"/>
      <c r="U3053" s="236"/>
      <c r="Z3053" s="197"/>
      <c r="AB3053" s="197"/>
      <c r="AD3053" s="197"/>
      <c r="AF3053" s="197"/>
      <c r="AH3053" s="197"/>
      <c r="AI3053" s="199"/>
      <c r="AK3053" s="234"/>
      <c r="AO3053" s="177"/>
      <c r="AP3053" s="201"/>
      <c r="AR3053" s="233"/>
    </row>
    <row r="3054" spans="4:44" s="181" customFormat="1">
      <c r="D3054" s="197"/>
      <c r="G3054" s="199"/>
      <c r="K3054" s="197"/>
      <c r="N3054" s="199"/>
      <c r="P3054" s="207"/>
      <c r="S3054" s="207"/>
      <c r="U3054" s="236"/>
      <c r="Z3054" s="197"/>
      <c r="AB3054" s="197"/>
      <c r="AD3054" s="197"/>
      <c r="AF3054" s="197"/>
      <c r="AH3054" s="197"/>
      <c r="AI3054" s="199"/>
      <c r="AK3054" s="234"/>
      <c r="AO3054" s="177"/>
      <c r="AP3054" s="201"/>
      <c r="AR3054" s="233"/>
    </row>
    <row r="3055" spans="4:44" s="181" customFormat="1">
      <c r="D3055" s="197"/>
      <c r="G3055" s="199"/>
      <c r="K3055" s="197"/>
      <c r="N3055" s="199"/>
      <c r="P3055" s="207"/>
      <c r="S3055" s="207"/>
      <c r="U3055" s="236"/>
      <c r="Z3055" s="197"/>
      <c r="AB3055" s="197"/>
      <c r="AD3055" s="197"/>
      <c r="AF3055" s="197"/>
      <c r="AH3055" s="197"/>
      <c r="AI3055" s="199"/>
      <c r="AK3055" s="234"/>
      <c r="AO3055" s="177"/>
      <c r="AP3055" s="201"/>
      <c r="AR3055" s="233"/>
    </row>
    <row r="3056" spans="4:44" s="181" customFormat="1">
      <c r="D3056" s="197"/>
      <c r="G3056" s="199"/>
      <c r="K3056" s="197"/>
      <c r="N3056" s="199"/>
      <c r="P3056" s="207"/>
      <c r="S3056" s="207"/>
      <c r="U3056" s="236"/>
      <c r="Z3056" s="197"/>
      <c r="AB3056" s="197"/>
      <c r="AD3056" s="197"/>
      <c r="AF3056" s="197"/>
      <c r="AH3056" s="197"/>
      <c r="AI3056" s="199"/>
      <c r="AK3056" s="234"/>
      <c r="AO3056" s="177"/>
      <c r="AP3056" s="201"/>
      <c r="AR3056" s="233"/>
    </row>
    <row r="3057" spans="4:44" s="181" customFormat="1">
      <c r="D3057" s="197"/>
      <c r="G3057" s="199"/>
      <c r="K3057" s="197"/>
      <c r="N3057" s="199"/>
      <c r="P3057" s="207"/>
      <c r="S3057" s="207"/>
      <c r="U3057" s="236"/>
      <c r="Z3057" s="197"/>
      <c r="AB3057" s="197"/>
      <c r="AD3057" s="197"/>
      <c r="AF3057" s="197"/>
      <c r="AH3057" s="197"/>
      <c r="AI3057" s="199"/>
      <c r="AK3057" s="234"/>
      <c r="AO3057" s="177"/>
      <c r="AP3057" s="201"/>
      <c r="AR3057" s="233"/>
    </row>
    <row r="3058" spans="4:44" s="181" customFormat="1">
      <c r="D3058" s="197"/>
      <c r="G3058" s="199"/>
      <c r="K3058" s="197"/>
      <c r="N3058" s="199"/>
      <c r="P3058" s="207"/>
      <c r="S3058" s="207"/>
      <c r="U3058" s="236"/>
      <c r="Z3058" s="197"/>
      <c r="AB3058" s="197"/>
      <c r="AD3058" s="197"/>
      <c r="AF3058" s="197"/>
      <c r="AH3058" s="197"/>
      <c r="AI3058" s="199"/>
      <c r="AK3058" s="234"/>
      <c r="AO3058" s="177"/>
      <c r="AP3058" s="201"/>
      <c r="AR3058" s="233"/>
    </row>
    <row r="3059" spans="4:44" s="181" customFormat="1">
      <c r="D3059" s="197"/>
      <c r="G3059" s="199"/>
      <c r="K3059" s="197"/>
      <c r="N3059" s="199"/>
      <c r="P3059" s="207"/>
      <c r="S3059" s="207"/>
      <c r="U3059" s="236"/>
      <c r="Z3059" s="197"/>
      <c r="AB3059" s="197"/>
      <c r="AD3059" s="197"/>
      <c r="AF3059" s="197"/>
      <c r="AH3059" s="197"/>
      <c r="AI3059" s="199"/>
      <c r="AK3059" s="234"/>
      <c r="AO3059" s="177"/>
      <c r="AP3059" s="201"/>
      <c r="AR3059" s="233"/>
    </row>
    <row r="3060" spans="4:44" s="181" customFormat="1">
      <c r="D3060" s="197"/>
      <c r="G3060" s="199"/>
      <c r="K3060" s="197"/>
      <c r="N3060" s="199"/>
      <c r="P3060" s="207"/>
      <c r="S3060" s="207"/>
      <c r="U3060" s="236"/>
      <c r="Z3060" s="197"/>
      <c r="AB3060" s="197"/>
      <c r="AD3060" s="197"/>
      <c r="AF3060" s="197"/>
      <c r="AH3060" s="197"/>
      <c r="AI3060" s="199"/>
      <c r="AK3060" s="234"/>
      <c r="AO3060" s="177"/>
      <c r="AP3060" s="201"/>
      <c r="AR3060" s="233"/>
    </row>
    <row r="3061" spans="4:44" s="181" customFormat="1">
      <c r="D3061" s="197"/>
      <c r="G3061" s="199"/>
      <c r="K3061" s="197"/>
      <c r="N3061" s="199"/>
      <c r="P3061" s="207"/>
      <c r="S3061" s="207"/>
      <c r="U3061" s="236"/>
      <c r="Z3061" s="197"/>
      <c r="AB3061" s="197"/>
      <c r="AD3061" s="197"/>
      <c r="AF3061" s="197"/>
      <c r="AH3061" s="197"/>
      <c r="AI3061" s="199"/>
      <c r="AK3061" s="234"/>
      <c r="AO3061" s="177"/>
      <c r="AP3061" s="201"/>
      <c r="AR3061" s="233"/>
    </row>
    <row r="3062" spans="4:44" s="181" customFormat="1">
      <c r="D3062" s="197"/>
      <c r="G3062" s="199"/>
      <c r="K3062" s="197"/>
      <c r="N3062" s="199"/>
      <c r="P3062" s="207"/>
      <c r="S3062" s="207"/>
      <c r="U3062" s="236"/>
      <c r="Z3062" s="197"/>
      <c r="AB3062" s="197"/>
      <c r="AD3062" s="197"/>
      <c r="AF3062" s="197"/>
      <c r="AH3062" s="197"/>
      <c r="AI3062" s="199"/>
      <c r="AK3062" s="234"/>
      <c r="AO3062" s="177"/>
      <c r="AP3062" s="201"/>
      <c r="AR3062" s="233"/>
    </row>
    <row r="3063" spans="4:44" s="181" customFormat="1">
      <c r="D3063" s="197"/>
      <c r="G3063" s="199"/>
      <c r="K3063" s="197"/>
      <c r="N3063" s="199"/>
      <c r="P3063" s="207"/>
      <c r="S3063" s="207"/>
      <c r="U3063" s="236"/>
      <c r="Z3063" s="197"/>
      <c r="AB3063" s="197"/>
      <c r="AD3063" s="197"/>
      <c r="AF3063" s="197"/>
      <c r="AH3063" s="197"/>
      <c r="AI3063" s="199"/>
      <c r="AK3063" s="234"/>
      <c r="AO3063" s="177"/>
      <c r="AP3063" s="201"/>
      <c r="AR3063" s="233"/>
    </row>
    <row r="3064" spans="4:44" s="181" customFormat="1">
      <c r="D3064" s="197"/>
      <c r="G3064" s="199"/>
      <c r="K3064" s="197"/>
      <c r="N3064" s="199"/>
      <c r="P3064" s="207"/>
      <c r="S3064" s="207"/>
      <c r="U3064" s="236"/>
      <c r="Z3064" s="197"/>
      <c r="AB3064" s="197"/>
      <c r="AD3064" s="197"/>
      <c r="AF3064" s="197"/>
      <c r="AH3064" s="197"/>
      <c r="AI3064" s="199"/>
      <c r="AK3064" s="234"/>
      <c r="AO3064" s="177"/>
      <c r="AP3064" s="201"/>
      <c r="AR3064" s="233"/>
    </row>
    <row r="3065" spans="4:44" s="181" customFormat="1">
      <c r="D3065" s="197"/>
      <c r="G3065" s="199"/>
      <c r="K3065" s="197"/>
      <c r="N3065" s="199"/>
      <c r="P3065" s="207"/>
      <c r="S3065" s="207"/>
      <c r="U3065" s="236"/>
      <c r="Z3065" s="197"/>
      <c r="AB3065" s="197"/>
      <c r="AD3065" s="197"/>
      <c r="AF3065" s="197"/>
      <c r="AH3065" s="197"/>
      <c r="AI3065" s="199"/>
      <c r="AK3065" s="234"/>
      <c r="AO3065" s="177"/>
      <c r="AP3065" s="201"/>
      <c r="AR3065" s="233"/>
    </row>
    <row r="3066" spans="4:44" s="181" customFormat="1">
      <c r="D3066" s="197"/>
      <c r="G3066" s="199"/>
      <c r="K3066" s="197"/>
      <c r="N3066" s="199"/>
      <c r="P3066" s="207"/>
      <c r="S3066" s="207"/>
      <c r="U3066" s="236"/>
      <c r="Z3066" s="197"/>
      <c r="AB3066" s="197"/>
      <c r="AD3066" s="197"/>
      <c r="AF3066" s="197"/>
      <c r="AH3066" s="197"/>
      <c r="AI3066" s="199"/>
      <c r="AK3066" s="234"/>
      <c r="AO3066" s="177"/>
      <c r="AP3066" s="201"/>
      <c r="AR3066" s="233"/>
    </row>
    <row r="3067" spans="4:44" s="181" customFormat="1">
      <c r="D3067" s="197"/>
      <c r="G3067" s="199"/>
      <c r="K3067" s="197"/>
      <c r="N3067" s="199"/>
      <c r="P3067" s="207"/>
      <c r="S3067" s="207"/>
      <c r="U3067" s="236"/>
      <c r="Z3067" s="197"/>
      <c r="AB3067" s="197"/>
      <c r="AD3067" s="197"/>
      <c r="AF3067" s="197"/>
      <c r="AH3067" s="197"/>
      <c r="AI3067" s="199"/>
      <c r="AK3067" s="234"/>
      <c r="AO3067" s="177"/>
      <c r="AP3067" s="201"/>
      <c r="AR3067" s="233"/>
    </row>
    <row r="3068" spans="4:44" s="181" customFormat="1">
      <c r="D3068" s="197"/>
      <c r="G3068" s="199"/>
      <c r="K3068" s="197"/>
      <c r="N3068" s="199"/>
      <c r="P3068" s="207"/>
      <c r="S3068" s="207"/>
      <c r="U3068" s="236"/>
      <c r="Z3068" s="197"/>
      <c r="AB3068" s="197"/>
      <c r="AD3068" s="197"/>
      <c r="AF3068" s="197"/>
      <c r="AH3068" s="197"/>
      <c r="AI3068" s="199"/>
      <c r="AK3068" s="234"/>
      <c r="AO3068" s="177"/>
      <c r="AP3068" s="201"/>
      <c r="AR3068" s="233"/>
    </row>
    <row r="3069" spans="4:44" s="181" customFormat="1">
      <c r="D3069" s="197"/>
      <c r="G3069" s="199"/>
      <c r="K3069" s="197"/>
      <c r="N3069" s="199"/>
      <c r="P3069" s="207"/>
      <c r="S3069" s="207"/>
      <c r="U3069" s="236"/>
      <c r="Z3069" s="197"/>
      <c r="AB3069" s="197"/>
      <c r="AD3069" s="197"/>
      <c r="AF3069" s="197"/>
      <c r="AH3069" s="197"/>
      <c r="AI3069" s="199"/>
      <c r="AK3069" s="234"/>
      <c r="AO3069" s="177"/>
      <c r="AP3069" s="201"/>
      <c r="AR3069" s="233"/>
    </row>
    <row r="3070" spans="4:44" s="181" customFormat="1">
      <c r="D3070" s="197"/>
      <c r="G3070" s="199"/>
      <c r="K3070" s="197"/>
      <c r="N3070" s="199"/>
      <c r="P3070" s="207"/>
      <c r="S3070" s="207"/>
      <c r="U3070" s="236"/>
      <c r="Z3070" s="197"/>
      <c r="AB3070" s="197"/>
      <c r="AD3070" s="197"/>
      <c r="AF3070" s="197"/>
      <c r="AH3070" s="197"/>
      <c r="AI3070" s="199"/>
      <c r="AK3070" s="234"/>
      <c r="AO3070" s="177"/>
      <c r="AP3070" s="201"/>
      <c r="AR3070" s="233"/>
    </row>
    <row r="3071" spans="4:44" s="181" customFormat="1">
      <c r="D3071" s="197"/>
      <c r="G3071" s="199"/>
      <c r="K3071" s="197"/>
      <c r="N3071" s="199"/>
      <c r="P3071" s="207"/>
      <c r="S3071" s="207"/>
      <c r="U3071" s="236"/>
      <c r="Z3071" s="197"/>
      <c r="AB3071" s="197"/>
      <c r="AD3071" s="197"/>
      <c r="AF3071" s="197"/>
      <c r="AH3071" s="197"/>
      <c r="AI3071" s="199"/>
      <c r="AK3071" s="234"/>
      <c r="AO3071" s="177"/>
      <c r="AP3071" s="201"/>
      <c r="AR3071" s="233"/>
    </row>
    <row r="3072" spans="4:44" s="181" customFormat="1">
      <c r="D3072" s="197"/>
      <c r="G3072" s="199"/>
      <c r="K3072" s="197"/>
      <c r="N3072" s="199"/>
      <c r="P3072" s="207"/>
      <c r="S3072" s="207"/>
      <c r="U3072" s="236"/>
      <c r="Z3072" s="197"/>
      <c r="AB3072" s="197"/>
      <c r="AD3072" s="197"/>
      <c r="AF3072" s="197"/>
      <c r="AH3072" s="197"/>
      <c r="AI3072" s="199"/>
      <c r="AK3072" s="234"/>
      <c r="AO3072" s="177"/>
      <c r="AP3072" s="201"/>
      <c r="AR3072" s="233"/>
    </row>
    <row r="3073" spans="4:44" s="181" customFormat="1">
      <c r="D3073" s="197"/>
      <c r="G3073" s="199"/>
      <c r="K3073" s="197"/>
      <c r="N3073" s="199"/>
      <c r="P3073" s="207"/>
      <c r="S3073" s="207"/>
      <c r="U3073" s="236"/>
      <c r="Z3073" s="197"/>
      <c r="AB3073" s="197"/>
      <c r="AD3073" s="197"/>
      <c r="AF3073" s="197"/>
      <c r="AH3073" s="197"/>
      <c r="AI3073" s="199"/>
      <c r="AK3073" s="234"/>
      <c r="AO3073" s="177"/>
      <c r="AP3073" s="201"/>
      <c r="AR3073" s="233"/>
    </row>
    <row r="3074" spans="4:44" s="181" customFormat="1">
      <c r="D3074" s="197"/>
      <c r="G3074" s="199"/>
      <c r="K3074" s="197"/>
      <c r="N3074" s="199"/>
      <c r="P3074" s="207"/>
      <c r="S3074" s="207"/>
      <c r="U3074" s="236"/>
      <c r="Z3074" s="197"/>
      <c r="AB3074" s="197"/>
      <c r="AD3074" s="197"/>
      <c r="AF3074" s="197"/>
      <c r="AH3074" s="197"/>
      <c r="AI3074" s="199"/>
      <c r="AK3074" s="234"/>
      <c r="AO3074" s="177"/>
      <c r="AP3074" s="201"/>
      <c r="AR3074" s="233"/>
    </row>
    <row r="3075" spans="4:44" s="181" customFormat="1">
      <c r="D3075" s="197"/>
      <c r="G3075" s="199"/>
      <c r="K3075" s="197"/>
      <c r="N3075" s="199"/>
      <c r="P3075" s="207"/>
      <c r="S3075" s="207"/>
      <c r="U3075" s="236"/>
      <c r="Z3075" s="197"/>
      <c r="AB3075" s="197"/>
      <c r="AD3075" s="197"/>
      <c r="AF3075" s="197"/>
      <c r="AH3075" s="197"/>
      <c r="AI3075" s="199"/>
      <c r="AK3075" s="234"/>
      <c r="AO3075" s="177"/>
      <c r="AP3075" s="201"/>
      <c r="AR3075" s="233"/>
    </row>
    <row r="3076" spans="4:44" s="181" customFormat="1">
      <c r="D3076" s="197"/>
      <c r="G3076" s="199"/>
      <c r="K3076" s="197"/>
      <c r="N3076" s="199"/>
      <c r="P3076" s="207"/>
      <c r="S3076" s="207"/>
      <c r="U3076" s="236"/>
      <c r="Z3076" s="197"/>
      <c r="AB3076" s="197"/>
      <c r="AD3076" s="197"/>
      <c r="AF3076" s="197"/>
      <c r="AH3076" s="197"/>
      <c r="AI3076" s="199"/>
      <c r="AK3076" s="234"/>
      <c r="AO3076" s="177"/>
      <c r="AP3076" s="201"/>
      <c r="AR3076" s="233"/>
    </row>
    <row r="3077" spans="4:44" s="181" customFormat="1">
      <c r="D3077" s="197"/>
      <c r="G3077" s="199"/>
      <c r="K3077" s="197"/>
      <c r="N3077" s="199"/>
      <c r="P3077" s="207"/>
      <c r="S3077" s="207"/>
      <c r="U3077" s="236"/>
      <c r="Z3077" s="197"/>
      <c r="AB3077" s="197"/>
      <c r="AD3077" s="197"/>
      <c r="AF3077" s="197"/>
      <c r="AH3077" s="197"/>
      <c r="AI3077" s="199"/>
      <c r="AK3077" s="234"/>
      <c r="AO3077" s="177"/>
      <c r="AP3077" s="201"/>
      <c r="AR3077" s="233"/>
    </row>
    <row r="3078" spans="4:44" s="181" customFormat="1">
      <c r="D3078" s="197"/>
      <c r="G3078" s="199"/>
      <c r="K3078" s="197"/>
      <c r="N3078" s="199"/>
      <c r="P3078" s="207"/>
      <c r="S3078" s="207"/>
      <c r="U3078" s="236"/>
      <c r="Z3078" s="197"/>
      <c r="AB3078" s="197"/>
      <c r="AD3078" s="197"/>
      <c r="AF3078" s="197"/>
      <c r="AH3078" s="197"/>
      <c r="AI3078" s="199"/>
      <c r="AK3078" s="234"/>
      <c r="AO3078" s="177"/>
      <c r="AP3078" s="201"/>
      <c r="AR3078" s="233"/>
    </row>
    <row r="3079" spans="4:44" s="181" customFormat="1">
      <c r="D3079" s="197"/>
      <c r="G3079" s="199"/>
      <c r="K3079" s="197"/>
      <c r="N3079" s="199"/>
      <c r="P3079" s="207"/>
      <c r="S3079" s="207"/>
      <c r="U3079" s="236"/>
      <c r="Z3079" s="197"/>
      <c r="AB3079" s="197"/>
      <c r="AD3079" s="197"/>
      <c r="AF3079" s="197"/>
      <c r="AH3079" s="197"/>
      <c r="AI3079" s="199"/>
      <c r="AK3079" s="234"/>
      <c r="AO3079" s="177"/>
      <c r="AP3079" s="201"/>
      <c r="AR3079" s="233"/>
    </row>
    <row r="3080" spans="4:44" s="181" customFormat="1">
      <c r="D3080" s="197"/>
      <c r="G3080" s="199"/>
      <c r="K3080" s="197"/>
      <c r="N3080" s="199"/>
      <c r="P3080" s="207"/>
      <c r="S3080" s="207"/>
      <c r="U3080" s="236"/>
      <c r="Z3080" s="197"/>
      <c r="AB3080" s="197"/>
      <c r="AD3080" s="197"/>
      <c r="AF3080" s="197"/>
      <c r="AH3080" s="197"/>
      <c r="AI3080" s="199"/>
      <c r="AK3080" s="234"/>
      <c r="AO3080" s="177"/>
      <c r="AP3080" s="201"/>
      <c r="AR3080" s="233"/>
    </row>
    <row r="3081" spans="4:44" s="181" customFormat="1">
      <c r="D3081" s="197"/>
      <c r="G3081" s="199"/>
      <c r="K3081" s="197"/>
      <c r="N3081" s="199"/>
      <c r="P3081" s="207"/>
      <c r="S3081" s="207"/>
      <c r="U3081" s="236"/>
      <c r="Z3081" s="197"/>
      <c r="AB3081" s="197"/>
      <c r="AD3081" s="197"/>
      <c r="AF3081" s="197"/>
      <c r="AH3081" s="197"/>
      <c r="AI3081" s="199"/>
      <c r="AK3081" s="234"/>
      <c r="AO3081" s="177"/>
      <c r="AP3081" s="201"/>
      <c r="AR3081" s="233"/>
    </row>
    <row r="3082" spans="4:44" s="181" customFormat="1">
      <c r="D3082" s="197"/>
      <c r="G3082" s="199"/>
      <c r="K3082" s="197"/>
      <c r="N3082" s="199"/>
      <c r="P3082" s="207"/>
      <c r="S3082" s="207"/>
      <c r="U3082" s="236"/>
      <c r="Z3082" s="197"/>
      <c r="AB3082" s="197"/>
      <c r="AD3082" s="197"/>
      <c r="AF3082" s="197"/>
      <c r="AH3082" s="197"/>
      <c r="AI3082" s="199"/>
      <c r="AK3082" s="234"/>
      <c r="AO3082" s="177"/>
      <c r="AP3082" s="201"/>
      <c r="AR3082" s="233"/>
    </row>
    <row r="3083" spans="4:44" s="181" customFormat="1">
      <c r="D3083" s="197"/>
      <c r="G3083" s="199"/>
      <c r="K3083" s="197"/>
      <c r="N3083" s="199"/>
      <c r="P3083" s="207"/>
      <c r="S3083" s="207"/>
      <c r="U3083" s="236"/>
      <c r="Z3083" s="197"/>
      <c r="AB3083" s="197"/>
      <c r="AD3083" s="197"/>
      <c r="AF3083" s="197"/>
      <c r="AH3083" s="197"/>
      <c r="AI3083" s="199"/>
      <c r="AK3083" s="234"/>
      <c r="AO3083" s="177"/>
      <c r="AP3083" s="201"/>
      <c r="AR3083" s="233"/>
    </row>
    <row r="3084" spans="4:44" s="181" customFormat="1">
      <c r="D3084" s="197"/>
      <c r="G3084" s="199"/>
      <c r="K3084" s="197"/>
      <c r="N3084" s="199"/>
      <c r="P3084" s="207"/>
      <c r="S3084" s="207"/>
      <c r="U3084" s="236"/>
      <c r="Z3084" s="197"/>
      <c r="AB3084" s="197"/>
      <c r="AD3084" s="197"/>
      <c r="AF3084" s="197"/>
      <c r="AH3084" s="197"/>
      <c r="AI3084" s="199"/>
      <c r="AK3084" s="234"/>
      <c r="AO3084" s="177"/>
      <c r="AP3084" s="201"/>
      <c r="AR3084" s="233"/>
    </row>
    <row r="3085" spans="4:44" s="181" customFormat="1">
      <c r="D3085" s="197"/>
      <c r="G3085" s="199"/>
      <c r="K3085" s="197"/>
      <c r="N3085" s="199"/>
      <c r="P3085" s="207"/>
      <c r="S3085" s="207"/>
      <c r="U3085" s="236"/>
      <c r="Z3085" s="197"/>
      <c r="AB3085" s="197"/>
      <c r="AD3085" s="197"/>
      <c r="AF3085" s="197"/>
      <c r="AH3085" s="197"/>
      <c r="AI3085" s="199"/>
      <c r="AK3085" s="234"/>
      <c r="AO3085" s="177"/>
      <c r="AP3085" s="201"/>
      <c r="AR3085" s="233"/>
    </row>
    <row r="3086" spans="4:44" s="181" customFormat="1">
      <c r="D3086" s="197"/>
      <c r="G3086" s="199"/>
      <c r="K3086" s="197"/>
      <c r="N3086" s="199"/>
      <c r="P3086" s="207"/>
      <c r="S3086" s="207"/>
      <c r="U3086" s="236"/>
      <c r="Z3086" s="197"/>
      <c r="AB3086" s="197"/>
      <c r="AD3086" s="197"/>
      <c r="AF3086" s="197"/>
      <c r="AH3086" s="197"/>
      <c r="AI3086" s="199"/>
      <c r="AK3086" s="234"/>
      <c r="AO3086" s="177"/>
      <c r="AP3086" s="201"/>
      <c r="AR3086" s="233"/>
    </row>
    <row r="3087" spans="4:44" s="181" customFormat="1">
      <c r="D3087" s="197"/>
      <c r="G3087" s="199"/>
      <c r="K3087" s="197"/>
      <c r="N3087" s="199"/>
      <c r="P3087" s="207"/>
      <c r="S3087" s="207"/>
      <c r="U3087" s="236"/>
      <c r="Z3087" s="197"/>
      <c r="AB3087" s="197"/>
      <c r="AD3087" s="197"/>
      <c r="AF3087" s="197"/>
      <c r="AH3087" s="197"/>
      <c r="AI3087" s="199"/>
      <c r="AK3087" s="234"/>
      <c r="AO3087" s="177"/>
      <c r="AP3087" s="201"/>
      <c r="AR3087" s="233"/>
    </row>
    <row r="3088" spans="4:44" s="181" customFormat="1">
      <c r="D3088" s="197"/>
      <c r="G3088" s="199"/>
      <c r="K3088" s="197"/>
      <c r="N3088" s="199"/>
      <c r="P3088" s="207"/>
      <c r="S3088" s="207"/>
      <c r="U3088" s="236"/>
      <c r="Z3088" s="197"/>
      <c r="AB3088" s="197"/>
      <c r="AD3088" s="197"/>
      <c r="AF3088" s="197"/>
      <c r="AH3088" s="197"/>
      <c r="AI3088" s="199"/>
      <c r="AK3088" s="234"/>
      <c r="AO3088" s="177"/>
      <c r="AP3088" s="201"/>
      <c r="AR3088" s="233"/>
    </row>
    <row r="3089" spans="4:44" s="181" customFormat="1">
      <c r="D3089" s="197"/>
      <c r="G3089" s="199"/>
      <c r="K3089" s="197"/>
      <c r="N3089" s="199"/>
      <c r="P3089" s="207"/>
      <c r="S3089" s="207"/>
      <c r="U3089" s="236"/>
      <c r="Z3089" s="197"/>
      <c r="AB3089" s="197"/>
      <c r="AD3089" s="197"/>
      <c r="AF3089" s="197"/>
      <c r="AH3089" s="197"/>
      <c r="AI3089" s="199"/>
      <c r="AK3089" s="234"/>
      <c r="AO3089" s="177"/>
      <c r="AP3089" s="201"/>
      <c r="AR3089" s="233"/>
    </row>
    <row r="3090" spans="4:44" s="181" customFormat="1">
      <c r="D3090" s="197"/>
      <c r="G3090" s="199"/>
      <c r="K3090" s="197"/>
      <c r="N3090" s="199"/>
      <c r="P3090" s="207"/>
      <c r="S3090" s="207"/>
      <c r="U3090" s="236"/>
      <c r="Z3090" s="197"/>
      <c r="AB3090" s="197"/>
      <c r="AD3090" s="197"/>
      <c r="AF3090" s="197"/>
      <c r="AH3090" s="197"/>
      <c r="AI3090" s="199"/>
      <c r="AK3090" s="234"/>
      <c r="AO3090" s="177"/>
      <c r="AP3090" s="201"/>
      <c r="AR3090" s="233"/>
    </row>
    <row r="3091" spans="4:44" s="181" customFormat="1">
      <c r="D3091" s="197"/>
      <c r="G3091" s="199"/>
      <c r="K3091" s="197"/>
      <c r="N3091" s="199"/>
      <c r="P3091" s="207"/>
      <c r="S3091" s="207"/>
      <c r="U3091" s="236"/>
      <c r="Z3091" s="197"/>
      <c r="AB3091" s="197"/>
      <c r="AD3091" s="197"/>
      <c r="AF3091" s="197"/>
      <c r="AH3091" s="197"/>
      <c r="AI3091" s="199"/>
      <c r="AK3091" s="234"/>
      <c r="AO3091" s="177"/>
      <c r="AP3091" s="201"/>
      <c r="AR3091" s="233"/>
    </row>
    <row r="3092" spans="4:44" s="181" customFormat="1">
      <c r="D3092" s="197"/>
      <c r="G3092" s="199"/>
      <c r="K3092" s="197"/>
      <c r="N3092" s="199"/>
      <c r="P3092" s="207"/>
      <c r="S3092" s="207"/>
      <c r="U3092" s="236"/>
      <c r="Z3092" s="197"/>
      <c r="AB3092" s="197"/>
      <c r="AD3092" s="197"/>
      <c r="AF3092" s="197"/>
      <c r="AH3092" s="197"/>
      <c r="AI3092" s="199"/>
      <c r="AK3092" s="234"/>
      <c r="AO3092" s="177"/>
      <c r="AP3092" s="201"/>
      <c r="AR3092" s="233"/>
    </row>
    <row r="3093" spans="4:44" s="181" customFormat="1">
      <c r="D3093" s="197"/>
      <c r="G3093" s="199"/>
      <c r="K3093" s="197"/>
      <c r="N3093" s="199"/>
      <c r="P3093" s="207"/>
      <c r="S3093" s="207"/>
      <c r="U3093" s="236"/>
      <c r="Z3093" s="197"/>
      <c r="AB3093" s="197"/>
      <c r="AD3093" s="197"/>
      <c r="AF3093" s="197"/>
      <c r="AH3093" s="197"/>
      <c r="AI3093" s="199"/>
      <c r="AK3093" s="234"/>
      <c r="AO3093" s="177"/>
      <c r="AP3093" s="201"/>
      <c r="AR3093" s="233"/>
    </row>
    <row r="3094" spans="4:44" s="181" customFormat="1">
      <c r="D3094" s="197"/>
      <c r="G3094" s="199"/>
      <c r="K3094" s="197"/>
      <c r="N3094" s="199"/>
      <c r="P3094" s="207"/>
      <c r="S3094" s="207"/>
      <c r="U3094" s="236"/>
      <c r="Z3094" s="197"/>
      <c r="AB3094" s="197"/>
      <c r="AD3094" s="197"/>
      <c r="AF3094" s="197"/>
      <c r="AH3094" s="197"/>
      <c r="AI3094" s="199"/>
      <c r="AK3094" s="234"/>
      <c r="AO3094" s="177"/>
      <c r="AP3094" s="201"/>
      <c r="AR3094" s="233"/>
    </row>
    <row r="3095" spans="4:44" s="181" customFormat="1">
      <c r="D3095" s="197"/>
      <c r="G3095" s="199"/>
      <c r="K3095" s="197"/>
      <c r="N3095" s="199"/>
      <c r="P3095" s="207"/>
      <c r="S3095" s="207"/>
      <c r="U3095" s="236"/>
      <c r="Z3095" s="197"/>
      <c r="AB3095" s="197"/>
      <c r="AD3095" s="197"/>
      <c r="AF3095" s="197"/>
      <c r="AH3095" s="197"/>
      <c r="AI3095" s="199"/>
      <c r="AK3095" s="234"/>
      <c r="AO3095" s="177"/>
      <c r="AP3095" s="201"/>
      <c r="AR3095" s="233"/>
    </row>
    <row r="3096" spans="4:44" s="181" customFormat="1">
      <c r="D3096" s="197"/>
      <c r="G3096" s="199"/>
      <c r="K3096" s="197"/>
      <c r="N3096" s="199"/>
      <c r="P3096" s="207"/>
      <c r="S3096" s="207"/>
      <c r="U3096" s="236"/>
      <c r="Z3096" s="197"/>
      <c r="AB3096" s="197"/>
      <c r="AD3096" s="197"/>
      <c r="AF3096" s="197"/>
      <c r="AH3096" s="197"/>
      <c r="AI3096" s="199"/>
      <c r="AK3096" s="234"/>
      <c r="AO3096" s="177"/>
      <c r="AP3096" s="201"/>
      <c r="AR3096" s="233"/>
    </row>
    <row r="3097" spans="4:44" s="181" customFormat="1">
      <c r="D3097" s="197"/>
      <c r="G3097" s="199"/>
      <c r="K3097" s="197"/>
      <c r="N3097" s="199"/>
      <c r="P3097" s="207"/>
      <c r="S3097" s="207"/>
      <c r="U3097" s="236"/>
      <c r="Z3097" s="197"/>
      <c r="AB3097" s="197"/>
      <c r="AD3097" s="197"/>
      <c r="AF3097" s="197"/>
      <c r="AH3097" s="197"/>
      <c r="AI3097" s="199"/>
      <c r="AK3097" s="234"/>
      <c r="AO3097" s="177"/>
      <c r="AP3097" s="201"/>
      <c r="AR3097" s="233"/>
    </row>
    <row r="3098" spans="4:44" s="181" customFormat="1">
      <c r="D3098" s="197"/>
      <c r="G3098" s="199"/>
      <c r="K3098" s="197"/>
      <c r="N3098" s="199"/>
      <c r="P3098" s="207"/>
      <c r="S3098" s="207"/>
      <c r="U3098" s="236"/>
      <c r="Z3098" s="197"/>
      <c r="AB3098" s="197"/>
      <c r="AD3098" s="197"/>
      <c r="AF3098" s="197"/>
      <c r="AH3098" s="197"/>
      <c r="AI3098" s="199"/>
      <c r="AK3098" s="234"/>
      <c r="AO3098" s="177"/>
      <c r="AP3098" s="201"/>
      <c r="AR3098" s="233"/>
    </row>
    <row r="3099" spans="4:44" s="181" customFormat="1">
      <c r="D3099" s="197"/>
      <c r="G3099" s="199"/>
      <c r="K3099" s="197"/>
      <c r="N3099" s="199"/>
      <c r="P3099" s="207"/>
      <c r="S3099" s="207"/>
      <c r="U3099" s="236"/>
      <c r="Z3099" s="197"/>
      <c r="AB3099" s="197"/>
      <c r="AD3099" s="197"/>
      <c r="AF3099" s="197"/>
      <c r="AH3099" s="197"/>
      <c r="AI3099" s="199"/>
      <c r="AK3099" s="234"/>
      <c r="AO3099" s="177"/>
      <c r="AP3099" s="201"/>
      <c r="AR3099" s="233"/>
    </row>
    <row r="3100" spans="4:44" s="181" customFormat="1">
      <c r="D3100" s="197"/>
      <c r="G3100" s="199"/>
      <c r="K3100" s="197"/>
      <c r="N3100" s="199"/>
      <c r="P3100" s="207"/>
      <c r="S3100" s="207"/>
      <c r="U3100" s="236"/>
      <c r="Z3100" s="197"/>
      <c r="AB3100" s="197"/>
      <c r="AD3100" s="197"/>
      <c r="AF3100" s="197"/>
      <c r="AH3100" s="197"/>
      <c r="AI3100" s="199"/>
      <c r="AK3100" s="234"/>
      <c r="AO3100" s="177"/>
      <c r="AP3100" s="201"/>
      <c r="AR3100" s="233"/>
    </row>
    <row r="3101" spans="4:44" s="181" customFormat="1">
      <c r="D3101" s="197"/>
      <c r="G3101" s="199"/>
      <c r="K3101" s="197"/>
      <c r="N3101" s="199"/>
      <c r="P3101" s="207"/>
      <c r="S3101" s="207"/>
      <c r="U3101" s="236"/>
      <c r="Z3101" s="197"/>
      <c r="AB3101" s="197"/>
      <c r="AD3101" s="197"/>
      <c r="AF3101" s="197"/>
      <c r="AH3101" s="197"/>
      <c r="AI3101" s="199"/>
      <c r="AK3101" s="234"/>
      <c r="AO3101" s="177"/>
      <c r="AP3101" s="201"/>
      <c r="AR3101" s="233"/>
    </row>
    <row r="3102" spans="4:44" s="181" customFormat="1">
      <c r="D3102" s="197"/>
      <c r="G3102" s="199"/>
      <c r="K3102" s="197"/>
      <c r="N3102" s="199"/>
      <c r="P3102" s="207"/>
      <c r="S3102" s="207"/>
      <c r="U3102" s="236"/>
      <c r="Z3102" s="197"/>
      <c r="AB3102" s="197"/>
      <c r="AD3102" s="197"/>
      <c r="AF3102" s="197"/>
      <c r="AH3102" s="197"/>
      <c r="AI3102" s="199"/>
      <c r="AK3102" s="234"/>
      <c r="AO3102" s="177"/>
      <c r="AP3102" s="201"/>
      <c r="AR3102" s="233"/>
    </row>
    <row r="3103" spans="4:44" s="181" customFormat="1">
      <c r="D3103" s="197"/>
      <c r="G3103" s="199"/>
      <c r="K3103" s="197"/>
      <c r="N3103" s="199"/>
      <c r="P3103" s="207"/>
      <c r="S3103" s="207"/>
      <c r="U3103" s="236"/>
      <c r="Z3103" s="197"/>
      <c r="AB3103" s="197"/>
      <c r="AD3103" s="197"/>
      <c r="AF3103" s="197"/>
      <c r="AH3103" s="197"/>
      <c r="AI3103" s="199"/>
      <c r="AK3103" s="234"/>
      <c r="AO3103" s="177"/>
      <c r="AP3103" s="201"/>
      <c r="AR3103" s="233"/>
    </row>
    <row r="3104" spans="4:44" s="181" customFormat="1">
      <c r="D3104" s="197"/>
      <c r="G3104" s="199"/>
      <c r="K3104" s="197"/>
      <c r="N3104" s="199"/>
      <c r="P3104" s="207"/>
      <c r="S3104" s="207"/>
      <c r="U3104" s="236"/>
      <c r="Z3104" s="197"/>
      <c r="AB3104" s="197"/>
      <c r="AD3104" s="197"/>
      <c r="AF3104" s="197"/>
      <c r="AH3104" s="197"/>
      <c r="AI3104" s="199"/>
      <c r="AK3104" s="234"/>
      <c r="AO3104" s="177"/>
      <c r="AP3104" s="201"/>
      <c r="AR3104" s="233"/>
    </row>
    <row r="3105" spans="4:44" s="181" customFormat="1">
      <c r="D3105" s="197"/>
      <c r="G3105" s="199"/>
      <c r="K3105" s="197"/>
      <c r="N3105" s="199"/>
      <c r="P3105" s="207"/>
      <c r="S3105" s="207"/>
      <c r="U3105" s="236"/>
      <c r="Z3105" s="197"/>
      <c r="AB3105" s="197"/>
      <c r="AD3105" s="197"/>
      <c r="AF3105" s="197"/>
      <c r="AH3105" s="197"/>
      <c r="AI3105" s="199"/>
      <c r="AK3105" s="234"/>
      <c r="AO3105" s="177"/>
      <c r="AP3105" s="201"/>
      <c r="AR3105" s="233"/>
    </row>
    <row r="3106" spans="4:44" s="181" customFormat="1">
      <c r="D3106" s="197"/>
      <c r="G3106" s="199"/>
      <c r="K3106" s="197"/>
      <c r="N3106" s="199"/>
      <c r="P3106" s="207"/>
      <c r="S3106" s="207"/>
      <c r="U3106" s="236"/>
      <c r="Z3106" s="197"/>
      <c r="AB3106" s="197"/>
      <c r="AD3106" s="197"/>
      <c r="AF3106" s="197"/>
      <c r="AH3106" s="197"/>
      <c r="AI3106" s="199"/>
      <c r="AK3106" s="234"/>
      <c r="AO3106" s="177"/>
      <c r="AP3106" s="201"/>
      <c r="AR3106" s="233"/>
    </row>
    <row r="3107" spans="4:44" s="181" customFormat="1">
      <c r="D3107" s="197"/>
      <c r="G3107" s="199"/>
      <c r="K3107" s="197"/>
      <c r="N3107" s="199"/>
      <c r="P3107" s="207"/>
      <c r="S3107" s="207"/>
      <c r="U3107" s="236"/>
      <c r="Z3107" s="197"/>
      <c r="AB3107" s="197"/>
      <c r="AD3107" s="197"/>
      <c r="AF3107" s="197"/>
      <c r="AH3107" s="197"/>
      <c r="AI3107" s="199"/>
      <c r="AK3107" s="234"/>
      <c r="AO3107" s="177"/>
      <c r="AP3107" s="201"/>
      <c r="AR3107" s="233"/>
    </row>
    <row r="3108" spans="4:44" s="181" customFormat="1">
      <c r="D3108" s="197"/>
      <c r="G3108" s="199"/>
      <c r="K3108" s="197"/>
      <c r="N3108" s="199"/>
      <c r="P3108" s="207"/>
      <c r="S3108" s="207"/>
      <c r="U3108" s="236"/>
      <c r="Z3108" s="197"/>
      <c r="AB3108" s="197"/>
      <c r="AD3108" s="197"/>
      <c r="AF3108" s="197"/>
      <c r="AH3108" s="197"/>
      <c r="AI3108" s="199"/>
      <c r="AK3108" s="234"/>
      <c r="AO3108" s="177"/>
      <c r="AP3108" s="201"/>
      <c r="AR3108" s="233"/>
    </row>
    <row r="3109" spans="4:44" s="181" customFormat="1">
      <c r="D3109" s="197"/>
      <c r="G3109" s="199"/>
      <c r="K3109" s="197"/>
      <c r="N3109" s="199"/>
      <c r="P3109" s="207"/>
      <c r="S3109" s="207"/>
      <c r="U3109" s="236"/>
      <c r="Z3109" s="197"/>
      <c r="AB3109" s="197"/>
      <c r="AD3109" s="197"/>
      <c r="AF3109" s="197"/>
      <c r="AH3109" s="197"/>
      <c r="AI3109" s="199"/>
      <c r="AK3109" s="234"/>
      <c r="AO3109" s="177"/>
      <c r="AP3109" s="201"/>
      <c r="AR3109" s="233"/>
    </row>
    <row r="3110" spans="4:44" s="181" customFormat="1">
      <c r="D3110" s="197"/>
      <c r="G3110" s="199"/>
      <c r="K3110" s="197"/>
      <c r="N3110" s="199"/>
      <c r="P3110" s="207"/>
      <c r="S3110" s="207"/>
      <c r="U3110" s="236"/>
      <c r="Z3110" s="197"/>
      <c r="AB3110" s="197"/>
      <c r="AD3110" s="197"/>
      <c r="AF3110" s="197"/>
      <c r="AH3110" s="197"/>
      <c r="AI3110" s="199"/>
      <c r="AK3110" s="234"/>
      <c r="AO3110" s="177"/>
      <c r="AP3110" s="201"/>
      <c r="AR3110" s="233"/>
    </row>
    <row r="3111" spans="4:44" s="181" customFormat="1">
      <c r="D3111" s="197"/>
      <c r="G3111" s="199"/>
      <c r="K3111" s="197"/>
      <c r="N3111" s="199"/>
      <c r="P3111" s="207"/>
      <c r="S3111" s="207"/>
      <c r="U3111" s="236"/>
      <c r="Z3111" s="197"/>
      <c r="AB3111" s="197"/>
      <c r="AD3111" s="197"/>
      <c r="AF3111" s="197"/>
      <c r="AH3111" s="197"/>
      <c r="AI3111" s="199"/>
      <c r="AK3111" s="234"/>
      <c r="AO3111" s="177"/>
      <c r="AP3111" s="201"/>
      <c r="AR3111" s="233"/>
    </row>
    <row r="3112" spans="4:44" s="181" customFormat="1">
      <c r="D3112" s="197"/>
      <c r="G3112" s="199"/>
      <c r="K3112" s="197"/>
      <c r="N3112" s="199"/>
      <c r="P3112" s="207"/>
      <c r="S3112" s="207"/>
      <c r="U3112" s="236"/>
      <c r="Z3112" s="197"/>
      <c r="AB3112" s="197"/>
      <c r="AD3112" s="197"/>
      <c r="AF3112" s="197"/>
      <c r="AH3112" s="197"/>
      <c r="AI3112" s="199"/>
      <c r="AK3112" s="234"/>
      <c r="AO3112" s="177"/>
      <c r="AP3112" s="201"/>
      <c r="AR3112" s="233"/>
    </row>
    <row r="3113" spans="4:44" s="181" customFormat="1">
      <c r="D3113" s="197"/>
      <c r="G3113" s="199"/>
      <c r="K3113" s="197"/>
      <c r="N3113" s="199"/>
      <c r="P3113" s="207"/>
      <c r="S3113" s="207"/>
      <c r="U3113" s="236"/>
      <c r="Z3113" s="197"/>
      <c r="AB3113" s="197"/>
      <c r="AD3113" s="197"/>
      <c r="AF3113" s="197"/>
      <c r="AH3113" s="197"/>
      <c r="AI3113" s="199"/>
      <c r="AK3113" s="234"/>
      <c r="AO3113" s="177"/>
      <c r="AP3113" s="201"/>
      <c r="AR3113" s="233"/>
    </row>
    <row r="3114" spans="4:44" s="181" customFormat="1">
      <c r="D3114" s="197"/>
      <c r="G3114" s="199"/>
      <c r="K3114" s="197"/>
      <c r="N3114" s="199"/>
      <c r="P3114" s="207"/>
      <c r="S3114" s="207"/>
      <c r="U3114" s="236"/>
      <c r="Z3114" s="197"/>
      <c r="AB3114" s="197"/>
      <c r="AD3114" s="197"/>
      <c r="AF3114" s="197"/>
      <c r="AH3114" s="197"/>
      <c r="AI3114" s="199"/>
      <c r="AK3114" s="234"/>
      <c r="AO3114" s="177"/>
      <c r="AP3114" s="201"/>
      <c r="AR3114" s="233"/>
    </row>
    <row r="3115" spans="4:44" s="181" customFormat="1">
      <c r="D3115" s="197"/>
      <c r="G3115" s="199"/>
      <c r="K3115" s="197"/>
      <c r="N3115" s="199"/>
      <c r="P3115" s="207"/>
      <c r="S3115" s="207"/>
      <c r="U3115" s="236"/>
      <c r="Z3115" s="197"/>
      <c r="AB3115" s="197"/>
      <c r="AD3115" s="197"/>
      <c r="AF3115" s="197"/>
      <c r="AH3115" s="197"/>
      <c r="AI3115" s="199"/>
      <c r="AK3115" s="234"/>
      <c r="AO3115" s="177"/>
      <c r="AP3115" s="201"/>
      <c r="AR3115" s="233"/>
    </row>
    <row r="3116" spans="4:44" s="181" customFormat="1">
      <c r="D3116" s="197"/>
      <c r="G3116" s="199"/>
      <c r="K3116" s="197"/>
      <c r="N3116" s="199"/>
      <c r="P3116" s="207"/>
      <c r="S3116" s="207"/>
      <c r="U3116" s="236"/>
      <c r="Z3116" s="197"/>
      <c r="AB3116" s="197"/>
      <c r="AD3116" s="197"/>
      <c r="AF3116" s="197"/>
      <c r="AH3116" s="197"/>
      <c r="AI3116" s="199"/>
      <c r="AK3116" s="234"/>
      <c r="AO3116" s="177"/>
      <c r="AP3116" s="201"/>
      <c r="AR3116" s="233"/>
    </row>
    <row r="3117" spans="4:44" s="181" customFormat="1">
      <c r="D3117" s="197"/>
      <c r="G3117" s="199"/>
      <c r="K3117" s="197"/>
      <c r="N3117" s="199"/>
      <c r="P3117" s="207"/>
      <c r="S3117" s="207"/>
      <c r="U3117" s="236"/>
      <c r="Z3117" s="197"/>
      <c r="AB3117" s="197"/>
      <c r="AD3117" s="197"/>
      <c r="AF3117" s="197"/>
      <c r="AH3117" s="197"/>
      <c r="AI3117" s="199"/>
      <c r="AK3117" s="234"/>
      <c r="AO3117" s="177"/>
      <c r="AP3117" s="201"/>
      <c r="AR3117" s="233"/>
    </row>
    <row r="3118" spans="4:44" s="181" customFormat="1">
      <c r="D3118" s="197"/>
      <c r="G3118" s="199"/>
      <c r="K3118" s="197"/>
      <c r="N3118" s="199"/>
      <c r="P3118" s="207"/>
      <c r="S3118" s="207"/>
      <c r="U3118" s="236"/>
      <c r="Z3118" s="197"/>
      <c r="AB3118" s="197"/>
      <c r="AD3118" s="197"/>
      <c r="AF3118" s="197"/>
      <c r="AH3118" s="197"/>
      <c r="AI3118" s="199"/>
      <c r="AK3118" s="234"/>
      <c r="AO3118" s="177"/>
      <c r="AP3118" s="201"/>
      <c r="AR3118" s="233"/>
    </row>
    <row r="3119" spans="4:44" s="181" customFormat="1">
      <c r="D3119" s="197"/>
      <c r="G3119" s="199"/>
      <c r="K3119" s="197"/>
      <c r="N3119" s="199"/>
      <c r="P3119" s="207"/>
      <c r="S3119" s="207"/>
      <c r="U3119" s="236"/>
      <c r="Z3119" s="197"/>
      <c r="AB3119" s="197"/>
      <c r="AD3119" s="197"/>
      <c r="AF3119" s="197"/>
      <c r="AH3119" s="197"/>
      <c r="AI3119" s="199"/>
      <c r="AK3119" s="234"/>
      <c r="AO3119" s="177"/>
      <c r="AP3119" s="201"/>
      <c r="AR3119" s="233"/>
    </row>
    <row r="3120" spans="4:44" s="181" customFormat="1">
      <c r="D3120" s="197"/>
      <c r="G3120" s="199"/>
      <c r="K3120" s="197"/>
      <c r="N3120" s="199"/>
      <c r="P3120" s="207"/>
      <c r="S3120" s="207"/>
      <c r="U3120" s="236"/>
      <c r="Z3120" s="197"/>
      <c r="AB3120" s="197"/>
      <c r="AD3120" s="197"/>
      <c r="AF3120" s="197"/>
      <c r="AH3120" s="197"/>
      <c r="AI3120" s="199"/>
      <c r="AK3120" s="234"/>
      <c r="AO3120" s="177"/>
      <c r="AP3120" s="201"/>
      <c r="AR3120" s="233"/>
    </row>
    <row r="3121" spans="4:44" s="181" customFormat="1">
      <c r="D3121" s="197"/>
      <c r="G3121" s="199"/>
      <c r="K3121" s="197"/>
      <c r="N3121" s="199"/>
      <c r="P3121" s="207"/>
      <c r="S3121" s="207"/>
      <c r="U3121" s="236"/>
      <c r="Z3121" s="197"/>
      <c r="AB3121" s="197"/>
      <c r="AD3121" s="197"/>
      <c r="AF3121" s="197"/>
      <c r="AH3121" s="197"/>
      <c r="AI3121" s="199"/>
      <c r="AK3121" s="234"/>
      <c r="AO3121" s="177"/>
      <c r="AP3121" s="201"/>
      <c r="AR3121" s="233"/>
    </row>
    <row r="3122" spans="4:44" s="181" customFormat="1">
      <c r="D3122" s="197"/>
      <c r="G3122" s="199"/>
      <c r="K3122" s="197"/>
      <c r="N3122" s="199"/>
      <c r="P3122" s="207"/>
      <c r="S3122" s="207"/>
      <c r="U3122" s="236"/>
      <c r="Z3122" s="197"/>
      <c r="AB3122" s="197"/>
      <c r="AD3122" s="197"/>
      <c r="AF3122" s="197"/>
      <c r="AH3122" s="197"/>
      <c r="AI3122" s="199"/>
      <c r="AK3122" s="234"/>
      <c r="AO3122" s="177"/>
      <c r="AP3122" s="201"/>
      <c r="AR3122" s="233"/>
    </row>
    <row r="3123" spans="4:44" s="181" customFormat="1">
      <c r="D3123" s="197"/>
      <c r="G3123" s="199"/>
      <c r="K3123" s="197"/>
      <c r="N3123" s="199"/>
      <c r="P3123" s="207"/>
      <c r="S3123" s="207"/>
      <c r="U3123" s="236"/>
      <c r="Z3123" s="197"/>
      <c r="AB3123" s="197"/>
      <c r="AD3123" s="197"/>
      <c r="AF3123" s="197"/>
      <c r="AH3123" s="197"/>
      <c r="AI3123" s="199"/>
      <c r="AK3123" s="234"/>
      <c r="AO3123" s="177"/>
      <c r="AP3123" s="201"/>
      <c r="AR3123" s="233"/>
    </row>
    <row r="3124" spans="4:44" s="181" customFormat="1">
      <c r="D3124" s="197"/>
      <c r="G3124" s="199"/>
      <c r="K3124" s="197"/>
      <c r="N3124" s="199"/>
      <c r="P3124" s="207"/>
      <c r="S3124" s="207"/>
      <c r="U3124" s="236"/>
      <c r="Z3124" s="197"/>
      <c r="AB3124" s="197"/>
      <c r="AD3124" s="197"/>
      <c r="AF3124" s="197"/>
      <c r="AH3124" s="197"/>
      <c r="AI3124" s="199"/>
      <c r="AK3124" s="234"/>
      <c r="AO3124" s="177"/>
      <c r="AP3124" s="201"/>
      <c r="AR3124" s="233"/>
    </row>
    <row r="3125" spans="4:44" s="181" customFormat="1">
      <c r="D3125" s="197"/>
      <c r="G3125" s="199"/>
      <c r="K3125" s="197"/>
      <c r="N3125" s="199"/>
      <c r="P3125" s="207"/>
      <c r="S3125" s="207"/>
      <c r="U3125" s="236"/>
      <c r="Z3125" s="197"/>
      <c r="AB3125" s="197"/>
      <c r="AD3125" s="197"/>
      <c r="AF3125" s="197"/>
      <c r="AH3125" s="197"/>
      <c r="AI3125" s="199"/>
      <c r="AK3125" s="234"/>
      <c r="AO3125" s="177"/>
      <c r="AP3125" s="201"/>
      <c r="AR3125" s="233"/>
    </row>
    <row r="3126" spans="4:44" s="181" customFormat="1">
      <c r="D3126" s="197"/>
      <c r="G3126" s="199"/>
      <c r="K3126" s="197"/>
      <c r="N3126" s="199"/>
      <c r="P3126" s="207"/>
      <c r="S3126" s="207"/>
      <c r="U3126" s="236"/>
      <c r="Z3126" s="197"/>
      <c r="AB3126" s="197"/>
      <c r="AD3126" s="197"/>
      <c r="AF3126" s="197"/>
      <c r="AH3126" s="197"/>
      <c r="AI3126" s="199"/>
      <c r="AK3126" s="234"/>
      <c r="AO3126" s="177"/>
      <c r="AP3126" s="201"/>
      <c r="AR3126" s="233"/>
    </row>
    <row r="3127" spans="4:44" s="181" customFormat="1">
      <c r="D3127" s="197"/>
      <c r="G3127" s="199"/>
      <c r="K3127" s="197"/>
      <c r="N3127" s="199"/>
      <c r="P3127" s="207"/>
      <c r="S3127" s="207"/>
      <c r="U3127" s="236"/>
      <c r="Z3127" s="197"/>
      <c r="AB3127" s="197"/>
      <c r="AD3127" s="197"/>
      <c r="AF3127" s="197"/>
      <c r="AH3127" s="197"/>
      <c r="AI3127" s="199"/>
      <c r="AK3127" s="234"/>
      <c r="AO3127" s="177"/>
      <c r="AP3127" s="201"/>
      <c r="AR3127" s="233"/>
    </row>
    <row r="3128" spans="4:44" s="181" customFormat="1">
      <c r="D3128" s="197"/>
      <c r="G3128" s="199"/>
      <c r="K3128" s="197"/>
      <c r="N3128" s="199"/>
      <c r="P3128" s="207"/>
      <c r="S3128" s="207"/>
      <c r="U3128" s="236"/>
      <c r="Z3128" s="197"/>
      <c r="AB3128" s="197"/>
      <c r="AD3128" s="197"/>
      <c r="AF3128" s="197"/>
      <c r="AH3128" s="197"/>
      <c r="AI3128" s="199"/>
      <c r="AK3128" s="234"/>
      <c r="AO3128" s="177"/>
      <c r="AP3128" s="201"/>
      <c r="AR3128" s="233"/>
    </row>
    <row r="3129" spans="4:44" s="181" customFormat="1">
      <c r="D3129" s="197"/>
      <c r="G3129" s="199"/>
      <c r="K3129" s="197"/>
      <c r="N3129" s="199"/>
      <c r="P3129" s="207"/>
      <c r="S3129" s="207"/>
      <c r="U3129" s="236"/>
      <c r="Z3129" s="197"/>
      <c r="AB3129" s="197"/>
      <c r="AD3129" s="197"/>
      <c r="AF3129" s="197"/>
      <c r="AH3129" s="197"/>
      <c r="AI3129" s="199"/>
      <c r="AK3129" s="234"/>
      <c r="AO3129" s="177"/>
      <c r="AP3129" s="201"/>
      <c r="AR3129" s="233"/>
    </row>
    <row r="3130" spans="4:44" s="181" customFormat="1">
      <c r="D3130" s="197"/>
      <c r="G3130" s="199"/>
      <c r="K3130" s="197"/>
      <c r="N3130" s="199"/>
      <c r="P3130" s="207"/>
      <c r="S3130" s="207"/>
      <c r="U3130" s="236"/>
      <c r="Z3130" s="197"/>
      <c r="AB3130" s="197"/>
      <c r="AD3130" s="197"/>
      <c r="AF3130" s="197"/>
      <c r="AH3130" s="197"/>
      <c r="AI3130" s="199"/>
      <c r="AK3130" s="234"/>
      <c r="AO3130" s="177"/>
      <c r="AP3130" s="201"/>
      <c r="AR3130" s="233"/>
    </row>
    <row r="3131" spans="4:44" s="181" customFormat="1">
      <c r="D3131" s="197"/>
      <c r="G3131" s="199"/>
      <c r="K3131" s="197"/>
      <c r="N3131" s="199"/>
      <c r="P3131" s="207"/>
      <c r="S3131" s="207"/>
      <c r="U3131" s="236"/>
      <c r="Z3131" s="197"/>
      <c r="AB3131" s="197"/>
      <c r="AD3131" s="197"/>
      <c r="AF3131" s="197"/>
      <c r="AH3131" s="197"/>
      <c r="AI3131" s="199"/>
      <c r="AK3131" s="234"/>
      <c r="AO3131" s="177"/>
      <c r="AP3131" s="201"/>
      <c r="AR3131" s="233"/>
    </row>
    <row r="3132" spans="4:44" s="181" customFormat="1">
      <c r="D3132" s="197"/>
      <c r="G3132" s="199"/>
      <c r="K3132" s="197"/>
      <c r="N3132" s="199"/>
      <c r="P3132" s="207"/>
      <c r="S3132" s="207"/>
      <c r="U3132" s="236"/>
      <c r="Z3132" s="197"/>
      <c r="AB3132" s="197"/>
      <c r="AD3132" s="197"/>
      <c r="AF3132" s="197"/>
      <c r="AH3132" s="197"/>
      <c r="AI3132" s="199"/>
      <c r="AK3132" s="234"/>
      <c r="AO3132" s="177"/>
      <c r="AP3132" s="201"/>
      <c r="AR3132" s="233"/>
    </row>
    <row r="3133" spans="4:44" s="181" customFormat="1">
      <c r="D3133" s="197"/>
      <c r="G3133" s="199"/>
      <c r="K3133" s="197"/>
      <c r="N3133" s="199"/>
      <c r="P3133" s="207"/>
      <c r="S3133" s="207"/>
      <c r="U3133" s="236"/>
      <c r="Z3133" s="197"/>
      <c r="AB3133" s="197"/>
      <c r="AD3133" s="197"/>
      <c r="AF3133" s="197"/>
      <c r="AH3133" s="197"/>
      <c r="AI3133" s="199"/>
      <c r="AK3133" s="234"/>
      <c r="AO3133" s="177"/>
      <c r="AP3133" s="201"/>
      <c r="AR3133" s="233"/>
    </row>
    <row r="3134" spans="4:44" s="181" customFormat="1">
      <c r="D3134" s="197"/>
      <c r="G3134" s="199"/>
      <c r="K3134" s="197"/>
      <c r="N3134" s="199"/>
      <c r="P3134" s="207"/>
      <c r="S3134" s="207"/>
      <c r="U3134" s="236"/>
      <c r="Z3134" s="197"/>
      <c r="AB3134" s="197"/>
      <c r="AD3134" s="197"/>
      <c r="AF3134" s="197"/>
      <c r="AH3134" s="197"/>
      <c r="AI3134" s="199"/>
      <c r="AK3134" s="234"/>
      <c r="AO3134" s="177"/>
      <c r="AP3134" s="201"/>
      <c r="AR3134" s="233"/>
    </row>
    <row r="3135" spans="4:44" s="181" customFormat="1">
      <c r="D3135" s="197"/>
      <c r="G3135" s="199"/>
      <c r="K3135" s="197"/>
      <c r="N3135" s="199"/>
      <c r="P3135" s="207"/>
      <c r="S3135" s="207"/>
      <c r="U3135" s="236"/>
      <c r="Z3135" s="197"/>
      <c r="AB3135" s="197"/>
      <c r="AD3135" s="197"/>
      <c r="AF3135" s="197"/>
      <c r="AH3135" s="197"/>
      <c r="AI3135" s="199"/>
      <c r="AK3135" s="234"/>
      <c r="AO3135" s="177"/>
      <c r="AP3135" s="201"/>
      <c r="AR3135" s="233"/>
    </row>
    <row r="3136" spans="4:44" s="181" customFormat="1">
      <c r="D3136" s="197"/>
      <c r="G3136" s="199"/>
      <c r="K3136" s="197"/>
      <c r="N3136" s="199"/>
      <c r="P3136" s="207"/>
      <c r="S3136" s="207"/>
      <c r="U3136" s="236"/>
      <c r="Z3136" s="197"/>
      <c r="AB3136" s="197"/>
      <c r="AD3136" s="197"/>
      <c r="AF3136" s="197"/>
      <c r="AH3136" s="197"/>
      <c r="AI3136" s="199"/>
      <c r="AK3136" s="234"/>
      <c r="AO3136" s="177"/>
      <c r="AP3136" s="201"/>
      <c r="AR3136" s="233"/>
    </row>
    <row r="3137" spans="4:44" s="181" customFormat="1">
      <c r="D3137" s="197"/>
      <c r="G3137" s="199"/>
      <c r="K3137" s="197"/>
      <c r="N3137" s="199"/>
      <c r="P3137" s="207"/>
      <c r="S3137" s="207"/>
      <c r="U3137" s="236"/>
      <c r="Z3137" s="197"/>
      <c r="AB3137" s="197"/>
      <c r="AD3137" s="197"/>
      <c r="AF3137" s="197"/>
      <c r="AH3137" s="197"/>
      <c r="AI3137" s="199"/>
      <c r="AK3137" s="234"/>
      <c r="AO3137" s="177"/>
      <c r="AP3137" s="201"/>
      <c r="AR3137" s="233"/>
    </row>
    <row r="3138" spans="4:44" s="181" customFormat="1">
      <c r="D3138" s="197"/>
      <c r="G3138" s="199"/>
      <c r="K3138" s="197"/>
      <c r="N3138" s="199"/>
      <c r="P3138" s="207"/>
      <c r="S3138" s="207"/>
      <c r="U3138" s="236"/>
      <c r="Z3138" s="197"/>
      <c r="AB3138" s="197"/>
      <c r="AD3138" s="197"/>
      <c r="AF3138" s="197"/>
      <c r="AH3138" s="197"/>
      <c r="AI3138" s="199"/>
      <c r="AK3138" s="234"/>
      <c r="AO3138" s="177"/>
      <c r="AP3138" s="201"/>
      <c r="AR3138" s="233"/>
    </row>
    <row r="3139" spans="4:44" s="181" customFormat="1">
      <c r="D3139" s="197"/>
      <c r="G3139" s="199"/>
      <c r="K3139" s="197"/>
      <c r="N3139" s="199"/>
      <c r="P3139" s="207"/>
      <c r="S3139" s="207"/>
      <c r="U3139" s="236"/>
      <c r="Z3139" s="197"/>
      <c r="AB3139" s="197"/>
      <c r="AD3139" s="197"/>
      <c r="AF3139" s="197"/>
      <c r="AH3139" s="197"/>
      <c r="AI3139" s="199"/>
      <c r="AK3139" s="234"/>
      <c r="AO3139" s="177"/>
      <c r="AP3139" s="201"/>
      <c r="AR3139" s="233"/>
    </row>
    <row r="3140" spans="4:44" s="181" customFormat="1">
      <c r="D3140" s="197"/>
      <c r="G3140" s="199"/>
      <c r="K3140" s="197"/>
      <c r="N3140" s="199"/>
      <c r="P3140" s="207"/>
      <c r="S3140" s="207"/>
      <c r="U3140" s="236"/>
      <c r="Z3140" s="197"/>
      <c r="AB3140" s="197"/>
      <c r="AD3140" s="197"/>
      <c r="AF3140" s="197"/>
      <c r="AH3140" s="197"/>
      <c r="AI3140" s="199"/>
      <c r="AK3140" s="234"/>
      <c r="AO3140" s="177"/>
      <c r="AP3140" s="201"/>
      <c r="AR3140" s="233"/>
    </row>
    <row r="3141" spans="4:44" s="181" customFormat="1">
      <c r="D3141" s="197"/>
      <c r="G3141" s="199"/>
      <c r="K3141" s="197"/>
      <c r="N3141" s="199"/>
      <c r="P3141" s="207"/>
      <c r="S3141" s="207"/>
      <c r="U3141" s="236"/>
      <c r="Z3141" s="197"/>
      <c r="AB3141" s="197"/>
      <c r="AD3141" s="197"/>
      <c r="AF3141" s="197"/>
      <c r="AH3141" s="197"/>
      <c r="AI3141" s="199"/>
      <c r="AK3141" s="234"/>
      <c r="AO3141" s="177"/>
      <c r="AP3141" s="201"/>
      <c r="AR3141" s="233"/>
    </row>
    <row r="3142" spans="4:44" s="181" customFormat="1">
      <c r="D3142" s="197"/>
      <c r="G3142" s="199"/>
      <c r="K3142" s="197"/>
      <c r="N3142" s="199"/>
      <c r="P3142" s="207"/>
      <c r="S3142" s="207"/>
      <c r="U3142" s="236"/>
      <c r="Z3142" s="197"/>
      <c r="AB3142" s="197"/>
      <c r="AD3142" s="197"/>
      <c r="AF3142" s="197"/>
      <c r="AH3142" s="197"/>
      <c r="AI3142" s="199"/>
      <c r="AK3142" s="234"/>
      <c r="AO3142" s="177"/>
      <c r="AP3142" s="201"/>
      <c r="AR3142" s="233"/>
    </row>
    <row r="3143" spans="4:44" s="181" customFormat="1">
      <c r="D3143" s="197"/>
      <c r="G3143" s="199"/>
      <c r="K3143" s="197"/>
      <c r="N3143" s="199"/>
      <c r="P3143" s="207"/>
      <c r="S3143" s="207"/>
      <c r="U3143" s="236"/>
      <c r="Z3143" s="197"/>
      <c r="AB3143" s="197"/>
      <c r="AD3143" s="197"/>
      <c r="AF3143" s="197"/>
      <c r="AH3143" s="197"/>
      <c r="AI3143" s="199"/>
      <c r="AK3143" s="234"/>
      <c r="AO3143" s="177"/>
      <c r="AP3143" s="201"/>
      <c r="AR3143" s="233"/>
    </row>
    <row r="3144" spans="4:44" s="181" customFormat="1">
      <c r="D3144" s="197"/>
      <c r="G3144" s="199"/>
      <c r="K3144" s="197"/>
      <c r="N3144" s="199"/>
      <c r="P3144" s="207"/>
      <c r="S3144" s="207"/>
      <c r="U3144" s="236"/>
      <c r="Z3144" s="197"/>
      <c r="AB3144" s="197"/>
      <c r="AD3144" s="197"/>
      <c r="AF3144" s="197"/>
      <c r="AH3144" s="197"/>
      <c r="AI3144" s="199"/>
      <c r="AK3144" s="234"/>
      <c r="AO3144" s="177"/>
      <c r="AP3144" s="201"/>
      <c r="AR3144" s="233"/>
    </row>
    <row r="3145" spans="4:44" s="181" customFormat="1">
      <c r="D3145" s="197"/>
      <c r="G3145" s="199"/>
      <c r="K3145" s="197"/>
      <c r="N3145" s="199"/>
      <c r="P3145" s="207"/>
      <c r="S3145" s="207"/>
      <c r="U3145" s="236"/>
      <c r="Z3145" s="197"/>
      <c r="AB3145" s="197"/>
      <c r="AD3145" s="197"/>
      <c r="AF3145" s="197"/>
      <c r="AH3145" s="197"/>
      <c r="AI3145" s="199"/>
      <c r="AK3145" s="234"/>
      <c r="AO3145" s="177"/>
      <c r="AP3145" s="201"/>
      <c r="AR3145" s="233"/>
    </row>
    <row r="3146" spans="4:44" s="181" customFormat="1">
      <c r="D3146" s="197"/>
      <c r="G3146" s="199"/>
      <c r="K3146" s="197"/>
      <c r="N3146" s="199"/>
      <c r="P3146" s="207"/>
      <c r="S3146" s="207"/>
      <c r="U3146" s="236"/>
      <c r="Z3146" s="197"/>
      <c r="AB3146" s="197"/>
      <c r="AD3146" s="197"/>
      <c r="AF3146" s="197"/>
      <c r="AH3146" s="197"/>
      <c r="AI3146" s="199"/>
      <c r="AK3146" s="234"/>
      <c r="AO3146" s="177"/>
      <c r="AP3146" s="201"/>
      <c r="AR3146" s="233"/>
    </row>
    <row r="3147" spans="4:44" s="181" customFormat="1">
      <c r="D3147" s="197"/>
      <c r="G3147" s="199"/>
      <c r="K3147" s="197"/>
      <c r="N3147" s="199"/>
      <c r="P3147" s="207"/>
      <c r="S3147" s="207"/>
      <c r="U3147" s="236"/>
      <c r="Z3147" s="197"/>
      <c r="AB3147" s="197"/>
      <c r="AD3147" s="197"/>
      <c r="AF3147" s="197"/>
      <c r="AH3147" s="197"/>
      <c r="AI3147" s="199"/>
      <c r="AK3147" s="234"/>
      <c r="AO3147" s="177"/>
      <c r="AP3147" s="201"/>
      <c r="AR3147" s="233"/>
    </row>
    <row r="3148" spans="4:44" s="181" customFormat="1">
      <c r="D3148" s="197"/>
      <c r="G3148" s="199"/>
      <c r="K3148" s="197"/>
      <c r="N3148" s="199"/>
      <c r="P3148" s="207"/>
      <c r="S3148" s="207"/>
      <c r="U3148" s="236"/>
      <c r="Z3148" s="197"/>
      <c r="AB3148" s="197"/>
      <c r="AD3148" s="197"/>
      <c r="AF3148" s="197"/>
      <c r="AH3148" s="197"/>
      <c r="AI3148" s="199"/>
      <c r="AK3148" s="234"/>
      <c r="AO3148" s="177"/>
      <c r="AP3148" s="201"/>
      <c r="AR3148" s="233"/>
    </row>
    <row r="3149" spans="4:44" s="181" customFormat="1">
      <c r="D3149" s="197"/>
      <c r="G3149" s="199"/>
      <c r="K3149" s="197"/>
      <c r="N3149" s="199"/>
      <c r="P3149" s="207"/>
      <c r="S3149" s="207"/>
      <c r="U3149" s="236"/>
      <c r="Z3149" s="197"/>
      <c r="AB3149" s="197"/>
      <c r="AD3149" s="197"/>
      <c r="AF3149" s="197"/>
      <c r="AH3149" s="197"/>
      <c r="AI3149" s="199"/>
      <c r="AK3149" s="234"/>
      <c r="AO3149" s="177"/>
      <c r="AP3149" s="201"/>
      <c r="AR3149" s="233"/>
    </row>
    <row r="3150" spans="4:44" s="181" customFormat="1">
      <c r="D3150" s="197"/>
      <c r="G3150" s="199"/>
      <c r="K3150" s="197"/>
      <c r="N3150" s="199"/>
      <c r="P3150" s="207"/>
      <c r="S3150" s="207"/>
      <c r="U3150" s="236"/>
      <c r="Z3150" s="197"/>
      <c r="AB3150" s="197"/>
      <c r="AD3150" s="197"/>
      <c r="AF3150" s="197"/>
      <c r="AH3150" s="197"/>
      <c r="AI3150" s="199"/>
      <c r="AK3150" s="234"/>
      <c r="AO3150" s="177"/>
      <c r="AP3150" s="201"/>
      <c r="AR3150" s="233"/>
    </row>
    <row r="3151" spans="4:44" s="181" customFormat="1">
      <c r="D3151" s="197"/>
      <c r="G3151" s="199"/>
      <c r="K3151" s="197"/>
      <c r="N3151" s="199"/>
      <c r="P3151" s="207"/>
      <c r="S3151" s="207"/>
      <c r="U3151" s="236"/>
      <c r="Z3151" s="197"/>
      <c r="AB3151" s="197"/>
      <c r="AD3151" s="197"/>
      <c r="AF3151" s="197"/>
      <c r="AH3151" s="197"/>
      <c r="AI3151" s="199"/>
      <c r="AK3151" s="234"/>
      <c r="AO3151" s="177"/>
      <c r="AP3151" s="201"/>
      <c r="AR3151" s="233"/>
    </row>
    <row r="3152" spans="4:44" s="181" customFormat="1">
      <c r="D3152" s="197"/>
      <c r="G3152" s="199"/>
      <c r="K3152" s="197"/>
      <c r="N3152" s="199"/>
      <c r="P3152" s="207"/>
      <c r="S3152" s="207"/>
      <c r="U3152" s="236"/>
      <c r="Z3152" s="197"/>
      <c r="AB3152" s="197"/>
      <c r="AD3152" s="197"/>
      <c r="AF3152" s="197"/>
      <c r="AH3152" s="197"/>
      <c r="AI3152" s="199"/>
      <c r="AK3152" s="234"/>
      <c r="AO3152" s="177"/>
      <c r="AP3152" s="201"/>
      <c r="AR3152" s="233"/>
    </row>
    <row r="3153" spans="4:44" s="181" customFormat="1">
      <c r="D3153" s="197"/>
      <c r="G3153" s="199"/>
      <c r="K3153" s="197"/>
      <c r="N3153" s="199"/>
      <c r="P3153" s="207"/>
      <c r="S3153" s="207"/>
      <c r="U3153" s="236"/>
      <c r="Z3153" s="197"/>
      <c r="AB3153" s="197"/>
      <c r="AD3153" s="197"/>
      <c r="AF3153" s="197"/>
      <c r="AH3153" s="197"/>
      <c r="AI3153" s="199"/>
      <c r="AK3153" s="234"/>
      <c r="AO3153" s="177"/>
      <c r="AP3153" s="201"/>
      <c r="AR3153" s="233"/>
    </row>
    <row r="3154" spans="4:44" s="181" customFormat="1">
      <c r="D3154" s="197"/>
      <c r="G3154" s="199"/>
      <c r="K3154" s="197"/>
      <c r="N3154" s="199"/>
      <c r="P3154" s="207"/>
      <c r="S3154" s="207"/>
      <c r="U3154" s="236"/>
      <c r="Z3154" s="197"/>
      <c r="AB3154" s="197"/>
      <c r="AD3154" s="197"/>
      <c r="AF3154" s="197"/>
      <c r="AH3154" s="197"/>
      <c r="AI3154" s="199"/>
      <c r="AK3154" s="234"/>
      <c r="AO3154" s="177"/>
      <c r="AP3154" s="201"/>
      <c r="AR3154" s="233"/>
    </row>
    <row r="3155" spans="4:44" s="181" customFormat="1">
      <c r="D3155" s="197"/>
      <c r="G3155" s="199"/>
      <c r="K3155" s="197"/>
      <c r="N3155" s="199"/>
      <c r="P3155" s="207"/>
      <c r="S3155" s="207"/>
      <c r="U3155" s="236"/>
      <c r="Z3155" s="197"/>
      <c r="AB3155" s="197"/>
      <c r="AD3155" s="197"/>
      <c r="AF3155" s="197"/>
      <c r="AH3155" s="197"/>
      <c r="AI3155" s="199"/>
      <c r="AK3155" s="234"/>
      <c r="AO3155" s="177"/>
      <c r="AP3155" s="201"/>
      <c r="AR3155" s="233"/>
    </row>
    <row r="3156" spans="4:44" s="181" customFormat="1">
      <c r="D3156" s="197"/>
      <c r="G3156" s="199"/>
      <c r="K3156" s="197"/>
      <c r="N3156" s="199"/>
      <c r="P3156" s="207"/>
      <c r="S3156" s="207"/>
      <c r="U3156" s="236"/>
      <c r="Z3156" s="197"/>
      <c r="AB3156" s="197"/>
      <c r="AD3156" s="197"/>
      <c r="AF3156" s="197"/>
      <c r="AH3156" s="197"/>
      <c r="AI3156" s="199"/>
      <c r="AK3156" s="234"/>
      <c r="AO3156" s="177"/>
      <c r="AP3156" s="201"/>
      <c r="AR3156" s="233"/>
    </row>
    <row r="3157" spans="4:44" s="181" customFormat="1">
      <c r="D3157" s="197"/>
      <c r="G3157" s="199"/>
      <c r="K3157" s="197"/>
      <c r="N3157" s="199"/>
      <c r="P3157" s="207"/>
      <c r="S3157" s="207"/>
      <c r="U3157" s="236"/>
      <c r="Z3157" s="197"/>
      <c r="AB3157" s="197"/>
      <c r="AD3157" s="197"/>
      <c r="AF3157" s="197"/>
      <c r="AH3157" s="197"/>
      <c r="AI3157" s="199"/>
      <c r="AK3157" s="234"/>
      <c r="AO3157" s="177"/>
      <c r="AP3157" s="201"/>
      <c r="AR3157" s="233"/>
    </row>
    <row r="3158" spans="4:44" s="181" customFormat="1">
      <c r="D3158" s="197"/>
      <c r="G3158" s="199"/>
      <c r="K3158" s="197"/>
      <c r="N3158" s="199"/>
      <c r="P3158" s="207"/>
      <c r="S3158" s="207"/>
      <c r="U3158" s="236"/>
      <c r="Z3158" s="197"/>
      <c r="AB3158" s="197"/>
      <c r="AD3158" s="197"/>
      <c r="AF3158" s="197"/>
      <c r="AH3158" s="197"/>
      <c r="AI3158" s="199"/>
      <c r="AK3158" s="234"/>
      <c r="AO3158" s="177"/>
      <c r="AP3158" s="201"/>
      <c r="AR3158" s="233"/>
    </row>
    <row r="3159" spans="4:44" s="181" customFormat="1">
      <c r="D3159" s="197"/>
      <c r="G3159" s="199"/>
      <c r="K3159" s="197"/>
      <c r="N3159" s="199"/>
      <c r="P3159" s="207"/>
      <c r="S3159" s="207"/>
      <c r="U3159" s="236"/>
      <c r="Z3159" s="197"/>
      <c r="AB3159" s="197"/>
      <c r="AD3159" s="197"/>
      <c r="AF3159" s="197"/>
      <c r="AH3159" s="197"/>
      <c r="AI3159" s="199"/>
      <c r="AK3159" s="234"/>
      <c r="AO3159" s="177"/>
      <c r="AP3159" s="201"/>
      <c r="AR3159" s="233"/>
    </row>
    <row r="3160" spans="4:44" s="181" customFormat="1">
      <c r="D3160" s="197"/>
      <c r="G3160" s="199"/>
      <c r="K3160" s="197"/>
      <c r="N3160" s="199"/>
      <c r="P3160" s="207"/>
      <c r="S3160" s="207"/>
      <c r="U3160" s="236"/>
      <c r="Z3160" s="197"/>
      <c r="AB3160" s="197"/>
      <c r="AD3160" s="197"/>
      <c r="AF3160" s="197"/>
      <c r="AH3160" s="197"/>
      <c r="AI3160" s="199"/>
      <c r="AK3160" s="234"/>
      <c r="AO3160" s="177"/>
      <c r="AP3160" s="201"/>
      <c r="AR3160" s="233"/>
    </row>
    <row r="3161" spans="4:44" s="181" customFormat="1">
      <c r="D3161" s="197"/>
      <c r="G3161" s="199"/>
      <c r="K3161" s="197"/>
      <c r="N3161" s="199"/>
      <c r="P3161" s="207"/>
      <c r="S3161" s="207"/>
      <c r="U3161" s="236"/>
      <c r="Z3161" s="197"/>
      <c r="AB3161" s="197"/>
      <c r="AD3161" s="197"/>
      <c r="AF3161" s="197"/>
      <c r="AH3161" s="197"/>
      <c r="AI3161" s="199"/>
      <c r="AK3161" s="234"/>
      <c r="AO3161" s="177"/>
      <c r="AP3161" s="201"/>
      <c r="AR3161" s="233"/>
    </row>
    <row r="3162" spans="4:44" s="181" customFormat="1">
      <c r="D3162" s="197"/>
      <c r="G3162" s="199"/>
      <c r="K3162" s="197"/>
      <c r="N3162" s="199"/>
      <c r="P3162" s="207"/>
      <c r="S3162" s="207"/>
      <c r="U3162" s="236"/>
      <c r="Z3162" s="197"/>
      <c r="AB3162" s="197"/>
      <c r="AD3162" s="197"/>
      <c r="AF3162" s="197"/>
      <c r="AH3162" s="197"/>
      <c r="AI3162" s="199"/>
      <c r="AK3162" s="234"/>
      <c r="AO3162" s="177"/>
      <c r="AP3162" s="201"/>
      <c r="AR3162" s="233"/>
    </row>
    <row r="3163" spans="4:44" s="181" customFormat="1">
      <c r="D3163" s="197"/>
      <c r="G3163" s="199"/>
      <c r="K3163" s="197"/>
      <c r="N3163" s="199"/>
      <c r="P3163" s="207"/>
      <c r="S3163" s="207"/>
      <c r="U3163" s="236"/>
      <c r="Z3163" s="197"/>
      <c r="AB3163" s="197"/>
      <c r="AD3163" s="197"/>
      <c r="AF3163" s="197"/>
      <c r="AH3163" s="197"/>
      <c r="AI3163" s="199"/>
      <c r="AK3163" s="234"/>
      <c r="AO3163" s="177"/>
      <c r="AP3163" s="201"/>
      <c r="AR3163" s="233"/>
    </row>
    <row r="3164" spans="4:44" s="181" customFormat="1">
      <c r="D3164" s="197"/>
      <c r="G3164" s="199"/>
      <c r="K3164" s="197"/>
      <c r="N3164" s="199"/>
      <c r="P3164" s="207"/>
      <c r="S3164" s="207"/>
      <c r="U3164" s="236"/>
      <c r="Z3164" s="197"/>
      <c r="AB3164" s="197"/>
      <c r="AD3164" s="197"/>
      <c r="AF3164" s="197"/>
      <c r="AH3164" s="197"/>
      <c r="AI3164" s="199"/>
      <c r="AK3164" s="234"/>
      <c r="AO3164" s="177"/>
      <c r="AP3164" s="201"/>
      <c r="AR3164" s="233"/>
    </row>
    <row r="3165" spans="4:44" s="181" customFormat="1">
      <c r="D3165" s="197"/>
      <c r="G3165" s="199"/>
      <c r="K3165" s="197"/>
      <c r="N3165" s="199"/>
      <c r="P3165" s="207"/>
      <c r="S3165" s="207"/>
      <c r="U3165" s="236"/>
      <c r="Z3165" s="197"/>
      <c r="AB3165" s="197"/>
      <c r="AD3165" s="197"/>
      <c r="AF3165" s="197"/>
      <c r="AH3165" s="197"/>
      <c r="AI3165" s="199"/>
      <c r="AK3165" s="234"/>
      <c r="AO3165" s="177"/>
      <c r="AP3165" s="201"/>
      <c r="AR3165" s="233"/>
    </row>
    <row r="3166" spans="4:44" s="181" customFormat="1">
      <c r="D3166" s="197"/>
      <c r="G3166" s="199"/>
      <c r="K3166" s="197"/>
      <c r="N3166" s="199"/>
      <c r="P3166" s="207"/>
      <c r="S3166" s="207"/>
      <c r="U3166" s="236"/>
      <c r="Z3166" s="197"/>
      <c r="AB3166" s="197"/>
      <c r="AD3166" s="197"/>
      <c r="AF3166" s="197"/>
      <c r="AH3166" s="197"/>
      <c r="AI3166" s="199"/>
      <c r="AK3166" s="234"/>
      <c r="AO3166" s="177"/>
      <c r="AP3166" s="201"/>
      <c r="AR3166" s="233"/>
    </row>
    <row r="3167" spans="4:44" s="181" customFormat="1">
      <c r="D3167" s="197"/>
      <c r="G3167" s="199"/>
      <c r="K3167" s="197"/>
      <c r="N3167" s="199"/>
      <c r="P3167" s="207"/>
      <c r="S3167" s="207"/>
      <c r="U3167" s="236"/>
      <c r="Z3167" s="197"/>
      <c r="AB3167" s="197"/>
      <c r="AD3167" s="197"/>
      <c r="AF3167" s="197"/>
      <c r="AH3167" s="197"/>
      <c r="AI3167" s="199"/>
      <c r="AK3167" s="234"/>
      <c r="AO3167" s="177"/>
      <c r="AP3167" s="201"/>
      <c r="AR3167" s="233"/>
    </row>
    <row r="3168" spans="4:44" s="181" customFormat="1">
      <c r="D3168" s="197"/>
      <c r="G3168" s="199"/>
      <c r="K3168" s="197"/>
      <c r="N3168" s="199"/>
      <c r="P3168" s="207"/>
      <c r="S3168" s="207"/>
      <c r="U3168" s="236"/>
      <c r="Z3168" s="197"/>
      <c r="AB3168" s="197"/>
      <c r="AD3168" s="197"/>
      <c r="AF3168" s="197"/>
      <c r="AH3168" s="197"/>
      <c r="AI3168" s="199"/>
      <c r="AK3168" s="234"/>
      <c r="AO3168" s="177"/>
      <c r="AP3168" s="201"/>
      <c r="AR3168" s="233"/>
    </row>
    <row r="3169" spans="4:44" s="181" customFormat="1">
      <c r="D3169" s="197"/>
      <c r="G3169" s="199"/>
      <c r="K3169" s="197"/>
      <c r="N3169" s="199"/>
      <c r="P3169" s="207"/>
      <c r="S3169" s="207"/>
      <c r="U3169" s="236"/>
      <c r="Z3169" s="197"/>
      <c r="AB3169" s="197"/>
      <c r="AD3169" s="197"/>
      <c r="AF3169" s="197"/>
      <c r="AH3169" s="197"/>
      <c r="AI3169" s="199"/>
      <c r="AK3169" s="234"/>
      <c r="AO3169" s="177"/>
      <c r="AP3169" s="201"/>
      <c r="AR3169" s="233"/>
    </row>
    <row r="3170" spans="4:44" s="181" customFormat="1">
      <c r="D3170" s="197"/>
      <c r="G3170" s="199"/>
      <c r="K3170" s="197"/>
      <c r="N3170" s="199"/>
      <c r="P3170" s="207"/>
      <c r="S3170" s="207"/>
      <c r="U3170" s="236"/>
      <c r="Z3170" s="197"/>
      <c r="AB3170" s="197"/>
      <c r="AD3170" s="197"/>
      <c r="AF3170" s="197"/>
      <c r="AH3170" s="197"/>
      <c r="AI3170" s="199"/>
      <c r="AK3170" s="234"/>
      <c r="AO3170" s="177"/>
      <c r="AP3170" s="201"/>
      <c r="AR3170" s="233"/>
    </row>
    <row r="3171" spans="4:44" s="181" customFormat="1">
      <c r="D3171" s="197"/>
      <c r="G3171" s="199"/>
      <c r="K3171" s="197"/>
      <c r="N3171" s="199"/>
      <c r="P3171" s="207"/>
      <c r="S3171" s="207"/>
      <c r="U3171" s="236"/>
      <c r="Z3171" s="197"/>
      <c r="AB3171" s="197"/>
      <c r="AD3171" s="197"/>
      <c r="AF3171" s="197"/>
      <c r="AH3171" s="197"/>
      <c r="AI3171" s="199"/>
      <c r="AK3171" s="234"/>
      <c r="AO3171" s="177"/>
      <c r="AP3171" s="201"/>
      <c r="AR3171" s="233"/>
    </row>
    <row r="3172" spans="4:44" s="181" customFormat="1">
      <c r="D3172" s="197"/>
      <c r="G3172" s="199"/>
      <c r="K3172" s="197"/>
      <c r="N3172" s="199"/>
      <c r="P3172" s="207"/>
      <c r="S3172" s="207"/>
      <c r="U3172" s="236"/>
      <c r="Z3172" s="197"/>
      <c r="AB3172" s="197"/>
      <c r="AD3172" s="197"/>
      <c r="AF3172" s="197"/>
      <c r="AH3172" s="197"/>
      <c r="AI3172" s="199"/>
      <c r="AK3172" s="234"/>
      <c r="AO3172" s="177"/>
      <c r="AP3172" s="201"/>
      <c r="AR3172" s="233"/>
    </row>
    <row r="3173" spans="4:44" s="181" customFormat="1">
      <c r="D3173" s="197"/>
      <c r="G3173" s="199"/>
      <c r="K3173" s="197"/>
      <c r="N3173" s="199"/>
      <c r="P3173" s="207"/>
      <c r="S3173" s="207"/>
      <c r="U3173" s="236"/>
      <c r="Z3173" s="197"/>
      <c r="AB3173" s="197"/>
      <c r="AD3173" s="197"/>
      <c r="AF3173" s="197"/>
      <c r="AH3173" s="197"/>
      <c r="AI3173" s="199"/>
      <c r="AK3173" s="234"/>
      <c r="AO3173" s="177"/>
      <c r="AP3173" s="201"/>
      <c r="AR3173" s="233"/>
    </row>
    <row r="3174" spans="4:44" s="181" customFormat="1">
      <c r="D3174" s="197"/>
      <c r="G3174" s="199"/>
      <c r="K3174" s="197"/>
      <c r="N3174" s="199"/>
      <c r="P3174" s="207"/>
      <c r="S3174" s="207"/>
      <c r="U3174" s="236"/>
      <c r="Z3174" s="197"/>
      <c r="AB3174" s="197"/>
      <c r="AD3174" s="197"/>
      <c r="AF3174" s="197"/>
      <c r="AH3174" s="197"/>
      <c r="AI3174" s="199"/>
      <c r="AK3174" s="234"/>
      <c r="AO3174" s="177"/>
      <c r="AP3174" s="201"/>
      <c r="AR3174" s="233"/>
    </row>
    <row r="3175" spans="4:44" s="181" customFormat="1">
      <c r="D3175" s="197"/>
      <c r="G3175" s="199"/>
      <c r="K3175" s="197"/>
      <c r="N3175" s="199"/>
      <c r="P3175" s="207"/>
      <c r="S3175" s="207"/>
      <c r="U3175" s="236"/>
      <c r="Z3175" s="197"/>
      <c r="AB3175" s="197"/>
      <c r="AD3175" s="197"/>
      <c r="AF3175" s="197"/>
      <c r="AH3175" s="197"/>
      <c r="AI3175" s="199"/>
      <c r="AK3175" s="234"/>
      <c r="AO3175" s="177"/>
      <c r="AP3175" s="201"/>
      <c r="AR3175" s="233"/>
    </row>
    <row r="3176" spans="4:44" s="181" customFormat="1">
      <c r="D3176" s="197"/>
      <c r="G3176" s="199"/>
      <c r="K3176" s="197"/>
      <c r="N3176" s="199"/>
      <c r="P3176" s="207"/>
      <c r="S3176" s="207"/>
      <c r="U3176" s="236"/>
      <c r="Z3176" s="197"/>
      <c r="AB3176" s="197"/>
      <c r="AD3176" s="197"/>
      <c r="AF3176" s="197"/>
      <c r="AH3176" s="197"/>
      <c r="AI3176" s="199"/>
      <c r="AK3176" s="234"/>
      <c r="AO3176" s="177"/>
      <c r="AP3176" s="201"/>
      <c r="AR3176" s="233"/>
    </row>
    <row r="3177" spans="4:44" s="181" customFormat="1">
      <c r="D3177" s="197"/>
      <c r="G3177" s="199"/>
      <c r="K3177" s="197"/>
      <c r="N3177" s="199"/>
      <c r="P3177" s="207"/>
      <c r="S3177" s="207"/>
      <c r="U3177" s="236"/>
      <c r="Z3177" s="197"/>
      <c r="AB3177" s="197"/>
      <c r="AD3177" s="197"/>
      <c r="AF3177" s="197"/>
      <c r="AH3177" s="197"/>
      <c r="AI3177" s="199"/>
      <c r="AK3177" s="234"/>
      <c r="AO3177" s="177"/>
      <c r="AP3177" s="201"/>
      <c r="AR3177" s="233"/>
    </row>
    <row r="3178" spans="4:44" s="181" customFormat="1">
      <c r="D3178" s="197"/>
      <c r="G3178" s="199"/>
      <c r="K3178" s="197"/>
      <c r="N3178" s="199"/>
      <c r="P3178" s="207"/>
      <c r="S3178" s="207"/>
      <c r="U3178" s="236"/>
      <c r="Z3178" s="197"/>
      <c r="AB3178" s="197"/>
      <c r="AD3178" s="197"/>
      <c r="AF3178" s="197"/>
      <c r="AH3178" s="197"/>
      <c r="AI3178" s="199"/>
      <c r="AK3178" s="234"/>
      <c r="AO3178" s="177"/>
      <c r="AP3178" s="201"/>
      <c r="AR3178" s="233"/>
    </row>
    <row r="3179" spans="4:44" s="181" customFormat="1">
      <c r="D3179" s="197"/>
      <c r="G3179" s="199"/>
      <c r="K3179" s="197"/>
      <c r="N3179" s="199"/>
      <c r="P3179" s="207"/>
      <c r="S3179" s="207"/>
      <c r="U3179" s="236"/>
      <c r="Z3179" s="197"/>
      <c r="AB3179" s="197"/>
      <c r="AD3179" s="197"/>
      <c r="AF3179" s="197"/>
      <c r="AH3179" s="197"/>
      <c r="AI3179" s="199"/>
      <c r="AK3179" s="234"/>
      <c r="AO3179" s="177"/>
      <c r="AP3179" s="201"/>
      <c r="AR3179" s="233"/>
    </row>
    <row r="3180" spans="4:44" s="181" customFormat="1">
      <c r="D3180" s="197"/>
      <c r="G3180" s="199"/>
      <c r="K3180" s="197"/>
      <c r="N3180" s="199"/>
      <c r="P3180" s="207"/>
      <c r="S3180" s="207"/>
      <c r="U3180" s="236"/>
      <c r="Z3180" s="197"/>
      <c r="AB3180" s="197"/>
      <c r="AD3180" s="197"/>
      <c r="AF3180" s="197"/>
      <c r="AH3180" s="197"/>
      <c r="AI3180" s="199"/>
      <c r="AK3180" s="234"/>
      <c r="AO3180" s="177"/>
      <c r="AP3180" s="201"/>
      <c r="AR3180" s="233"/>
    </row>
    <row r="3181" spans="4:44" s="181" customFormat="1">
      <c r="D3181" s="197"/>
      <c r="G3181" s="199"/>
      <c r="K3181" s="197"/>
      <c r="N3181" s="199"/>
      <c r="P3181" s="207"/>
      <c r="S3181" s="207"/>
      <c r="U3181" s="236"/>
      <c r="Z3181" s="197"/>
      <c r="AB3181" s="197"/>
      <c r="AD3181" s="197"/>
      <c r="AF3181" s="197"/>
      <c r="AH3181" s="197"/>
      <c r="AI3181" s="199"/>
      <c r="AK3181" s="234"/>
      <c r="AO3181" s="177"/>
      <c r="AP3181" s="201"/>
      <c r="AR3181" s="233"/>
    </row>
    <row r="3182" spans="4:44" s="181" customFormat="1">
      <c r="D3182" s="197"/>
      <c r="G3182" s="199"/>
      <c r="K3182" s="197"/>
      <c r="N3182" s="199"/>
      <c r="P3182" s="207"/>
      <c r="S3182" s="207"/>
      <c r="U3182" s="236"/>
      <c r="Z3182" s="197"/>
      <c r="AB3182" s="197"/>
      <c r="AD3182" s="197"/>
      <c r="AF3182" s="197"/>
      <c r="AH3182" s="197"/>
      <c r="AI3182" s="199"/>
      <c r="AK3182" s="234"/>
      <c r="AO3182" s="177"/>
      <c r="AP3182" s="201"/>
      <c r="AR3182" s="233"/>
    </row>
    <row r="3183" spans="4:44" s="181" customFormat="1">
      <c r="D3183" s="197"/>
      <c r="G3183" s="199"/>
      <c r="K3183" s="197"/>
      <c r="N3183" s="199"/>
      <c r="P3183" s="207"/>
      <c r="S3183" s="207"/>
      <c r="U3183" s="236"/>
      <c r="Z3183" s="197"/>
      <c r="AB3183" s="197"/>
      <c r="AD3183" s="197"/>
      <c r="AF3183" s="197"/>
      <c r="AH3183" s="197"/>
      <c r="AI3183" s="199"/>
      <c r="AK3183" s="234"/>
      <c r="AO3183" s="177"/>
      <c r="AP3183" s="201"/>
      <c r="AR3183" s="233"/>
    </row>
    <row r="3184" spans="4:44" s="181" customFormat="1">
      <c r="D3184" s="197"/>
      <c r="G3184" s="199"/>
      <c r="K3184" s="197"/>
      <c r="N3184" s="199"/>
      <c r="P3184" s="207"/>
      <c r="S3184" s="207"/>
      <c r="U3184" s="236"/>
      <c r="Z3184" s="197"/>
      <c r="AB3184" s="197"/>
      <c r="AD3184" s="197"/>
      <c r="AF3184" s="197"/>
      <c r="AH3184" s="197"/>
      <c r="AI3184" s="199"/>
      <c r="AK3184" s="234"/>
      <c r="AO3184" s="177"/>
      <c r="AP3184" s="201"/>
      <c r="AR3184" s="233"/>
    </row>
    <row r="3185" spans="4:44" s="181" customFormat="1">
      <c r="D3185" s="197"/>
      <c r="G3185" s="199"/>
      <c r="K3185" s="197"/>
      <c r="N3185" s="199"/>
      <c r="P3185" s="207"/>
      <c r="S3185" s="207"/>
      <c r="U3185" s="236"/>
      <c r="Z3185" s="197"/>
      <c r="AB3185" s="197"/>
      <c r="AD3185" s="197"/>
      <c r="AF3185" s="197"/>
      <c r="AH3185" s="197"/>
      <c r="AI3185" s="199"/>
      <c r="AK3185" s="234"/>
      <c r="AO3185" s="177"/>
      <c r="AP3185" s="201"/>
      <c r="AR3185" s="233"/>
    </row>
    <row r="3186" spans="4:44" s="181" customFormat="1">
      <c r="D3186" s="197"/>
      <c r="G3186" s="199"/>
      <c r="K3186" s="197"/>
      <c r="N3186" s="199"/>
      <c r="P3186" s="207"/>
      <c r="S3186" s="207"/>
      <c r="U3186" s="236"/>
      <c r="Z3186" s="197"/>
      <c r="AB3186" s="197"/>
      <c r="AD3186" s="197"/>
      <c r="AF3186" s="197"/>
      <c r="AH3186" s="197"/>
      <c r="AI3186" s="199"/>
      <c r="AK3186" s="234"/>
      <c r="AO3186" s="177"/>
      <c r="AP3186" s="201"/>
      <c r="AR3186" s="233"/>
    </row>
    <row r="3187" spans="4:44" s="181" customFormat="1">
      <c r="D3187" s="197"/>
      <c r="G3187" s="199"/>
      <c r="K3187" s="197"/>
      <c r="N3187" s="199"/>
      <c r="P3187" s="207"/>
      <c r="S3187" s="207"/>
      <c r="U3187" s="236"/>
      <c r="Z3187" s="197"/>
      <c r="AB3187" s="197"/>
      <c r="AD3187" s="197"/>
      <c r="AF3187" s="197"/>
      <c r="AH3187" s="197"/>
      <c r="AI3187" s="199"/>
      <c r="AK3187" s="234"/>
      <c r="AO3187" s="177"/>
      <c r="AP3187" s="201"/>
      <c r="AR3187" s="233"/>
    </row>
    <row r="3188" spans="4:44" s="181" customFormat="1">
      <c r="D3188" s="197"/>
      <c r="G3188" s="199"/>
      <c r="K3188" s="197"/>
      <c r="N3188" s="199"/>
      <c r="P3188" s="207"/>
      <c r="S3188" s="207"/>
      <c r="U3188" s="236"/>
      <c r="Z3188" s="197"/>
      <c r="AB3188" s="197"/>
      <c r="AD3188" s="197"/>
      <c r="AF3188" s="197"/>
      <c r="AH3188" s="197"/>
      <c r="AI3188" s="199"/>
      <c r="AK3188" s="234"/>
      <c r="AO3188" s="177"/>
      <c r="AP3188" s="201"/>
      <c r="AR3188" s="233"/>
    </row>
    <row r="3189" spans="4:44" s="181" customFormat="1">
      <c r="D3189" s="197"/>
      <c r="G3189" s="199"/>
      <c r="K3189" s="197"/>
      <c r="N3189" s="199"/>
      <c r="P3189" s="207"/>
      <c r="S3189" s="207"/>
      <c r="U3189" s="236"/>
      <c r="Z3189" s="197"/>
      <c r="AB3189" s="197"/>
      <c r="AD3189" s="197"/>
      <c r="AF3189" s="197"/>
      <c r="AH3189" s="197"/>
      <c r="AI3189" s="199"/>
      <c r="AK3189" s="234"/>
      <c r="AO3189" s="177"/>
      <c r="AP3189" s="201"/>
      <c r="AR3189" s="233"/>
    </row>
    <row r="3190" spans="4:44" s="181" customFormat="1">
      <c r="D3190" s="197"/>
      <c r="G3190" s="199"/>
      <c r="K3190" s="197"/>
      <c r="N3190" s="199"/>
      <c r="P3190" s="207"/>
      <c r="S3190" s="207"/>
      <c r="U3190" s="236"/>
      <c r="Z3190" s="197"/>
      <c r="AB3190" s="197"/>
      <c r="AD3190" s="197"/>
      <c r="AF3190" s="197"/>
      <c r="AH3190" s="197"/>
      <c r="AI3190" s="199"/>
      <c r="AK3190" s="234"/>
      <c r="AO3190" s="177"/>
      <c r="AP3190" s="201"/>
      <c r="AR3190" s="233"/>
    </row>
    <row r="3191" spans="4:44" s="181" customFormat="1">
      <c r="D3191" s="197"/>
      <c r="G3191" s="199"/>
      <c r="K3191" s="197"/>
      <c r="N3191" s="199"/>
      <c r="P3191" s="207"/>
      <c r="S3191" s="207"/>
      <c r="U3191" s="236"/>
      <c r="Z3191" s="197"/>
      <c r="AB3191" s="197"/>
      <c r="AD3191" s="197"/>
      <c r="AF3191" s="197"/>
      <c r="AH3191" s="197"/>
      <c r="AI3191" s="199"/>
      <c r="AK3191" s="234"/>
      <c r="AO3191" s="177"/>
      <c r="AP3191" s="201"/>
      <c r="AR3191" s="233"/>
    </row>
    <row r="3192" spans="4:44" s="181" customFormat="1">
      <c r="D3192" s="197"/>
      <c r="G3192" s="199"/>
      <c r="K3192" s="197"/>
      <c r="N3192" s="199"/>
      <c r="P3192" s="207"/>
      <c r="S3192" s="207"/>
      <c r="U3192" s="236"/>
      <c r="Z3192" s="197"/>
      <c r="AB3192" s="197"/>
      <c r="AD3192" s="197"/>
      <c r="AF3192" s="197"/>
      <c r="AH3192" s="197"/>
      <c r="AI3192" s="199"/>
      <c r="AK3192" s="234"/>
      <c r="AO3192" s="177"/>
      <c r="AP3192" s="201"/>
      <c r="AR3192" s="233"/>
    </row>
    <row r="3193" spans="4:44" s="181" customFormat="1">
      <c r="D3193" s="197"/>
      <c r="G3193" s="199"/>
      <c r="K3193" s="197"/>
      <c r="N3193" s="199"/>
      <c r="P3193" s="207"/>
      <c r="S3193" s="207"/>
      <c r="U3193" s="236"/>
      <c r="Z3193" s="197"/>
      <c r="AB3193" s="197"/>
      <c r="AD3193" s="197"/>
      <c r="AF3193" s="197"/>
      <c r="AH3193" s="197"/>
      <c r="AI3193" s="199"/>
      <c r="AK3193" s="234"/>
      <c r="AO3193" s="177"/>
      <c r="AP3193" s="201"/>
      <c r="AR3193" s="233"/>
    </row>
    <row r="3194" spans="4:44" s="181" customFormat="1">
      <c r="D3194" s="197"/>
      <c r="G3194" s="199"/>
      <c r="K3194" s="197"/>
      <c r="N3194" s="199"/>
      <c r="P3194" s="207"/>
      <c r="S3194" s="207"/>
      <c r="U3194" s="236"/>
      <c r="Z3194" s="197"/>
      <c r="AB3194" s="197"/>
      <c r="AD3194" s="197"/>
      <c r="AF3194" s="197"/>
      <c r="AH3194" s="197"/>
      <c r="AI3194" s="199"/>
      <c r="AK3194" s="234"/>
      <c r="AO3194" s="177"/>
      <c r="AP3194" s="201"/>
      <c r="AR3194" s="233"/>
    </row>
    <row r="3195" spans="4:44" s="181" customFormat="1">
      <c r="D3195" s="197"/>
      <c r="G3195" s="199"/>
      <c r="K3195" s="197"/>
      <c r="N3195" s="199"/>
      <c r="P3195" s="207"/>
      <c r="S3195" s="207"/>
      <c r="U3195" s="236"/>
      <c r="Z3195" s="197"/>
      <c r="AB3195" s="197"/>
      <c r="AD3195" s="197"/>
      <c r="AF3195" s="197"/>
      <c r="AH3195" s="197"/>
      <c r="AI3195" s="199"/>
      <c r="AK3195" s="234"/>
      <c r="AO3195" s="177"/>
      <c r="AP3195" s="201"/>
      <c r="AR3195" s="233"/>
    </row>
    <row r="3196" spans="4:44" s="181" customFormat="1">
      <c r="D3196" s="197"/>
      <c r="G3196" s="199"/>
      <c r="K3196" s="197"/>
      <c r="N3196" s="199"/>
      <c r="P3196" s="207"/>
      <c r="S3196" s="207"/>
      <c r="U3196" s="236"/>
      <c r="Z3196" s="197"/>
      <c r="AB3196" s="197"/>
      <c r="AD3196" s="197"/>
      <c r="AF3196" s="197"/>
      <c r="AH3196" s="197"/>
      <c r="AI3196" s="199"/>
      <c r="AK3196" s="234"/>
      <c r="AO3196" s="177"/>
      <c r="AP3196" s="201"/>
      <c r="AR3196" s="233"/>
    </row>
    <row r="3197" spans="4:44" s="181" customFormat="1">
      <c r="D3197" s="197"/>
      <c r="G3197" s="199"/>
      <c r="K3197" s="197"/>
      <c r="N3197" s="199"/>
      <c r="P3197" s="207"/>
      <c r="S3197" s="207"/>
      <c r="U3197" s="236"/>
      <c r="Z3197" s="197"/>
      <c r="AB3197" s="197"/>
      <c r="AD3197" s="197"/>
      <c r="AF3197" s="197"/>
      <c r="AH3197" s="197"/>
      <c r="AI3197" s="199"/>
      <c r="AK3197" s="234"/>
      <c r="AO3197" s="177"/>
      <c r="AP3197" s="201"/>
      <c r="AR3197" s="233"/>
    </row>
    <row r="3198" spans="4:44" s="181" customFormat="1">
      <c r="D3198" s="197"/>
      <c r="G3198" s="199"/>
      <c r="K3198" s="197"/>
      <c r="N3198" s="199"/>
      <c r="P3198" s="207"/>
      <c r="S3198" s="207"/>
      <c r="U3198" s="236"/>
      <c r="Z3198" s="197"/>
      <c r="AB3198" s="197"/>
      <c r="AD3198" s="197"/>
      <c r="AF3198" s="197"/>
      <c r="AH3198" s="197"/>
      <c r="AI3198" s="199"/>
      <c r="AK3198" s="234"/>
      <c r="AO3198" s="177"/>
      <c r="AP3198" s="201"/>
      <c r="AR3198" s="233"/>
    </row>
    <row r="3199" spans="4:44" s="181" customFormat="1">
      <c r="D3199" s="197"/>
      <c r="G3199" s="199"/>
      <c r="K3199" s="197"/>
      <c r="N3199" s="199"/>
      <c r="P3199" s="207"/>
      <c r="S3199" s="207"/>
      <c r="U3199" s="236"/>
      <c r="Z3199" s="197"/>
      <c r="AB3199" s="197"/>
      <c r="AD3199" s="197"/>
      <c r="AF3199" s="197"/>
      <c r="AH3199" s="197"/>
      <c r="AI3199" s="199"/>
      <c r="AK3199" s="234"/>
      <c r="AO3199" s="177"/>
      <c r="AP3199" s="201"/>
      <c r="AR3199" s="233"/>
    </row>
    <row r="3200" spans="4:44" s="181" customFormat="1">
      <c r="D3200" s="197"/>
      <c r="G3200" s="199"/>
      <c r="K3200" s="197"/>
      <c r="N3200" s="199"/>
      <c r="P3200" s="207"/>
      <c r="S3200" s="207"/>
      <c r="U3200" s="236"/>
      <c r="Z3200" s="197"/>
      <c r="AB3200" s="197"/>
      <c r="AD3200" s="197"/>
      <c r="AF3200" s="197"/>
      <c r="AH3200" s="197"/>
      <c r="AI3200" s="199"/>
      <c r="AK3200" s="234"/>
      <c r="AO3200" s="177"/>
      <c r="AP3200" s="201"/>
      <c r="AR3200" s="233"/>
    </row>
    <row r="3201" spans="4:44" s="181" customFormat="1">
      <c r="D3201" s="197"/>
      <c r="G3201" s="199"/>
      <c r="K3201" s="197"/>
      <c r="N3201" s="199"/>
      <c r="P3201" s="207"/>
      <c r="S3201" s="207"/>
      <c r="U3201" s="236"/>
      <c r="Z3201" s="197"/>
      <c r="AB3201" s="197"/>
      <c r="AD3201" s="197"/>
      <c r="AF3201" s="197"/>
      <c r="AH3201" s="197"/>
      <c r="AI3201" s="199"/>
      <c r="AK3201" s="234"/>
      <c r="AO3201" s="177"/>
      <c r="AP3201" s="201"/>
      <c r="AR3201" s="233"/>
    </row>
    <row r="3202" spans="4:44" s="181" customFormat="1">
      <c r="D3202" s="197"/>
      <c r="G3202" s="199"/>
      <c r="K3202" s="197"/>
      <c r="N3202" s="199"/>
      <c r="P3202" s="207"/>
      <c r="S3202" s="207"/>
      <c r="U3202" s="236"/>
      <c r="Z3202" s="197"/>
      <c r="AB3202" s="197"/>
      <c r="AD3202" s="197"/>
      <c r="AF3202" s="197"/>
      <c r="AH3202" s="197"/>
      <c r="AI3202" s="199"/>
      <c r="AK3202" s="234"/>
      <c r="AO3202" s="177"/>
      <c r="AP3202" s="201"/>
      <c r="AR3202" s="233"/>
    </row>
    <row r="3203" spans="4:44" s="181" customFormat="1">
      <c r="D3203" s="197"/>
      <c r="G3203" s="199"/>
      <c r="K3203" s="197"/>
      <c r="N3203" s="199"/>
      <c r="P3203" s="207"/>
      <c r="S3203" s="207"/>
      <c r="U3203" s="236"/>
      <c r="Z3203" s="197"/>
      <c r="AB3203" s="197"/>
      <c r="AD3203" s="197"/>
      <c r="AF3203" s="197"/>
      <c r="AH3203" s="197"/>
      <c r="AI3203" s="199"/>
      <c r="AK3203" s="234"/>
      <c r="AO3203" s="177"/>
      <c r="AP3203" s="201"/>
      <c r="AR3203" s="233"/>
    </row>
    <row r="3204" spans="4:44" s="181" customFormat="1">
      <c r="D3204" s="197"/>
      <c r="G3204" s="199"/>
      <c r="K3204" s="197"/>
      <c r="N3204" s="199"/>
      <c r="P3204" s="207"/>
      <c r="S3204" s="207"/>
      <c r="U3204" s="236"/>
      <c r="Z3204" s="197"/>
      <c r="AB3204" s="197"/>
      <c r="AD3204" s="197"/>
      <c r="AF3204" s="197"/>
      <c r="AH3204" s="197"/>
      <c r="AI3204" s="199"/>
      <c r="AK3204" s="234"/>
      <c r="AO3204" s="177"/>
      <c r="AP3204" s="201"/>
      <c r="AR3204" s="233"/>
    </row>
    <row r="3205" spans="4:44" s="181" customFormat="1">
      <c r="D3205" s="197"/>
      <c r="G3205" s="199"/>
      <c r="K3205" s="197"/>
      <c r="N3205" s="199"/>
      <c r="P3205" s="207"/>
      <c r="S3205" s="207"/>
      <c r="U3205" s="236"/>
      <c r="Z3205" s="197"/>
      <c r="AB3205" s="197"/>
      <c r="AD3205" s="197"/>
      <c r="AF3205" s="197"/>
      <c r="AH3205" s="197"/>
      <c r="AI3205" s="199"/>
      <c r="AK3205" s="234"/>
      <c r="AO3205" s="177"/>
      <c r="AP3205" s="201"/>
      <c r="AR3205" s="233"/>
    </row>
    <row r="3206" spans="4:44" s="181" customFormat="1">
      <c r="D3206" s="197"/>
      <c r="G3206" s="199"/>
      <c r="K3206" s="197"/>
      <c r="N3206" s="199"/>
      <c r="P3206" s="207"/>
      <c r="S3206" s="207"/>
      <c r="U3206" s="236"/>
      <c r="Z3206" s="197"/>
      <c r="AB3206" s="197"/>
      <c r="AD3206" s="197"/>
      <c r="AF3206" s="197"/>
      <c r="AH3206" s="197"/>
      <c r="AI3206" s="199"/>
      <c r="AK3206" s="234"/>
      <c r="AO3206" s="177"/>
      <c r="AP3206" s="201"/>
      <c r="AR3206" s="233"/>
    </row>
    <row r="3207" spans="4:44" s="181" customFormat="1">
      <c r="D3207" s="197"/>
      <c r="G3207" s="199"/>
      <c r="K3207" s="197"/>
      <c r="N3207" s="199"/>
      <c r="P3207" s="207"/>
      <c r="S3207" s="207"/>
      <c r="U3207" s="236"/>
      <c r="Z3207" s="197"/>
      <c r="AB3207" s="197"/>
      <c r="AD3207" s="197"/>
      <c r="AF3207" s="197"/>
      <c r="AH3207" s="197"/>
      <c r="AI3207" s="199"/>
      <c r="AK3207" s="234"/>
      <c r="AO3207" s="177"/>
      <c r="AP3207" s="201"/>
      <c r="AR3207" s="233"/>
    </row>
    <row r="3208" spans="4:44" s="181" customFormat="1">
      <c r="D3208" s="197"/>
      <c r="G3208" s="199"/>
      <c r="K3208" s="197"/>
      <c r="N3208" s="199"/>
      <c r="P3208" s="207"/>
      <c r="S3208" s="207"/>
      <c r="U3208" s="236"/>
      <c r="Z3208" s="197"/>
      <c r="AB3208" s="197"/>
      <c r="AD3208" s="197"/>
      <c r="AF3208" s="197"/>
      <c r="AH3208" s="197"/>
      <c r="AI3208" s="199"/>
      <c r="AK3208" s="234"/>
      <c r="AO3208" s="177"/>
      <c r="AP3208" s="201"/>
      <c r="AR3208" s="233"/>
    </row>
    <row r="3209" spans="4:44" s="181" customFormat="1">
      <c r="D3209" s="197"/>
      <c r="G3209" s="199"/>
      <c r="K3209" s="197"/>
      <c r="N3209" s="199"/>
      <c r="P3209" s="207"/>
      <c r="S3209" s="207"/>
      <c r="U3209" s="236"/>
      <c r="Z3209" s="197"/>
      <c r="AB3209" s="197"/>
      <c r="AD3209" s="197"/>
      <c r="AF3209" s="197"/>
      <c r="AH3209" s="197"/>
      <c r="AI3209" s="199"/>
      <c r="AK3209" s="234"/>
      <c r="AO3209" s="177"/>
      <c r="AP3209" s="201"/>
      <c r="AR3209" s="233"/>
    </row>
    <row r="3210" spans="4:44" s="181" customFormat="1">
      <c r="D3210" s="197"/>
      <c r="G3210" s="199"/>
      <c r="K3210" s="197"/>
      <c r="N3210" s="199"/>
      <c r="P3210" s="207"/>
      <c r="S3210" s="207"/>
      <c r="U3210" s="236"/>
      <c r="Z3210" s="197"/>
      <c r="AB3210" s="197"/>
      <c r="AD3210" s="197"/>
      <c r="AF3210" s="197"/>
      <c r="AH3210" s="197"/>
      <c r="AI3210" s="199"/>
      <c r="AK3210" s="234"/>
      <c r="AO3210" s="177"/>
      <c r="AP3210" s="201"/>
      <c r="AR3210" s="233"/>
    </row>
    <row r="3211" spans="4:44" s="181" customFormat="1">
      <c r="D3211" s="197"/>
      <c r="G3211" s="199"/>
      <c r="K3211" s="197"/>
      <c r="N3211" s="199"/>
      <c r="P3211" s="207"/>
      <c r="S3211" s="207"/>
      <c r="U3211" s="236"/>
      <c r="Z3211" s="197"/>
      <c r="AB3211" s="197"/>
      <c r="AD3211" s="197"/>
      <c r="AF3211" s="197"/>
      <c r="AH3211" s="197"/>
      <c r="AI3211" s="199"/>
      <c r="AK3211" s="234"/>
      <c r="AO3211" s="177"/>
      <c r="AP3211" s="201"/>
      <c r="AR3211" s="233"/>
    </row>
    <row r="3212" spans="4:44" s="181" customFormat="1">
      <c r="D3212" s="197"/>
      <c r="G3212" s="199"/>
      <c r="K3212" s="197"/>
      <c r="N3212" s="199"/>
      <c r="P3212" s="207"/>
      <c r="S3212" s="207"/>
      <c r="U3212" s="236"/>
      <c r="Z3212" s="197"/>
      <c r="AB3212" s="197"/>
      <c r="AD3212" s="197"/>
      <c r="AF3212" s="197"/>
      <c r="AH3212" s="197"/>
      <c r="AI3212" s="199"/>
      <c r="AK3212" s="234"/>
      <c r="AO3212" s="177"/>
      <c r="AP3212" s="201"/>
      <c r="AR3212" s="233"/>
    </row>
    <row r="3213" spans="4:44" s="181" customFormat="1">
      <c r="D3213" s="197"/>
      <c r="G3213" s="199"/>
      <c r="K3213" s="197"/>
      <c r="N3213" s="199"/>
      <c r="P3213" s="207"/>
      <c r="S3213" s="207"/>
      <c r="U3213" s="236"/>
      <c r="Z3213" s="197"/>
      <c r="AB3213" s="197"/>
      <c r="AD3213" s="197"/>
      <c r="AF3213" s="197"/>
      <c r="AH3213" s="197"/>
      <c r="AI3213" s="199"/>
      <c r="AK3213" s="234"/>
      <c r="AO3213" s="177"/>
      <c r="AP3213" s="201"/>
      <c r="AR3213" s="233"/>
    </row>
    <row r="3214" spans="4:44" s="181" customFormat="1">
      <c r="D3214" s="197"/>
      <c r="G3214" s="199"/>
      <c r="K3214" s="197"/>
      <c r="N3214" s="199"/>
      <c r="P3214" s="207"/>
      <c r="S3214" s="207"/>
      <c r="U3214" s="236"/>
      <c r="Z3214" s="197"/>
      <c r="AB3214" s="197"/>
      <c r="AD3214" s="197"/>
      <c r="AF3214" s="197"/>
      <c r="AH3214" s="197"/>
      <c r="AI3214" s="199"/>
      <c r="AK3214" s="234"/>
      <c r="AO3214" s="177"/>
      <c r="AP3214" s="201"/>
      <c r="AR3214" s="233"/>
    </row>
    <row r="3215" spans="4:44" s="181" customFormat="1">
      <c r="D3215" s="197"/>
      <c r="G3215" s="199"/>
      <c r="K3215" s="197"/>
      <c r="N3215" s="199"/>
      <c r="P3215" s="207"/>
      <c r="S3215" s="207"/>
      <c r="U3215" s="236"/>
      <c r="Z3215" s="197"/>
      <c r="AB3215" s="197"/>
      <c r="AD3215" s="197"/>
      <c r="AF3215" s="197"/>
      <c r="AH3215" s="197"/>
      <c r="AI3215" s="199"/>
      <c r="AK3215" s="234"/>
      <c r="AO3215" s="177"/>
      <c r="AP3215" s="201"/>
      <c r="AR3215" s="233"/>
    </row>
    <row r="3216" spans="4:44" s="181" customFormat="1">
      <c r="D3216" s="197"/>
      <c r="G3216" s="199"/>
      <c r="K3216" s="197"/>
      <c r="N3216" s="199"/>
      <c r="P3216" s="207"/>
      <c r="S3216" s="207"/>
      <c r="U3216" s="236"/>
      <c r="Z3216" s="197"/>
      <c r="AB3216" s="197"/>
      <c r="AD3216" s="197"/>
      <c r="AF3216" s="197"/>
      <c r="AH3216" s="197"/>
      <c r="AI3216" s="199"/>
      <c r="AK3216" s="234"/>
      <c r="AO3216" s="177"/>
      <c r="AP3216" s="201"/>
      <c r="AR3216" s="233"/>
    </row>
    <row r="3217" spans="4:44" s="181" customFormat="1">
      <c r="D3217" s="197"/>
      <c r="G3217" s="199"/>
      <c r="K3217" s="197"/>
      <c r="N3217" s="199"/>
      <c r="P3217" s="207"/>
      <c r="S3217" s="207"/>
      <c r="U3217" s="236"/>
      <c r="Z3217" s="197"/>
      <c r="AB3217" s="197"/>
      <c r="AD3217" s="197"/>
      <c r="AF3217" s="197"/>
      <c r="AH3217" s="197"/>
      <c r="AI3217" s="199"/>
      <c r="AK3217" s="234"/>
      <c r="AO3217" s="177"/>
      <c r="AP3217" s="201"/>
      <c r="AR3217" s="233"/>
    </row>
    <row r="3218" spans="4:44" s="181" customFormat="1">
      <c r="D3218" s="197"/>
      <c r="G3218" s="199"/>
      <c r="K3218" s="197"/>
      <c r="N3218" s="199"/>
      <c r="P3218" s="207"/>
      <c r="S3218" s="207"/>
      <c r="U3218" s="236"/>
      <c r="Z3218" s="197"/>
      <c r="AB3218" s="197"/>
      <c r="AD3218" s="197"/>
      <c r="AF3218" s="197"/>
      <c r="AH3218" s="197"/>
      <c r="AI3218" s="199"/>
      <c r="AK3218" s="234"/>
      <c r="AO3218" s="177"/>
      <c r="AP3218" s="201"/>
      <c r="AR3218" s="233"/>
    </row>
    <row r="3219" spans="4:44" s="181" customFormat="1">
      <c r="D3219" s="197"/>
      <c r="G3219" s="199"/>
      <c r="K3219" s="197"/>
      <c r="N3219" s="199"/>
      <c r="P3219" s="207"/>
      <c r="S3219" s="207"/>
      <c r="U3219" s="236"/>
      <c r="Z3219" s="197"/>
      <c r="AB3219" s="197"/>
      <c r="AD3219" s="197"/>
      <c r="AF3219" s="197"/>
      <c r="AH3219" s="197"/>
      <c r="AI3219" s="199"/>
      <c r="AK3219" s="234"/>
      <c r="AO3219" s="177"/>
      <c r="AP3219" s="201"/>
      <c r="AR3219" s="233"/>
    </row>
    <row r="3220" spans="4:44" s="181" customFormat="1">
      <c r="D3220" s="197"/>
      <c r="G3220" s="199"/>
      <c r="K3220" s="197"/>
      <c r="N3220" s="199"/>
      <c r="P3220" s="207"/>
      <c r="S3220" s="207"/>
      <c r="U3220" s="236"/>
      <c r="Z3220" s="197"/>
      <c r="AB3220" s="197"/>
      <c r="AD3220" s="197"/>
      <c r="AF3220" s="197"/>
      <c r="AH3220" s="197"/>
      <c r="AI3220" s="199"/>
      <c r="AK3220" s="234"/>
      <c r="AO3220" s="177"/>
      <c r="AP3220" s="201"/>
      <c r="AR3220" s="233"/>
    </row>
    <row r="3221" spans="4:44" s="181" customFormat="1">
      <c r="D3221" s="197"/>
      <c r="G3221" s="199"/>
      <c r="K3221" s="197"/>
      <c r="N3221" s="199"/>
      <c r="P3221" s="207"/>
      <c r="S3221" s="207"/>
      <c r="U3221" s="236"/>
      <c r="Z3221" s="197"/>
      <c r="AB3221" s="197"/>
      <c r="AD3221" s="197"/>
      <c r="AF3221" s="197"/>
      <c r="AH3221" s="197"/>
      <c r="AI3221" s="199"/>
      <c r="AK3221" s="234"/>
      <c r="AO3221" s="177"/>
      <c r="AP3221" s="201"/>
      <c r="AR3221" s="233"/>
    </row>
    <row r="3222" spans="4:44" s="181" customFormat="1">
      <c r="D3222" s="197"/>
      <c r="G3222" s="199"/>
      <c r="K3222" s="197"/>
      <c r="N3222" s="199"/>
      <c r="P3222" s="207"/>
      <c r="S3222" s="207"/>
      <c r="U3222" s="236"/>
      <c r="Z3222" s="197"/>
      <c r="AB3222" s="197"/>
      <c r="AD3222" s="197"/>
      <c r="AF3222" s="197"/>
      <c r="AH3222" s="197"/>
      <c r="AI3222" s="199"/>
      <c r="AK3222" s="234"/>
      <c r="AO3222" s="177"/>
      <c r="AP3222" s="201"/>
      <c r="AR3222" s="233"/>
    </row>
    <row r="3223" spans="4:44" s="181" customFormat="1">
      <c r="D3223" s="197"/>
      <c r="G3223" s="199"/>
      <c r="K3223" s="197"/>
      <c r="N3223" s="199"/>
      <c r="P3223" s="207"/>
      <c r="S3223" s="207"/>
      <c r="U3223" s="236"/>
      <c r="Z3223" s="197"/>
      <c r="AB3223" s="197"/>
      <c r="AD3223" s="197"/>
      <c r="AF3223" s="197"/>
      <c r="AH3223" s="197"/>
      <c r="AI3223" s="199"/>
      <c r="AK3223" s="234"/>
      <c r="AO3223" s="177"/>
      <c r="AP3223" s="201"/>
      <c r="AR3223" s="233"/>
    </row>
    <row r="3224" spans="4:44" s="181" customFormat="1">
      <c r="D3224" s="197"/>
      <c r="G3224" s="199"/>
      <c r="K3224" s="197"/>
      <c r="N3224" s="199"/>
      <c r="P3224" s="207"/>
      <c r="S3224" s="207"/>
      <c r="U3224" s="236"/>
      <c r="Z3224" s="197"/>
      <c r="AB3224" s="197"/>
      <c r="AD3224" s="197"/>
      <c r="AF3224" s="197"/>
      <c r="AH3224" s="197"/>
      <c r="AI3224" s="199"/>
      <c r="AK3224" s="234"/>
      <c r="AO3224" s="177"/>
      <c r="AP3224" s="201"/>
      <c r="AR3224" s="233"/>
    </row>
    <row r="3225" spans="4:44" s="181" customFormat="1">
      <c r="D3225" s="197"/>
      <c r="G3225" s="199"/>
      <c r="K3225" s="197"/>
      <c r="N3225" s="199"/>
      <c r="P3225" s="207"/>
      <c r="S3225" s="207"/>
      <c r="U3225" s="236"/>
      <c r="Z3225" s="197"/>
      <c r="AB3225" s="197"/>
      <c r="AD3225" s="197"/>
      <c r="AF3225" s="197"/>
      <c r="AH3225" s="197"/>
      <c r="AI3225" s="199"/>
      <c r="AK3225" s="234"/>
      <c r="AO3225" s="177"/>
      <c r="AP3225" s="201"/>
      <c r="AR3225" s="233"/>
    </row>
    <row r="3226" spans="4:44" s="181" customFormat="1">
      <c r="D3226" s="197"/>
      <c r="G3226" s="199"/>
      <c r="K3226" s="197"/>
      <c r="N3226" s="199"/>
      <c r="P3226" s="207"/>
      <c r="S3226" s="207"/>
      <c r="U3226" s="236"/>
      <c r="Z3226" s="197"/>
      <c r="AB3226" s="197"/>
      <c r="AD3226" s="197"/>
      <c r="AF3226" s="197"/>
      <c r="AH3226" s="197"/>
      <c r="AI3226" s="199"/>
      <c r="AK3226" s="234"/>
      <c r="AO3226" s="177"/>
      <c r="AP3226" s="201"/>
      <c r="AR3226" s="233"/>
    </row>
    <row r="3227" spans="4:44" s="181" customFormat="1">
      <c r="D3227" s="197"/>
      <c r="G3227" s="199"/>
      <c r="K3227" s="197"/>
      <c r="N3227" s="199"/>
      <c r="P3227" s="207"/>
      <c r="S3227" s="207"/>
      <c r="U3227" s="236"/>
      <c r="Z3227" s="197"/>
      <c r="AB3227" s="197"/>
      <c r="AD3227" s="197"/>
      <c r="AF3227" s="197"/>
      <c r="AH3227" s="197"/>
      <c r="AI3227" s="199"/>
      <c r="AK3227" s="234"/>
      <c r="AO3227" s="177"/>
      <c r="AP3227" s="201"/>
      <c r="AR3227" s="233"/>
    </row>
    <row r="3228" spans="4:44" s="181" customFormat="1">
      <c r="D3228" s="197"/>
      <c r="G3228" s="199"/>
      <c r="K3228" s="197"/>
      <c r="N3228" s="199"/>
      <c r="P3228" s="207"/>
      <c r="S3228" s="207"/>
      <c r="U3228" s="236"/>
      <c r="Z3228" s="197"/>
      <c r="AB3228" s="197"/>
      <c r="AD3228" s="197"/>
      <c r="AF3228" s="197"/>
      <c r="AH3228" s="197"/>
      <c r="AI3228" s="199"/>
      <c r="AK3228" s="234"/>
      <c r="AO3228" s="177"/>
      <c r="AP3228" s="201"/>
      <c r="AR3228" s="233"/>
    </row>
    <row r="3229" spans="4:44" s="181" customFormat="1">
      <c r="D3229" s="197"/>
      <c r="G3229" s="199"/>
      <c r="K3229" s="197"/>
      <c r="N3229" s="199"/>
      <c r="P3229" s="207"/>
      <c r="S3229" s="207"/>
      <c r="U3229" s="236"/>
      <c r="Z3229" s="197"/>
      <c r="AB3229" s="197"/>
      <c r="AD3229" s="197"/>
      <c r="AF3229" s="197"/>
      <c r="AH3229" s="197"/>
      <c r="AI3229" s="199"/>
      <c r="AK3229" s="234"/>
      <c r="AO3229" s="177"/>
      <c r="AP3229" s="201"/>
      <c r="AR3229" s="233"/>
    </row>
    <row r="3230" spans="4:44" s="181" customFormat="1">
      <c r="D3230" s="197"/>
      <c r="G3230" s="199"/>
      <c r="K3230" s="197"/>
      <c r="N3230" s="199"/>
      <c r="P3230" s="207"/>
      <c r="S3230" s="207"/>
      <c r="U3230" s="236"/>
      <c r="Z3230" s="197"/>
      <c r="AB3230" s="197"/>
      <c r="AD3230" s="197"/>
      <c r="AF3230" s="197"/>
      <c r="AH3230" s="197"/>
      <c r="AI3230" s="199"/>
      <c r="AK3230" s="234"/>
      <c r="AO3230" s="177"/>
      <c r="AP3230" s="201"/>
      <c r="AR3230" s="233"/>
    </row>
    <row r="3231" spans="4:44" s="181" customFormat="1">
      <c r="D3231" s="197"/>
      <c r="G3231" s="199"/>
      <c r="K3231" s="197"/>
      <c r="N3231" s="199"/>
      <c r="P3231" s="207"/>
      <c r="S3231" s="207"/>
      <c r="U3231" s="236"/>
      <c r="Z3231" s="197"/>
      <c r="AB3231" s="197"/>
      <c r="AD3231" s="197"/>
      <c r="AF3231" s="197"/>
      <c r="AH3231" s="197"/>
      <c r="AI3231" s="199"/>
      <c r="AK3231" s="234"/>
      <c r="AO3231" s="177"/>
      <c r="AP3231" s="201"/>
      <c r="AR3231" s="233"/>
    </row>
    <row r="3232" spans="4:44" s="181" customFormat="1">
      <c r="D3232" s="197"/>
      <c r="G3232" s="199"/>
      <c r="K3232" s="197"/>
      <c r="N3232" s="199"/>
      <c r="P3232" s="207"/>
      <c r="S3232" s="207"/>
      <c r="U3232" s="236"/>
      <c r="Z3232" s="197"/>
      <c r="AB3232" s="197"/>
      <c r="AD3232" s="197"/>
      <c r="AF3232" s="197"/>
      <c r="AH3232" s="197"/>
      <c r="AI3232" s="199"/>
      <c r="AK3232" s="234"/>
      <c r="AO3232" s="177"/>
      <c r="AP3232" s="201"/>
      <c r="AR3232" s="233"/>
    </row>
    <row r="3233" spans="4:44" s="181" customFormat="1">
      <c r="D3233" s="197"/>
      <c r="G3233" s="199"/>
      <c r="K3233" s="197"/>
      <c r="N3233" s="199"/>
      <c r="P3233" s="207"/>
      <c r="S3233" s="207"/>
      <c r="U3233" s="236"/>
      <c r="Z3233" s="197"/>
      <c r="AB3233" s="197"/>
      <c r="AD3233" s="197"/>
      <c r="AF3233" s="197"/>
      <c r="AH3233" s="197"/>
      <c r="AI3233" s="199"/>
      <c r="AK3233" s="234"/>
      <c r="AO3233" s="177"/>
      <c r="AP3233" s="201"/>
      <c r="AR3233" s="233"/>
    </row>
    <row r="3234" spans="4:44" s="181" customFormat="1">
      <c r="D3234" s="197"/>
      <c r="G3234" s="199"/>
      <c r="K3234" s="197"/>
      <c r="N3234" s="199"/>
      <c r="P3234" s="207"/>
      <c r="S3234" s="207"/>
      <c r="U3234" s="236"/>
      <c r="Z3234" s="197"/>
      <c r="AB3234" s="197"/>
      <c r="AD3234" s="197"/>
      <c r="AF3234" s="197"/>
      <c r="AH3234" s="197"/>
      <c r="AI3234" s="199"/>
      <c r="AK3234" s="234"/>
      <c r="AO3234" s="177"/>
      <c r="AP3234" s="201"/>
      <c r="AR3234" s="233"/>
    </row>
    <row r="3235" spans="4:44" s="181" customFormat="1">
      <c r="D3235" s="197"/>
      <c r="G3235" s="199"/>
      <c r="K3235" s="197"/>
      <c r="N3235" s="199"/>
      <c r="P3235" s="207"/>
      <c r="S3235" s="207"/>
      <c r="U3235" s="236"/>
      <c r="Z3235" s="197"/>
      <c r="AB3235" s="197"/>
      <c r="AD3235" s="197"/>
      <c r="AF3235" s="197"/>
      <c r="AH3235" s="197"/>
      <c r="AI3235" s="199"/>
      <c r="AK3235" s="234"/>
      <c r="AO3235" s="177"/>
      <c r="AP3235" s="201"/>
      <c r="AR3235" s="233"/>
    </row>
    <row r="3236" spans="4:44" s="181" customFormat="1">
      <c r="D3236" s="197"/>
      <c r="G3236" s="199"/>
      <c r="K3236" s="197"/>
      <c r="N3236" s="199"/>
      <c r="P3236" s="207"/>
      <c r="S3236" s="207"/>
      <c r="U3236" s="236"/>
      <c r="Z3236" s="197"/>
      <c r="AB3236" s="197"/>
      <c r="AD3236" s="197"/>
      <c r="AF3236" s="197"/>
      <c r="AH3236" s="197"/>
      <c r="AI3236" s="199"/>
      <c r="AK3236" s="234"/>
      <c r="AO3236" s="177"/>
      <c r="AP3236" s="201"/>
      <c r="AR3236" s="233"/>
    </row>
    <row r="3237" spans="4:44" s="181" customFormat="1">
      <c r="D3237" s="197"/>
      <c r="G3237" s="199"/>
      <c r="K3237" s="197"/>
      <c r="N3237" s="199"/>
      <c r="P3237" s="207"/>
      <c r="S3237" s="207"/>
      <c r="U3237" s="236"/>
      <c r="Z3237" s="197"/>
      <c r="AB3237" s="197"/>
      <c r="AD3237" s="197"/>
      <c r="AF3237" s="197"/>
      <c r="AH3237" s="197"/>
      <c r="AI3237" s="199"/>
      <c r="AK3237" s="234"/>
      <c r="AO3237" s="177"/>
      <c r="AP3237" s="201"/>
      <c r="AR3237" s="233"/>
    </row>
    <row r="3238" spans="4:44" s="181" customFormat="1">
      <c r="D3238" s="197"/>
      <c r="G3238" s="199"/>
      <c r="K3238" s="197"/>
      <c r="N3238" s="199"/>
      <c r="P3238" s="207"/>
      <c r="S3238" s="207"/>
      <c r="U3238" s="236"/>
      <c r="Z3238" s="197"/>
      <c r="AB3238" s="197"/>
      <c r="AD3238" s="197"/>
      <c r="AF3238" s="197"/>
      <c r="AH3238" s="197"/>
      <c r="AI3238" s="199"/>
      <c r="AK3238" s="234"/>
      <c r="AO3238" s="177"/>
      <c r="AP3238" s="201"/>
      <c r="AR3238" s="233"/>
    </row>
    <row r="3239" spans="4:44" s="181" customFormat="1">
      <c r="D3239" s="197"/>
      <c r="G3239" s="199"/>
      <c r="K3239" s="197"/>
      <c r="N3239" s="199"/>
      <c r="P3239" s="207"/>
      <c r="S3239" s="207"/>
      <c r="U3239" s="236"/>
      <c r="Z3239" s="197"/>
      <c r="AB3239" s="197"/>
      <c r="AD3239" s="197"/>
      <c r="AF3239" s="197"/>
      <c r="AH3239" s="197"/>
      <c r="AI3239" s="199"/>
      <c r="AK3239" s="234"/>
      <c r="AO3239" s="177"/>
      <c r="AP3239" s="201"/>
      <c r="AR3239" s="233"/>
    </row>
    <row r="3240" spans="4:44" s="181" customFormat="1">
      <c r="D3240" s="197"/>
      <c r="G3240" s="199"/>
      <c r="K3240" s="197"/>
      <c r="N3240" s="199"/>
      <c r="P3240" s="207"/>
      <c r="S3240" s="207"/>
      <c r="U3240" s="236"/>
      <c r="Z3240" s="197"/>
      <c r="AB3240" s="197"/>
      <c r="AD3240" s="197"/>
      <c r="AF3240" s="197"/>
      <c r="AH3240" s="197"/>
      <c r="AI3240" s="199"/>
      <c r="AK3240" s="234"/>
      <c r="AO3240" s="177"/>
      <c r="AP3240" s="201"/>
      <c r="AR3240" s="233"/>
    </row>
    <row r="3241" spans="4:44" s="181" customFormat="1">
      <c r="D3241" s="197"/>
      <c r="G3241" s="199"/>
      <c r="K3241" s="197"/>
      <c r="N3241" s="199"/>
      <c r="P3241" s="207"/>
      <c r="S3241" s="207"/>
      <c r="U3241" s="236"/>
      <c r="Z3241" s="197"/>
      <c r="AB3241" s="197"/>
      <c r="AD3241" s="197"/>
      <c r="AF3241" s="197"/>
      <c r="AH3241" s="197"/>
      <c r="AI3241" s="199"/>
      <c r="AK3241" s="234"/>
      <c r="AO3241" s="177"/>
      <c r="AP3241" s="201"/>
      <c r="AR3241" s="233"/>
    </row>
    <row r="3242" spans="4:44" s="181" customFormat="1">
      <c r="D3242" s="197"/>
      <c r="G3242" s="199"/>
      <c r="K3242" s="197"/>
      <c r="N3242" s="199"/>
      <c r="P3242" s="207"/>
      <c r="S3242" s="207"/>
      <c r="U3242" s="236"/>
      <c r="Z3242" s="197"/>
      <c r="AB3242" s="197"/>
      <c r="AD3242" s="197"/>
      <c r="AF3242" s="197"/>
      <c r="AH3242" s="197"/>
      <c r="AI3242" s="199"/>
      <c r="AK3242" s="234"/>
      <c r="AO3242" s="177"/>
      <c r="AP3242" s="201"/>
      <c r="AR3242" s="233"/>
    </row>
    <row r="3243" spans="4:44" s="181" customFormat="1">
      <c r="D3243" s="197"/>
      <c r="G3243" s="199"/>
      <c r="K3243" s="197"/>
      <c r="N3243" s="199"/>
      <c r="P3243" s="207"/>
      <c r="S3243" s="207"/>
      <c r="U3243" s="236"/>
      <c r="Z3243" s="197"/>
      <c r="AB3243" s="197"/>
      <c r="AD3243" s="197"/>
      <c r="AF3243" s="197"/>
      <c r="AH3243" s="197"/>
      <c r="AI3243" s="199"/>
      <c r="AK3243" s="234"/>
      <c r="AO3243" s="177"/>
      <c r="AP3243" s="201"/>
      <c r="AR3243" s="233"/>
    </row>
    <row r="3244" spans="4:44" s="181" customFormat="1">
      <c r="D3244" s="197"/>
      <c r="G3244" s="199"/>
      <c r="K3244" s="197"/>
      <c r="N3244" s="199"/>
      <c r="P3244" s="207"/>
      <c r="S3244" s="207"/>
      <c r="U3244" s="236"/>
      <c r="Z3244" s="197"/>
      <c r="AB3244" s="197"/>
      <c r="AD3244" s="197"/>
      <c r="AF3244" s="197"/>
      <c r="AH3244" s="197"/>
      <c r="AI3244" s="199"/>
      <c r="AK3244" s="234"/>
      <c r="AO3244" s="177"/>
      <c r="AP3244" s="201"/>
      <c r="AR3244" s="233"/>
    </row>
    <row r="3245" spans="4:44" s="181" customFormat="1">
      <c r="D3245" s="197"/>
      <c r="G3245" s="199"/>
      <c r="K3245" s="197"/>
      <c r="N3245" s="199"/>
      <c r="P3245" s="207"/>
      <c r="S3245" s="207"/>
      <c r="U3245" s="236"/>
      <c r="Z3245" s="197"/>
      <c r="AB3245" s="197"/>
      <c r="AD3245" s="197"/>
      <c r="AF3245" s="197"/>
      <c r="AH3245" s="197"/>
      <c r="AI3245" s="199"/>
      <c r="AK3245" s="234"/>
      <c r="AO3245" s="177"/>
      <c r="AP3245" s="201"/>
      <c r="AR3245" s="233"/>
    </row>
    <row r="3246" spans="4:44" s="181" customFormat="1">
      <c r="D3246" s="197"/>
      <c r="G3246" s="199"/>
      <c r="K3246" s="197"/>
      <c r="N3246" s="199"/>
      <c r="P3246" s="207"/>
      <c r="S3246" s="207"/>
      <c r="U3246" s="236"/>
      <c r="Z3246" s="197"/>
      <c r="AB3246" s="197"/>
      <c r="AD3246" s="197"/>
      <c r="AF3246" s="197"/>
      <c r="AH3246" s="197"/>
      <c r="AI3246" s="199"/>
      <c r="AK3246" s="234"/>
      <c r="AO3246" s="177"/>
      <c r="AP3246" s="201"/>
      <c r="AR3246" s="233"/>
    </row>
    <row r="3247" spans="4:44" s="181" customFormat="1">
      <c r="D3247" s="197"/>
      <c r="G3247" s="199"/>
      <c r="K3247" s="197"/>
      <c r="N3247" s="199"/>
      <c r="P3247" s="207"/>
      <c r="S3247" s="207"/>
      <c r="U3247" s="236"/>
      <c r="Z3247" s="197"/>
      <c r="AB3247" s="197"/>
      <c r="AD3247" s="197"/>
      <c r="AF3247" s="197"/>
      <c r="AH3247" s="197"/>
      <c r="AI3247" s="199"/>
      <c r="AK3247" s="234"/>
      <c r="AO3247" s="177"/>
      <c r="AP3247" s="201"/>
      <c r="AR3247" s="233"/>
    </row>
    <row r="3248" spans="4:44" s="181" customFormat="1">
      <c r="D3248" s="197"/>
      <c r="G3248" s="199"/>
      <c r="K3248" s="197"/>
      <c r="N3248" s="199"/>
      <c r="P3248" s="207"/>
      <c r="S3248" s="207"/>
      <c r="U3248" s="236"/>
      <c r="Z3248" s="197"/>
      <c r="AB3248" s="197"/>
      <c r="AD3248" s="197"/>
      <c r="AF3248" s="197"/>
      <c r="AH3248" s="197"/>
      <c r="AI3248" s="199"/>
      <c r="AK3248" s="234"/>
      <c r="AO3248" s="177"/>
      <c r="AP3248" s="201"/>
      <c r="AR3248" s="233"/>
    </row>
    <row r="3249" spans="4:44" s="181" customFormat="1">
      <c r="D3249" s="197"/>
      <c r="G3249" s="199"/>
      <c r="K3249" s="197"/>
      <c r="N3249" s="199"/>
      <c r="P3249" s="207"/>
      <c r="S3249" s="207"/>
      <c r="U3249" s="236"/>
      <c r="Z3249" s="197"/>
      <c r="AB3249" s="197"/>
      <c r="AD3249" s="197"/>
      <c r="AF3249" s="197"/>
      <c r="AH3249" s="197"/>
      <c r="AI3249" s="199"/>
      <c r="AK3249" s="234"/>
      <c r="AO3249" s="177"/>
      <c r="AP3249" s="201"/>
      <c r="AR3249" s="233"/>
    </row>
    <row r="3250" spans="4:44" s="181" customFormat="1">
      <c r="D3250" s="197"/>
      <c r="G3250" s="199"/>
      <c r="K3250" s="197"/>
      <c r="N3250" s="199"/>
      <c r="P3250" s="207"/>
      <c r="S3250" s="207"/>
      <c r="U3250" s="236"/>
      <c r="Z3250" s="197"/>
      <c r="AB3250" s="197"/>
      <c r="AD3250" s="197"/>
      <c r="AF3250" s="197"/>
      <c r="AH3250" s="197"/>
      <c r="AI3250" s="199"/>
      <c r="AK3250" s="234"/>
      <c r="AO3250" s="177"/>
      <c r="AP3250" s="201"/>
      <c r="AR3250" s="233"/>
    </row>
    <row r="3251" spans="4:44" s="181" customFormat="1">
      <c r="D3251" s="197"/>
      <c r="G3251" s="199"/>
      <c r="K3251" s="197"/>
      <c r="N3251" s="199"/>
      <c r="P3251" s="207"/>
      <c r="S3251" s="207"/>
      <c r="U3251" s="236"/>
      <c r="Z3251" s="197"/>
      <c r="AB3251" s="197"/>
      <c r="AD3251" s="197"/>
      <c r="AF3251" s="197"/>
      <c r="AH3251" s="197"/>
      <c r="AI3251" s="199"/>
      <c r="AK3251" s="234"/>
      <c r="AO3251" s="177"/>
      <c r="AP3251" s="201"/>
      <c r="AR3251" s="233"/>
    </row>
    <row r="3252" spans="4:44" s="181" customFormat="1">
      <c r="D3252" s="197"/>
      <c r="G3252" s="199"/>
      <c r="K3252" s="197"/>
      <c r="N3252" s="199"/>
      <c r="P3252" s="207"/>
      <c r="S3252" s="207"/>
      <c r="U3252" s="236"/>
      <c r="Z3252" s="197"/>
      <c r="AB3252" s="197"/>
      <c r="AD3252" s="197"/>
      <c r="AF3252" s="197"/>
      <c r="AH3252" s="197"/>
      <c r="AI3252" s="199"/>
      <c r="AK3252" s="234"/>
      <c r="AO3252" s="177"/>
      <c r="AP3252" s="201"/>
      <c r="AR3252" s="233"/>
    </row>
    <row r="3253" spans="4:44" s="181" customFormat="1">
      <c r="D3253" s="197"/>
      <c r="G3253" s="199"/>
      <c r="K3253" s="197"/>
      <c r="N3253" s="199"/>
      <c r="P3253" s="207"/>
      <c r="S3253" s="207"/>
      <c r="U3253" s="236"/>
      <c r="Z3253" s="197"/>
      <c r="AB3253" s="197"/>
      <c r="AD3253" s="197"/>
      <c r="AF3253" s="197"/>
      <c r="AH3253" s="197"/>
      <c r="AI3253" s="199"/>
      <c r="AK3253" s="234"/>
      <c r="AO3253" s="177"/>
      <c r="AP3253" s="201"/>
      <c r="AR3253" s="233"/>
    </row>
    <row r="3254" spans="4:44" s="181" customFormat="1">
      <c r="D3254" s="197"/>
      <c r="G3254" s="199"/>
      <c r="K3254" s="197"/>
      <c r="N3254" s="199"/>
      <c r="P3254" s="207"/>
      <c r="S3254" s="207"/>
      <c r="U3254" s="236"/>
      <c r="Z3254" s="197"/>
      <c r="AB3254" s="197"/>
      <c r="AD3254" s="197"/>
      <c r="AF3254" s="197"/>
      <c r="AH3254" s="197"/>
      <c r="AI3254" s="199"/>
      <c r="AK3254" s="234"/>
      <c r="AO3254" s="177"/>
      <c r="AP3254" s="201"/>
      <c r="AR3254" s="233"/>
    </row>
    <row r="3255" spans="4:44" s="181" customFormat="1">
      <c r="D3255" s="197"/>
      <c r="G3255" s="199"/>
      <c r="K3255" s="197"/>
      <c r="N3255" s="199"/>
      <c r="P3255" s="207"/>
      <c r="S3255" s="207"/>
      <c r="U3255" s="236"/>
      <c r="Z3255" s="197"/>
      <c r="AB3255" s="197"/>
      <c r="AD3255" s="197"/>
      <c r="AF3255" s="197"/>
      <c r="AH3255" s="197"/>
      <c r="AI3255" s="199"/>
      <c r="AK3255" s="234"/>
      <c r="AO3255" s="177"/>
      <c r="AP3255" s="201"/>
      <c r="AR3255" s="233"/>
    </row>
    <row r="3256" spans="4:44" s="181" customFormat="1">
      <c r="D3256" s="197"/>
      <c r="G3256" s="199"/>
      <c r="K3256" s="197"/>
      <c r="N3256" s="199"/>
      <c r="P3256" s="207"/>
      <c r="S3256" s="207"/>
      <c r="U3256" s="236"/>
      <c r="Z3256" s="197"/>
      <c r="AB3256" s="197"/>
      <c r="AD3256" s="197"/>
      <c r="AF3256" s="197"/>
      <c r="AH3256" s="197"/>
      <c r="AI3256" s="199"/>
      <c r="AK3256" s="234"/>
      <c r="AO3256" s="177"/>
      <c r="AP3256" s="201"/>
      <c r="AR3256" s="233"/>
    </row>
    <row r="3257" spans="4:44" s="181" customFormat="1">
      <c r="D3257" s="197"/>
      <c r="G3257" s="199"/>
      <c r="K3257" s="197"/>
      <c r="N3257" s="199"/>
      <c r="P3257" s="207"/>
      <c r="S3257" s="207"/>
      <c r="U3257" s="236"/>
      <c r="Z3257" s="197"/>
      <c r="AB3257" s="197"/>
      <c r="AD3257" s="197"/>
      <c r="AF3257" s="197"/>
      <c r="AH3257" s="197"/>
      <c r="AI3257" s="199"/>
      <c r="AK3257" s="234"/>
      <c r="AO3257" s="177"/>
      <c r="AP3257" s="201"/>
      <c r="AR3257" s="233"/>
    </row>
    <row r="3258" spans="4:44" s="181" customFormat="1">
      <c r="D3258" s="197"/>
      <c r="G3258" s="199"/>
      <c r="K3258" s="197"/>
      <c r="N3258" s="199"/>
      <c r="P3258" s="207"/>
      <c r="S3258" s="207"/>
      <c r="U3258" s="236"/>
      <c r="Z3258" s="197"/>
      <c r="AB3258" s="197"/>
      <c r="AD3258" s="197"/>
      <c r="AF3258" s="197"/>
      <c r="AH3258" s="197"/>
      <c r="AI3258" s="199"/>
      <c r="AK3258" s="234"/>
      <c r="AO3258" s="177"/>
      <c r="AP3258" s="201"/>
      <c r="AR3258" s="233"/>
    </row>
    <row r="3259" spans="4:44" s="181" customFormat="1">
      <c r="D3259" s="197"/>
      <c r="G3259" s="199"/>
      <c r="K3259" s="197"/>
      <c r="N3259" s="199"/>
      <c r="P3259" s="207"/>
      <c r="S3259" s="207"/>
      <c r="U3259" s="236"/>
      <c r="Z3259" s="197"/>
      <c r="AB3259" s="197"/>
      <c r="AD3259" s="197"/>
      <c r="AF3259" s="197"/>
      <c r="AH3259" s="197"/>
      <c r="AI3259" s="199"/>
      <c r="AK3259" s="234"/>
      <c r="AO3259" s="177"/>
      <c r="AP3259" s="201"/>
      <c r="AR3259" s="233"/>
    </row>
    <row r="3260" spans="4:44" s="181" customFormat="1">
      <c r="D3260" s="197"/>
      <c r="G3260" s="199"/>
      <c r="K3260" s="197"/>
      <c r="N3260" s="199"/>
      <c r="P3260" s="207"/>
      <c r="S3260" s="207"/>
      <c r="U3260" s="236"/>
      <c r="Z3260" s="197"/>
      <c r="AB3260" s="197"/>
      <c r="AD3260" s="197"/>
      <c r="AF3260" s="197"/>
      <c r="AH3260" s="197"/>
      <c r="AI3260" s="199"/>
      <c r="AK3260" s="234"/>
      <c r="AO3260" s="177"/>
      <c r="AP3260" s="201"/>
      <c r="AR3260" s="233"/>
    </row>
    <row r="3261" spans="4:44" s="181" customFormat="1">
      <c r="D3261" s="197"/>
      <c r="G3261" s="199"/>
      <c r="K3261" s="197"/>
      <c r="N3261" s="199"/>
      <c r="P3261" s="207"/>
      <c r="S3261" s="207"/>
      <c r="U3261" s="236"/>
      <c r="Z3261" s="197"/>
      <c r="AB3261" s="197"/>
      <c r="AD3261" s="197"/>
      <c r="AF3261" s="197"/>
      <c r="AH3261" s="197"/>
      <c r="AI3261" s="199"/>
      <c r="AK3261" s="234"/>
      <c r="AO3261" s="177"/>
      <c r="AP3261" s="201"/>
      <c r="AR3261" s="233"/>
    </row>
    <row r="3262" spans="4:44" s="181" customFormat="1">
      <c r="D3262" s="197"/>
      <c r="G3262" s="199"/>
      <c r="K3262" s="197"/>
      <c r="N3262" s="199"/>
      <c r="P3262" s="207"/>
      <c r="S3262" s="207"/>
      <c r="U3262" s="236"/>
      <c r="Z3262" s="197"/>
      <c r="AB3262" s="197"/>
      <c r="AD3262" s="197"/>
      <c r="AF3262" s="197"/>
      <c r="AH3262" s="197"/>
      <c r="AI3262" s="199"/>
      <c r="AK3262" s="234"/>
      <c r="AO3262" s="177"/>
      <c r="AP3262" s="201"/>
      <c r="AR3262" s="233"/>
    </row>
    <row r="3263" spans="4:44" s="181" customFormat="1">
      <c r="D3263" s="197"/>
      <c r="G3263" s="199"/>
      <c r="K3263" s="197"/>
      <c r="N3263" s="199"/>
      <c r="P3263" s="207"/>
      <c r="S3263" s="207"/>
      <c r="U3263" s="236"/>
      <c r="Z3263" s="197"/>
      <c r="AB3263" s="197"/>
      <c r="AD3263" s="197"/>
      <c r="AF3263" s="197"/>
      <c r="AH3263" s="197"/>
      <c r="AI3263" s="199"/>
      <c r="AK3263" s="234"/>
      <c r="AO3263" s="177"/>
      <c r="AP3263" s="201"/>
      <c r="AR3263" s="233"/>
    </row>
    <row r="3264" spans="4:44" s="181" customFormat="1">
      <c r="D3264" s="197"/>
      <c r="G3264" s="199"/>
      <c r="K3264" s="197"/>
      <c r="N3264" s="199"/>
      <c r="P3264" s="207"/>
      <c r="S3264" s="207"/>
      <c r="U3264" s="236"/>
      <c r="Z3264" s="197"/>
      <c r="AB3264" s="197"/>
      <c r="AD3264" s="197"/>
      <c r="AF3264" s="197"/>
      <c r="AH3264" s="197"/>
      <c r="AI3264" s="199"/>
      <c r="AK3264" s="234"/>
      <c r="AO3264" s="177"/>
      <c r="AP3264" s="201"/>
      <c r="AR3264" s="233"/>
    </row>
    <row r="3265" spans="4:44" s="181" customFormat="1">
      <c r="D3265" s="197"/>
      <c r="G3265" s="199"/>
      <c r="K3265" s="197"/>
      <c r="N3265" s="199"/>
      <c r="P3265" s="207"/>
      <c r="S3265" s="207"/>
      <c r="U3265" s="236"/>
      <c r="Z3265" s="197"/>
      <c r="AB3265" s="197"/>
      <c r="AD3265" s="197"/>
      <c r="AF3265" s="197"/>
      <c r="AH3265" s="197"/>
      <c r="AI3265" s="199"/>
      <c r="AK3265" s="234"/>
      <c r="AO3265" s="177"/>
      <c r="AP3265" s="201"/>
      <c r="AR3265" s="233"/>
    </row>
    <row r="3266" spans="4:44" s="181" customFormat="1">
      <c r="D3266" s="197"/>
      <c r="G3266" s="199"/>
      <c r="K3266" s="197"/>
      <c r="N3266" s="199"/>
      <c r="P3266" s="207"/>
      <c r="S3266" s="207"/>
      <c r="U3266" s="236"/>
      <c r="Z3266" s="197"/>
      <c r="AB3266" s="197"/>
      <c r="AD3266" s="197"/>
      <c r="AF3266" s="197"/>
      <c r="AH3266" s="197"/>
      <c r="AI3266" s="199"/>
      <c r="AK3266" s="234"/>
      <c r="AO3266" s="177"/>
      <c r="AP3266" s="201"/>
      <c r="AR3266" s="233"/>
    </row>
    <row r="3267" spans="4:44" s="181" customFormat="1">
      <c r="D3267" s="197"/>
      <c r="G3267" s="199"/>
      <c r="K3267" s="197"/>
      <c r="N3267" s="199"/>
      <c r="P3267" s="207"/>
      <c r="S3267" s="207"/>
      <c r="U3267" s="236"/>
      <c r="Z3267" s="197"/>
      <c r="AB3267" s="197"/>
      <c r="AD3267" s="197"/>
      <c r="AF3267" s="197"/>
      <c r="AH3267" s="197"/>
      <c r="AI3267" s="199"/>
      <c r="AK3267" s="234"/>
      <c r="AO3267" s="177"/>
      <c r="AP3267" s="201"/>
      <c r="AR3267" s="233"/>
    </row>
    <row r="3268" spans="4:44" s="181" customFormat="1">
      <c r="D3268" s="197"/>
      <c r="G3268" s="199"/>
      <c r="K3268" s="197"/>
      <c r="N3268" s="199"/>
      <c r="P3268" s="207"/>
      <c r="S3268" s="207"/>
      <c r="U3268" s="236"/>
      <c r="Z3268" s="197"/>
      <c r="AB3268" s="197"/>
      <c r="AD3268" s="197"/>
      <c r="AF3268" s="197"/>
      <c r="AH3268" s="197"/>
      <c r="AI3268" s="199"/>
      <c r="AK3268" s="234"/>
      <c r="AO3268" s="177"/>
      <c r="AP3268" s="201"/>
      <c r="AR3268" s="233"/>
    </row>
    <row r="3269" spans="4:44" s="181" customFormat="1">
      <c r="D3269" s="197"/>
      <c r="G3269" s="199"/>
      <c r="K3269" s="197"/>
      <c r="N3269" s="199"/>
      <c r="P3269" s="207"/>
      <c r="S3269" s="207"/>
      <c r="U3269" s="236"/>
      <c r="Z3269" s="197"/>
      <c r="AB3269" s="197"/>
      <c r="AD3269" s="197"/>
      <c r="AF3269" s="197"/>
      <c r="AH3269" s="197"/>
      <c r="AI3269" s="199"/>
      <c r="AK3269" s="234"/>
      <c r="AO3269" s="177"/>
      <c r="AP3269" s="201"/>
      <c r="AR3269" s="233"/>
    </row>
    <row r="3270" spans="4:44" s="181" customFormat="1">
      <c r="D3270" s="197"/>
      <c r="G3270" s="199"/>
      <c r="K3270" s="197"/>
      <c r="N3270" s="199"/>
      <c r="P3270" s="207"/>
      <c r="S3270" s="207"/>
      <c r="U3270" s="236"/>
      <c r="Z3270" s="197"/>
      <c r="AB3270" s="197"/>
      <c r="AD3270" s="197"/>
      <c r="AF3270" s="197"/>
      <c r="AH3270" s="197"/>
      <c r="AI3270" s="199"/>
      <c r="AK3270" s="234"/>
      <c r="AO3270" s="177"/>
      <c r="AP3270" s="201"/>
      <c r="AR3270" s="233"/>
    </row>
    <row r="3271" spans="4:44" s="181" customFormat="1">
      <c r="D3271" s="197"/>
      <c r="G3271" s="199"/>
      <c r="K3271" s="197"/>
      <c r="N3271" s="199"/>
      <c r="P3271" s="207"/>
      <c r="S3271" s="207"/>
      <c r="U3271" s="236"/>
      <c r="Z3271" s="197"/>
      <c r="AB3271" s="197"/>
      <c r="AD3271" s="197"/>
      <c r="AF3271" s="197"/>
      <c r="AH3271" s="197"/>
      <c r="AI3271" s="199"/>
      <c r="AK3271" s="234"/>
      <c r="AO3271" s="177"/>
      <c r="AP3271" s="201"/>
      <c r="AR3271" s="233"/>
    </row>
    <row r="3272" spans="4:44" s="181" customFormat="1">
      <c r="D3272" s="197"/>
      <c r="G3272" s="199"/>
      <c r="K3272" s="197"/>
      <c r="N3272" s="199"/>
      <c r="P3272" s="207"/>
      <c r="S3272" s="207"/>
      <c r="U3272" s="236"/>
      <c r="Z3272" s="197"/>
      <c r="AB3272" s="197"/>
      <c r="AD3272" s="197"/>
      <c r="AF3272" s="197"/>
      <c r="AH3272" s="197"/>
      <c r="AI3272" s="199"/>
      <c r="AK3272" s="234"/>
      <c r="AO3272" s="177"/>
      <c r="AP3272" s="201"/>
      <c r="AR3272" s="233"/>
    </row>
    <row r="3273" spans="4:44" s="181" customFormat="1">
      <c r="D3273" s="197"/>
      <c r="G3273" s="199"/>
      <c r="K3273" s="197"/>
      <c r="N3273" s="199"/>
      <c r="P3273" s="207"/>
      <c r="S3273" s="207"/>
      <c r="U3273" s="236"/>
      <c r="Z3273" s="197"/>
      <c r="AB3273" s="197"/>
      <c r="AD3273" s="197"/>
      <c r="AF3273" s="197"/>
      <c r="AH3273" s="197"/>
      <c r="AI3273" s="199"/>
      <c r="AK3273" s="234"/>
      <c r="AO3273" s="177"/>
      <c r="AP3273" s="201"/>
      <c r="AR3273" s="233"/>
    </row>
    <row r="3274" spans="4:44" s="181" customFormat="1">
      <c r="D3274" s="197"/>
      <c r="G3274" s="199"/>
      <c r="K3274" s="197"/>
      <c r="N3274" s="199"/>
      <c r="P3274" s="207"/>
      <c r="S3274" s="207"/>
      <c r="U3274" s="236"/>
      <c r="Z3274" s="197"/>
      <c r="AB3274" s="197"/>
      <c r="AD3274" s="197"/>
      <c r="AF3274" s="197"/>
      <c r="AH3274" s="197"/>
      <c r="AI3274" s="199"/>
      <c r="AK3274" s="234"/>
      <c r="AO3274" s="177"/>
      <c r="AP3274" s="201"/>
      <c r="AR3274" s="233"/>
    </row>
    <row r="3275" spans="4:44" s="181" customFormat="1">
      <c r="D3275" s="197"/>
      <c r="G3275" s="199"/>
      <c r="K3275" s="197"/>
      <c r="N3275" s="199"/>
      <c r="P3275" s="207"/>
      <c r="S3275" s="207"/>
      <c r="U3275" s="236"/>
      <c r="Z3275" s="197"/>
      <c r="AB3275" s="197"/>
      <c r="AD3275" s="197"/>
      <c r="AF3275" s="197"/>
      <c r="AH3275" s="197"/>
      <c r="AI3275" s="199"/>
      <c r="AK3275" s="234"/>
      <c r="AO3275" s="177"/>
      <c r="AP3275" s="201"/>
      <c r="AR3275" s="233"/>
    </row>
    <row r="3276" spans="4:44" s="181" customFormat="1">
      <c r="D3276" s="197"/>
      <c r="G3276" s="199"/>
      <c r="K3276" s="197"/>
      <c r="N3276" s="199"/>
      <c r="P3276" s="207"/>
      <c r="S3276" s="207"/>
      <c r="U3276" s="236"/>
      <c r="Z3276" s="197"/>
      <c r="AB3276" s="197"/>
      <c r="AD3276" s="197"/>
      <c r="AF3276" s="197"/>
      <c r="AH3276" s="197"/>
      <c r="AI3276" s="199"/>
      <c r="AK3276" s="234"/>
      <c r="AO3276" s="177"/>
      <c r="AP3276" s="201"/>
      <c r="AR3276" s="233"/>
    </row>
    <row r="3277" spans="4:44" s="181" customFormat="1">
      <c r="D3277" s="197"/>
      <c r="G3277" s="199"/>
      <c r="K3277" s="197"/>
      <c r="N3277" s="199"/>
      <c r="P3277" s="207"/>
      <c r="S3277" s="207"/>
      <c r="U3277" s="236"/>
      <c r="Z3277" s="197"/>
      <c r="AB3277" s="197"/>
      <c r="AD3277" s="197"/>
      <c r="AF3277" s="197"/>
      <c r="AH3277" s="197"/>
      <c r="AI3277" s="199"/>
      <c r="AK3277" s="234"/>
      <c r="AO3277" s="177"/>
      <c r="AP3277" s="201"/>
      <c r="AR3277" s="233"/>
    </row>
    <row r="3278" spans="4:44" s="181" customFormat="1">
      <c r="D3278" s="197"/>
      <c r="G3278" s="199"/>
      <c r="K3278" s="197"/>
      <c r="N3278" s="199"/>
      <c r="P3278" s="207"/>
      <c r="S3278" s="207"/>
      <c r="U3278" s="236"/>
      <c r="Z3278" s="197"/>
      <c r="AB3278" s="197"/>
      <c r="AD3278" s="197"/>
      <c r="AF3278" s="197"/>
      <c r="AH3278" s="197"/>
      <c r="AI3278" s="199"/>
      <c r="AK3278" s="234"/>
      <c r="AO3278" s="177"/>
      <c r="AP3278" s="201"/>
      <c r="AR3278" s="233"/>
    </row>
    <row r="3279" spans="4:44" s="181" customFormat="1">
      <c r="D3279" s="197"/>
      <c r="G3279" s="199"/>
      <c r="K3279" s="197"/>
      <c r="N3279" s="199"/>
      <c r="P3279" s="207"/>
      <c r="S3279" s="207"/>
      <c r="U3279" s="236"/>
      <c r="Z3279" s="197"/>
      <c r="AB3279" s="197"/>
      <c r="AD3279" s="197"/>
      <c r="AF3279" s="197"/>
      <c r="AH3279" s="197"/>
      <c r="AI3279" s="199"/>
      <c r="AK3279" s="234"/>
      <c r="AO3279" s="177"/>
      <c r="AP3279" s="201"/>
      <c r="AR3279" s="233"/>
    </row>
    <row r="3280" spans="4:44" s="181" customFormat="1">
      <c r="D3280" s="197"/>
      <c r="G3280" s="199"/>
      <c r="K3280" s="197"/>
      <c r="N3280" s="199"/>
      <c r="P3280" s="207"/>
      <c r="S3280" s="207"/>
      <c r="U3280" s="236"/>
      <c r="Z3280" s="197"/>
      <c r="AB3280" s="197"/>
      <c r="AD3280" s="197"/>
      <c r="AF3280" s="197"/>
      <c r="AH3280" s="197"/>
      <c r="AI3280" s="199"/>
      <c r="AK3280" s="234"/>
      <c r="AO3280" s="177"/>
      <c r="AP3280" s="201"/>
      <c r="AR3280" s="233"/>
    </row>
    <row r="3281" spans="4:44" s="181" customFormat="1">
      <c r="D3281" s="197"/>
      <c r="G3281" s="199"/>
      <c r="K3281" s="197"/>
      <c r="N3281" s="199"/>
      <c r="P3281" s="207"/>
      <c r="S3281" s="207"/>
      <c r="U3281" s="236"/>
      <c r="Z3281" s="197"/>
      <c r="AB3281" s="197"/>
      <c r="AD3281" s="197"/>
      <c r="AF3281" s="197"/>
      <c r="AH3281" s="197"/>
      <c r="AI3281" s="199"/>
      <c r="AK3281" s="234"/>
      <c r="AO3281" s="177"/>
      <c r="AP3281" s="201"/>
      <c r="AR3281" s="233"/>
    </row>
    <row r="3282" spans="4:44" s="181" customFormat="1">
      <c r="D3282" s="197"/>
      <c r="G3282" s="199"/>
      <c r="K3282" s="197"/>
      <c r="N3282" s="199"/>
      <c r="P3282" s="207"/>
      <c r="S3282" s="207"/>
      <c r="U3282" s="236"/>
      <c r="Z3282" s="197"/>
      <c r="AB3282" s="197"/>
      <c r="AD3282" s="197"/>
      <c r="AF3282" s="197"/>
      <c r="AH3282" s="197"/>
      <c r="AI3282" s="199"/>
      <c r="AK3282" s="234"/>
      <c r="AO3282" s="177"/>
      <c r="AP3282" s="201"/>
      <c r="AR3282" s="233"/>
    </row>
    <row r="3283" spans="4:44" s="181" customFormat="1">
      <c r="D3283" s="197"/>
      <c r="G3283" s="199"/>
      <c r="K3283" s="197"/>
      <c r="N3283" s="199"/>
      <c r="P3283" s="207"/>
      <c r="S3283" s="207"/>
      <c r="U3283" s="236"/>
      <c r="Z3283" s="197"/>
      <c r="AB3283" s="197"/>
      <c r="AD3283" s="197"/>
      <c r="AF3283" s="197"/>
      <c r="AH3283" s="197"/>
      <c r="AI3283" s="199"/>
      <c r="AK3283" s="234"/>
      <c r="AO3283" s="177"/>
      <c r="AP3283" s="201"/>
      <c r="AR3283" s="233"/>
    </row>
    <row r="3284" spans="4:44" s="181" customFormat="1">
      <c r="D3284" s="197"/>
      <c r="G3284" s="199"/>
      <c r="K3284" s="197"/>
      <c r="N3284" s="199"/>
      <c r="P3284" s="207"/>
      <c r="S3284" s="207"/>
      <c r="U3284" s="236"/>
      <c r="Z3284" s="197"/>
      <c r="AB3284" s="197"/>
      <c r="AD3284" s="197"/>
      <c r="AF3284" s="197"/>
      <c r="AH3284" s="197"/>
      <c r="AI3284" s="199"/>
      <c r="AK3284" s="234"/>
      <c r="AO3284" s="177"/>
      <c r="AP3284" s="201"/>
      <c r="AR3284" s="233"/>
    </row>
    <row r="3285" spans="4:44" s="181" customFormat="1">
      <c r="D3285" s="197"/>
      <c r="G3285" s="199"/>
      <c r="K3285" s="197"/>
      <c r="N3285" s="199"/>
      <c r="P3285" s="207"/>
      <c r="S3285" s="207"/>
      <c r="U3285" s="236"/>
      <c r="Z3285" s="197"/>
      <c r="AB3285" s="197"/>
      <c r="AD3285" s="197"/>
      <c r="AF3285" s="197"/>
      <c r="AH3285" s="197"/>
      <c r="AI3285" s="199"/>
      <c r="AK3285" s="234"/>
      <c r="AO3285" s="177"/>
      <c r="AP3285" s="201"/>
      <c r="AR3285" s="233"/>
    </row>
    <row r="3286" spans="4:44" s="181" customFormat="1">
      <c r="D3286" s="197"/>
      <c r="G3286" s="199"/>
      <c r="K3286" s="197"/>
      <c r="N3286" s="199"/>
      <c r="P3286" s="207"/>
      <c r="S3286" s="207"/>
      <c r="U3286" s="236"/>
      <c r="Z3286" s="197"/>
      <c r="AB3286" s="197"/>
      <c r="AD3286" s="197"/>
      <c r="AF3286" s="197"/>
      <c r="AH3286" s="197"/>
      <c r="AI3286" s="199"/>
      <c r="AK3286" s="234"/>
      <c r="AO3286" s="177"/>
      <c r="AP3286" s="201"/>
      <c r="AR3286" s="233"/>
    </row>
    <row r="3287" spans="4:44" s="181" customFormat="1">
      <c r="D3287" s="197"/>
      <c r="G3287" s="199"/>
      <c r="K3287" s="197"/>
      <c r="N3287" s="199"/>
      <c r="P3287" s="207"/>
      <c r="S3287" s="207"/>
      <c r="U3287" s="236"/>
      <c r="Z3287" s="197"/>
      <c r="AB3287" s="197"/>
      <c r="AD3287" s="197"/>
      <c r="AF3287" s="197"/>
      <c r="AH3287" s="197"/>
      <c r="AI3287" s="199"/>
      <c r="AK3287" s="234"/>
      <c r="AO3287" s="177"/>
      <c r="AP3287" s="201"/>
      <c r="AR3287" s="233"/>
    </row>
    <row r="3288" spans="4:44" s="181" customFormat="1">
      <c r="D3288" s="197"/>
      <c r="G3288" s="199"/>
      <c r="K3288" s="197"/>
      <c r="N3288" s="199"/>
      <c r="P3288" s="207"/>
      <c r="S3288" s="207"/>
      <c r="U3288" s="236"/>
      <c r="Z3288" s="197"/>
      <c r="AB3288" s="197"/>
      <c r="AD3288" s="197"/>
      <c r="AF3288" s="197"/>
      <c r="AH3288" s="197"/>
      <c r="AI3288" s="199"/>
      <c r="AK3288" s="234"/>
      <c r="AO3288" s="177"/>
      <c r="AP3288" s="201"/>
      <c r="AR3288" s="233"/>
    </row>
    <row r="3289" spans="4:44" s="181" customFormat="1">
      <c r="D3289" s="197"/>
      <c r="G3289" s="199"/>
      <c r="K3289" s="197"/>
      <c r="N3289" s="199"/>
      <c r="P3289" s="207"/>
      <c r="S3289" s="207"/>
      <c r="U3289" s="236"/>
      <c r="Z3289" s="197"/>
      <c r="AB3289" s="197"/>
      <c r="AD3289" s="197"/>
      <c r="AF3289" s="197"/>
      <c r="AH3289" s="197"/>
      <c r="AI3289" s="199"/>
      <c r="AK3289" s="234"/>
      <c r="AO3289" s="177"/>
      <c r="AP3289" s="201"/>
      <c r="AR3289" s="233"/>
    </row>
    <row r="3290" spans="4:44" s="181" customFormat="1">
      <c r="D3290" s="197"/>
      <c r="G3290" s="199"/>
      <c r="K3290" s="197"/>
      <c r="N3290" s="199"/>
      <c r="P3290" s="207"/>
      <c r="S3290" s="207"/>
      <c r="U3290" s="236"/>
      <c r="Z3290" s="197"/>
      <c r="AB3290" s="197"/>
      <c r="AD3290" s="197"/>
      <c r="AF3290" s="197"/>
      <c r="AH3290" s="197"/>
      <c r="AI3290" s="199"/>
      <c r="AK3290" s="234"/>
      <c r="AO3290" s="177"/>
      <c r="AP3290" s="201"/>
      <c r="AR3290" s="233"/>
    </row>
    <row r="3291" spans="4:44" s="181" customFormat="1">
      <c r="D3291" s="197"/>
      <c r="G3291" s="199"/>
      <c r="K3291" s="197"/>
      <c r="N3291" s="199"/>
      <c r="P3291" s="207"/>
      <c r="S3291" s="207"/>
      <c r="U3291" s="236"/>
      <c r="Z3291" s="197"/>
      <c r="AB3291" s="197"/>
      <c r="AD3291" s="197"/>
      <c r="AF3291" s="197"/>
      <c r="AH3291" s="197"/>
      <c r="AI3291" s="199"/>
      <c r="AK3291" s="234"/>
      <c r="AO3291" s="177"/>
      <c r="AP3291" s="201"/>
      <c r="AR3291" s="233"/>
    </row>
    <row r="3292" spans="4:44" s="181" customFormat="1">
      <c r="D3292" s="197"/>
      <c r="G3292" s="199"/>
      <c r="K3292" s="197"/>
      <c r="N3292" s="199"/>
      <c r="P3292" s="207"/>
      <c r="S3292" s="207"/>
      <c r="U3292" s="236"/>
      <c r="Z3292" s="197"/>
      <c r="AB3292" s="197"/>
      <c r="AD3292" s="197"/>
      <c r="AF3292" s="197"/>
      <c r="AH3292" s="197"/>
      <c r="AI3292" s="199"/>
      <c r="AK3292" s="234"/>
      <c r="AO3292" s="177"/>
      <c r="AP3292" s="201"/>
      <c r="AR3292" s="233"/>
    </row>
    <row r="3293" spans="4:44" s="181" customFormat="1">
      <c r="D3293" s="197"/>
      <c r="G3293" s="199"/>
      <c r="K3293" s="197"/>
      <c r="N3293" s="199"/>
      <c r="P3293" s="207"/>
      <c r="S3293" s="207"/>
      <c r="U3293" s="236"/>
      <c r="Z3293" s="197"/>
      <c r="AB3293" s="197"/>
      <c r="AD3293" s="197"/>
      <c r="AF3293" s="197"/>
      <c r="AH3293" s="197"/>
      <c r="AI3293" s="199"/>
      <c r="AK3293" s="234"/>
      <c r="AO3293" s="177"/>
      <c r="AP3293" s="201"/>
      <c r="AR3293" s="233"/>
    </row>
    <row r="3294" spans="4:44" s="181" customFormat="1">
      <c r="D3294" s="197"/>
      <c r="G3294" s="199"/>
      <c r="K3294" s="197"/>
      <c r="N3294" s="199"/>
      <c r="P3294" s="207"/>
      <c r="S3294" s="207"/>
      <c r="U3294" s="236"/>
      <c r="Z3294" s="197"/>
      <c r="AB3294" s="197"/>
      <c r="AD3294" s="197"/>
      <c r="AF3294" s="197"/>
      <c r="AH3294" s="197"/>
      <c r="AI3294" s="199"/>
      <c r="AK3294" s="234"/>
      <c r="AO3294" s="177"/>
      <c r="AP3294" s="201"/>
      <c r="AR3294" s="233"/>
    </row>
    <row r="3295" spans="4:44" s="181" customFormat="1">
      <c r="D3295" s="197"/>
      <c r="G3295" s="199"/>
      <c r="K3295" s="197"/>
      <c r="N3295" s="199"/>
      <c r="P3295" s="207"/>
      <c r="S3295" s="207"/>
      <c r="U3295" s="236"/>
      <c r="Z3295" s="197"/>
      <c r="AB3295" s="197"/>
      <c r="AD3295" s="197"/>
      <c r="AF3295" s="197"/>
      <c r="AH3295" s="197"/>
      <c r="AI3295" s="199"/>
      <c r="AK3295" s="234"/>
      <c r="AO3295" s="177"/>
      <c r="AP3295" s="201"/>
      <c r="AR3295" s="233"/>
    </row>
    <row r="3296" spans="4:44" s="181" customFormat="1">
      <c r="D3296" s="197"/>
      <c r="G3296" s="199"/>
      <c r="K3296" s="197"/>
      <c r="N3296" s="199"/>
      <c r="P3296" s="207"/>
      <c r="S3296" s="207"/>
      <c r="U3296" s="236"/>
      <c r="Z3296" s="197"/>
      <c r="AB3296" s="197"/>
      <c r="AD3296" s="197"/>
      <c r="AF3296" s="197"/>
      <c r="AH3296" s="197"/>
      <c r="AI3296" s="199"/>
      <c r="AK3296" s="234"/>
      <c r="AO3296" s="177"/>
      <c r="AP3296" s="201"/>
      <c r="AR3296" s="233"/>
    </row>
    <row r="3297" spans="4:44" s="181" customFormat="1">
      <c r="D3297" s="197"/>
      <c r="G3297" s="199"/>
      <c r="K3297" s="197"/>
      <c r="N3297" s="199"/>
      <c r="P3297" s="207"/>
      <c r="S3297" s="207"/>
      <c r="U3297" s="236"/>
      <c r="Z3297" s="197"/>
      <c r="AB3297" s="197"/>
      <c r="AD3297" s="197"/>
      <c r="AF3297" s="197"/>
      <c r="AH3297" s="197"/>
      <c r="AI3297" s="199"/>
      <c r="AK3297" s="234"/>
      <c r="AO3297" s="177"/>
      <c r="AP3297" s="201"/>
      <c r="AR3297" s="233"/>
    </row>
    <row r="3298" spans="4:44" s="181" customFormat="1">
      <c r="D3298" s="197"/>
      <c r="G3298" s="199"/>
      <c r="K3298" s="197"/>
      <c r="N3298" s="199"/>
      <c r="P3298" s="207"/>
      <c r="S3298" s="207"/>
      <c r="U3298" s="236"/>
      <c r="Z3298" s="197"/>
      <c r="AB3298" s="197"/>
      <c r="AD3298" s="197"/>
      <c r="AF3298" s="197"/>
      <c r="AH3298" s="197"/>
      <c r="AI3298" s="199"/>
      <c r="AK3298" s="234"/>
      <c r="AO3298" s="177"/>
      <c r="AP3298" s="201"/>
      <c r="AR3298" s="233"/>
    </row>
    <row r="3299" spans="4:44" s="181" customFormat="1">
      <c r="D3299" s="197"/>
      <c r="G3299" s="199"/>
      <c r="K3299" s="197"/>
      <c r="N3299" s="199"/>
      <c r="P3299" s="207"/>
      <c r="S3299" s="207"/>
      <c r="U3299" s="236"/>
      <c r="Z3299" s="197"/>
      <c r="AB3299" s="197"/>
      <c r="AD3299" s="197"/>
      <c r="AF3299" s="197"/>
      <c r="AH3299" s="197"/>
      <c r="AI3299" s="199"/>
      <c r="AK3299" s="234"/>
      <c r="AO3299" s="177"/>
      <c r="AP3299" s="201"/>
      <c r="AR3299" s="233"/>
    </row>
    <row r="3300" spans="4:44" s="181" customFormat="1">
      <c r="D3300" s="197"/>
      <c r="G3300" s="199"/>
      <c r="K3300" s="197"/>
      <c r="N3300" s="199"/>
      <c r="P3300" s="207"/>
      <c r="S3300" s="207"/>
      <c r="U3300" s="236"/>
      <c r="Z3300" s="197"/>
      <c r="AB3300" s="197"/>
      <c r="AD3300" s="197"/>
      <c r="AF3300" s="197"/>
      <c r="AH3300" s="197"/>
      <c r="AI3300" s="199"/>
      <c r="AK3300" s="234"/>
      <c r="AO3300" s="177"/>
      <c r="AP3300" s="201"/>
      <c r="AR3300" s="233"/>
    </row>
    <row r="3301" spans="4:44" s="181" customFormat="1">
      <c r="D3301" s="197"/>
      <c r="G3301" s="199"/>
      <c r="K3301" s="197"/>
      <c r="N3301" s="199"/>
      <c r="P3301" s="207"/>
      <c r="S3301" s="207"/>
      <c r="U3301" s="236"/>
      <c r="Z3301" s="197"/>
      <c r="AB3301" s="197"/>
      <c r="AD3301" s="197"/>
      <c r="AF3301" s="197"/>
      <c r="AH3301" s="197"/>
      <c r="AI3301" s="199"/>
      <c r="AK3301" s="234"/>
      <c r="AO3301" s="177"/>
      <c r="AP3301" s="201"/>
      <c r="AR3301" s="233"/>
    </row>
    <row r="3302" spans="4:44" s="181" customFormat="1">
      <c r="D3302" s="197"/>
      <c r="G3302" s="199"/>
      <c r="K3302" s="197"/>
      <c r="N3302" s="199"/>
      <c r="P3302" s="207"/>
      <c r="S3302" s="207"/>
      <c r="U3302" s="236"/>
      <c r="Z3302" s="197"/>
      <c r="AB3302" s="197"/>
      <c r="AD3302" s="197"/>
      <c r="AF3302" s="197"/>
      <c r="AH3302" s="197"/>
      <c r="AI3302" s="199"/>
      <c r="AK3302" s="234"/>
      <c r="AO3302" s="177"/>
      <c r="AP3302" s="201"/>
      <c r="AR3302" s="233"/>
    </row>
    <row r="3303" spans="4:44" s="181" customFormat="1">
      <c r="D3303" s="197"/>
      <c r="G3303" s="199"/>
      <c r="K3303" s="197"/>
      <c r="N3303" s="199"/>
      <c r="P3303" s="207"/>
      <c r="S3303" s="207"/>
      <c r="U3303" s="236"/>
      <c r="Z3303" s="197"/>
      <c r="AB3303" s="197"/>
      <c r="AD3303" s="197"/>
      <c r="AF3303" s="197"/>
      <c r="AH3303" s="197"/>
      <c r="AI3303" s="199"/>
      <c r="AK3303" s="234"/>
      <c r="AO3303" s="177"/>
      <c r="AP3303" s="201"/>
      <c r="AR3303" s="233"/>
    </row>
    <row r="3304" spans="4:44" s="181" customFormat="1">
      <c r="D3304" s="197"/>
      <c r="G3304" s="199"/>
      <c r="K3304" s="197"/>
      <c r="N3304" s="199"/>
      <c r="P3304" s="207"/>
      <c r="S3304" s="207"/>
      <c r="U3304" s="236"/>
      <c r="Z3304" s="197"/>
      <c r="AB3304" s="197"/>
      <c r="AD3304" s="197"/>
      <c r="AF3304" s="197"/>
      <c r="AH3304" s="197"/>
      <c r="AI3304" s="199"/>
      <c r="AK3304" s="234"/>
      <c r="AO3304" s="177"/>
      <c r="AP3304" s="201"/>
      <c r="AR3304" s="233"/>
    </row>
    <row r="3305" spans="4:44" s="181" customFormat="1">
      <c r="D3305" s="197"/>
      <c r="G3305" s="199"/>
      <c r="K3305" s="197"/>
      <c r="N3305" s="199"/>
      <c r="P3305" s="207"/>
      <c r="S3305" s="207"/>
      <c r="U3305" s="236"/>
      <c r="Z3305" s="197"/>
      <c r="AB3305" s="197"/>
      <c r="AD3305" s="197"/>
      <c r="AF3305" s="197"/>
      <c r="AH3305" s="197"/>
      <c r="AI3305" s="199"/>
      <c r="AK3305" s="234"/>
      <c r="AO3305" s="177"/>
      <c r="AP3305" s="201"/>
      <c r="AR3305" s="233"/>
    </row>
    <row r="3306" spans="4:44" s="181" customFormat="1">
      <c r="D3306" s="197"/>
      <c r="G3306" s="199"/>
      <c r="K3306" s="197"/>
      <c r="N3306" s="199"/>
      <c r="P3306" s="207"/>
      <c r="S3306" s="207"/>
      <c r="U3306" s="236"/>
      <c r="Z3306" s="197"/>
      <c r="AB3306" s="197"/>
      <c r="AD3306" s="197"/>
      <c r="AF3306" s="197"/>
      <c r="AH3306" s="197"/>
      <c r="AI3306" s="199"/>
      <c r="AK3306" s="234"/>
      <c r="AO3306" s="177"/>
      <c r="AP3306" s="201"/>
      <c r="AR3306" s="233"/>
    </row>
    <row r="3307" spans="4:44" s="181" customFormat="1">
      <c r="D3307" s="197"/>
      <c r="G3307" s="199"/>
      <c r="K3307" s="197"/>
      <c r="N3307" s="199"/>
      <c r="P3307" s="207"/>
      <c r="S3307" s="207"/>
      <c r="U3307" s="236"/>
      <c r="Z3307" s="197"/>
      <c r="AB3307" s="197"/>
      <c r="AD3307" s="197"/>
      <c r="AF3307" s="197"/>
      <c r="AH3307" s="197"/>
      <c r="AI3307" s="199"/>
      <c r="AK3307" s="234"/>
      <c r="AO3307" s="177"/>
      <c r="AP3307" s="201"/>
      <c r="AR3307" s="233"/>
    </row>
    <row r="3308" spans="4:44" s="181" customFormat="1">
      <c r="D3308" s="197"/>
      <c r="G3308" s="199"/>
      <c r="K3308" s="197"/>
      <c r="N3308" s="199"/>
      <c r="P3308" s="207"/>
      <c r="S3308" s="207"/>
      <c r="U3308" s="236"/>
      <c r="Z3308" s="197"/>
      <c r="AB3308" s="197"/>
      <c r="AD3308" s="197"/>
      <c r="AF3308" s="197"/>
      <c r="AH3308" s="197"/>
      <c r="AI3308" s="199"/>
      <c r="AK3308" s="234"/>
      <c r="AO3308" s="177"/>
      <c r="AP3308" s="201"/>
      <c r="AR3308" s="233"/>
    </row>
    <row r="3309" spans="4:44" s="181" customFormat="1">
      <c r="D3309" s="197"/>
      <c r="G3309" s="199"/>
      <c r="K3309" s="197"/>
      <c r="N3309" s="199"/>
      <c r="P3309" s="207"/>
      <c r="S3309" s="207"/>
      <c r="U3309" s="236"/>
      <c r="Z3309" s="197"/>
      <c r="AB3309" s="197"/>
      <c r="AD3309" s="197"/>
      <c r="AF3309" s="197"/>
      <c r="AH3309" s="197"/>
      <c r="AI3309" s="199"/>
      <c r="AK3309" s="234"/>
      <c r="AO3309" s="177"/>
      <c r="AP3309" s="201"/>
      <c r="AR3309" s="233"/>
    </row>
    <row r="3310" spans="4:44" s="181" customFormat="1">
      <c r="D3310" s="197"/>
      <c r="G3310" s="199"/>
      <c r="K3310" s="197"/>
      <c r="N3310" s="199"/>
      <c r="P3310" s="207"/>
      <c r="S3310" s="207"/>
      <c r="U3310" s="236"/>
      <c r="Z3310" s="197"/>
      <c r="AB3310" s="197"/>
      <c r="AD3310" s="197"/>
      <c r="AF3310" s="197"/>
      <c r="AH3310" s="197"/>
      <c r="AI3310" s="199"/>
      <c r="AK3310" s="234"/>
      <c r="AO3310" s="177"/>
      <c r="AP3310" s="201"/>
      <c r="AR3310" s="233"/>
    </row>
    <row r="3311" spans="4:44" s="181" customFormat="1">
      <c r="D3311" s="197"/>
      <c r="G3311" s="199"/>
      <c r="K3311" s="197"/>
      <c r="N3311" s="199"/>
      <c r="P3311" s="207"/>
      <c r="S3311" s="207"/>
      <c r="U3311" s="236"/>
      <c r="Z3311" s="197"/>
      <c r="AB3311" s="197"/>
      <c r="AD3311" s="197"/>
      <c r="AF3311" s="197"/>
      <c r="AH3311" s="197"/>
      <c r="AI3311" s="199"/>
      <c r="AK3311" s="234"/>
      <c r="AO3311" s="177"/>
      <c r="AP3311" s="201"/>
      <c r="AR3311" s="233"/>
    </row>
    <row r="3312" spans="4:44" s="181" customFormat="1">
      <c r="D3312" s="197"/>
      <c r="G3312" s="199"/>
      <c r="K3312" s="197"/>
      <c r="N3312" s="199"/>
      <c r="P3312" s="207"/>
      <c r="S3312" s="207"/>
      <c r="U3312" s="236"/>
      <c r="Z3312" s="197"/>
      <c r="AB3312" s="197"/>
      <c r="AD3312" s="197"/>
      <c r="AF3312" s="197"/>
      <c r="AH3312" s="197"/>
      <c r="AI3312" s="199"/>
      <c r="AK3312" s="234"/>
      <c r="AO3312" s="177"/>
      <c r="AP3312" s="201"/>
      <c r="AR3312" s="233"/>
    </row>
    <row r="3313" spans="4:44" s="181" customFormat="1">
      <c r="D3313" s="197"/>
      <c r="G3313" s="199"/>
      <c r="K3313" s="197"/>
      <c r="N3313" s="199"/>
      <c r="P3313" s="207"/>
      <c r="S3313" s="207"/>
      <c r="U3313" s="236"/>
      <c r="Z3313" s="197"/>
      <c r="AB3313" s="197"/>
      <c r="AD3313" s="197"/>
      <c r="AF3313" s="197"/>
      <c r="AH3313" s="197"/>
      <c r="AI3313" s="199"/>
      <c r="AK3313" s="234"/>
      <c r="AO3313" s="177"/>
      <c r="AP3313" s="201"/>
      <c r="AR3313" s="233"/>
    </row>
    <row r="3314" spans="4:44" s="181" customFormat="1">
      <c r="D3314" s="197"/>
      <c r="G3314" s="199"/>
      <c r="K3314" s="197"/>
      <c r="N3314" s="199"/>
      <c r="P3314" s="207"/>
      <c r="S3314" s="207"/>
      <c r="U3314" s="236"/>
      <c r="Z3314" s="197"/>
      <c r="AB3314" s="197"/>
      <c r="AD3314" s="197"/>
      <c r="AF3314" s="197"/>
      <c r="AH3314" s="197"/>
      <c r="AI3314" s="199"/>
      <c r="AK3314" s="234"/>
      <c r="AO3314" s="177"/>
      <c r="AP3314" s="201"/>
      <c r="AR3314" s="233"/>
    </row>
    <row r="3315" spans="4:44" s="181" customFormat="1">
      <c r="D3315" s="197"/>
      <c r="G3315" s="199"/>
      <c r="K3315" s="197"/>
      <c r="N3315" s="199"/>
      <c r="P3315" s="207"/>
      <c r="S3315" s="207"/>
      <c r="U3315" s="236"/>
      <c r="Z3315" s="197"/>
      <c r="AB3315" s="197"/>
      <c r="AD3315" s="197"/>
      <c r="AF3315" s="197"/>
      <c r="AH3315" s="197"/>
      <c r="AI3315" s="199"/>
      <c r="AK3315" s="234"/>
      <c r="AO3315" s="177"/>
      <c r="AP3315" s="201"/>
      <c r="AR3315" s="233"/>
    </row>
    <row r="3316" spans="4:44" s="181" customFormat="1">
      <c r="D3316" s="197"/>
      <c r="G3316" s="199"/>
      <c r="K3316" s="197"/>
      <c r="N3316" s="199"/>
      <c r="P3316" s="207"/>
      <c r="S3316" s="207"/>
      <c r="U3316" s="236"/>
      <c r="Z3316" s="197"/>
      <c r="AB3316" s="197"/>
      <c r="AD3316" s="197"/>
      <c r="AF3316" s="197"/>
      <c r="AH3316" s="197"/>
      <c r="AI3316" s="199"/>
      <c r="AK3316" s="234"/>
      <c r="AO3316" s="177"/>
      <c r="AP3316" s="201"/>
      <c r="AR3316" s="233"/>
    </row>
    <row r="3317" spans="4:44" s="181" customFormat="1">
      <c r="D3317" s="197"/>
      <c r="G3317" s="199"/>
      <c r="K3317" s="197"/>
      <c r="N3317" s="199"/>
      <c r="P3317" s="207"/>
      <c r="S3317" s="207"/>
      <c r="U3317" s="236"/>
      <c r="Z3317" s="197"/>
      <c r="AB3317" s="197"/>
      <c r="AD3317" s="197"/>
      <c r="AF3317" s="197"/>
      <c r="AH3317" s="197"/>
      <c r="AI3317" s="199"/>
      <c r="AK3317" s="234"/>
      <c r="AO3317" s="177"/>
      <c r="AP3317" s="201"/>
      <c r="AR3317" s="233"/>
    </row>
    <row r="3318" spans="4:44" s="181" customFormat="1">
      <c r="D3318" s="197"/>
      <c r="G3318" s="199"/>
      <c r="K3318" s="197"/>
      <c r="N3318" s="199"/>
      <c r="P3318" s="207"/>
      <c r="S3318" s="207"/>
      <c r="U3318" s="236"/>
      <c r="Z3318" s="197"/>
      <c r="AB3318" s="197"/>
      <c r="AD3318" s="197"/>
      <c r="AF3318" s="197"/>
      <c r="AH3318" s="197"/>
      <c r="AI3318" s="199"/>
      <c r="AK3318" s="234"/>
      <c r="AO3318" s="177"/>
      <c r="AP3318" s="201"/>
      <c r="AR3318" s="233"/>
    </row>
    <row r="3319" spans="4:44" s="181" customFormat="1">
      <c r="D3319" s="197"/>
      <c r="G3319" s="199"/>
      <c r="K3319" s="197"/>
      <c r="N3319" s="199"/>
      <c r="P3319" s="207"/>
      <c r="S3319" s="207"/>
      <c r="U3319" s="236"/>
      <c r="Z3319" s="197"/>
      <c r="AB3319" s="197"/>
      <c r="AD3319" s="197"/>
      <c r="AF3319" s="197"/>
      <c r="AH3319" s="197"/>
      <c r="AI3319" s="199"/>
      <c r="AK3319" s="234"/>
      <c r="AO3319" s="177"/>
      <c r="AP3319" s="201"/>
      <c r="AR3319" s="233"/>
    </row>
    <row r="3320" spans="4:44" s="181" customFormat="1">
      <c r="D3320" s="197"/>
      <c r="G3320" s="199"/>
      <c r="K3320" s="197"/>
      <c r="N3320" s="199"/>
      <c r="P3320" s="207"/>
      <c r="S3320" s="207"/>
      <c r="U3320" s="236"/>
      <c r="Z3320" s="197"/>
      <c r="AB3320" s="197"/>
      <c r="AD3320" s="197"/>
      <c r="AF3320" s="197"/>
      <c r="AH3320" s="197"/>
      <c r="AI3320" s="199"/>
      <c r="AK3320" s="234"/>
      <c r="AO3320" s="177"/>
      <c r="AP3320" s="201"/>
      <c r="AR3320" s="233"/>
    </row>
    <row r="3321" spans="4:44" s="181" customFormat="1">
      <c r="D3321" s="197"/>
      <c r="G3321" s="199"/>
      <c r="K3321" s="197"/>
      <c r="N3321" s="199"/>
      <c r="P3321" s="207"/>
      <c r="S3321" s="207"/>
      <c r="U3321" s="236"/>
      <c r="Z3321" s="197"/>
      <c r="AB3321" s="197"/>
      <c r="AD3321" s="197"/>
      <c r="AF3321" s="197"/>
      <c r="AH3321" s="197"/>
      <c r="AI3321" s="199"/>
      <c r="AK3321" s="234"/>
      <c r="AO3321" s="177"/>
      <c r="AP3321" s="201"/>
      <c r="AR3321" s="233"/>
    </row>
    <row r="3322" spans="4:44" s="181" customFormat="1">
      <c r="D3322" s="197"/>
      <c r="G3322" s="199"/>
      <c r="K3322" s="197"/>
      <c r="N3322" s="199"/>
      <c r="P3322" s="207"/>
      <c r="S3322" s="207"/>
      <c r="U3322" s="236"/>
      <c r="Z3322" s="197"/>
      <c r="AB3322" s="197"/>
      <c r="AD3322" s="197"/>
      <c r="AF3322" s="197"/>
      <c r="AH3322" s="197"/>
      <c r="AI3322" s="199"/>
      <c r="AK3322" s="234"/>
      <c r="AO3322" s="177"/>
      <c r="AP3322" s="201"/>
      <c r="AR3322" s="233"/>
    </row>
    <row r="3323" spans="4:44" s="181" customFormat="1">
      <c r="D3323" s="197"/>
      <c r="G3323" s="199"/>
      <c r="K3323" s="197"/>
      <c r="N3323" s="199"/>
      <c r="P3323" s="207"/>
      <c r="S3323" s="207"/>
      <c r="U3323" s="236"/>
      <c r="Z3323" s="197"/>
      <c r="AB3323" s="197"/>
      <c r="AD3323" s="197"/>
      <c r="AF3323" s="197"/>
      <c r="AH3323" s="197"/>
      <c r="AI3323" s="199"/>
      <c r="AK3323" s="234"/>
      <c r="AO3323" s="177"/>
      <c r="AP3323" s="201"/>
      <c r="AR3323" s="233"/>
    </row>
    <row r="3324" spans="4:44" s="181" customFormat="1">
      <c r="D3324" s="197"/>
      <c r="G3324" s="199"/>
      <c r="K3324" s="197"/>
      <c r="N3324" s="199"/>
      <c r="P3324" s="207"/>
      <c r="S3324" s="207"/>
      <c r="U3324" s="236"/>
      <c r="Z3324" s="197"/>
      <c r="AB3324" s="197"/>
      <c r="AD3324" s="197"/>
      <c r="AF3324" s="197"/>
      <c r="AH3324" s="197"/>
      <c r="AI3324" s="199"/>
      <c r="AK3324" s="234"/>
      <c r="AO3324" s="177"/>
      <c r="AP3324" s="201"/>
      <c r="AR3324" s="233"/>
    </row>
    <row r="3325" spans="4:44" s="181" customFormat="1">
      <c r="D3325" s="197"/>
      <c r="G3325" s="199"/>
      <c r="K3325" s="197"/>
      <c r="N3325" s="199"/>
      <c r="P3325" s="207"/>
      <c r="S3325" s="207"/>
      <c r="U3325" s="236"/>
      <c r="Z3325" s="197"/>
      <c r="AB3325" s="197"/>
      <c r="AD3325" s="197"/>
      <c r="AF3325" s="197"/>
      <c r="AH3325" s="197"/>
      <c r="AI3325" s="199"/>
      <c r="AK3325" s="234"/>
      <c r="AO3325" s="177"/>
      <c r="AP3325" s="201"/>
      <c r="AR3325" s="233"/>
    </row>
    <row r="3326" spans="4:44" s="181" customFormat="1">
      <c r="D3326" s="197"/>
      <c r="G3326" s="199"/>
      <c r="K3326" s="197"/>
      <c r="N3326" s="199"/>
      <c r="P3326" s="207"/>
      <c r="S3326" s="207"/>
      <c r="U3326" s="236"/>
      <c r="Z3326" s="197"/>
      <c r="AB3326" s="197"/>
      <c r="AD3326" s="197"/>
      <c r="AF3326" s="197"/>
      <c r="AH3326" s="197"/>
      <c r="AI3326" s="199"/>
      <c r="AK3326" s="234"/>
      <c r="AO3326" s="177"/>
      <c r="AP3326" s="201"/>
      <c r="AR3326" s="233"/>
    </row>
    <row r="3327" spans="4:44" s="181" customFormat="1">
      <c r="D3327" s="197"/>
      <c r="G3327" s="199"/>
      <c r="K3327" s="197"/>
      <c r="N3327" s="199"/>
      <c r="P3327" s="207"/>
      <c r="S3327" s="207"/>
      <c r="U3327" s="236"/>
      <c r="Z3327" s="197"/>
      <c r="AB3327" s="197"/>
      <c r="AD3327" s="197"/>
      <c r="AF3327" s="197"/>
      <c r="AH3327" s="197"/>
      <c r="AI3327" s="199"/>
      <c r="AK3327" s="234"/>
      <c r="AO3327" s="177"/>
      <c r="AP3327" s="201"/>
      <c r="AR3327" s="233"/>
    </row>
    <row r="3328" spans="4:44" s="181" customFormat="1">
      <c r="D3328" s="197"/>
      <c r="G3328" s="199"/>
      <c r="K3328" s="197"/>
      <c r="N3328" s="199"/>
      <c r="P3328" s="207"/>
      <c r="S3328" s="207"/>
      <c r="U3328" s="236"/>
      <c r="Z3328" s="197"/>
      <c r="AB3328" s="197"/>
      <c r="AD3328" s="197"/>
      <c r="AF3328" s="197"/>
      <c r="AH3328" s="197"/>
      <c r="AI3328" s="199"/>
      <c r="AK3328" s="234"/>
      <c r="AO3328" s="177"/>
      <c r="AP3328" s="201"/>
      <c r="AR3328" s="233"/>
    </row>
    <row r="3329" spans="4:44" s="181" customFormat="1">
      <c r="D3329" s="197"/>
      <c r="G3329" s="199"/>
      <c r="K3329" s="197"/>
      <c r="N3329" s="199"/>
      <c r="P3329" s="207"/>
      <c r="S3329" s="207"/>
      <c r="U3329" s="236"/>
      <c r="Z3329" s="197"/>
      <c r="AB3329" s="197"/>
      <c r="AD3329" s="197"/>
      <c r="AF3329" s="197"/>
      <c r="AH3329" s="197"/>
      <c r="AI3329" s="199"/>
      <c r="AK3329" s="234"/>
      <c r="AO3329" s="177"/>
      <c r="AP3329" s="201"/>
      <c r="AR3329" s="233"/>
    </row>
    <row r="3330" spans="4:44" s="181" customFormat="1">
      <c r="D3330" s="197"/>
      <c r="G3330" s="199"/>
      <c r="K3330" s="197"/>
      <c r="N3330" s="199"/>
      <c r="P3330" s="207"/>
      <c r="S3330" s="207"/>
      <c r="U3330" s="236"/>
      <c r="Z3330" s="197"/>
      <c r="AB3330" s="197"/>
      <c r="AD3330" s="197"/>
      <c r="AF3330" s="197"/>
      <c r="AH3330" s="197"/>
      <c r="AI3330" s="199"/>
      <c r="AK3330" s="234"/>
      <c r="AO3330" s="177"/>
      <c r="AP3330" s="201"/>
      <c r="AR3330" s="233"/>
    </row>
    <row r="3331" spans="4:44" s="181" customFormat="1">
      <c r="D3331" s="197"/>
      <c r="G3331" s="199"/>
      <c r="K3331" s="197"/>
      <c r="N3331" s="199"/>
      <c r="P3331" s="207"/>
      <c r="S3331" s="207"/>
      <c r="U3331" s="236"/>
      <c r="Z3331" s="197"/>
      <c r="AB3331" s="197"/>
      <c r="AD3331" s="197"/>
      <c r="AF3331" s="197"/>
      <c r="AH3331" s="197"/>
      <c r="AI3331" s="199"/>
      <c r="AK3331" s="234"/>
      <c r="AO3331" s="177"/>
      <c r="AP3331" s="201"/>
      <c r="AR3331" s="233"/>
    </row>
    <row r="3332" spans="4:44" s="181" customFormat="1">
      <c r="D3332" s="197"/>
      <c r="G3332" s="199"/>
      <c r="K3332" s="197"/>
      <c r="N3332" s="199"/>
      <c r="P3332" s="207"/>
      <c r="S3332" s="207"/>
      <c r="U3332" s="236"/>
      <c r="Z3332" s="197"/>
      <c r="AB3332" s="197"/>
      <c r="AD3332" s="197"/>
      <c r="AF3332" s="197"/>
      <c r="AH3332" s="197"/>
      <c r="AI3332" s="199"/>
      <c r="AK3332" s="234"/>
      <c r="AO3332" s="177"/>
      <c r="AP3332" s="201"/>
      <c r="AR3332" s="233"/>
    </row>
    <row r="3333" spans="4:44" s="181" customFormat="1">
      <c r="D3333" s="197"/>
      <c r="G3333" s="199"/>
      <c r="K3333" s="197"/>
      <c r="N3333" s="199"/>
      <c r="P3333" s="207"/>
      <c r="S3333" s="207"/>
      <c r="U3333" s="236"/>
      <c r="Z3333" s="197"/>
      <c r="AB3333" s="197"/>
      <c r="AD3333" s="197"/>
      <c r="AF3333" s="197"/>
      <c r="AH3333" s="197"/>
      <c r="AI3333" s="199"/>
      <c r="AK3333" s="234"/>
      <c r="AO3333" s="177"/>
      <c r="AP3333" s="201"/>
      <c r="AR3333" s="233"/>
    </row>
    <row r="3334" spans="4:44" s="181" customFormat="1">
      <c r="D3334" s="197"/>
      <c r="G3334" s="199"/>
      <c r="K3334" s="197"/>
      <c r="N3334" s="199"/>
      <c r="P3334" s="207"/>
      <c r="S3334" s="207"/>
      <c r="U3334" s="236"/>
      <c r="Z3334" s="197"/>
      <c r="AB3334" s="197"/>
      <c r="AD3334" s="197"/>
      <c r="AF3334" s="197"/>
      <c r="AH3334" s="197"/>
      <c r="AI3334" s="199"/>
      <c r="AK3334" s="234"/>
      <c r="AO3334" s="177"/>
      <c r="AP3334" s="201"/>
      <c r="AR3334" s="233"/>
    </row>
    <row r="3335" spans="4:44" s="181" customFormat="1">
      <c r="D3335" s="197"/>
      <c r="G3335" s="199"/>
      <c r="K3335" s="197"/>
      <c r="N3335" s="199"/>
      <c r="P3335" s="207"/>
      <c r="S3335" s="207"/>
      <c r="U3335" s="236"/>
      <c r="Z3335" s="197"/>
      <c r="AB3335" s="197"/>
      <c r="AD3335" s="197"/>
      <c r="AF3335" s="197"/>
      <c r="AH3335" s="197"/>
      <c r="AI3335" s="199"/>
      <c r="AK3335" s="234"/>
      <c r="AO3335" s="177"/>
      <c r="AP3335" s="201"/>
      <c r="AR3335" s="233"/>
    </row>
    <row r="3336" spans="4:44" s="181" customFormat="1">
      <c r="D3336" s="197"/>
      <c r="G3336" s="199"/>
      <c r="K3336" s="197"/>
      <c r="N3336" s="199"/>
      <c r="P3336" s="207"/>
      <c r="S3336" s="207"/>
      <c r="U3336" s="236"/>
      <c r="Z3336" s="197"/>
      <c r="AB3336" s="197"/>
      <c r="AD3336" s="197"/>
      <c r="AF3336" s="197"/>
      <c r="AH3336" s="197"/>
      <c r="AI3336" s="199"/>
      <c r="AK3336" s="234"/>
      <c r="AO3336" s="177"/>
      <c r="AP3336" s="201"/>
      <c r="AR3336" s="233"/>
    </row>
    <row r="3337" spans="4:44" s="181" customFormat="1">
      <c r="D3337" s="197"/>
      <c r="G3337" s="199"/>
      <c r="K3337" s="197"/>
      <c r="N3337" s="199"/>
      <c r="P3337" s="207"/>
      <c r="S3337" s="207"/>
      <c r="U3337" s="236"/>
      <c r="Z3337" s="197"/>
      <c r="AB3337" s="197"/>
      <c r="AD3337" s="197"/>
      <c r="AF3337" s="197"/>
      <c r="AH3337" s="197"/>
      <c r="AI3337" s="199"/>
      <c r="AK3337" s="234"/>
      <c r="AO3337" s="177"/>
      <c r="AP3337" s="201"/>
      <c r="AR3337" s="233"/>
    </row>
    <row r="3338" spans="4:44" s="181" customFormat="1">
      <c r="D3338" s="197"/>
      <c r="G3338" s="199"/>
      <c r="K3338" s="197"/>
      <c r="N3338" s="199"/>
      <c r="P3338" s="207"/>
      <c r="S3338" s="207"/>
      <c r="U3338" s="236"/>
      <c r="Z3338" s="197"/>
      <c r="AB3338" s="197"/>
      <c r="AD3338" s="197"/>
      <c r="AF3338" s="197"/>
      <c r="AH3338" s="197"/>
      <c r="AI3338" s="199"/>
      <c r="AK3338" s="234"/>
      <c r="AO3338" s="177"/>
      <c r="AP3338" s="201"/>
      <c r="AR3338" s="233"/>
    </row>
    <row r="3339" spans="4:44" s="181" customFormat="1">
      <c r="D3339" s="197"/>
      <c r="G3339" s="199"/>
      <c r="K3339" s="197"/>
      <c r="N3339" s="199"/>
      <c r="P3339" s="207"/>
      <c r="S3339" s="207"/>
      <c r="U3339" s="236"/>
      <c r="Z3339" s="197"/>
      <c r="AB3339" s="197"/>
      <c r="AD3339" s="197"/>
      <c r="AF3339" s="197"/>
      <c r="AH3339" s="197"/>
      <c r="AI3339" s="199"/>
      <c r="AK3339" s="234"/>
      <c r="AO3339" s="177"/>
      <c r="AP3339" s="201"/>
      <c r="AR3339" s="233"/>
    </row>
    <row r="3340" spans="4:44" s="181" customFormat="1">
      <c r="D3340" s="197"/>
      <c r="G3340" s="199"/>
      <c r="K3340" s="197"/>
      <c r="N3340" s="199"/>
      <c r="P3340" s="207"/>
      <c r="S3340" s="207"/>
      <c r="U3340" s="236"/>
      <c r="Z3340" s="197"/>
      <c r="AB3340" s="197"/>
      <c r="AD3340" s="197"/>
      <c r="AF3340" s="197"/>
      <c r="AH3340" s="197"/>
      <c r="AI3340" s="199"/>
      <c r="AK3340" s="234"/>
      <c r="AO3340" s="177"/>
      <c r="AP3340" s="201"/>
      <c r="AR3340" s="233"/>
    </row>
    <row r="3341" spans="4:44" s="181" customFormat="1">
      <c r="D3341" s="197"/>
      <c r="G3341" s="199"/>
      <c r="K3341" s="197"/>
      <c r="N3341" s="199"/>
      <c r="P3341" s="207"/>
      <c r="S3341" s="207"/>
      <c r="U3341" s="236"/>
      <c r="Z3341" s="197"/>
      <c r="AB3341" s="197"/>
      <c r="AD3341" s="197"/>
      <c r="AF3341" s="197"/>
      <c r="AH3341" s="197"/>
      <c r="AI3341" s="199"/>
      <c r="AK3341" s="234"/>
      <c r="AO3341" s="177"/>
      <c r="AP3341" s="201"/>
      <c r="AR3341" s="233"/>
    </row>
    <row r="3342" spans="4:44" s="181" customFormat="1">
      <c r="D3342" s="197"/>
      <c r="G3342" s="199"/>
      <c r="K3342" s="197"/>
      <c r="N3342" s="199"/>
      <c r="P3342" s="207"/>
      <c r="S3342" s="207"/>
      <c r="U3342" s="236"/>
      <c r="Z3342" s="197"/>
      <c r="AB3342" s="197"/>
      <c r="AD3342" s="197"/>
      <c r="AF3342" s="197"/>
      <c r="AH3342" s="197"/>
      <c r="AI3342" s="199"/>
      <c r="AK3342" s="234"/>
      <c r="AO3342" s="177"/>
      <c r="AP3342" s="201"/>
      <c r="AR3342" s="233"/>
    </row>
    <row r="3343" spans="4:44" s="181" customFormat="1">
      <c r="D3343" s="197"/>
      <c r="G3343" s="199"/>
      <c r="K3343" s="197"/>
      <c r="N3343" s="199"/>
      <c r="P3343" s="207"/>
      <c r="S3343" s="207"/>
      <c r="U3343" s="236"/>
      <c r="Z3343" s="197"/>
      <c r="AB3343" s="197"/>
      <c r="AD3343" s="197"/>
      <c r="AF3343" s="197"/>
      <c r="AH3343" s="197"/>
      <c r="AI3343" s="199"/>
      <c r="AK3343" s="234"/>
      <c r="AO3343" s="177"/>
      <c r="AP3343" s="201"/>
      <c r="AR3343" s="233"/>
    </row>
    <row r="3344" spans="4:44" s="181" customFormat="1">
      <c r="D3344" s="197"/>
      <c r="G3344" s="199"/>
      <c r="K3344" s="197"/>
      <c r="N3344" s="199"/>
      <c r="P3344" s="207"/>
      <c r="S3344" s="207"/>
      <c r="U3344" s="236"/>
      <c r="Z3344" s="197"/>
      <c r="AB3344" s="197"/>
      <c r="AD3344" s="197"/>
      <c r="AF3344" s="197"/>
      <c r="AH3344" s="197"/>
      <c r="AI3344" s="199"/>
      <c r="AK3344" s="234"/>
      <c r="AO3344" s="177"/>
      <c r="AP3344" s="201"/>
      <c r="AR3344" s="233"/>
    </row>
    <row r="3345" spans="4:44" s="181" customFormat="1">
      <c r="D3345" s="197"/>
      <c r="G3345" s="199"/>
      <c r="K3345" s="197"/>
      <c r="N3345" s="199"/>
      <c r="P3345" s="207"/>
      <c r="S3345" s="207"/>
      <c r="U3345" s="236"/>
      <c r="Z3345" s="197"/>
      <c r="AB3345" s="197"/>
      <c r="AD3345" s="197"/>
      <c r="AF3345" s="197"/>
      <c r="AH3345" s="197"/>
      <c r="AI3345" s="199"/>
      <c r="AK3345" s="234"/>
      <c r="AO3345" s="177"/>
      <c r="AP3345" s="201"/>
      <c r="AR3345" s="233"/>
    </row>
    <row r="3346" spans="4:44" s="181" customFormat="1">
      <c r="D3346" s="197"/>
      <c r="G3346" s="199"/>
      <c r="K3346" s="197"/>
      <c r="N3346" s="199"/>
      <c r="P3346" s="207"/>
      <c r="S3346" s="207"/>
      <c r="U3346" s="236"/>
      <c r="Z3346" s="197"/>
      <c r="AB3346" s="197"/>
      <c r="AD3346" s="197"/>
      <c r="AF3346" s="197"/>
      <c r="AH3346" s="197"/>
      <c r="AI3346" s="199"/>
      <c r="AK3346" s="234"/>
      <c r="AO3346" s="177"/>
      <c r="AP3346" s="201"/>
      <c r="AR3346" s="233"/>
    </row>
    <row r="3347" spans="4:44" s="181" customFormat="1">
      <c r="D3347" s="197"/>
      <c r="G3347" s="199"/>
      <c r="K3347" s="197"/>
      <c r="N3347" s="199"/>
      <c r="P3347" s="207"/>
      <c r="S3347" s="207"/>
      <c r="U3347" s="236"/>
      <c r="Z3347" s="197"/>
      <c r="AB3347" s="197"/>
      <c r="AD3347" s="197"/>
      <c r="AF3347" s="197"/>
      <c r="AH3347" s="197"/>
      <c r="AI3347" s="199"/>
      <c r="AK3347" s="234"/>
      <c r="AO3347" s="177"/>
      <c r="AP3347" s="201"/>
      <c r="AR3347" s="233"/>
    </row>
    <row r="3348" spans="4:44" s="181" customFormat="1">
      <c r="D3348" s="197"/>
      <c r="G3348" s="199"/>
      <c r="K3348" s="197"/>
      <c r="N3348" s="199"/>
      <c r="P3348" s="207"/>
      <c r="S3348" s="207"/>
      <c r="U3348" s="236"/>
      <c r="Z3348" s="197"/>
      <c r="AB3348" s="197"/>
      <c r="AD3348" s="197"/>
      <c r="AF3348" s="197"/>
      <c r="AH3348" s="197"/>
      <c r="AI3348" s="199"/>
      <c r="AK3348" s="234"/>
      <c r="AO3348" s="177"/>
      <c r="AP3348" s="201"/>
      <c r="AR3348" s="233"/>
    </row>
    <row r="3349" spans="4:44" s="181" customFormat="1">
      <c r="D3349" s="197"/>
      <c r="G3349" s="199"/>
      <c r="K3349" s="197"/>
      <c r="N3349" s="199"/>
      <c r="P3349" s="207"/>
      <c r="S3349" s="207"/>
      <c r="U3349" s="236"/>
      <c r="Z3349" s="197"/>
      <c r="AB3349" s="197"/>
      <c r="AD3349" s="197"/>
      <c r="AF3349" s="197"/>
      <c r="AH3349" s="197"/>
      <c r="AI3349" s="199"/>
      <c r="AK3349" s="234"/>
      <c r="AO3349" s="177"/>
      <c r="AP3349" s="201"/>
      <c r="AR3349" s="233"/>
    </row>
    <row r="3350" spans="4:44" s="181" customFormat="1">
      <c r="D3350" s="197"/>
      <c r="G3350" s="199"/>
      <c r="K3350" s="197"/>
      <c r="N3350" s="199"/>
      <c r="P3350" s="207"/>
      <c r="S3350" s="207"/>
      <c r="U3350" s="236"/>
      <c r="Z3350" s="197"/>
      <c r="AB3350" s="197"/>
      <c r="AD3350" s="197"/>
      <c r="AF3350" s="197"/>
      <c r="AH3350" s="197"/>
      <c r="AI3350" s="199"/>
      <c r="AK3350" s="234"/>
      <c r="AO3350" s="177"/>
      <c r="AP3350" s="201"/>
      <c r="AR3350" s="233"/>
    </row>
    <row r="3351" spans="4:44" s="181" customFormat="1">
      <c r="D3351" s="197"/>
      <c r="G3351" s="199"/>
      <c r="K3351" s="197"/>
      <c r="N3351" s="199"/>
      <c r="P3351" s="207"/>
      <c r="S3351" s="207"/>
      <c r="U3351" s="236"/>
      <c r="Z3351" s="197"/>
      <c r="AB3351" s="197"/>
      <c r="AD3351" s="197"/>
      <c r="AF3351" s="197"/>
      <c r="AH3351" s="197"/>
      <c r="AI3351" s="199"/>
      <c r="AK3351" s="234"/>
      <c r="AO3351" s="177"/>
      <c r="AP3351" s="201"/>
      <c r="AR3351" s="233"/>
    </row>
    <row r="3352" spans="4:44" s="181" customFormat="1">
      <c r="D3352" s="197"/>
      <c r="G3352" s="199"/>
      <c r="K3352" s="197"/>
      <c r="N3352" s="199"/>
      <c r="P3352" s="207"/>
      <c r="S3352" s="207"/>
      <c r="U3352" s="236"/>
      <c r="Z3352" s="197"/>
      <c r="AB3352" s="197"/>
      <c r="AD3352" s="197"/>
      <c r="AF3352" s="197"/>
      <c r="AH3352" s="197"/>
      <c r="AI3352" s="199"/>
      <c r="AK3352" s="234"/>
      <c r="AO3352" s="177"/>
      <c r="AP3352" s="201"/>
      <c r="AR3352" s="233"/>
    </row>
    <row r="3353" spans="4:44" s="181" customFormat="1">
      <c r="D3353" s="197"/>
      <c r="G3353" s="199"/>
      <c r="K3353" s="197"/>
      <c r="N3353" s="199"/>
      <c r="P3353" s="207"/>
      <c r="S3353" s="207"/>
      <c r="U3353" s="236"/>
      <c r="Z3353" s="197"/>
      <c r="AB3353" s="197"/>
      <c r="AD3353" s="197"/>
      <c r="AF3353" s="197"/>
      <c r="AH3353" s="197"/>
      <c r="AI3353" s="199"/>
      <c r="AK3353" s="234"/>
      <c r="AO3353" s="177"/>
      <c r="AP3353" s="201"/>
      <c r="AR3353" s="233"/>
    </row>
    <row r="3354" spans="4:44" s="181" customFormat="1">
      <c r="D3354" s="197"/>
      <c r="G3354" s="199"/>
      <c r="K3354" s="197"/>
      <c r="N3354" s="199"/>
      <c r="P3354" s="207"/>
      <c r="S3354" s="207"/>
      <c r="U3354" s="236"/>
      <c r="Z3354" s="197"/>
      <c r="AB3354" s="197"/>
      <c r="AD3354" s="197"/>
      <c r="AF3354" s="197"/>
      <c r="AH3354" s="197"/>
      <c r="AI3354" s="199"/>
      <c r="AK3354" s="234"/>
      <c r="AO3354" s="177"/>
      <c r="AP3354" s="201"/>
      <c r="AR3354" s="233"/>
    </row>
    <row r="3355" spans="4:44" s="181" customFormat="1">
      <c r="D3355" s="197"/>
      <c r="G3355" s="199"/>
      <c r="K3355" s="197"/>
      <c r="N3355" s="199"/>
      <c r="P3355" s="207"/>
      <c r="S3355" s="207"/>
      <c r="U3355" s="236"/>
      <c r="Z3355" s="197"/>
      <c r="AB3355" s="197"/>
      <c r="AD3355" s="197"/>
      <c r="AF3355" s="197"/>
      <c r="AH3355" s="197"/>
      <c r="AI3355" s="199"/>
      <c r="AK3355" s="234"/>
      <c r="AO3355" s="177"/>
      <c r="AP3355" s="201"/>
      <c r="AR3355" s="233"/>
    </row>
    <row r="3356" spans="4:44" s="181" customFormat="1">
      <c r="D3356" s="197"/>
      <c r="G3356" s="199"/>
      <c r="K3356" s="197"/>
      <c r="N3356" s="199"/>
      <c r="P3356" s="207"/>
      <c r="S3356" s="207"/>
      <c r="U3356" s="236"/>
      <c r="Z3356" s="197"/>
      <c r="AB3356" s="197"/>
      <c r="AD3356" s="197"/>
      <c r="AF3356" s="197"/>
      <c r="AH3356" s="197"/>
      <c r="AI3356" s="199"/>
      <c r="AK3356" s="234"/>
      <c r="AO3356" s="177"/>
      <c r="AP3356" s="201"/>
      <c r="AR3356" s="233"/>
    </row>
    <row r="3357" spans="4:44" s="181" customFormat="1">
      <c r="D3357" s="197"/>
      <c r="G3357" s="199"/>
      <c r="K3357" s="197"/>
      <c r="N3357" s="199"/>
      <c r="P3357" s="207"/>
      <c r="S3357" s="207"/>
      <c r="U3357" s="236"/>
      <c r="Z3357" s="197"/>
      <c r="AB3357" s="197"/>
      <c r="AD3357" s="197"/>
      <c r="AF3357" s="197"/>
      <c r="AH3357" s="197"/>
      <c r="AI3357" s="199"/>
      <c r="AK3357" s="234"/>
      <c r="AO3357" s="177"/>
      <c r="AP3357" s="201"/>
      <c r="AR3357" s="233"/>
    </row>
    <row r="3358" spans="4:44" s="181" customFormat="1">
      <c r="D3358" s="197"/>
      <c r="G3358" s="199"/>
      <c r="K3358" s="197"/>
      <c r="N3358" s="199"/>
      <c r="P3358" s="207"/>
      <c r="S3358" s="207"/>
      <c r="U3358" s="236"/>
      <c r="Z3358" s="197"/>
      <c r="AB3358" s="197"/>
      <c r="AD3358" s="197"/>
      <c r="AF3358" s="197"/>
      <c r="AH3358" s="197"/>
      <c r="AI3358" s="199"/>
      <c r="AK3358" s="234"/>
      <c r="AO3358" s="177"/>
      <c r="AP3358" s="201"/>
      <c r="AR3358" s="233"/>
    </row>
    <row r="3359" spans="4:44" s="181" customFormat="1">
      <c r="D3359" s="197"/>
      <c r="G3359" s="199"/>
      <c r="K3359" s="197"/>
      <c r="N3359" s="199"/>
      <c r="P3359" s="207"/>
      <c r="S3359" s="207"/>
      <c r="U3359" s="236"/>
      <c r="Z3359" s="197"/>
      <c r="AB3359" s="197"/>
      <c r="AD3359" s="197"/>
      <c r="AF3359" s="197"/>
      <c r="AH3359" s="197"/>
      <c r="AI3359" s="199"/>
      <c r="AK3359" s="234"/>
      <c r="AO3359" s="177"/>
      <c r="AP3359" s="201"/>
      <c r="AR3359" s="233"/>
    </row>
    <row r="3360" spans="4:44" s="181" customFormat="1">
      <c r="D3360" s="197"/>
      <c r="G3360" s="199"/>
      <c r="K3360" s="197"/>
      <c r="N3360" s="199"/>
      <c r="P3360" s="207"/>
      <c r="S3360" s="207"/>
      <c r="U3360" s="236"/>
      <c r="Z3360" s="197"/>
      <c r="AB3360" s="197"/>
      <c r="AD3360" s="197"/>
      <c r="AF3360" s="197"/>
      <c r="AH3360" s="197"/>
      <c r="AI3360" s="199"/>
      <c r="AK3360" s="234"/>
      <c r="AO3360" s="177"/>
      <c r="AP3360" s="201"/>
      <c r="AR3360" s="233"/>
    </row>
    <row r="3361" spans="4:44" s="181" customFormat="1">
      <c r="D3361" s="197"/>
      <c r="G3361" s="199"/>
      <c r="K3361" s="197"/>
      <c r="N3361" s="199"/>
      <c r="P3361" s="207"/>
      <c r="S3361" s="207"/>
      <c r="U3361" s="236"/>
      <c r="Z3361" s="197"/>
      <c r="AB3361" s="197"/>
      <c r="AD3361" s="197"/>
      <c r="AF3361" s="197"/>
      <c r="AH3361" s="197"/>
      <c r="AI3361" s="199"/>
      <c r="AK3361" s="234"/>
      <c r="AO3361" s="177"/>
      <c r="AP3361" s="201"/>
      <c r="AR3361" s="233"/>
    </row>
    <row r="3362" spans="4:44" s="181" customFormat="1">
      <c r="D3362" s="197"/>
      <c r="G3362" s="199"/>
      <c r="K3362" s="197"/>
      <c r="N3362" s="199"/>
      <c r="P3362" s="207"/>
      <c r="S3362" s="207"/>
      <c r="U3362" s="236"/>
      <c r="Z3362" s="197"/>
      <c r="AB3362" s="197"/>
      <c r="AD3362" s="197"/>
      <c r="AF3362" s="197"/>
      <c r="AH3362" s="197"/>
      <c r="AI3362" s="199"/>
      <c r="AK3362" s="234"/>
      <c r="AO3362" s="177"/>
      <c r="AP3362" s="201"/>
      <c r="AR3362" s="233"/>
    </row>
    <row r="3363" spans="4:44" s="181" customFormat="1">
      <c r="D3363" s="197"/>
      <c r="G3363" s="199"/>
      <c r="K3363" s="197"/>
      <c r="N3363" s="199"/>
      <c r="P3363" s="207"/>
      <c r="S3363" s="207"/>
      <c r="U3363" s="236"/>
      <c r="Z3363" s="197"/>
      <c r="AB3363" s="197"/>
      <c r="AD3363" s="197"/>
      <c r="AF3363" s="197"/>
      <c r="AH3363" s="197"/>
      <c r="AI3363" s="199"/>
      <c r="AK3363" s="234"/>
      <c r="AO3363" s="177"/>
      <c r="AP3363" s="201"/>
      <c r="AR3363" s="233"/>
    </row>
    <row r="3364" spans="4:44" s="181" customFormat="1">
      <c r="D3364" s="197"/>
      <c r="G3364" s="199"/>
      <c r="K3364" s="197"/>
      <c r="N3364" s="199"/>
      <c r="P3364" s="207"/>
      <c r="S3364" s="207"/>
      <c r="U3364" s="236"/>
      <c r="Z3364" s="197"/>
      <c r="AB3364" s="197"/>
      <c r="AD3364" s="197"/>
      <c r="AF3364" s="197"/>
      <c r="AH3364" s="197"/>
      <c r="AI3364" s="199"/>
      <c r="AK3364" s="234"/>
      <c r="AO3364" s="177"/>
      <c r="AP3364" s="201"/>
      <c r="AR3364" s="233"/>
    </row>
    <row r="3365" spans="4:44" s="181" customFormat="1">
      <c r="D3365" s="197"/>
      <c r="G3365" s="199"/>
      <c r="K3365" s="197"/>
      <c r="N3365" s="199"/>
      <c r="P3365" s="207"/>
      <c r="S3365" s="207"/>
      <c r="U3365" s="236"/>
      <c r="Z3365" s="197"/>
      <c r="AB3365" s="197"/>
      <c r="AD3365" s="197"/>
      <c r="AF3365" s="197"/>
      <c r="AH3365" s="197"/>
      <c r="AI3365" s="199"/>
      <c r="AK3365" s="234"/>
      <c r="AO3365" s="177"/>
      <c r="AP3365" s="201"/>
      <c r="AR3365" s="233"/>
    </row>
    <row r="3366" spans="4:44" s="181" customFormat="1">
      <c r="D3366" s="197"/>
      <c r="G3366" s="199"/>
      <c r="K3366" s="197"/>
      <c r="N3366" s="199"/>
      <c r="P3366" s="207"/>
      <c r="S3366" s="207"/>
      <c r="U3366" s="236"/>
      <c r="Z3366" s="197"/>
      <c r="AB3366" s="197"/>
      <c r="AD3366" s="197"/>
      <c r="AF3366" s="197"/>
      <c r="AH3366" s="197"/>
      <c r="AI3366" s="199"/>
      <c r="AK3366" s="234"/>
      <c r="AO3366" s="177"/>
      <c r="AP3366" s="201"/>
      <c r="AR3366" s="233"/>
    </row>
    <row r="3367" spans="4:44" s="181" customFormat="1">
      <c r="D3367" s="197"/>
      <c r="G3367" s="199"/>
      <c r="K3367" s="197"/>
      <c r="N3367" s="199"/>
      <c r="P3367" s="207"/>
      <c r="S3367" s="207"/>
      <c r="U3367" s="236"/>
      <c r="Z3367" s="197"/>
      <c r="AB3367" s="197"/>
      <c r="AD3367" s="197"/>
      <c r="AF3367" s="197"/>
      <c r="AH3367" s="197"/>
      <c r="AI3367" s="199"/>
      <c r="AK3367" s="234"/>
      <c r="AO3367" s="177"/>
      <c r="AP3367" s="201"/>
      <c r="AR3367" s="233"/>
    </row>
    <row r="3368" spans="4:44" s="181" customFormat="1">
      <c r="D3368" s="197"/>
      <c r="G3368" s="199"/>
      <c r="K3368" s="197"/>
      <c r="N3368" s="199"/>
      <c r="P3368" s="207"/>
      <c r="S3368" s="207"/>
      <c r="U3368" s="236"/>
      <c r="Z3368" s="197"/>
      <c r="AB3368" s="197"/>
      <c r="AD3368" s="197"/>
      <c r="AF3368" s="197"/>
      <c r="AH3368" s="197"/>
      <c r="AI3368" s="199"/>
      <c r="AK3368" s="234"/>
      <c r="AO3368" s="177"/>
      <c r="AP3368" s="201"/>
      <c r="AR3368" s="233"/>
    </row>
    <row r="3369" spans="4:44" s="181" customFormat="1">
      <c r="D3369" s="197"/>
      <c r="G3369" s="199"/>
      <c r="K3369" s="197"/>
      <c r="N3369" s="199"/>
      <c r="P3369" s="207"/>
      <c r="S3369" s="207"/>
      <c r="U3369" s="236"/>
      <c r="Z3369" s="197"/>
      <c r="AB3369" s="197"/>
      <c r="AD3369" s="197"/>
      <c r="AF3369" s="197"/>
      <c r="AH3369" s="197"/>
      <c r="AI3369" s="199"/>
      <c r="AK3369" s="234"/>
      <c r="AO3369" s="177"/>
      <c r="AP3369" s="201"/>
      <c r="AR3369" s="233"/>
    </row>
    <row r="3370" spans="4:44" s="181" customFormat="1">
      <c r="D3370" s="197"/>
      <c r="G3370" s="199"/>
      <c r="K3370" s="197"/>
      <c r="N3370" s="199"/>
      <c r="P3370" s="207"/>
      <c r="S3370" s="207"/>
      <c r="U3370" s="236"/>
      <c r="Z3370" s="197"/>
      <c r="AB3370" s="197"/>
      <c r="AD3370" s="197"/>
      <c r="AF3370" s="197"/>
      <c r="AH3370" s="197"/>
      <c r="AI3370" s="199"/>
      <c r="AK3370" s="234"/>
      <c r="AO3370" s="177"/>
      <c r="AP3370" s="201"/>
      <c r="AR3370" s="233"/>
    </row>
    <row r="3371" spans="4:44" s="181" customFormat="1">
      <c r="D3371" s="197"/>
      <c r="G3371" s="199"/>
      <c r="K3371" s="197"/>
      <c r="N3371" s="199"/>
      <c r="P3371" s="207"/>
      <c r="S3371" s="207"/>
      <c r="U3371" s="236"/>
      <c r="Z3371" s="197"/>
      <c r="AB3371" s="197"/>
      <c r="AD3371" s="197"/>
      <c r="AF3371" s="197"/>
      <c r="AH3371" s="197"/>
      <c r="AI3371" s="199"/>
      <c r="AK3371" s="234"/>
      <c r="AO3371" s="177"/>
      <c r="AP3371" s="201"/>
      <c r="AR3371" s="233"/>
    </row>
    <row r="3372" spans="4:44" s="181" customFormat="1">
      <c r="D3372" s="197"/>
      <c r="G3372" s="199"/>
      <c r="K3372" s="197"/>
      <c r="N3372" s="199"/>
      <c r="P3372" s="207"/>
      <c r="S3372" s="207"/>
      <c r="U3372" s="236"/>
      <c r="Z3372" s="197"/>
      <c r="AB3372" s="197"/>
      <c r="AD3372" s="197"/>
      <c r="AF3372" s="197"/>
      <c r="AH3372" s="197"/>
      <c r="AI3372" s="199"/>
      <c r="AK3372" s="234"/>
      <c r="AO3372" s="177"/>
      <c r="AP3372" s="201"/>
      <c r="AR3372" s="233"/>
    </row>
    <row r="3373" spans="4:44" s="181" customFormat="1">
      <c r="D3373" s="197"/>
      <c r="G3373" s="199"/>
      <c r="K3373" s="197"/>
      <c r="N3373" s="199"/>
      <c r="P3373" s="207"/>
      <c r="S3373" s="207"/>
      <c r="U3373" s="236"/>
      <c r="Z3373" s="197"/>
      <c r="AB3373" s="197"/>
      <c r="AD3373" s="197"/>
      <c r="AF3373" s="197"/>
      <c r="AH3373" s="197"/>
      <c r="AI3373" s="199"/>
      <c r="AK3373" s="234"/>
      <c r="AO3373" s="177"/>
      <c r="AP3373" s="201"/>
      <c r="AR3373" s="233"/>
    </row>
    <row r="3374" spans="4:44" s="181" customFormat="1">
      <c r="D3374" s="197"/>
      <c r="G3374" s="199"/>
      <c r="K3374" s="197"/>
      <c r="N3374" s="199"/>
      <c r="P3374" s="207"/>
      <c r="S3374" s="207"/>
      <c r="U3374" s="236"/>
      <c r="Z3374" s="197"/>
      <c r="AB3374" s="197"/>
      <c r="AD3374" s="197"/>
      <c r="AF3374" s="197"/>
      <c r="AH3374" s="197"/>
      <c r="AI3374" s="199"/>
      <c r="AK3374" s="234"/>
      <c r="AO3374" s="177"/>
      <c r="AP3374" s="201"/>
      <c r="AR3374" s="233"/>
    </row>
    <row r="3375" spans="4:44" s="181" customFormat="1">
      <c r="D3375" s="197"/>
      <c r="G3375" s="199"/>
      <c r="K3375" s="197"/>
      <c r="N3375" s="199"/>
      <c r="P3375" s="207"/>
      <c r="S3375" s="207"/>
      <c r="U3375" s="236"/>
      <c r="Z3375" s="197"/>
      <c r="AB3375" s="197"/>
      <c r="AD3375" s="197"/>
      <c r="AF3375" s="197"/>
      <c r="AH3375" s="197"/>
      <c r="AI3375" s="199"/>
      <c r="AK3375" s="234"/>
      <c r="AO3375" s="177"/>
      <c r="AP3375" s="201"/>
      <c r="AR3375" s="233"/>
    </row>
    <row r="3376" spans="4:44" s="181" customFormat="1">
      <c r="D3376" s="197"/>
      <c r="G3376" s="199"/>
      <c r="K3376" s="197"/>
      <c r="N3376" s="199"/>
      <c r="P3376" s="207"/>
      <c r="S3376" s="207"/>
      <c r="U3376" s="236"/>
      <c r="Z3376" s="197"/>
      <c r="AB3376" s="197"/>
      <c r="AD3376" s="197"/>
      <c r="AF3376" s="197"/>
      <c r="AH3376" s="197"/>
      <c r="AI3376" s="199"/>
      <c r="AK3376" s="234"/>
      <c r="AO3376" s="177"/>
      <c r="AP3376" s="201"/>
      <c r="AR3376" s="233"/>
    </row>
    <row r="3377" spans="4:44" s="181" customFormat="1">
      <c r="D3377" s="197"/>
      <c r="G3377" s="199"/>
      <c r="K3377" s="197"/>
      <c r="N3377" s="199"/>
      <c r="P3377" s="207"/>
      <c r="S3377" s="207"/>
      <c r="U3377" s="236"/>
      <c r="Z3377" s="197"/>
      <c r="AB3377" s="197"/>
      <c r="AD3377" s="197"/>
      <c r="AF3377" s="197"/>
      <c r="AH3377" s="197"/>
      <c r="AI3377" s="199"/>
      <c r="AK3377" s="234"/>
      <c r="AO3377" s="177"/>
      <c r="AP3377" s="201"/>
      <c r="AR3377" s="233"/>
    </row>
    <row r="3378" spans="4:44" s="181" customFormat="1">
      <c r="D3378" s="197"/>
      <c r="G3378" s="199"/>
      <c r="K3378" s="197"/>
      <c r="N3378" s="199"/>
      <c r="P3378" s="207"/>
      <c r="S3378" s="207"/>
      <c r="U3378" s="236"/>
      <c r="Z3378" s="197"/>
      <c r="AB3378" s="197"/>
      <c r="AD3378" s="197"/>
      <c r="AF3378" s="197"/>
      <c r="AH3378" s="197"/>
      <c r="AI3378" s="199"/>
      <c r="AK3378" s="234"/>
      <c r="AO3378" s="177"/>
      <c r="AP3378" s="201"/>
      <c r="AR3378" s="233"/>
    </row>
    <row r="3379" spans="4:44" s="181" customFormat="1">
      <c r="D3379" s="197"/>
      <c r="G3379" s="199"/>
      <c r="K3379" s="197"/>
      <c r="N3379" s="199"/>
      <c r="P3379" s="207"/>
      <c r="S3379" s="207"/>
      <c r="U3379" s="236"/>
      <c r="Z3379" s="197"/>
      <c r="AB3379" s="197"/>
      <c r="AD3379" s="197"/>
      <c r="AF3379" s="197"/>
      <c r="AH3379" s="197"/>
      <c r="AI3379" s="199"/>
      <c r="AK3379" s="234"/>
      <c r="AO3379" s="177"/>
      <c r="AP3379" s="201"/>
      <c r="AR3379" s="233"/>
    </row>
    <row r="3380" spans="4:44" s="181" customFormat="1">
      <c r="D3380" s="197"/>
      <c r="G3380" s="199"/>
      <c r="K3380" s="197"/>
      <c r="N3380" s="199"/>
      <c r="P3380" s="207"/>
      <c r="S3380" s="207"/>
      <c r="U3380" s="236"/>
      <c r="Z3380" s="197"/>
      <c r="AB3380" s="197"/>
      <c r="AD3380" s="197"/>
      <c r="AF3380" s="197"/>
      <c r="AH3380" s="197"/>
      <c r="AI3380" s="199"/>
      <c r="AK3380" s="234"/>
      <c r="AO3380" s="177"/>
      <c r="AP3380" s="201"/>
      <c r="AR3380" s="233"/>
    </row>
    <row r="3381" spans="4:44" s="181" customFormat="1">
      <c r="D3381" s="197"/>
      <c r="G3381" s="199"/>
      <c r="K3381" s="197"/>
      <c r="N3381" s="199"/>
      <c r="P3381" s="207"/>
      <c r="S3381" s="207"/>
      <c r="U3381" s="236"/>
      <c r="Z3381" s="197"/>
      <c r="AB3381" s="197"/>
      <c r="AD3381" s="197"/>
      <c r="AF3381" s="197"/>
      <c r="AH3381" s="197"/>
      <c r="AI3381" s="199"/>
      <c r="AK3381" s="234"/>
      <c r="AO3381" s="177"/>
      <c r="AP3381" s="201"/>
      <c r="AR3381" s="233"/>
    </row>
    <row r="3382" spans="4:44" s="181" customFormat="1">
      <c r="D3382" s="197"/>
      <c r="G3382" s="199"/>
      <c r="K3382" s="197"/>
      <c r="N3382" s="199"/>
      <c r="P3382" s="207"/>
      <c r="S3382" s="207"/>
      <c r="U3382" s="236"/>
      <c r="Z3382" s="197"/>
      <c r="AB3382" s="197"/>
      <c r="AD3382" s="197"/>
      <c r="AF3382" s="197"/>
      <c r="AH3382" s="197"/>
      <c r="AI3382" s="199"/>
      <c r="AK3382" s="234"/>
      <c r="AO3382" s="177"/>
      <c r="AP3382" s="201"/>
      <c r="AR3382" s="233"/>
    </row>
    <row r="3383" spans="4:44" s="181" customFormat="1">
      <c r="D3383" s="197"/>
      <c r="G3383" s="199"/>
      <c r="K3383" s="197"/>
      <c r="N3383" s="199"/>
      <c r="P3383" s="207"/>
      <c r="S3383" s="207"/>
      <c r="U3383" s="236"/>
      <c r="Z3383" s="197"/>
      <c r="AB3383" s="197"/>
      <c r="AD3383" s="197"/>
      <c r="AF3383" s="197"/>
      <c r="AH3383" s="197"/>
      <c r="AI3383" s="199"/>
      <c r="AK3383" s="234"/>
      <c r="AO3383" s="177"/>
      <c r="AP3383" s="201"/>
      <c r="AR3383" s="233"/>
    </row>
    <row r="3384" spans="4:44" s="181" customFormat="1">
      <c r="D3384" s="197"/>
      <c r="G3384" s="199"/>
      <c r="K3384" s="197"/>
      <c r="N3384" s="199"/>
      <c r="P3384" s="207"/>
      <c r="S3384" s="207"/>
      <c r="U3384" s="236"/>
      <c r="Z3384" s="197"/>
      <c r="AB3384" s="197"/>
      <c r="AD3384" s="197"/>
      <c r="AF3384" s="197"/>
      <c r="AH3384" s="197"/>
      <c r="AI3384" s="199"/>
      <c r="AK3384" s="234"/>
      <c r="AO3384" s="177"/>
      <c r="AP3384" s="201"/>
      <c r="AR3384" s="233"/>
    </row>
    <row r="3385" spans="4:44" s="181" customFormat="1">
      <c r="D3385" s="197"/>
      <c r="G3385" s="199"/>
      <c r="K3385" s="197"/>
      <c r="N3385" s="199"/>
      <c r="P3385" s="207"/>
      <c r="S3385" s="207"/>
      <c r="U3385" s="236"/>
      <c r="Z3385" s="197"/>
      <c r="AB3385" s="197"/>
      <c r="AD3385" s="197"/>
      <c r="AF3385" s="197"/>
      <c r="AH3385" s="197"/>
      <c r="AI3385" s="199"/>
      <c r="AK3385" s="234"/>
      <c r="AO3385" s="177"/>
      <c r="AP3385" s="201"/>
      <c r="AR3385" s="233"/>
    </row>
    <row r="3386" spans="4:44" s="181" customFormat="1">
      <c r="D3386" s="197"/>
      <c r="G3386" s="199"/>
      <c r="K3386" s="197"/>
      <c r="N3386" s="199"/>
      <c r="P3386" s="207"/>
      <c r="S3386" s="207"/>
      <c r="U3386" s="236"/>
      <c r="Z3386" s="197"/>
      <c r="AB3386" s="197"/>
      <c r="AD3386" s="197"/>
      <c r="AF3386" s="197"/>
      <c r="AH3386" s="197"/>
      <c r="AI3386" s="199"/>
      <c r="AK3386" s="234"/>
      <c r="AO3386" s="177"/>
      <c r="AP3386" s="201"/>
      <c r="AR3386" s="233"/>
    </row>
    <row r="3387" spans="4:44" s="181" customFormat="1">
      <c r="D3387" s="197"/>
      <c r="G3387" s="199"/>
      <c r="K3387" s="197"/>
      <c r="N3387" s="199"/>
      <c r="P3387" s="207"/>
      <c r="S3387" s="207"/>
      <c r="U3387" s="236"/>
      <c r="Z3387" s="197"/>
      <c r="AB3387" s="197"/>
      <c r="AD3387" s="197"/>
      <c r="AF3387" s="197"/>
      <c r="AH3387" s="197"/>
      <c r="AI3387" s="199"/>
      <c r="AK3387" s="234"/>
      <c r="AO3387" s="177"/>
      <c r="AP3387" s="201"/>
      <c r="AR3387" s="233"/>
    </row>
    <row r="3388" spans="4:44" s="181" customFormat="1">
      <c r="D3388" s="197"/>
      <c r="G3388" s="199"/>
      <c r="K3388" s="197"/>
      <c r="N3388" s="199"/>
      <c r="P3388" s="207"/>
      <c r="S3388" s="207"/>
      <c r="U3388" s="236"/>
      <c r="Z3388" s="197"/>
      <c r="AB3388" s="197"/>
      <c r="AD3388" s="197"/>
      <c r="AF3388" s="197"/>
      <c r="AH3388" s="197"/>
      <c r="AI3388" s="199"/>
      <c r="AK3388" s="234"/>
      <c r="AO3388" s="177"/>
      <c r="AP3388" s="201"/>
      <c r="AR3388" s="233"/>
    </row>
    <row r="3389" spans="4:44" s="181" customFormat="1">
      <c r="D3389" s="197"/>
      <c r="G3389" s="199"/>
      <c r="K3389" s="197"/>
      <c r="N3389" s="199"/>
      <c r="P3389" s="207"/>
      <c r="S3389" s="207"/>
      <c r="U3389" s="236"/>
      <c r="Z3389" s="197"/>
      <c r="AB3389" s="197"/>
      <c r="AD3389" s="197"/>
      <c r="AF3389" s="197"/>
      <c r="AH3389" s="197"/>
      <c r="AI3389" s="199"/>
      <c r="AK3389" s="234"/>
      <c r="AO3389" s="177"/>
      <c r="AP3389" s="201"/>
      <c r="AR3389" s="233"/>
    </row>
    <row r="3390" spans="4:44" s="181" customFormat="1">
      <c r="D3390" s="197"/>
      <c r="G3390" s="199"/>
      <c r="K3390" s="197"/>
      <c r="N3390" s="199"/>
      <c r="P3390" s="207"/>
      <c r="S3390" s="207"/>
      <c r="U3390" s="236"/>
      <c r="Z3390" s="197"/>
      <c r="AB3390" s="197"/>
      <c r="AD3390" s="197"/>
      <c r="AF3390" s="197"/>
      <c r="AH3390" s="197"/>
      <c r="AI3390" s="199"/>
      <c r="AK3390" s="234"/>
      <c r="AO3390" s="177"/>
      <c r="AP3390" s="201"/>
      <c r="AR3390" s="233"/>
    </row>
    <row r="3391" spans="4:44" s="181" customFormat="1">
      <c r="D3391" s="197"/>
      <c r="G3391" s="199"/>
      <c r="K3391" s="197"/>
      <c r="N3391" s="199"/>
      <c r="P3391" s="207"/>
      <c r="S3391" s="207"/>
      <c r="U3391" s="236"/>
      <c r="Z3391" s="197"/>
      <c r="AB3391" s="197"/>
      <c r="AD3391" s="197"/>
      <c r="AF3391" s="197"/>
      <c r="AH3391" s="197"/>
      <c r="AI3391" s="199"/>
      <c r="AK3391" s="234"/>
      <c r="AO3391" s="177"/>
      <c r="AP3391" s="201"/>
      <c r="AR3391" s="233"/>
    </row>
    <row r="3392" spans="4:44" s="181" customFormat="1">
      <c r="D3392" s="197"/>
      <c r="G3392" s="199"/>
      <c r="K3392" s="197"/>
      <c r="N3392" s="199"/>
      <c r="P3392" s="207"/>
      <c r="S3392" s="207"/>
      <c r="U3392" s="236"/>
      <c r="Z3392" s="197"/>
      <c r="AB3392" s="197"/>
      <c r="AD3392" s="197"/>
      <c r="AF3392" s="197"/>
      <c r="AH3392" s="197"/>
      <c r="AI3392" s="199"/>
      <c r="AK3392" s="234"/>
      <c r="AO3392" s="177"/>
      <c r="AP3392" s="201"/>
      <c r="AR3392" s="233"/>
    </row>
    <row r="3393" spans="4:44" s="181" customFormat="1">
      <c r="D3393" s="197"/>
      <c r="G3393" s="199"/>
      <c r="K3393" s="197"/>
      <c r="N3393" s="199"/>
      <c r="P3393" s="207"/>
      <c r="S3393" s="207"/>
      <c r="U3393" s="236"/>
      <c r="Z3393" s="197"/>
      <c r="AB3393" s="197"/>
      <c r="AD3393" s="197"/>
      <c r="AF3393" s="197"/>
      <c r="AH3393" s="197"/>
      <c r="AI3393" s="199"/>
      <c r="AK3393" s="234"/>
      <c r="AO3393" s="177"/>
      <c r="AP3393" s="201"/>
      <c r="AR3393" s="233"/>
    </row>
    <row r="3394" spans="4:44" s="181" customFormat="1">
      <c r="D3394" s="197"/>
      <c r="G3394" s="199"/>
      <c r="K3394" s="197"/>
      <c r="N3394" s="199"/>
      <c r="P3394" s="207"/>
      <c r="S3394" s="207"/>
      <c r="U3394" s="236"/>
      <c r="Z3394" s="197"/>
      <c r="AB3394" s="197"/>
      <c r="AD3394" s="197"/>
      <c r="AF3394" s="197"/>
      <c r="AH3394" s="197"/>
      <c r="AI3394" s="199"/>
      <c r="AK3394" s="234"/>
      <c r="AO3394" s="177"/>
      <c r="AP3394" s="201"/>
      <c r="AR3394" s="233"/>
    </row>
    <row r="3395" spans="4:44" s="181" customFormat="1">
      <c r="D3395" s="197"/>
      <c r="G3395" s="199"/>
      <c r="K3395" s="197"/>
      <c r="N3395" s="199"/>
      <c r="P3395" s="207"/>
      <c r="S3395" s="207"/>
      <c r="U3395" s="236"/>
      <c r="Z3395" s="197"/>
      <c r="AB3395" s="197"/>
      <c r="AD3395" s="197"/>
      <c r="AF3395" s="197"/>
      <c r="AH3395" s="197"/>
      <c r="AI3395" s="199"/>
      <c r="AK3395" s="234"/>
      <c r="AO3395" s="177"/>
      <c r="AP3395" s="201"/>
      <c r="AR3395" s="233"/>
    </row>
    <row r="3396" spans="4:44" s="181" customFormat="1">
      <c r="D3396" s="197"/>
      <c r="G3396" s="199"/>
      <c r="K3396" s="197"/>
      <c r="N3396" s="199"/>
      <c r="P3396" s="207"/>
      <c r="S3396" s="207"/>
      <c r="U3396" s="236"/>
      <c r="Z3396" s="197"/>
      <c r="AB3396" s="197"/>
      <c r="AD3396" s="197"/>
      <c r="AF3396" s="197"/>
      <c r="AH3396" s="197"/>
      <c r="AI3396" s="199"/>
      <c r="AK3396" s="234"/>
      <c r="AO3396" s="177"/>
      <c r="AP3396" s="201"/>
      <c r="AR3396" s="233"/>
    </row>
    <row r="3397" spans="4:44" s="181" customFormat="1">
      <c r="D3397" s="197"/>
      <c r="G3397" s="199"/>
      <c r="K3397" s="197"/>
      <c r="N3397" s="199"/>
      <c r="P3397" s="207"/>
      <c r="S3397" s="207"/>
      <c r="U3397" s="236"/>
      <c r="Z3397" s="197"/>
      <c r="AB3397" s="197"/>
      <c r="AD3397" s="197"/>
      <c r="AF3397" s="197"/>
      <c r="AH3397" s="197"/>
      <c r="AI3397" s="199"/>
      <c r="AK3397" s="234"/>
      <c r="AO3397" s="177"/>
      <c r="AP3397" s="201"/>
      <c r="AR3397" s="233"/>
    </row>
    <row r="3398" spans="4:44" s="181" customFormat="1">
      <c r="D3398" s="197"/>
      <c r="G3398" s="199"/>
      <c r="K3398" s="197"/>
      <c r="N3398" s="199"/>
      <c r="P3398" s="207"/>
      <c r="S3398" s="207"/>
      <c r="U3398" s="236"/>
      <c r="Z3398" s="197"/>
      <c r="AB3398" s="197"/>
      <c r="AD3398" s="197"/>
      <c r="AF3398" s="197"/>
      <c r="AH3398" s="197"/>
      <c r="AI3398" s="199"/>
      <c r="AK3398" s="234"/>
      <c r="AO3398" s="177"/>
      <c r="AP3398" s="201"/>
      <c r="AR3398" s="233"/>
    </row>
    <row r="3399" spans="4:44" s="181" customFormat="1">
      <c r="D3399" s="197"/>
      <c r="G3399" s="199"/>
      <c r="K3399" s="197"/>
      <c r="N3399" s="199"/>
      <c r="P3399" s="207"/>
      <c r="S3399" s="207"/>
      <c r="U3399" s="236"/>
      <c r="Z3399" s="197"/>
      <c r="AB3399" s="197"/>
      <c r="AD3399" s="197"/>
      <c r="AF3399" s="197"/>
      <c r="AH3399" s="197"/>
      <c r="AI3399" s="199"/>
      <c r="AK3399" s="234"/>
      <c r="AO3399" s="177"/>
      <c r="AP3399" s="201"/>
      <c r="AR3399" s="233"/>
    </row>
    <row r="3400" spans="4:44" s="181" customFormat="1">
      <c r="D3400" s="197"/>
      <c r="G3400" s="199"/>
      <c r="K3400" s="197"/>
      <c r="N3400" s="199"/>
      <c r="P3400" s="207"/>
      <c r="S3400" s="207"/>
      <c r="U3400" s="236"/>
      <c r="Z3400" s="197"/>
      <c r="AB3400" s="197"/>
      <c r="AD3400" s="197"/>
      <c r="AF3400" s="197"/>
      <c r="AH3400" s="197"/>
      <c r="AI3400" s="199"/>
      <c r="AK3400" s="234"/>
      <c r="AO3400" s="177"/>
      <c r="AP3400" s="201"/>
      <c r="AR3400" s="233"/>
    </row>
    <row r="3401" spans="4:44" s="181" customFormat="1">
      <c r="D3401" s="197"/>
      <c r="G3401" s="199"/>
      <c r="K3401" s="197"/>
      <c r="N3401" s="199"/>
      <c r="P3401" s="207"/>
      <c r="S3401" s="207"/>
      <c r="U3401" s="236"/>
      <c r="Z3401" s="197"/>
      <c r="AB3401" s="197"/>
      <c r="AD3401" s="197"/>
      <c r="AF3401" s="197"/>
      <c r="AH3401" s="197"/>
      <c r="AI3401" s="199"/>
      <c r="AK3401" s="234"/>
      <c r="AO3401" s="177"/>
      <c r="AP3401" s="201"/>
      <c r="AR3401" s="233"/>
    </row>
    <row r="3402" spans="4:44" s="181" customFormat="1">
      <c r="D3402" s="197"/>
      <c r="G3402" s="199"/>
      <c r="K3402" s="197"/>
      <c r="N3402" s="199"/>
      <c r="P3402" s="207"/>
      <c r="S3402" s="207"/>
      <c r="U3402" s="236"/>
      <c r="Z3402" s="197"/>
      <c r="AB3402" s="197"/>
      <c r="AD3402" s="197"/>
      <c r="AF3402" s="197"/>
      <c r="AH3402" s="197"/>
      <c r="AI3402" s="199"/>
      <c r="AK3402" s="234"/>
      <c r="AO3402" s="177"/>
      <c r="AP3402" s="201"/>
      <c r="AR3402" s="233"/>
    </row>
    <row r="3403" spans="4:44" s="181" customFormat="1">
      <c r="D3403" s="197"/>
      <c r="G3403" s="199"/>
      <c r="K3403" s="197"/>
      <c r="N3403" s="199"/>
      <c r="P3403" s="207"/>
      <c r="S3403" s="207"/>
      <c r="U3403" s="236"/>
      <c r="Z3403" s="197"/>
      <c r="AB3403" s="197"/>
      <c r="AD3403" s="197"/>
      <c r="AF3403" s="197"/>
      <c r="AH3403" s="197"/>
      <c r="AI3403" s="199"/>
      <c r="AK3403" s="234"/>
      <c r="AO3403" s="177"/>
      <c r="AP3403" s="201"/>
      <c r="AR3403" s="233"/>
    </row>
    <row r="3404" spans="4:44" s="181" customFormat="1">
      <c r="D3404" s="197"/>
      <c r="G3404" s="199"/>
      <c r="K3404" s="197"/>
      <c r="N3404" s="199"/>
      <c r="P3404" s="207"/>
      <c r="S3404" s="207"/>
      <c r="U3404" s="236"/>
      <c r="Z3404" s="197"/>
      <c r="AB3404" s="197"/>
      <c r="AD3404" s="197"/>
      <c r="AF3404" s="197"/>
      <c r="AH3404" s="197"/>
      <c r="AI3404" s="199"/>
      <c r="AK3404" s="234"/>
      <c r="AO3404" s="177"/>
      <c r="AP3404" s="201"/>
      <c r="AR3404" s="233"/>
    </row>
    <row r="3405" spans="4:44" s="181" customFormat="1">
      <c r="D3405" s="197"/>
      <c r="G3405" s="199"/>
      <c r="K3405" s="197"/>
      <c r="N3405" s="199"/>
      <c r="P3405" s="207"/>
      <c r="S3405" s="207"/>
      <c r="U3405" s="236"/>
      <c r="Z3405" s="197"/>
      <c r="AB3405" s="197"/>
      <c r="AD3405" s="197"/>
      <c r="AF3405" s="197"/>
      <c r="AH3405" s="197"/>
      <c r="AI3405" s="199"/>
      <c r="AK3405" s="234"/>
      <c r="AO3405" s="177"/>
      <c r="AP3405" s="201"/>
      <c r="AR3405" s="233"/>
    </row>
    <row r="3406" spans="4:44" s="181" customFormat="1">
      <c r="D3406" s="197"/>
      <c r="G3406" s="199"/>
      <c r="K3406" s="197"/>
      <c r="N3406" s="199"/>
      <c r="P3406" s="207"/>
      <c r="S3406" s="207"/>
      <c r="U3406" s="236"/>
      <c r="Z3406" s="197"/>
      <c r="AB3406" s="197"/>
      <c r="AD3406" s="197"/>
      <c r="AF3406" s="197"/>
      <c r="AH3406" s="197"/>
      <c r="AI3406" s="199"/>
      <c r="AK3406" s="234"/>
      <c r="AO3406" s="177"/>
      <c r="AP3406" s="201"/>
      <c r="AR3406" s="233"/>
    </row>
    <row r="3407" spans="4:44" s="181" customFormat="1">
      <c r="D3407" s="197"/>
      <c r="G3407" s="199"/>
      <c r="K3407" s="197"/>
      <c r="N3407" s="199"/>
      <c r="P3407" s="207"/>
      <c r="S3407" s="207"/>
      <c r="U3407" s="236"/>
      <c r="Z3407" s="197"/>
      <c r="AB3407" s="197"/>
      <c r="AD3407" s="197"/>
      <c r="AF3407" s="197"/>
      <c r="AH3407" s="197"/>
      <c r="AI3407" s="199"/>
      <c r="AK3407" s="234"/>
      <c r="AO3407" s="177"/>
      <c r="AP3407" s="201"/>
      <c r="AR3407" s="233"/>
    </row>
    <row r="3408" spans="4:44" s="181" customFormat="1">
      <c r="D3408" s="197"/>
      <c r="G3408" s="199"/>
      <c r="K3408" s="197"/>
      <c r="N3408" s="199"/>
      <c r="P3408" s="207"/>
      <c r="S3408" s="207"/>
      <c r="U3408" s="236"/>
      <c r="Z3408" s="197"/>
      <c r="AB3408" s="197"/>
      <c r="AD3408" s="197"/>
      <c r="AF3408" s="197"/>
      <c r="AH3408" s="197"/>
      <c r="AI3408" s="199"/>
      <c r="AK3408" s="234"/>
      <c r="AO3408" s="177"/>
      <c r="AP3408" s="201"/>
      <c r="AR3408" s="233"/>
    </row>
    <row r="3409" spans="4:44" s="181" customFormat="1">
      <c r="D3409" s="197"/>
      <c r="G3409" s="199"/>
      <c r="K3409" s="197"/>
      <c r="N3409" s="199"/>
      <c r="P3409" s="207"/>
      <c r="S3409" s="207"/>
      <c r="U3409" s="236"/>
      <c r="Z3409" s="197"/>
      <c r="AB3409" s="197"/>
      <c r="AD3409" s="197"/>
      <c r="AF3409" s="197"/>
      <c r="AH3409" s="197"/>
      <c r="AI3409" s="199"/>
      <c r="AK3409" s="234"/>
      <c r="AO3409" s="177"/>
      <c r="AP3409" s="201"/>
      <c r="AR3409" s="233"/>
    </row>
    <row r="3410" spans="4:44" s="181" customFormat="1">
      <c r="D3410" s="197"/>
      <c r="G3410" s="199"/>
      <c r="K3410" s="197"/>
      <c r="N3410" s="199"/>
      <c r="P3410" s="207"/>
      <c r="S3410" s="207"/>
      <c r="U3410" s="236"/>
      <c r="Z3410" s="197"/>
      <c r="AB3410" s="197"/>
      <c r="AD3410" s="197"/>
      <c r="AF3410" s="197"/>
      <c r="AH3410" s="197"/>
      <c r="AI3410" s="199"/>
      <c r="AK3410" s="234"/>
      <c r="AO3410" s="177"/>
      <c r="AP3410" s="201"/>
      <c r="AR3410" s="233"/>
    </row>
    <row r="3411" spans="4:44" s="181" customFormat="1">
      <c r="D3411" s="197"/>
      <c r="G3411" s="199"/>
      <c r="K3411" s="197"/>
      <c r="N3411" s="199"/>
      <c r="P3411" s="207"/>
      <c r="S3411" s="207"/>
      <c r="U3411" s="236"/>
      <c r="Z3411" s="197"/>
      <c r="AB3411" s="197"/>
      <c r="AD3411" s="197"/>
      <c r="AF3411" s="197"/>
      <c r="AH3411" s="197"/>
      <c r="AI3411" s="199"/>
      <c r="AK3411" s="234"/>
      <c r="AO3411" s="177"/>
      <c r="AP3411" s="201"/>
      <c r="AR3411" s="233"/>
    </row>
    <row r="3412" spans="4:44" s="181" customFormat="1">
      <c r="D3412" s="197"/>
      <c r="G3412" s="199"/>
      <c r="K3412" s="197"/>
      <c r="N3412" s="199"/>
      <c r="P3412" s="207"/>
      <c r="S3412" s="207"/>
      <c r="U3412" s="236"/>
      <c r="Z3412" s="197"/>
      <c r="AB3412" s="197"/>
      <c r="AD3412" s="197"/>
      <c r="AF3412" s="197"/>
      <c r="AH3412" s="197"/>
      <c r="AI3412" s="199"/>
      <c r="AK3412" s="234"/>
      <c r="AO3412" s="177"/>
      <c r="AP3412" s="201"/>
      <c r="AR3412" s="233"/>
    </row>
    <row r="3413" spans="4:44" s="181" customFormat="1">
      <c r="D3413" s="197"/>
      <c r="G3413" s="199"/>
      <c r="K3413" s="197"/>
      <c r="N3413" s="199"/>
      <c r="P3413" s="207"/>
      <c r="S3413" s="207"/>
      <c r="U3413" s="236"/>
      <c r="Z3413" s="197"/>
      <c r="AB3413" s="197"/>
      <c r="AD3413" s="197"/>
      <c r="AF3413" s="197"/>
      <c r="AH3413" s="197"/>
      <c r="AI3413" s="199"/>
      <c r="AK3413" s="234"/>
      <c r="AO3413" s="177"/>
      <c r="AP3413" s="201"/>
      <c r="AR3413" s="233"/>
    </row>
    <row r="3414" spans="4:44" s="181" customFormat="1">
      <c r="D3414" s="197"/>
      <c r="G3414" s="199"/>
      <c r="K3414" s="197"/>
      <c r="N3414" s="199"/>
      <c r="P3414" s="207"/>
      <c r="S3414" s="207"/>
      <c r="U3414" s="236"/>
      <c r="Z3414" s="197"/>
      <c r="AB3414" s="197"/>
      <c r="AD3414" s="197"/>
      <c r="AF3414" s="197"/>
      <c r="AH3414" s="197"/>
      <c r="AI3414" s="199"/>
      <c r="AK3414" s="234"/>
      <c r="AO3414" s="177"/>
      <c r="AP3414" s="201"/>
      <c r="AR3414" s="233"/>
    </row>
    <row r="3415" spans="4:44" s="181" customFormat="1">
      <c r="D3415" s="197"/>
      <c r="G3415" s="199"/>
      <c r="K3415" s="197"/>
      <c r="N3415" s="199"/>
      <c r="P3415" s="207"/>
      <c r="S3415" s="207"/>
      <c r="U3415" s="236"/>
      <c r="Z3415" s="197"/>
      <c r="AB3415" s="197"/>
      <c r="AD3415" s="197"/>
      <c r="AF3415" s="197"/>
      <c r="AH3415" s="197"/>
      <c r="AI3415" s="199"/>
      <c r="AK3415" s="234"/>
      <c r="AO3415" s="177"/>
      <c r="AP3415" s="201"/>
      <c r="AR3415" s="233"/>
    </row>
    <row r="3416" spans="4:44" s="181" customFormat="1">
      <c r="D3416" s="197"/>
      <c r="G3416" s="199"/>
      <c r="K3416" s="197"/>
      <c r="N3416" s="199"/>
      <c r="P3416" s="207"/>
      <c r="S3416" s="207"/>
      <c r="U3416" s="236"/>
      <c r="Z3416" s="197"/>
      <c r="AB3416" s="197"/>
      <c r="AD3416" s="197"/>
      <c r="AF3416" s="197"/>
      <c r="AH3416" s="197"/>
      <c r="AI3416" s="199"/>
      <c r="AK3416" s="234"/>
      <c r="AO3416" s="177"/>
      <c r="AP3416" s="201"/>
      <c r="AR3416" s="233"/>
    </row>
    <row r="3417" spans="4:44" s="181" customFormat="1">
      <c r="D3417" s="197"/>
      <c r="G3417" s="199"/>
      <c r="K3417" s="197"/>
      <c r="N3417" s="199"/>
      <c r="P3417" s="207"/>
      <c r="S3417" s="207"/>
      <c r="U3417" s="236"/>
      <c r="Z3417" s="197"/>
      <c r="AB3417" s="197"/>
      <c r="AD3417" s="197"/>
      <c r="AF3417" s="197"/>
      <c r="AH3417" s="197"/>
      <c r="AI3417" s="199"/>
      <c r="AK3417" s="234"/>
      <c r="AO3417" s="177"/>
      <c r="AP3417" s="201"/>
      <c r="AR3417" s="233"/>
    </row>
    <row r="3418" spans="4:44" s="181" customFormat="1">
      <c r="D3418" s="197"/>
      <c r="G3418" s="199"/>
      <c r="K3418" s="197"/>
      <c r="N3418" s="199"/>
      <c r="P3418" s="207"/>
      <c r="S3418" s="207"/>
      <c r="U3418" s="236"/>
      <c r="Z3418" s="197"/>
      <c r="AB3418" s="197"/>
      <c r="AD3418" s="197"/>
      <c r="AF3418" s="197"/>
      <c r="AH3418" s="197"/>
      <c r="AI3418" s="199"/>
      <c r="AK3418" s="234"/>
      <c r="AO3418" s="177"/>
      <c r="AP3418" s="201"/>
      <c r="AR3418" s="233"/>
    </row>
    <row r="3419" spans="4:44" s="181" customFormat="1">
      <c r="D3419" s="197"/>
      <c r="G3419" s="199"/>
      <c r="K3419" s="197"/>
      <c r="N3419" s="199"/>
      <c r="P3419" s="207"/>
      <c r="S3419" s="207"/>
      <c r="U3419" s="236"/>
      <c r="Z3419" s="197"/>
      <c r="AB3419" s="197"/>
      <c r="AD3419" s="197"/>
      <c r="AF3419" s="197"/>
      <c r="AH3419" s="197"/>
      <c r="AI3419" s="199"/>
      <c r="AK3419" s="234"/>
      <c r="AO3419" s="177"/>
      <c r="AP3419" s="201"/>
      <c r="AR3419" s="233"/>
    </row>
    <row r="3420" spans="4:44" s="181" customFormat="1">
      <c r="D3420" s="197"/>
      <c r="G3420" s="199"/>
      <c r="K3420" s="197"/>
      <c r="N3420" s="199"/>
      <c r="P3420" s="207"/>
      <c r="S3420" s="207"/>
      <c r="U3420" s="236"/>
      <c r="Z3420" s="197"/>
      <c r="AB3420" s="197"/>
      <c r="AD3420" s="197"/>
      <c r="AF3420" s="197"/>
      <c r="AH3420" s="197"/>
      <c r="AI3420" s="199"/>
      <c r="AK3420" s="234"/>
      <c r="AO3420" s="177"/>
      <c r="AP3420" s="201"/>
      <c r="AR3420" s="233"/>
    </row>
    <row r="3421" spans="4:44" s="181" customFormat="1">
      <c r="D3421" s="197"/>
      <c r="G3421" s="199"/>
      <c r="K3421" s="197"/>
      <c r="N3421" s="199"/>
      <c r="P3421" s="207"/>
      <c r="S3421" s="207"/>
      <c r="U3421" s="236"/>
      <c r="Z3421" s="197"/>
      <c r="AB3421" s="197"/>
      <c r="AD3421" s="197"/>
      <c r="AF3421" s="197"/>
      <c r="AH3421" s="197"/>
      <c r="AI3421" s="199"/>
      <c r="AK3421" s="234"/>
      <c r="AO3421" s="177"/>
      <c r="AP3421" s="201"/>
      <c r="AR3421" s="233"/>
    </row>
    <row r="3422" spans="4:44" s="181" customFormat="1">
      <c r="D3422" s="197"/>
      <c r="G3422" s="199"/>
      <c r="K3422" s="197"/>
      <c r="N3422" s="199"/>
      <c r="P3422" s="207"/>
      <c r="S3422" s="207"/>
      <c r="U3422" s="236"/>
      <c r="Z3422" s="197"/>
      <c r="AB3422" s="197"/>
      <c r="AD3422" s="197"/>
      <c r="AF3422" s="197"/>
      <c r="AH3422" s="197"/>
      <c r="AI3422" s="199"/>
      <c r="AK3422" s="234"/>
      <c r="AO3422" s="177"/>
      <c r="AP3422" s="201"/>
      <c r="AR3422" s="233"/>
    </row>
    <row r="3423" spans="4:44" s="181" customFormat="1">
      <c r="D3423" s="197"/>
      <c r="G3423" s="199"/>
      <c r="K3423" s="197"/>
      <c r="N3423" s="199"/>
      <c r="P3423" s="207"/>
      <c r="S3423" s="207"/>
      <c r="U3423" s="236"/>
      <c r="Z3423" s="197"/>
      <c r="AB3423" s="197"/>
      <c r="AD3423" s="197"/>
      <c r="AF3423" s="197"/>
      <c r="AH3423" s="197"/>
      <c r="AI3423" s="199"/>
      <c r="AK3423" s="234"/>
      <c r="AO3423" s="177"/>
      <c r="AP3423" s="201"/>
      <c r="AR3423" s="233"/>
    </row>
    <row r="3424" spans="4:44" s="181" customFormat="1">
      <c r="D3424" s="197"/>
      <c r="G3424" s="199"/>
      <c r="K3424" s="197"/>
      <c r="N3424" s="199"/>
      <c r="P3424" s="207"/>
      <c r="S3424" s="207"/>
      <c r="U3424" s="236"/>
      <c r="Z3424" s="197"/>
      <c r="AB3424" s="197"/>
      <c r="AD3424" s="197"/>
      <c r="AF3424" s="197"/>
      <c r="AH3424" s="197"/>
      <c r="AI3424" s="199"/>
      <c r="AK3424" s="234"/>
      <c r="AO3424" s="177"/>
      <c r="AP3424" s="201"/>
      <c r="AR3424" s="233"/>
    </row>
    <row r="3425" spans="4:44" s="181" customFormat="1">
      <c r="D3425" s="197"/>
      <c r="G3425" s="199"/>
      <c r="K3425" s="197"/>
      <c r="N3425" s="199"/>
      <c r="P3425" s="207"/>
      <c r="S3425" s="207"/>
      <c r="U3425" s="236"/>
      <c r="Z3425" s="197"/>
      <c r="AB3425" s="197"/>
      <c r="AD3425" s="197"/>
      <c r="AF3425" s="197"/>
      <c r="AH3425" s="197"/>
      <c r="AI3425" s="199"/>
      <c r="AK3425" s="234"/>
      <c r="AO3425" s="177"/>
      <c r="AP3425" s="201"/>
      <c r="AR3425" s="233"/>
    </row>
    <row r="3426" spans="4:44" s="181" customFormat="1">
      <c r="D3426" s="197"/>
      <c r="G3426" s="199"/>
      <c r="K3426" s="197"/>
      <c r="N3426" s="199"/>
      <c r="P3426" s="207"/>
      <c r="S3426" s="207"/>
      <c r="U3426" s="236"/>
      <c r="Z3426" s="197"/>
      <c r="AB3426" s="197"/>
      <c r="AD3426" s="197"/>
      <c r="AF3426" s="197"/>
      <c r="AH3426" s="197"/>
      <c r="AI3426" s="199"/>
      <c r="AK3426" s="234"/>
      <c r="AO3426" s="177"/>
      <c r="AP3426" s="201"/>
      <c r="AR3426" s="233"/>
    </row>
    <row r="3427" spans="4:44" s="181" customFormat="1">
      <c r="D3427" s="197"/>
      <c r="G3427" s="199"/>
      <c r="K3427" s="197"/>
      <c r="N3427" s="199"/>
      <c r="P3427" s="207"/>
      <c r="S3427" s="207"/>
      <c r="U3427" s="236"/>
      <c r="Z3427" s="197"/>
      <c r="AB3427" s="197"/>
      <c r="AD3427" s="197"/>
      <c r="AF3427" s="197"/>
      <c r="AH3427" s="197"/>
      <c r="AI3427" s="199"/>
      <c r="AK3427" s="234"/>
      <c r="AO3427" s="177"/>
      <c r="AP3427" s="201"/>
      <c r="AR3427" s="233"/>
    </row>
    <row r="3428" spans="4:44" s="181" customFormat="1">
      <c r="D3428" s="197"/>
      <c r="G3428" s="199"/>
      <c r="K3428" s="197"/>
      <c r="N3428" s="199"/>
      <c r="P3428" s="207"/>
      <c r="S3428" s="207"/>
      <c r="U3428" s="236"/>
      <c r="Z3428" s="197"/>
      <c r="AB3428" s="197"/>
      <c r="AD3428" s="197"/>
      <c r="AF3428" s="197"/>
      <c r="AH3428" s="197"/>
      <c r="AI3428" s="199"/>
      <c r="AK3428" s="234"/>
      <c r="AO3428" s="177"/>
      <c r="AP3428" s="201"/>
      <c r="AR3428" s="233"/>
    </row>
    <row r="3429" spans="4:44" s="181" customFormat="1">
      <c r="D3429" s="197"/>
      <c r="G3429" s="199"/>
      <c r="K3429" s="197"/>
      <c r="N3429" s="199"/>
      <c r="P3429" s="207"/>
      <c r="S3429" s="207"/>
      <c r="U3429" s="236"/>
      <c r="Z3429" s="197"/>
      <c r="AB3429" s="197"/>
      <c r="AD3429" s="197"/>
      <c r="AF3429" s="197"/>
      <c r="AH3429" s="197"/>
      <c r="AI3429" s="199"/>
      <c r="AK3429" s="234"/>
      <c r="AO3429" s="177"/>
      <c r="AP3429" s="201"/>
      <c r="AR3429" s="233"/>
    </row>
    <row r="3430" spans="4:44" s="181" customFormat="1">
      <c r="D3430" s="197"/>
      <c r="G3430" s="199"/>
      <c r="K3430" s="197"/>
      <c r="N3430" s="199"/>
      <c r="P3430" s="207"/>
      <c r="S3430" s="207"/>
      <c r="U3430" s="236"/>
      <c r="Z3430" s="197"/>
      <c r="AB3430" s="197"/>
      <c r="AD3430" s="197"/>
      <c r="AF3430" s="197"/>
      <c r="AH3430" s="197"/>
      <c r="AI3430" s="199"/>
      <c r="AK3430" s="234"/>
      <c r="AO3430" s="177"/>
      <c r="AP3430" s="201"/>
      <c r="AR3430" s="233"/>
    </row>
    <row r="3431" spans="4:44" s="181" customFormat="1">
      <c r="D3431" s="197"/>
      <c r="G3431" s="199"/>
      <c r="K3431" s="197"/>
      <c r="N3431" s="199"/>
      <c r="P3431" s="207"/>
      <c r="S3431" s="207"/>
      <c r="U3431" s="236"/>
      <c r="Z3431" s="197"/>
      <c r="AB3431" s="197"/>
      <c r="AD3431" s="197"/>
      <c r="AF3431" s="197"/>
      <c r="AH3431" s="197"/>
      <c r="AI3431" s="199"/>
      <c r="AK3431" s="234"/>
      <c r="AO3431" s="177"/>
      <c r="AP3431" s="201"/>
      <c r="AR3431" s="233"/>
    </row>
    <row r="3432" spans="4:44" s="181" customFormat="1">
      <c r="D3432" s="197"/>
      <c r="G3432" s="199"/>
      <c r="K3432" s="197"/>
      <c r="N3432" s="199"/>
      <c r="P3432" s="207"/>
      <c r="S3432" s="207"/>
      <c r="U3432" s="236"/>
      <c r="Z3432" s="197"/>
      <c r="AB3432" s="197"/>
      <c r="AD3432" s="197"/>
      <c r="AF3432" s="197"/>
      <c r="AH3432" s="197"/>
      <c r="AI3432" s="199"/>
      <c r="AK3432" s="234"/>
      <c r="AO3432" s="177"/>
      <c r="AP3432" s="201"/>
      <c r="AR3432" s="233"/>
    </row>
    <row r="3433" spans="4:44" s="181" customFormat="1">
      <c r="D3433" s="197"/>
      <c r="G3433" s="199"/>
      <c r="K3433" s="197"/>
      <c r="N3433" s="199"/>
      <c r="P3433" s="207"/>
      <c r="S3433" s="207"/>
      <c r="U3433" s="236"/>
      <c r="Z3433" s="197"/>
      <c r="AB3433" s="197"/>
      <c r="AD3433" s="197"/>
      <c r="AF3433" s="197"/>
      <c r="AH3433" s="197"/>
      <c r="AI3433" s="199"/>
      <c r="AK3433" s="234"/>
      <c r="AO3433" s="177"/>
      <c r="AP3433" s="201"/>
      <c r="AR3433" s="233"/>
    </row>
    <row r="3434" spans="4:44" s="181" customFormat="1">
      <c r="D3434" s="197"/>
      <c r="G3434" s="199"/>
      <c r="K3434" s="197"/>
      <c r="N3434" s="199"/>
      <c r="P3434" s="207"/>
      <c r="S3434" s="207"/>
      <c r="U3434" s="236"/>
      <c r="Z3434" s="197"/>
      <c r="AB3434" s="197"/>
      <c r="AD3434" s="197"/>
      <c r="AF3434" s="197"/>
      <c r="AH3434" s="197"/>
      <c r="AI3434" s="199"/>
      <c r="AK3434" s="234"/>
      <c r="AO3434" s="177"/>
      <c r="AP3434" s="201"/>
      <c r="AR3434" s="233"/>
    </row>
    <row r="3435" spans="4:44" s="181" customFormat="1">
      <c r="D3435" s="197"/>
      <c r="G3435" s="199"/>
      <c r="K3435" s="197"/>
      <c r="N3435" s="199"/>
      <c r="P3435" s="207"/>
      <c r="S3435" s="207"/>
      <c r="U3435" s="236"/>
      <c r="Z3435" s="197"/>
      <c r="AB3435" s="197"/>
      <c r="AD3435" s="197"/>
      <c r="AF3435" s="197"/>
      <c r="AH3435" s="197"/>
      <c r="AI3435" s="199"/>
      <c r="AK3435" s="234"/>
      <c r="AO3435" s="177"/>
      <c r="AP3435" s="201"/>
      <c r="AR3435" s="233"/>
    </row>
    <row r="3436" spans="4:44" s="181" customFormat="1">
      <c r="D3436" s="197"/>
      <c r="G3436" s="199"/>
      <c r="K3436" s="197"/>
      <c r="N3436" s="199"/>
      <c r="P3436" s="207"/>
      <c r="S3436" s="207"/>
      <c r="U3436" s="236"/>
      <c r="Z3436" s="197"/>
      <c r="AB3436" s="197"/>
      <c r="AD3436" s="197"/>
      <c r="AF3436" s="197"/>
      <c r="AH3436" s="197"/>
      <c r="AI3436" s="199"/>
      <c r="AK3436" s="234"/>
      <c r="AO3436" s="177"/>
      <c r="AP3436" s="201"/>
      <c r="AR3436" s="233"/>
    </row>
    <row r="3437" spans="4:44" s="181" customFormat="1">
      <c r="D3437" s="197"/>
      <c r="G3437" s="199"/>
      <c r="K3437" s="197"/>
      <c r="N3437" s="199"/>
      <c r="P3437" s="207"/>
      <c r="S3437" s="207"/>
      <c r="U3437" s="236"/>
      <c r="Z3437" s="197"/>
      <c r="AB3437" s="197"/>
      <c r="AD3437" s="197"/>
      <c r="AF3437" s="197"/>
      <c r="AH3437" s="197"/>
      <c r="AI3437" s="199"/>
      <c r="AK3437" s="234"/>
      <c r="AO3437" s="177"/>
      <c r="AP3437" s="201"/>
      <c r="AR3437" s="233"/>
    </row>
    <row r="3438" spans="4:44" s="181" customFormat="1">
      <c r="D3438" s="197"/>
      <c r="G3438" s="199"/>
      <c r="K3438" s="197"/>
      <c r="N3438" s="199"/>
      <c r="P3438" s="207"/>
      <c r="S3438" s="207"/>
      <c r="U3438" s="236"/>
      <c r="Z3438" s="197"/>
      <c r="AB3438" s="197"/>
      <c r="AD3438" s="197"/>
      <c r="AF3438" s="197"/>
      <c r="AH3438" s="197"/>
      <c r="AI3438" s="199"/>
      <c r="AK3438" s="234"/>
      <c r="AO3438" s="177"/>
      <c r="AP3438" s="201"/>
      <c r="AR3438" s="233"/>
    </row>
    <row r="3439" spans="4:44" s="181" customFormat="1">
      <c r="D3439" s="197"/>
      <c r="G3439" s="199"/>
      <c r="K3439" s="197"/>
      <c r="N3439" s="199"/>
      <c r="P3439" s="207"/>
      <c r="S3439" s="207"/>
      <c r="U3439" s="236"/>
      <c r="Z3439" s="197"/>
      <c r="AB3439" s="197"/>
      <c r="AD3439" s="197"/>
      <c r="AF3439" s="197"/>
      <c r="AH3439" s="197"/>
      <c r="AI3439" s="199"/>
      <c r="AK3439" s="234"/>
      <c r="AO3439" s="177"/>
      <c r="AP3439" s="201"/>
      <c r="AR3439" s="233"/>
    </row>
    <row r="3440" spans="4:44" s="181" customFormat="1">
      <c r="D3440" s="197"/>
      <c r="G3440" s="199"/>
      <c r="K3440" s="197"/>
      <c r="N3440" s="199"/>
      <c r="P3440" s="207"/>
      <c r="S3440" s="207"/>
      <c r="U3440" s="236"/>
      <c r="Z3440" s="197"/>
      <c r="AB3440" s="197"/>
      <c r="AD3440" s="197"/>
      <c r="AF3440" s="197"/>
      <c r="AH3440" s="197"/>
      <c r="AI3440" s="199"/>
      <c r="AK3440" s="234"/>
      <c r="AO3440" s="177"/>
      <c r="AP3440" s="201"/>
      <c r="AR3440" s="233"/>
    </row>
    <row r="3441" spans="4:44" s="181" customFormat="1">
      <c r="D3441" s="197"/>
      <c r="G3441" s="199"/>
      <c r="K3441" s="197"/>
      <c r="N3441" s="199"/>
      <c r="P3441" s="207"/>
      <c r="S3441" s="207"/>
      <c r="U3441" s="236"/>
      <c r="Z3441" s="197"/>
      <c r="AB3441" s="197"/>
      <c r="AD3441" s="197"/>
      <c r="AF3441" s="197"/>
      <c r="AH3441" s="197"/>
      <c r="AI3441" s="199"/>
      <c r="AK3441" s="234"/>
      <c r="AO3441" s="177"/>
      <c r="AP3441" s="201"/>
      <c r="AR3441" s="233"/>
    </row>
    <row r="3442" spans="4:44" s="181" customFormat="1">
      <c r="D3442" s="197"/>
      <c r="G3442" s="199"/>
      <c r="K3442" s="197"/>
      <c r="N3442" s="199"/>
      <c r="P3442" s="207"/>
      <c r="S3442" s="207"/>
      <c r="U3442" s="236"/>
      <c r="Z3442" s="197"/>
      <c r="AB3442" s="197"/>
      <c r="AD3442" s="197"/>
      <c r="AF3442" s="197"/>
      <c r="AH3442" s="197"/>
      <c r="AI3442" s="199"/>
      <c r="AK3442" s="234"/>
      <c r="AO3442" s="177"/>
      <c r="AP3442" s="201"/>
      <c r="AR3442" s="233"/>
    </row>
    <row r="3443" spans="4:44" s="181" customFormat="1">
      <c r="D3443" s="197"/>
      <c r="G3443" s="199"/>
      <c r="K3443" s="197"/>
      <c r="N3443" s="199"/>
      <c r="P3443" s="207"/>
      <c r="S3443" s="207"/>
      <c r="U3443" s="236"/>
      <c r="Z3443" s="197"/>
      <c r="AB3443" s="197"/>
      <c r="AD3443" s="197"/>
      <c r="AF3443" s="197"/>
      <c r="AH3443" s="197"/>
      <c r="AI3443" s="199"/>
      <c r="AK3443" s="234"/>
      <c r="AO3443" s="177"/>
      <c r="AP3443" s="201"/>
      <c r="AR3443" s="233"/>
    </row>
    <row r="3444" spans="4:44" s="181" customFormat="1">
      <c r="D3444" s="197"/>
      <c r="G3444" s="199"/>
      <c r="K3444" s="197"/>
      <c r="N3444" s="199"/>
      <c r="P3444" s="207"/>
      <c r="S3444" s="207"/>
      <c r="U3444" s="236"/>
      <c r="Z3444" s="197"/>
      <c r="AB3444" s="197"/>
      <c r="AD3444" s="197"/>
      <c r="AF3444" s="197"/>
      <c r="AH3444" s="197"/>
      <c r="AI3444" s="199"/>
      <c r="AK3444" s="234"/>
      <c r="AO3444" s="177"/>
      <c r="AP3444" s="201"/>
      <c r="AR3444" s="233"/>
    </row>
    <row r="3445" spans="4:44" s="181" customFormat="1">
      <c r="D3445" s="197"/>
      <c r="G3445" s="199"/>
      <c r="K3445" s="197"/>
      <c r="N3445" s="199"/>
      <c r="P3445" s="207"/>
      <c r="S3445" s="207"/>
      <c r="U3445" s="236"/>
      <c r="Z3445" s="197"/>
      <c r="AB3445" s="197"/>
      <c r="AD3445" s="197"/>
      <c r="AF3445" s="197"/>
      <c r="AH3445" s="197"/>
      <c r="AI3445" s="199"/>
      <c r="AK3445" s="234"/>
      <c r="AO3445" s="177"/>
      <c r="AP3445" s="201"/>
      <c r="AR3445" s="233"/>
    </row>
    <row r="3446" spans="4:44" s="181" customFormat="1">
      <c r="D3446" s="197"/>
      <c r="G3446" s="199"/>
      <c r="K3446" s="197"/>
      <c r="N3446" s="199"/>
      <c r="P3446" s="207"/>
      <c r="S3446" s="207"/>
      <c r="U3446" s="236"/>
      <c r="Z3446" s="197"/>
      <c r="AB3446" s="197"/>
      <c r="AD3446" s="197"/>
      <c r="AF3446" s="197"/>
      <c r="AH3446" s="197"/>
      <c r="AI3446" s="199"/>
      <c r="AK3446" s="234"/>
      <c r="AO3446" s="177"/>
      <c r="AP3446" s="201"/>
      <c r="AR3446" s="233"/>
    </row>
    <row r="3447" spans="4:44" s="181" customFormat="1">
      <c r="D3447" s="197"/>
      <c r="G3447" s="199"/>
      <c r="K3447" s="197"/>
      <c r="N3447" s="199"/>
      <c r="P3447" s="207"/>
      <c r="S3447" s="207"/>
      <c r="U3447" s="236"/>
      <c r="Z3447" s="197"/>
      <c r="AB3447" s="197"/>
      <c r="AD3447" s="197"/>
      <c r="AF3447" s="197"/>
      <c r="AH3447" s="197"/>
      <c r="AI3447" s="199"/>
      <c r="AK3447" s="234"/>
      <c r="AO3447" s="177"/>
      <c r="AP3447" s="201"/>
      <c r="AR3447" s="233"/>
    </row>
    <row r="3448" spans="4:44" s="181" customFormat="1">
      <c r="D3448" s="197"/>
      <c r="G3448" s="199"/>
      <c r="K3448" s="197"/>
      <c r="N3448" s="199"/>
      <c r="P3448" s="207"/>
      <c r="S3448" s="207"/>
      <c r="U3448" s="236"/>
      <c r="Z3448" s="197"/>
      <c r="AB3448" s="197"/>
      <c r="AD3448" s="197"/>
      <c r="AF3448" s="197"/>
      <c r="AH3448" s="197"/>
      <c r="AI3448" s="199"/>
      <c r="AK3448" s="234"/>
      <c r="AO3448" s="177"/>
      <c r="AP3448" s="201"/>
      <c r="AR3448" s="233"/>
    </row>
    <row r="3449" spans="4:44" s="181" customFormat="1">
      <c r="D3449" s="197"/>
      <c r="G3449" s="199"/>
      <c r="K3449" s="197"/>
      <c r="N3449" s="199"/>
      <c r="P3449" s="207"/>
      <c r="S3449" s="207"/>
      <c r="U3449" s="236"/>
      <c r="Z3449" s="197"/>
      <c r="AB3449" s="197"/>
      <c r="AD3449" s="197"/>
      <c r="AF3449" s="197"/>
      <c r="AH3449" s="197"/>
      <c r="AI3449" s="199"/>
      <c r="AK3449" s="234"/>
      <c r="AO3449" s="177"/>
      <c r="AP3449" s="201"/>
      <c r="AR3449" s="233"/>
    </row>
    <row r="3450" spans="4:44" s="181" customFormat="1">
      <c r="D3450" s="197"/>
      <c r="G3450" s="199"/>
      <c r="K3450" s="197"/>
      <c r="N3450" s="199"/>
      <c r="P3450" s="207"/>
      <c r="S3450" s="207"/>
      <c r="U3450" s="236"/>
      <c r="Z3450" s="197"/>
      <c r="AB3450" s="197"/>
      <c r="AD3450" s="197"/>
      <c r="AF3450" s="197"/>
      <c r="AH3450" s="197"/>
      <c r="AI3450" s="199"/>
      <c r="AK3450" s="234"/>
      <c r="AO3450" s="177"/>
      <c r="AP3450" s="201"/>
      <c r="AR3450" s="233"/>
    </row>
    <row r="3451" spans="4:44" s="181" customFormat="1">
      <c r="D3451" s="197"/>
      <c r="G3451" s="199"/>
      <c r="K3451" s="197"/>
      <c r="N3451" s="199"/>
      <c r="P3451" s="207"/>
      <c r="S3451" s="207"/>
      <c r="U3451" s="236"/>
      <c r="Z3451" s="197"/>
      <c r="AB3451" s="197"/>
      <c r="AD3451" s="197"/>
      <c r="AF3451" s="197"/>
      <c r="AH3451" s="197"/>
      <c r="AI3451" s="199"/>
      <c r="AK3451" s="234"/>
      <c r="AO3451" s="177"/>
      <c r="AP3451" s="201"/>
      <c r="AR3451" s="233"/>
    </row>
    <row r="3452" spans="4:44" s="181" customFormat="1">
      <c r="D3452" s="197"/>
      <c r="G3452" s="199"/>
      <c r="K3452" s="197"/>
      <c r="N3452" s="199"/>
      <c r="P3452" s="207"/>
      <c r="S3452" s="207"/>
      <c r="U3452" s="236"/>
      <c r="Z3452" s="197"/>
      <c r="AB3452" s="197"/>
      <c r="AD3452" s="197"/>
      <c r="AF3452" s="197"/>
      <c r="AH3452" s="197"/>
      <c r="AI3452" s="199"/>
      <c r="AK3452" s="234"/>
      <c r="AO3452" s="177"/>
      <c r="AP3452" s="201"/>
      <c r="AR3452" s="233"/>
    </row>
    <row r="3453" spans="4:44" s="181" customFormat="1">
      <c r="D3453" s="197"/>
      <c r="G3453" s="199"/>
      <c r="K3453" s="197"/>
      <c r="N3453" s="199"/>
      <c r="P3453" s="207"/>
      <c r="S3453" s="207"/>
      <c r="U3453" s="236"/>
      <c r="Z3453" s="197"/>
      <c r="AB3453" s="197"/>
      <c r="AD3453" s="197"/>
      <c r="AF3453" s="197"/>
      <c r="AH3453" s="197"/>
      <c r="AI3453" s="199"/>
      <c r="AK3453" s="234"/>
      <c r="AO3453" s="177"/>
      <c r="AP3453" s="201"/>
      <c r="AR3453" s="233"/>
    </row>
    <row r="3454" spans="4:44" s="181" customFormat="1">
      <c r="D3454" s="197"/>
      <c r="G3454" s="199"/>
      <c r="K3454" s="197"/>
      <c r="N3454" s="199"/>
      <c r="P3454" s="207"/>
      <c r="S3454" s="207"/>
      <c r="U3454" s="236"/>
      <c r="Z3454" s="197"/>
      <c r="AB3454" s="197"/>
      <c r="AD3454" s="197"/>
      <c r="AF3454" s="197"/>
      <c r="AH3454" s="197"/>
      <c r="AI3454" s="199"/>
      <c r="AK3454" s="234"/>
      <c r="AO3454" s="177"/>
      <c r="AP3454" s="201"/>
      <c r="AR3454" s="233"/>
    </row>
    <row r="3455" spans="4:44" s="181" customFormat="1">
      <c r="D3455" s="197"/>
      <c r="G3455" s="199"/>
      <c r="K3455" s="197"/>
      <c r="N3455" s="199"/>
      <c r="P3455" s="207"/>
      <c r="S3455" s="207"/>
      <c r="U3455" s="236"/>
      <c r="Z3455" s="197"/>
      <c r="AB3455" s="197"/>
      <c r="AD3455" s="197"/>
      <c r="AF3455" s="197"/>
      <c r="AH3455" s="197"/>
      <c r="AI3455" s="199"/>
      <c r="AK3455" s="234"/>
      <c r="AO3455" s="177"/>
      <c r="AP3455" s="201"/>
      <c r="AR3455" s="233"/>
    </row>
    <row r="3456" spans="4:44" s="181" customFormat="1">
      <c r="D3456" s="197"/>
      <c r="G3456" s="199"/>
      <c r="K3456" s="197"/>
      <c r="N3456" s="199"/>
      <c r="P3456" s="207"/>
      <c r="S3456" s="207"/>
      <c r="U3456" s="236"/>
      <c r="Z3456" s="197"/>
      <c r="AB3456" s="197"/>
      <c r="AD3456" s="197"/>
      <c r="AF3456" s="197"/>
      <c r="AH3456" s="197"/>
      <c r="AI3456" s="199"/>
      <c r="AK3456" s="234"/>
      <c r="AO3456" s="177"/>
      <c r="AP3456" s="201"/>
      <c r="AR3456" s="233"/>
    </row>
    <row r="3457" spans="4:44" s="181" customFormat="1">
      <c r="D3457" s="197"/>
      <c r="G3457" s="199"/>
      <c r="K3457" s="197"/>
      <c r="N3457" s="199"/>
      <c r="P3457" s="207"/>
      <c r="S3457" s="207"/>
      <c r="U3457" s="236"/>
      <c r="Z3457" s="197"/>
      <c r="AB3457" s="197"/>
      <c r="AD3457" s="197"/>
      <c r="AF3457" s="197"/>
      <c r="AH3457" s="197"/>
      <c r="AI3457" s="199"/>
      <c r="AK3457" s="234"/>
      <c r="AO3457" s="177"/>
      <c r="AP3457" s="201"/>
      <c r="AR3457" s="233"/>
    </row>
    <row r="3458" spans="4:44" s="181" customFormat="1">
      <c r="D3458" s="197"/>
      <c r="G3458" s="199"/>
      <c r="K3458" s="197"/>
      <c r="N3458" s="199"/>
      <c r="P3458" s="207"/>
      <c r="S3458" s="207"/>
      <c r="U3458" s="236"/>
      <c r="Z3458" s="197"/>
      <c r="AB3458" s="197"/>
      <c r="AD3458" s="197"/>
      <c r="AF3458" s="197"/>
      <c r="AH3458" s="197"/>
      <c r="AI3458" s="199"/>
      <c r="AK3458" s="234"/>
      <c r="AO3458" s="177"/>
      <c r="AP3458" s="201"/>
      <c r="AR3458" s="233"/>
    </row>
    <row r="3459" spans="4:44" s="181" customFormat="1">
      <c r="D3459" s="197"/>
      <c r="G3459" s="199"/>
      <c r="K3459" s="197"/>
      <c r="N3459" s="199"/>
      <c r="P3459" s="207"/>
      <c r="S3459" s="207"/>
      <c r="U3459" s="236"/>
      <c r="Z3459" s="197"/>
      <c r="AB3459" s="197"/>
      <c r="AD3459" s="197"/>
      <c r="AF3459" s="197"/>
      <c r="AH3459" s="197"/>
      <c r="AI3459" s="199"/>
      <c r="AK3459" s="234"/>
      <c r="AO3459" s="177"/>
      <c r="AP3459" s="201"/>
      <c r="AR3459" s="233"/>
    </row>
    <row r="3460" spans="4:44" s="181" customFormat="1">
      <c r="D3460" s="197"/>
      <c r="G3460" s="199"/>
      <c r="K3460" s="197"/>
      <c r="N3460" s="199"/>
      <c r="P3460" s="207"/>
      <c r="S3460" s="207"/>
      <c r="U3460" s="236"/>
      <c r="Z3460" s="197"/>
      <c r="AB3460" s="197"/>
      <c r="AD3460" s="197"/>
      <c r="AF3460" s="197"/>
      <c r="AH3460" s="197"/>
      <c r="AI3460" s="199"/>
      <c r="AK3460" s="234"/>
      <c r="AO3460" s="177"/>
      <c r="AP3460" s="201"/>
      <c r="AR3460" s="233"/>
    </row>
    <row r="3461" spans="4:44" s="181" customFormat="1">
      <c r="D3461" s="197"/>
      <c r="G3461" s="199"/>
      <c r="K3461" s="197"/>
      <c r="N3461" s="199"/>
      <c r="P3461" s="207"/>
      <c r="S3461" s="207"/>
      <c r="U3461" s="236"/>
      <c r="Z3461" s="197"/>
      <c r="AB3461" s="197"/>
      <c r="AD3461" s="197"/>
      <c r="AF3461" s="197"/>
      <c r="AH3461" s="197"/>
      <c r="AI3461" s="199"/>
      <c r="AK3461" s="234"/>
      <c r="AO3461" s="177"/>
      <c r="AP3461" s="201"/>
      <c r="AR3461" s="233"/>
    </row>
    <row r="3462" spans="4:44" s="181" customFormat="1">
      <c r="D3462" s="197"/>
      <c r="G3462" s="199"/>
      <c r="K3462" s="197"/>
      <c r="N3462" s="199"/>
      <c r="P3462" s="207"/>
      <c r="S3462" s="207"/>
      <c r="U3462" s="236"/>
      <c r="Z3462" s="197"/>
      <c r="AB3462" s="197"/>
      <c r="AD3462" s="197"/>
      <c r="AF3462" s="197"/>
      <c r="AH3462" s="197"/>
      <c r="AI3462" s="199"/>
      <c r="AK3462" s="234"/>
      <c r="AO3462" s="177"/>
      <c r="AP3462" s="201"/>
      <c r="AR3462" s="233"/>
    </row>
    <row r="3463" spans="4:44" s="181" customFormat="1">
      <c r="D3463" s="197"/>
      <c r="G3463" s="199"/>
      <c r="K3463" s="197"/>
      <c r="N3463" s="199"/>
      <c r="P3463" s="207"/>
      <c r="S3463" s="207"/>
      <c r="U3463" s="236"/>
      <c r="Z3463" s="197"/>
      <c r="AB3463" s="197"/>
      <c r="AD3463" s="197"/>
      <c r="AF3463" s="197"/>
      <c r="AH3463" s="197"/>
      <c r="AI3463" s="199"/>
      <c r="AK3463" s="234"/>
      <c r="AO3463" s="177"/>
      <c r="AP3463" s="201"/>
      <c r="AR3463" s="233"/>
    </row>
    <row r="3464" spans="4:44" s="181" customFormat="1">
      <c r="D3464" s="197"/>
      <c r="G3464" s="199"/>
      <c r="K3464" s="197"/>
      <c r="N3464" s="199"/>
      <c r="P3464" s="207"/>
      <c r="S3464" s="207"/>
      <c r="U3464" s="236"/>
      <c r="Z3464" s="197"/>
      <c r="AB3464" s="197"/>
      <c r="AD3464" s="197"/>
      <c r="AF3464" s="197"/>
      <c r="AH3464" s="197"/>
      <c r="AI3464" s="199"/>
      <c r="AK3464" s="234"/>
      <c r="AO3464" s="177"/>
      <c r="AP3464" s="201"/>
      <c r="AR3464" s="233"/>
    </row>
    <row r="3465" spans="4:44" s="181" customFormat="1">
      <c r="D3465" s="197"/>
      <c r="G3465" s="199"/>
      <c r="K3465" s="197"/>
      <c r="N3465" s="199"/>
      <c r="P3465" s="207"/>
      <c r="S3465" s="207"/>
      <c r="U3465" s="236"/>
      <c r="Z3465" s="197"/>
      <c r="AB3465" s="197"/>
      <c r="AD3465" s="197"/>
      <c r="AF3465" s="197"/>
      <c r="AH3465" s="197"/>
      <c r="AI3465" s="199"/>
      <c r="AK3465" s="234"/>
      <c r="AO3465" s="177"/>
      <c r="AP3465" s="201"/>
      <c r="AR3465" s="233"/>
    </row>
    <row r="3466" spans="4:44" s="181" customFormat="1">
      <c r="D3466" s="197"/>
      <c r="G3466" s="199"/>
      <c r="K3466" s="197"/>
      <c r="N3466" s="199"/>
      <c r="P3466" s="207"/>
      <c r="S3466" s="207"/>
      <c r="U3466" s="236"/>
      <c r="Z3466" s="197"/>
      <c r="AB3466" s="197"/>
      <c r="AD3466" s="197"/>
      <c r="AF3466" s="197"/>
      <c r="AH3466" s="197"/>
      <c r="AI3466" s="199"/>
      <c r="AK3466" s="234"/>
      <c r="AO3466" s="177"/>
      <c r="AP3466" s="201"/>
      <c r="AR3466" s="233"/>
    </row>
    <row r="3467" spans="4:44" s="181" customFormat="1">
      <c r="D3467" s="197"/>
      <c r="G3467" s="199"/>
      <c r="K3467" s="197"/>
      <c r="N3467" s="199"/>
      <c r="P3467" s="207"/>
      <c r="S3467" s="207"/>
      <c r="U3467" s="236"/>
      <c r="Z3467" s="197"/>
      <c r="AB3467" s="197"/>
      <c r="AD3467" s="197"/>
      <c r="AF3467" s="197"/>
      <c r="AH3467" s="197"/>
      <c r="AI3467" s="199"/>
      <c r="AK3467" s="234"/>
      <c r="AO3467" s="177"/>
      <c r="AP3467" s="201"/>
      <c r="AR3467" s="233"/>
    </row>
    <row r="3468" spans="4:44" s="181" customFormat="1">
      <c r="D3468" s="197"/>
      <c r="G3468" s="199"/>
      <c r="K3468" s="197"/>
      <c r="N3468" s="199"/>
      <c r="P3468" s="207"/>
      <c r="S3468" s="207"/>
      <c r="U3468" s="236"/>
      <c r="Z3468" s="197"/>
      <c r="AB3468" s="197"/>
      <c r="AD3468" s="197"/>
      <c r="AF3468" s="197"/>
      <c r="AH3468" s="197"/>
      <c r="AI3468" s="199"/>
      <c r="AK3468" s="234"/>
      <c r="AO3468" s="177"/>
      <c r="AP3468" s="201"/>
      <c r="AR3468" s="233"/>
    </row>
    <row r="3469" spans="4:44" s="181" customFormat="1">
      <c r="D3469" s="197"/>
      <c r="G3469" s="199"/>
      <c r="K3469" s="197"/>
      <c r="N3469" s="199"/>
      <c r="P3469" s="207"/>
      <c r="S3469" s="207"/>
      <c r="U3469" s="236"/>
      <c r="Z3469" s="197"/>
      <c r="AB3469" s="197"/>
      <c r="AD3469" s="197"/>
      <c r="AF3469" s="197"/>
      <c r="AH3469" s="197"/>
      <c r="AI3469" s="199"/>
      <c r="AK3469" s="234"/>
      <c r="AO3469" s="177"/>
      <c r="AP3469" s="201"/>
      <c r="AR3469" s="233"/>
    </row>
    <row r="3470" spans="4:44" s="181" customFormat="1">
      <c r="D3470" s="197"/>
      <c r="G3470" s="199"/>
      <c r="K3470" s="197"/>
      <c r="N3470" s="199"/>
      <c r="P3470" s="207"/>
      <c r="S3470" s="207"/>
      <c r="U3470" s="236"/>
      <c r="Z3470" s="197"/>
      <c r="AB3470" s="197"/>
      <c r="AD3470" s="197"/>
      <c r="AF3470" s="197"/>
      <c r="AH3470" s="197"/>
      <c r="AI3470" s="199"/>
      <c r="AK3470" s="234"/>
      <c r="AO3470" s="177"/>
      <c r="AP3470" s="201"/>
      <c r="AR3470" s="233"/>
    </row>
    <row r="3471" spans="4:44" s="181" customFormat="1">
      <c r="D3471" s="197"/>
      <c r="G3471" s="199"/>
      <c r="K3471" s="197"/>
      <c r="N3471" s="199"/>
      <c r="P3471" s="207"/>
      <c r="S3471" s="207"/>
      <c r="U3471" s="236"/>
      <c r="Z3471" s="197"/>
      <c r="AB3471" s="197"/>
      <c r="AD3471" s="197"/>
      <c r="AF3471" s="197"/>
      <c r="AH3471" s="197"/>
      <c r="AI3471" s="199"/>
      <c r="AK3471" s="234"/>
      <c r="AO3471" s="177"/>
      <c r="AP3471" s="201"/>
      <c r="AR3471" s="233"/>
    </row>
    <row r="3472" spans="4:44" s="181" customFormat="1">
      <c r="D3472" s="197"/>
      <c r="G3472" s="199"/>
      <c r="K3472" s="197"/>
      <c r="N3472" s="199"/>
      <c r="P3472" s="207"/>
      <c r="S3472" s="207"/>
      <c r="U3472" s="236"/>
      <c r="Z3472" s="197"/>
      <c r="AB3472" s="197"/>
      <c r="AD3472" s="197"/>
      <c r="AF3472" s="197"/>
      <c r="AH3472" s="197"/>
      <c r="AI3472" s="199"/>
      <c r="AK3472" s="234"/>
      <c r="AO3472" s="177"/>
      <c r="AP3472" s="201"/>
      <c r="AR3472" s="233"/>
    </row>
    <row r="3473" spans="4:44" s="181" customFormat="1">
      <c r="D3473" s="197"/>
      <c r="G3473" s="199"/>
      <c r="K3473" s="197"/>
      <c r="N3473" s="199"/>
      <c r="P3473" s="207"/>
      <c r="S3473" s="207"/>
      <c r="U3473" s="236"/>
      <c r="Z3473" s="197"/>
      <c r="AB3473" s="197"/>
      <c r="AD3473" s="197"/>
      <c r="AF3473" s="197"/>
      <c r="AH3473" s="197"/>
      <c r="AI3473" s="199"/>
      <c r="AK3473" s="234"/>
      <c r="AO3473" s="177"/>
      <c r="AP3473" s="201"/>
      <c r="AR3473" s="233"/>
    </row>
    <row r="3474" spans="4:44" s="181" customFormat="1">
      <c r="D3474" s="197"/>
      <c r="G3474" s="199"/>
      <c r="K3474" s="197"/>
      <c r="N3474" s="199"/>
      <c r="P3474" s="207"/>
      <c r="S3474" s="207"/>
      <c r="U3474" s="236"/>
      <c r="Z3474" s="197"/>
      <c r="AB3474" s="197"/>
      <c r="AD3474" s="197"/>
      <c r="AF3474" s="197"/>
      <c r="AH3474" s="197"/>
      <c r="AI3474" s="199"/>
      <c r="AK3474" s="234"/>
      <c r="AO3474" s="177"/>
      <c r="AP3474" s="201"/>
      <c r="AR3474" s="233"/>
    </row>
    <row r="3475" spans="4:44" s="181" customFormat="1">
      <c r="D3475" s="197"/>
      <c r="G3475" s="199"/>
      <c r="K3475" s="197"/>
      <c r="N3475" s="199"/>
      <c r="P3475" s="207"/>
      <c r="S3475" s="207"/>
      <c r="U3475" s="236"/>
      <c r="Z3475" s="197"/>
      <c r="AB3475" s="197"/>
      <c r="AD3475" s="197"/>
      <c r="AF3475" s="197"/>
      <c r="AH3475" s="197"/>
      <c r="AI3475" s="199"/>
      <c r="AK3475" s="234"/>
      <c r="AO3475" s="177"/>
      <c r="AP3475" s="201"/>
      <c r="AR3475" s="233"/>
    </row>
    <row r="3476" spans="4:44" s="181" customFormat="1">
      <c r="D3476" s="197"/>
      <c r="G3476" s="199"/>
      <c r="K3476" s="197"/>
      <c r="N3476" s="199"/>
      <c r="P3476" s="207"/>
      <c r="S3476" s="207"/>
      <c r="U3476" s="236"/>
      <c r="Z3476" s="197"/>
      <c r="AB3476" s="197"/>
      <c r="AD3476" s="197"/>
      <c r="AF3476" s="197"/>
      <c r="AH3476" s="197"/>
      <c r="AI3476" s="199"/>
      <c r="AK3476" s="234"/>
      <c r="AO3476" s="177"/>
      <c r="AP3476" s="201"/>
      <c r="AR3476" s="233"/>
    </row>
    <row r="3477" spans="4:44" s="181" customFormat="1">
      <c r="D3477" s="197"/>
      <c r="G3477" s="199"/>
      <c r="K3477" s="197"/>
      <c r="N3477" s="199"/>
      <c r="P3477" s="207"/>
      <c r="S3477" s="207"/>
      <c r="U3477" s="236"/>
      <c r="Z3477" s="197"/>
      <c r="AB3477" s="197"/>
      <c r="AD3477" s="197"/>
      <c r="AF3477" s="197"/>
      <c r="AH3477" s="197"/>
      <c r="AI3477" s="199"/>
      <c r="AK3477" s="234"/>
      <c r="AO3477" s="177"/>
      <c r="AP3477" s="201"/>
      <c r="AR3477" s="233"/>
    </row>
    <row r="3478" spans="4:44" s="181" customFormat="1">
      <c r="D3478" s="197"/>
      <c r="G3478" s="199"/>
      <c r="K3478" s="197"/>
      <c r="N3478" s="199"/>
      <c r="P3478" s="207"/>
      <c r="S3478" s="207"/>
      <c r="U3478" s="236"/>
      <c r="Z3478" s="197"/>
      <c r="AB3478" s="197"/>
      <c r="AD3478" s="197"/>
      <c r="AF3478" s="197"/>
      <c r="AH3478" s="197"/>
      <c r="AI3478" s="199"/>
      <c r="AK3478" s="234"/>
      <c r="AO3478" s="177"/>
      <c r="AP3478" s="201"/>
      <c r="AR3478" s="233"/>
    </row>
    <row r="3479" spans="4:44" s="181" customFormat="1">
      <c r="D3479" s="197"/>
      <c r="G3479" s="199"/>
      <c r="K3479" s="197"/>
      <c r="N3479" s="199"/>
      <c r="P3479" s="207"/>
      <c r="S3479" s="207"/>
      <c r="U3479" s="236"/>
      <c r="Z3479" s="197"/>
      <c r="AB3479" s="197"/>
      <c r="AD3479" s="197"/>
      <c r="AF3479" s="197"/>
      <c r="AH3479" s="197"/>
      <c r="AI3479" s="199"/>
      <c r="AK3479" s="234"/>
      <c r="AO3479" s="177"/>
      <c r="AP3479" s="201"/>
      <c r="AR3479" s="233"/>
    </row>
    <row r="3480" spans="4:44" s="181" customFormat="1">
      <c r="D3480" s="197"/>
      <c r="G3480" s="199"/>
      <c r="K3480" s="197"/>
      <c r="N3480" s="199"/>
      <c r="P3480" s="207"/>
      <c r="S3480" s="207"/>
      <c r="U3480" s="236"/>
      <c r="Z3480" s="197"/>
      <c r="AB3480" s="197"/>
      <c r="AD3480" s="197"/>
      <c r="AF3480" s="197"/>
      <c r="AH3480" s="197"/>
      <c r="AI3480" s="199"/>
      <c r="AK3480" s="234"/>
      <c r="AO3480" s="177"/>
      <c r="AP3480" s="201"/>
      <c r="AR3480" s="233"/>
    </row>
    <row r="3481" spans="4:44" s="181" customFormat="1">
      <c r="D3481" s="197"/>
      <c r="G3481" s="199"/>
      <c r="K3481" s="197"/>
      <c r="N3481" s="199"/>
      <c r="P3481" s="207"/>
      <c r="S3481" s="207"/>
      <c r="U3481" s="236"/>
      <c r="Z3481" s="197"/>
      <c r="AB3481" s="197"/>
      <c r="AD3481" s="197"/>
      <c r="AF3481" s="197"/>
      <c r="AH3481" s="197"/>
      <c r="AI3481" s="199"/>
      <c r="AK3481" s="234"/>
      <c r="AO3481" s="177"/>
      <c r="AP3481" s="201"/>
      <c r="AR3481" s="233"/>
    </row>
    <row r="3482" spans="4:44" s="181" customFormat="1">
      <c r="D3482" s="197"/>
      <c r="G3482" s="199"/>
      <c r="K3482" s="197"/>
      <c r="N3482" s="199"/>
      <c r="P3482" s="207"/>
      <c r="S3482" s="207"/>
      <c r="U3482" s="236"/>
      <c r="Z3482" s="197"/>
      <c r="AB3482" s="197"/>
      <c r="AD3482" s="197"/>
      <c r="AF3482" s="197"/>
      <c r="AH3482" s="197"/>
      <c r="AI3482" s="199"/>
      <c r="AK3482" s="234"/>
      <c r="AO3482" s="177"/>
      <c r="AP3482" s="201"/>
      <c r="AR3482" s="233"/>
    </row>
    <row r="3483" spans="4:44" s="181" customFormat="1">
      <c r="D3483" s="197"/>
      <c r="G3483" s="199"/>
      <c r="K3483" s="197"/>
      <c r="N3483" s="199"/>
      <c r="P3483" s="207"/>
      <c r="S3483" s="207"/>
      <c r="U3483" s="236"/>
      <c r="Z3483" s="197"/>
      <c r="AB3483" s="197"/>
      <c r="AD3483" s="197"/>
      <c r="AF3483" s="197"/>
      <c r="AH3483" s="197"/>
      <c r="AI3483" s="199"/>
      <c r="AK3483" s="234"/>
      <c r="AO3483" s="177"/>
      <c r="AP3483" s="201"/>
      <c r="AR3483" s="233"/>
    </row>
    <row r="3484" spans="4:44" s="181" customFormat="1">
      <c r="D3484" s="197"/>
      <c r="G3484" s="199"/>
      <c r="K3484" s="197"/>
      <c r="N3484" s="199"/>
      <c r="P3484" s="207"/>
      <c r="S3484" s="207"/>
      <c r="U3484" s="236"/>
      <c r="Z3484" s="197"/>
      <c r="AB3484" s="197"/>
      <c r="AD3484" s="197"/>
      <c r="AF3484" s="197"/>
      <c r="AH3484" s="197"/>
      <c r="AI3484" s="199"/>
      <c r="AK3484" s="234"/>
      <c r="AO3484" s="177"/>
      <c r="AP3484" s="201"/>
      <c r="AR3484" s="233"/>
    </row>
    <row r="3485" spans="4:44" s="181" customFormat="1">
      <c r="D3485" s="197"/>
      <c r="G3485" s="199"/>
      <c r="K3485" s="197"/>
      <c r="N3485" s="199"/>
      <c r="P3485" s="207"/>
      <c r="S3485" s="207"/>
      <c r="U3485" s="236"/>
      <c r="Z3485" s="197"/>
      <c r="AB3485" s="197"/>
      <c r="AD3485" s="197"/>
      <c r="AF3485" s="197"/>
      <c r="AH3485" s="197"/>
      <c r="AI3485" s="199"/>
      <c r="AK3485" s="234"/>
      <c r="AO3485" s="177"/>
      <c r="AP3485" s="201"/>
      <c r="AR3485" s="233"/>
    </row>
    <row r="3486" spans="4:44" s="181" customFormat="1">
      <c r="D3486" s="197"/>
      <c r="G3486" s="199"/>
      <c r="K3486" s="197"/>
      <c r="N3486" s="199"/>
      <c r="P3486" s="207"/>
      <c r="S3486" s="207"/>
      <c r="U3486" s="236"/>
      <c r="Z3486" s="197"/>
      <c r="AB3486" s="197"/>
      <c r="AD3486" s="197"/>
      <c r="AF3486" s="197"/>
      <c r="AH3486" s="197"/>
      <c r="AI3486" s="199"/>
      <c r="AK3486" s="234"/>
      <c r="AO3486" s="177"/>
      <c r="AP3486" s="201"/>
      <c r="AR3486" s="233"/>
    </row>
    <row r="3487" spans="4:44" s="181" customFormat="1">
      <c r="D3487" s="197"/>
      <c r="G3487" s="199"/>
      <c r="K3487" s="197"/>
      <c r="N3487" s="199"/>
      <c r="P3487" s="207"/>
      <c r="S3487" s="207"/>
      <c r="U3487" s="236"/>
      <c r="Z3487" s="197"/>
      <c r="AB3487" s="197"/>
      <c r="AD3487" s="197"/>
      <c r="AF3487" s="197"/>
      <c r="AH3487" s="197"/>
      <c r="AI3487" s="199"/>
      <c r="AK3487" s="234"/>
      <c r="AO3487" s="177"/>
      <c r="AP3487" s="201"/>
      <c r="AR3487" s="233"/>
    </row>
    <row r="3488" spans="4:44" s="181" customFormat="1">
      <c r="D3488" s="197"/>
      <c r="G3488" s="199"/>
      <c r="K3488" s="197"/>
      <c r="N3488" s="199"/>
      <c r="P3488" s="207"/>
      <c r="S3488" s="207"/>
      <c r="U3488" s="236"/>
      <c r="Z3488" s="197"/>
      <c r="AB3488" s="197"/>
      <c r="AD3488" s="197"/>
      <c r="AF3488" s="197"/>
      <c r="AH3488" s="197"/>
      <c r="AI3488" s="199"/>
      <c r="AK3488" s="234"/>
      <c r="AO3488" s="177"/>
      <c r="AP3488" s="201"/>
      <c r="AR3488" s="233"/>
    </row>
    <row r="3489" spans="4:44" s="181" customFormat="1">
      <c r="D3489" s="197"/>
      <c r="G3489" s="199"/>
      <c r="K3489" s="197"/>
      <c r="N3489" s="199"/>
      <c r="P3489" s="207"/>
      <c r="S3489" s="207"/>
      <c r="U3489" s="236"/>
      <c r="Z3489" s="197"/>
      <c r="AB3489" s="197"/>
      <c r="AD3489" s="197"/>
      <c r="AF3489" s="197"/>
      <c r="AH3489" s="197"/>
      <c r="AI3489" s="199"/>
      <c r="AK3489" s="234"/>
      <c r="AO3489" s="177"/>
      <c r="AP3489" s="201"/>
      <c r="AR3489" s="233"/>
    </row>
    <row r="3490" spans="4:44" s="181" customFormat="1">
      <c r="D3490" s="197"/>
      <c r="G3490" s="199"/>
      <c r="K3490" s="197"/>
      <c r="N3490" s="199"/>
      <c r="P3490" s="207"/>
      <c r="S3490" s="207"/>
      <c r="U3490" s="236"/>
      <c r="Z3490" s="197"/>
      <c r="AB3490" s="197"/>
      <c r="AD3490" s="197"/>
      <c r="AF3490" s="197"/>
      <c r="AH3490" s="197"/>
      <c r="AI3490" s="199"/>
      <c r="AK3490" s="234"/>
      <c r="AO3490" s="177"/>
      <c r="AP3490" s="201"/>
      <c r="AR3490" s="233"/>
    </row>
    <row r="3491" spans="4:44" s="181" customFormat="1">
      <c r="D3491" s="197"/>
      <c r="G3491" s="199"/>
      <c r="K3491" s="197"/>
      <c r="N3491" s="199"/>
      <c r="P3491" s="207"/>
      <c r="S3491" s="207"/>
      <c r="U3491" s="236"/>
      <c r="Z3491" s="197"/>
      <c r="AB3491" s="197"/>
      <c r="AD3491" s="197"/>
      <c r="AF3491" s="197"/>
      <c r="AH3491" s="197"/>
      <c r="AI3491" s="199"/>
      <c r="AK3491" s="234"/>
      <c r="AO3491" s="177"/>
      <c r="AP3491" s="201"/>
      <c r="AR3491" s="233"/>
    </row>
    <row r="3492" spans="4:44" s="181" customFormat="1">
      <c r="D3492" s="197"/>
      <c r="G3492" s="199"/>
      <c r="K3492" s="197"/>
      <c r="N3492" s="199"/>
      <c r="P3492" s="207"/>
      <c r="S3492" s="207"/>
      <c r="U3492" s="236"/>
      <c r="Z3492" s="197"/>
      <c r="AB3492" s="197"/>
      <c r="AD3492" s="197"/>
      <c r="AF3492" s="197"/>
      <c r="AH3492" s="197"/>
      <c r="AI3492" s="199"/>
      <c r="AK3492" s="234"/>
      <c r="AO3492" s="177"/>
      <c r="AP3492" s="201"/>
      <c r="AR3492" s="233"/>
    </row>
    <row r="3493" spans="4:44" s="181" customFormat="1">
      <c r="D3493" s="197"/>
      <c r="G3493" s="199"/>
      <c r="K3493" s="197"/>
      <c r="N3493" s="199"/>
      <c r="P3493" s="207"/>
      <c r="S3493" s="207"/>
      <c r="U3493" s="236"/>
      <c r="Z3493" s="197"/>
      <c r="AB3493" s="197"/>
      <c r="AD3493" s="197"/>
      <c r="AF3493" s="197"/>
      <c r="AH3493" s="197"/>
      <c r="AI3493" s="199"/>
      <c r="AK3493" s="234"/>
      <c r="AO3493" s="177"/>
      <c r="AP3493" s="201"/>
      <c r="AR3493" s="233"/>
    </row>
    <row r="3494" spans="4:44" s="181" customFormat="1">
      <c r="D3494" s="197"/>
      <c r="G3494" s="199"/>
      <c r="K3494" s="197"/>
      <c r="N3494" s="199"/>
      <c r="P3494" s="207"/>
      <c r="S3494" s="207"/>
      <c r="U3494" s="236"/>
      <c r="Z3494" s="197"/>
      <c r="AB3494" s="197"/>
      <c r="AD3494" s="197"/>
      <c r="AF3494" s="197"/>
      <c r="AH3494" s="197"/>
      <c r="AI3494" s="199"/>
      <c r="AK3494" s="234"/>
      <c r="AO3494" s="177"/>
      <c r="AP3494" s="201"/>
      <c r="AR3494" s="233"/>
    </row>
    <row r="3495" spans="4:44" s="181" customFormat="1">
      <c r="D3495" s="197"/>
      <c r="G3495" s="199"/>
      <c r="K3495" s="197"/>
      <c r="N3495" s="199"/>
      <c r="P3495" s="207"/>
      <c r="S3495" s="207"/>
      <c r="U3495" s="236"/>
      <c r="Z3495" s="197"/>
      <c r="AB3495" s="197"/>
      <c r="AD3495" s="197"/>
      <c r="AF3495" s="197"/>
      <c r="AH3495" s="197"/>
      <c r="AI3495" s="199"/>
      <c r="AK3495" s="234"/>
      <c r="AO3495" s="177"/>
      <c r="AP3495" s="201"/>
      <c r="AR3495" s="233"/>
    </row>
    <row r="3496" spans="4:44" s="181" customFormat="1">
      <c r="D3496" s="197"/>
      <c r="G3496" s="199"/>
      <c r="K3496" s="197"/>
      <c r="N3496" s="199"/>
      <c r="P3496" s="207"/>
      <c r="S3496" s="207"/>
      <c r="U3496" s="236"/>
      <c r="Z3496" s="197"/>
      <c r="AB3496" s="197"/>
      <c r="AD3496" s="197"/>
      <c r="AF3496" s="197"/>
      <c r="AH3496" s="197"/>
      <c r="AI3496" s="199"/>
      <c r="AK3496" s="234"/>
      <c r="AO3496" s="177"/>
      <c r="AP3496" s="201"/>
      <c r="AR3496" s="233"/>
    </row>
    <row r="3497" spans="4:44" s="181" customFormat="1">
      <c r="D3497" s="197"/>
      <c r="G3497" s="199"/>
      <c r="K3497" s="197"/>
      <c r="N3497" s="199"/>
      <c r="P3497" s="207"/>
      <c r="S3497" s="207"/>
      <c r="U3497" s="236"/>
      <c r="Z3497" s="197"/>
      <c r="AB3497" s="197"/>
      <c r="AD3497" s="197"/>
      <c r="AF3497" s="197"/>
      <c r="AH3497" s="197"/>
      <c r="AI3497" s="199"/>
      <c r="AK3497" s="234"/>
      <c r="AO3497" s="177"/>
      <c r="AP3497" s="201"/>
      <c r="AR3497" s="233"/>
    </row>
    <row r="3498" spans="4:44" s="181" customFormat="1">
      <c r="D3498" s="197"/>
      <c r="G3498" s="199"/>
      <c r="K3498" s="197"/>
      <c r="N3498" s="199"/>
      <c r="P3498" s="207"/>
      <c r="S3498" s="207"/>
      <c r="U3498" s="236"/>
      <c r="Z3498" s="197"/>
      <c r="AB3498" s="197"/>
      <c r="AD3498" s="197"/>
      <c r="AF3498" s="197"/>
      <c r="AH3498" s="197"/>
      <c r="AI3498" s="199"/>
      <c r="AK3498" s="234"/>
      <c r="AO3498" s="177"/>
      <c r="AP3498" s="201"/>
      <c r="AR3498" s="233"/>
    </row>
    <row r="3499" spans="4:44" s="181" customFormat="1">
      <c r="D3499" s="197"/>
      <c r="G3499" s="199"/>
      <c r="K3499" s="197"/>
      <c r="N3499" s="199"/>
      <c r="P3499" s="207"/>
      <c r="S3499" s="207"/>
      <c r="U3499" s="236"/>
      <c r="Z3499" s="197"/>
      <c r="AB3499" s="197"/>
      <c r="AD3499" s="197"/>
      <c r="AF3499" s="197"/>
      <c r="AH3499" s="197"/>
      <c r="AI3499" s="199"/>
      <c r="AK3499" s="234"/>
      <c r="AO3499" s="177"/>
      <c r="AP3499" s="201"/>
      <c r="AR3499" s="233"/>
    </row>
    <row r="3500" spans="4:44" s="181" customFormat="1">
      <c r="D3500" s="197"/>
      <c r="G3500" s="199"/>
      <c r="K3500" s="197"/>
      <c r="N3500" s="199"/>
      <c r="P3500" s="207"/>
      <c r="S3500" s="207"/>
      <c r="U3500" s="236"/>
      <c r="Z3500" s="197"/>
      <c r="AB3500" s="197"/>
      <c r="AD3500" s="197"/>
      <c r="AF3500" s="197"/>
      <c r="AH3500" s="197"/>
      <c r="AI3500" s="199"/>
      <c r="AK3500" s="234"/>
      <c r="AO3500" s="177"/>
      <c r="AP3500" s="201"/>
      <c r="AR3500" s="233"/>
    </row>
    <row r="3501" spans="4:44" s="181" customFormat="1">
      <c r="D3501" s="197"/>
      <c r="G3501" s="199"/>
      <c r="K3501" s="197"/>
      <c r="N3501" s="199"/>
      <c r="P3501" s="207"/>
      <c r="S3501" s="207"/>
      <c r="U3501" s="236"/>
      <c r="Z3501" s="197"/>
      <c r="AB3501" s="197"/>
      <c r="AD3501" s="197"/>
      <c r="AF3501" s="197"/>
      <c r="AH3501" s="197"/>
      <c r="AI3501" s="199"/>
      <c r="AK3501" s="234"/>
      <c r="AO3501" s="177"/>
      <c r="AP3501" s="201"/>
      <c r="AR3501" s="233"/>
    </row>
    <row r="3502" spans="4:44" s="181" customFormat="1">
      <c r="D3502" s="197"/>
      <c r="G3502" s="199"/>
      <c r="K3502" s="197"/>
      <c r="N3502" s="199"/>
      <c r="P3502" s="207"/>
      <c r="S3502" s="207"/>
      <c r="U3502" s="236"/>
      <c r="Z3502" s="197"/>
      <c r="AB3502" s="197"/>
      <c r="AD3502" s="197"/>
      <c r="AF3502" s="197"/>
      <c r="AH3502" s="197"/>
      <c r="AI3502" s="199"/>
      <c r="AK3502" s="234"/>
      <c r="AO3502" s="177"/>
      <c r="AP3502" s="201"/>
      <c r="AR3502" s="233"/>
    </row>
    <row r="3503" spans="4:44" s="181" customFormat="1">
      <c r="D3503" s="197"/>
      <c r="G3503" s="199"/>
      <c r="K3503" s="197"/>
      <c r="N3503" s="199"/>
      <c r="P3503" s="207"/>
      <c r="S3503" s="207"/>
      <c r="U3503" s="236"/>
      <c r="Z3503" s="197"/>
      <c r="AB3503" s="197"/>
      <c r="AD3503" s="197"/>
      <c r="AF3503" s="197"/>
      <c r="AH3503" s="197"/>
      <c r="AI3503" s="199"/>
      <c r="AK3503" s="234"/>
      <c r="AO3503" s="177"/>
      <c r="AP3503" s="201"/>
      <c r="AR3503" s="233"/>
    </row>
    <row r="3504" spans="4:44" s="181" customFormat="1">
      <c r="D3504" s="197"/>
      <c r="G3504" s="199"/>
      <c r="K3504" s="197"/>
      <c r="N3504" s="199"/>
      <c r="P3504" s="207"/>
      <c r="S3504" s="207"/>
      <c r="U3504" s="236"/>
      <c r="Z3504" s="197"/>
      <c r="AB3504" s="197"/>
      <c r="AD3504" s="197"/>
      <c r="AF3504" s="197"/>
      <c r="AH3504" s="197"/>
      <c r="AI3504" s="199"/>
      <c r="AK3504" s="234"/>
      <c r="AO3504" s="177"/>
      <c r="AP3504" s="201"/>
      <c r="AR3504" s="233"/>
    </row>
    <row r="3505" spans="4:44" s="181" customFormat="1">
      <c r="D3505" s="197"/>
      <c r="G3505" s="199"/>
      <c r="K3505" s="197"/>
      <c r="N3505" s="199"/>
      <c r="P3505" s="207"/>
      <c r="S3505" s="207"/>
      <c r="U3505" s="236"/>
      <c r="Z3505" s="197"/>
      <c r="AB3505" s="197"/>
      <c r="AD3505" s="197"/>
      <c r="AF3505" s="197"/>
      <c r="AH3505" s="197"/>
      <c r="AI3505" s="199"/>
      <c r="AK3505" s="234"/>
      <c r="AO3505" s="177"/>
      <c r="AP3505" s="201"/>
      <c r="AR3505" s="233"/>
    </row>
    <row r="3506" spans="4:44" s="181" customFormat="1">
      <c r="D3506" s="197"/>
      <c r="G3506" s="199"/>
      <c r="K3506" s="197"/>
      <c r="N3506" s="199"/>
      <c r="P3506" s="207"/>
      <c r="S3506" s="207"/>
      <c r="U3506" s="236"/>
      <c r="Z3506" s="197"/>
      <c r="AB3506" s="197"/>
      <c r="AD3506" s="197"/>
      <c r="AF3506" s="197"/>
      <c r="AH3506" s="197"/>
      <c r="AI3506" s="199"/>
      <c r="AK3506" s="234"/>
      <c r="AO3506" s="177"/>
      <c r="AP3506" s="201"/>
      <c r="AR3506" s="233"/>
    </row>
    <row r="3507" spans="4:44" s="181" customFormat="1">
      <c r="D3507" s="197"/>
      <c r="G3507" s="199"/>
      <c r="K3507" s="197"/>
      <c r="N3507" s="199"/>
      <c r="P3507" s="207"/>
      <c r="S3507" s="207"/>
      <c r="U3507" s="236"/>
      <c r="Z3507" s="197"/>
      <c r="AB3507" s="197"/>
      <c r="AD3507" s="197"/>
      <c r="AF3507" s="197"/>
      <c r="AH3507" s="197"/>
      <c r="AI3507" s="199"/>
      <c r="AK3507" s="234"/>
      <c r="AO3507" s="177"/>
      <c r="AP3507" s="201"/>
      <c r="AR3507" s="233"/>
    </row>
    <row r="3508" spans="4:44" s="181" customFormat="1">
      <c r="D3508" s="197"/>
      <c r="G3508" s="199"/>
      <c r="K3508" s="197"/>
      <c r="N3508" s="199"/>
      <c r="P3508" s="207"/>
      <c r="S3508" s="207"/>
      <c r="U3508" s="236"/>
      <c r="Z3508" s="197"/>
      <c r="AB3508" s="197"/>
      <c r="AD3508" s="197"/>
      <c r="AF3508" s="197"/>
      <c r="AH3508" s="197"/>
      <c r="AI3508" s="199"/>
      <c r="AK3508" s="234"/>
      <c r="AO3508" s="177"/>
      <c r="AP3508" s="201"/>
      <c r="AR3508" s="233"/>
    </row>
    <row r="3509" spans="4:44" s="181" customFormat="1">
      <c r="D3509" s="197"/>
      <c r="G3509" s="199"/>
      <c r="K3509" s="197"/>
      <c r="N3509" s="199"/>
      <c r="P3509" s="207"/>
      <c r="S3509" s="207"/>
      <c r="U3509" s="236"/>
      <c r="Z3509" s="197"/>
      <c r="AB3509" s="197"/>
      <c r="AD3509" s="197"/>
      <c r="AF3509" s="197"/>
      <c r="AH3509" s="197"/>
      <c r="AI3509" s="199"/>
      <c r="AK3509" s="234"/>
      <c r="AO3509" s="177"/>
      <c r="AP3509" s="201"/>
      <c r="AR3509" s="233"/>
    </row>
    <row r="3510" spans="4:44" s="181" customFormat="1">
      <c r="D3510" s="197"/>
      <c r="G3510" s="199"/>
      <c r="K3510" s="197"/>
      <c r="N3510" s="199"/>
      <c r="P3510" s="207"/>
      <c r="S3510" s="207"/>
      <c r="U3510" s="236"/>
      <c r="Z3510" s="197"/>
      <c r="AB3510" s="197"/>
      <c r="AD3510" s="197"/>
      <c r="AF3510" s="197"/>
      <c r="AH3510" s="197"/>
      <c r="AI3510" s="199"/>
      <c r="AK3510" s="234"/>
      <c r="AO3510" s="177"/>
      <c r="AP3510" s="201"/>
      <c r="AR3510" s="233"/>
    </row>
    <row r="3511" spans="4:44" s="181" customFormat="1">
      <c r="D3511" s="197"/>
      <c r="G3511" s="199"/>
      <c r="K3511" s="197"/>
      <c r="N3511" s="199"/>
      <c r="P3511" s="207"/>
      <c r="S3511" s="207"/>
      <c r="U3511" s="236"/>
      <c r="Z3511" s="197"/>
      <c r="AB3511" s="197"/>
      <c r="AD3511" s="197"/>
      <c r="AF3511" s="197"/>
      <c r="AH3511" s="197"/>
      <c r="AI3511" s="199"/>
      <c r="AK3511" s="234"/>
      <c r="AO3511" s="177"/>
      <c r="AP3511" s="201"/>
      <c r="AR3511" s="233"/>
    </row>
    <row r="3512" spans="4:44" s="181" customFormat="1">
      <c r="D3512" s="197"/>
      <c r="G3512" s="199"/>
      <c r="K3512" s="197"/>
      <c r="N3512" s="199"/>
      <c r="P3512" s="207"/>
      <c r="S3512" s="207"/>
      <c r="U3512" s="236"/>
      <c r="Z3512" s="197"/>
      <c r="AB3512" s="197"/>
      <c r="AD3512" s="197"/>
      <c r="AF3512" s="197"/>
      <c r="AH3512" s="197"/>
      <c r="AI3512" s="199"/>
      <c r="AK3512" s="234"/>
      <c r="AO3512" s="177"/>
      <c r="AP3512" s="201"/>
      <c r="AR3512" s="233"/>
    </row>
    <row r="3513" spans="4:44" s="181" customFormat="1">
      <c r="D3513" s="197"/>
      <c r="G3513" s="199"/>
      <c r="K3513" s="197"/>
      <c r="N3513" s="199"/>
      <c r="P3513" s="207"/>
      <c r="S3513" s="207"/>
      <c r="U3513" s="236"/>
      <c r="Z3513" s="197"/>
      <c r="AB3513" s="197"/>
      <c r="AD3513" s="197"/>
      <c r="AF3513" s="197"/>
      <c r="AH3513" s="197"/>
      <c r="AI3513" s="199"/>
      <c r="AK3513" s="234"/>
      <c r="AO3513" s="177"/>
      <c r="AP3513" s="201"/>
      <c r="AR3513" s="233"/>
    </row>
    <row r="3514" spans="4:44" s="181" customFormat="1">
      <c r="D3514" s="197"/>
      <c r="G3514" s="199"/>
      <c r="K3514" s="197"/>
      <c r="N3514" s="199"/>
      <c r="P3514" s="207"/>
      <c r="S3514" s="207"/>
      <c r="U3514" s="236"/>
      <c r="Z3514" s="197"/>
      <c r="AB3514" s="197"/>
      <c r="AD3514" s="197"/>
      <c r="AF3514" s="197"/>
      <c r="AH3514" s="197"/>
      <c r="AI3514" s="199"/>
      <c r="AK3514" s="234"/>
      <c r="AO3514" s="177"/>
      <c r="AP3514" s="201"/>
      <c r="AR3514" s="233"/>
    </row>
    <row r="3515" spans="4:44" s="181" customFormat="1">
      <c r="D3515" s="197"/>
      <c r="G3515" s="199"/>
      <c r="K3515" s="197"/>
      <c r="N3515" s="199"/>
      <c r="P3515" s="207"/>
      <c r="S3515" s="207"/>
      <c r="U3515" s="236"/>
      <c r="Z3515" s="197"/>
      <c r="AB3515" s="197"/>
      <c r="AD3515" s="197"/>
      <c r="AF3515" s="197"/>
      <c r="AH3515" s="197"/>
      <c r="AI3515" s="199"/>
      <c r="AK3515" s="234"/>
      <c r="AO3515" s="177"/>
      <c r="AP3515" s="201"/>
      <c r="AR3515" s="233"/>
    </row>
    <row r="3516" spans="4:44" s="181" customFormat="1">
      <c r="D3516" s="197"/>
      <c r="G3516" s="199"/>
      <c r="K3516" s="197"/>
      <c r="N3516" s="199"/>
      <c r="P3516" s="207"/>
      <c r="S3516" s="207"/>
      <c r="U3516" s="236"/>
      <c r="Z3516" s="197"/>
      <c r="AB3516" s="197"/>
      <c r="AD3516" s="197"/>
      <c r="AF3516" s="197"/>
      <c r="AH3516" s="197"/>
      <c r="AI3516" s="199"/>
      <c r="AK3516" s="234"/>
      <c r="AO3516" s="177"/>
      <c r="AP3516" s="201"/>
      <c r="AR3516" s="233"/>
    </row>
    <row r="3517" spans="4:44" s="181" customFormat="1">
      <c r="D3517" s="197"/>
      <c r="G3517" s="199"/>
      <c r="K3517" s="197"/>
      <c r="N3517" s="199"/>
      <c r="P3517" s="207"/>
      <c r="S3517" s="207"/>
      <c r="U3517" s="236"/>
      <c r="Z3517" s="197"/>
      <c r="AB3517" s="197"/>
      <c r="AD3517" s="197"/>
      <c r="AF3517" s="197"/>
      <c r="AH3517" s="197"/>
      <c r="AI3517" s="199"/>
      <c r="AK3517" s="234"/>
      <c r="AO3517" s="177"/>
      <c r="AP3517" s="201"/>
      <c r="AR3517" s="233"/>
    </row>
    <row r="3518" spans="4:44" s="181" customFormat="1">
      <c r="D3518" s="197"/>
      <c r="G3518" s="199"/>
      <c r="K3518" s="197"/>
      <c r="N3518" s="199"/>
      <c r="P3518" s="207"/>
      <c r="S3518" s="207"/>
      <c r="U3518" s="236"/>
      <c r="Z3518" s="197"/>
      <c r="AB3518" s="197"/>
      <c r="AD3518" s="197"/>
      <c r="AF3518" s="197"/>
      <c r="AH3518" s="197"/>
      <c r="AI3518" s="199"/>
      <c r="AK3518" s="234"/>
      <c r="AO3518" s="177"/>
      <c r="AP3518" s="201"/>
      <c r="AR3518" s="233"/>
    </row>
    <row r="3519" spans="4:44" s="181" customFormat="1">
      <c r="D3519" s="197"/>
      <c r="G3519" s="199"/>
      <c r="K3519" s="197"/>
      <c r="N3519" s="199"/>
      <c r="P3519" s="207"/>
      <c r="S3519" s="207"/>
      <c r="U3519" s="236"/>
      <c r="Z3519" s="197"/>
      <c r="AB3519" s="197"/>
      <c r="AD3519" s="197"/>
      <c r="AF3519" s="197"/>
      <c r="AH3519" s="197"/>
      <c r="AI3519" s="199"/>
      <c r="AK3519" s="234"/>
      <c r="AO3519" s="177"/>
      <c r="AP3519" s="201"/>
      <c r="AR3519" s="233"/>
    </row>
    <row r="3520" spans="4:44" s="181" customFormat="1">
      <c r="D3520" s="197"/>
      <c r="G3520" s="199"/>
      <c r="K3520" s="197"/>
      <c r="N3520" s="199"/>
      <c r="P3520" s="207"/>
      <c r="S3520" s="207"/>
      <c r="U3520" s="236"/>
      <c r="Z3520" s="197"/>
      <c r="AB3520" s="197"/>
      <c r="AD3520" s="197"/>
      <c r="AF3520" s="197"/>
      <c r="AH3520" s="197"/>
      <c r="AI3520" s="199"/>
      <c r="AK3520" s="234"/>
      <c r="AO3520" s="177"/>
      <c r="AP3520" s="201"/>
      <c r="AR3520" s="233"/>
    </row>
    <row r="3521" spans="4:44" s="181" customFormat="1">
      <c r="D3521" s="197"/>
      <c r="G3521" s="199"/>
      <c r="K3521" s="197"/>
      <c r="N3521" s="199"/>
      <c r="P3521" s="207"/>
      <c r="S3521" s="207"/>
      <c r="U3521" s="236"/>
      <c r="Z3521" s="197"/>
      <c r="AB3521" s="197"/>
      <c r="AD3521" s="197"/>
      <c r="AF3521" s="197"/>
      <c r="AH3521" s="197"/>
      <c r="AI3521" s="199"/>
      <c r="AK3521" s="234"/>
      <c r="AO3521" s="177"/>
      <c r="AP3521" s="201"/>
      <c r="AR3521" s="233"/>
    </row>
    <row r="3522" spans="4:44" s="181" customFormat="1">
      <c r="D3522" s="197"/>
      <c r="G3522" s="199"/>
      <c r="K3522" s="197"/>
      <c r="N3522" s="199"/>
      <c r="P3522" s="207"/>
      <c r="S3522" s="207"/>
      <c r="U3522" s="236"/>
      <c r="Z3522" s="197"/>
      <c r="AB3522" s="197"/>
      <c r="AD3522" s="197"/>
      <c r="AF3522" s="197"/>
      <c r="AH3522" s="197"/>
      <c r="AI3522" s="199"/>
      <c r="AK3522" s="234"/>
      <c r="AO3522" s="177"/>
      <c r="AP3522" s="201"/>
      <c r="AR3522" s="233"/>
    </row>
    <row r="3523" spans="4:44" s="181" customFormat="1">
      <c r="D3523" s="197"/>
      <c r="G3523" s="199"/>
      <c r="K3523" s="197"/>
      <c r="N3523" s="199"/>
      <c r="P3523" s="207"/>
      <c r="S3523" s="207"/>
      <c r="U3523" s="236"/>
      <c r="Z3523" s="197"/>
      <c r="AB3523" s="197"/>
      <c r="AD3523" s="197"/>
      <c r="AF3523" s="197"/>
      <c r="AH3523" s="197"/>
      <c r="AI3523" s="199"/>
      <c r="AK3523" s="234"/>
      <c r="AO3523" s="177"/>
      <c r="AP3523" s="201"/>
      <c r="AR3523" s="233"/>
    </row>
    <row r="3524" spans="4:44" s="181" customFormat="1">
      <c r="D3524" s="197"/>
      <c r="G3524" s="199"/>
      <c r="K3524" s="197"/>
      <c r="N3524" s="199"/>
      <c r="P3524" s="207"/>
      <c r="S3524" s="207"/>
      <c r="U3524" s="236"/>
      <c r="Z3524" s="197"/>
      <c r="AB3524" s="197"/>
      <c r="AD3524" s="197"/>
      <c r="AF3524" s="197"/>
      <c r="AH3524" s="197"/>
      <c r="AI3524" s="199"/>
      <c r="AK3524" s="234"/>
      <c r="AO3524" s="177"/>
      <c r="AP3524" s="201"/>
      <c r="AR3524" s="233"/>
    </row>
    <row r="3525" spans="4:44" s="181" customFormat="1">
      <c r="D3525" s="197"/>
      <c r="G3525" s="199"/>
      <c r="K3525" s="197"/>
      <c r="N3525" s="199"/>
      <c r="P3525" s="207"/>
      <c r="S3525" s="207"/>
      <c r="U3525" s="236"/>
      <c r="Z3525" s="197"/>
      <c r="AB3525" s="197"/>
      <c r="AD3525" s="197"/>
      <c r="AF3525" s="197"/>
      <c r="AH3525" s="197"/>
      <c r="AI3525" s="199"/>
      <c r="AK3525" s="234"/>
      <c r="AO3525" s="177"/>
      <c r="AP3525" s="201"/>
      <c r="AR3525" s="233"/>
    </row>
    <row r="3526" spans="4:44" s="181" customFormat="1">
      <c r="D3526" s="197"/>
      <c r="G3526" s="199"/>
      <c r="K3526" s="197"/>
      <c r="N3526" s="199"/>
      <c r="P3526" s="207"/>
      <c r="S3526" s="207"/>
      <c r="U3526" s="236"/>
      <c r="Z3526" s="197"/>
      <c r="AB3526" s="197"/>
      <c r="AD3526" s="197"/>
      <c r="AF3526" s="197"/>
      <c r="AH3526" s="197"/>
      <c r="AI3526" s="199"/>
      <c r="AK3526" s="234"/>
      <c r="AO3526" s="177"/>
      <c r="AP3526" s="201"/>
      <c r="AR3526" s="233"/>
    </row>
    <row r="3527" spans="4:44" s="181" customFormat="1">
      <c r="D3527" s="197"/>
      <c r="G3527" s="199"/>
      <c r="K3527" s="197"/>
      <c r="N3527" s="199"/>
      <c r="P3527" s="207"/>
      <c r="S3527" s="207"/>
      <c r="U3527" s="236"/>
      <c r="Z3527" s="197"/>
      <c r="AB3527" s="197"/>
      <c r="AD3527" s="197"/>
      <c r="AF3527" s="197"/>
      <c r="AH3527" s="197"/>
      <c r="AI3527" s="199"/>
      <c r="AK3527" s="234"/>
      <c r="AO3527" s="177"/>
      <c r="AP3527" s="201"/>
      <c r="AR3527" s="233"/>
    </row>
    <row r="3528" spans="4:44" s="181" customFormat="1">
      <c r="D3528" s="197"/>
      <c r="G3528" s="199"/>
      <c r="K3528" s="197"/>
      <c r="N3528" s="199"/>
      <c r="P3528" s="207"/>
      <c r="S3528" s="207"/>
      <c r="U3528" s="236"/>
      <c r="Z3528" s="197"/>
      <c r="AB3528" s="197"/>
      <c r="AD3528" s="197"/>
      <c r="AF3528" s="197"/>
      <c r="AH3528" s="197"/>
      <c r="AI3528" s="199"/>
      <c r="AK3528" s="234"/>
      <c r="AO3528" s="177"/>
      <c r="AP3528" s="201"/>
      <c r="AR3528" s="233"/>
    </row>
    <row r="3529" spans="4:44" s="181" customFormat="1">
      <c r="D3529" s="197"/>
      <c r="G3529" s="199"/>
      <c r="K3529" s="197"/>
      <c r="N3529" s="199"/>
      <c r="P3529" s="207"/>
      <c r="S3529" s="207"/>
      <c r="U3529" s="236"/>
      <c r="Z3529" s="197"/>
      <c r="AB3529" s="197"/>
      <c r="AD3529" s="197"/>
      <c r="AF3529" s="197"/>
      <c r="AH3529" s="197"/>
      <c r="AI3529" s="199"/>
      <c r="AK3529" s="234"/>
      <c r="AO3529" s="177"/>
      <c r="AP3529" s="201"/>
      <c r="AR3529" s="233"/>
    </row>
    <row r="3530" spans="4:44" s="181" customFormat="1">
      <c r="D3530" s="197"/>
      <c r="G3530" s="199"/>
      <c r="K3530" s="197"/>
      <c r="N3530" s="199"/>
      <c r="P3530" s="207"/>
      <c r="S3530" s="207"/>
      <c r="U3530" s="236"/>
      <c r="Z3530" s="197"/>
      <c r="AB3530" s="197"/>
      <c r="AD3530" s="197"/>
      <c r="AF3530" s="197"/>
      <c r="AH3530" s="197"/>
      <c r="AI3530" s="199"/>
      <c r="AK3530" s="234"/>
      <c r="AO3530" s="177"/>
      <c r="AP3530" s="201"/>
      <c r="AR3530" s="233"/>
    </row>
    <row r="3531" spans="4:44" s="181" customFormat="1">
      <c r="D3531" s="197"/>
      <c r="G3531" s="199"/>
      <c r="K3531" s="197"/>
      <c r="N3531" s="199"/>
      <c r="P3531" s="207"/>
      <c r="S3531" s="207"/>
      <c r="U3531" s="236"/>
      <c r="Z3531" s="197"/>
      <c r="AB3531" s="197"/>
      <c r="AD3531" s="197"/>
      <c r="AF3531" s="197"/>
      <c r="AH3531" s="197"/>
      <c r="AI3531" s="199"/>
      <c r="AK3531" s="234"/>
      <c r="AO3531" s="177"/>
      <c r="AP3531" s="201"/>
      <c r="AR3531" s="233"/>
    </row>
    <row r="3532" spans="4:44" s="181" customFormat="1">
      <c r="D3532" s="197"/>
      <c r="G3532" s="199"/>
      <c r="K3532" s="197"/>
      <c r="N3532" s="199"/>
      <c r="P3532" s="207"/>
      <c r="S3532" s="207"/>
      <c r="U3532" s="236"/>
      <c r="Z3532" s="197"/>
      <c r="AB3532" s="197"/>
      <c r="AD3532" s="197"/>
      <c r="AF3532" s="197"/>
      <c r="AH3532" s="197"/>
      <c r="AI3532" s="199"/>
      <c r="AK3532" s="234"/>
      <c r="AO3532" s="177"/>
      <c r="AP3532" s="201"/>
      <c r="AR3532" s="233"/>
    </row>
    <row r="3533" spans="4:44" s="181" customFormat="1">
      <c r="D3533" s="197"/>
      <c r="G3533" s="199"/>
      <c r="K3533" s="197"/>
      <c r="N3533" s="199"/>
      <c r="P3533" s="207"/>
      <c r="S3533" s="207"/>
      <c r="U3533" s="236"/>
      <c r="Z3533" s="197"/>
      <c r="AB3533" s="197"/>
      <c r="AD3533" s="197"/>
      <c r="AF3533" s="197"/>
      <c r="AH3533" s="197"/>
      <c r="AI3533" s="199"/>
      <c r="AK3533" s="234"/>
      <c r="AO3533" s="177"/>
      <c r="AP3533" s="201"/>
      <c r="AR3533" s="233"/>
    </row>
    <row r="3534" spans="4:44" s="181" customFormat="1">
      <c r="D3534" s="197"/>
      <c r="G3534" s="199"/>
      <c r="K3534" s="197"/>
      <c r="N3534" s="199"/>
      <c r="P3534" s="207"/>
      <c r="S3534" s="207"/>
      <c r="U3534" s="236"/>
      <c r="Z3534" s="197"/>
      <c r="AB3534" s="197"/>
      <c r="AD3534" s="197"/>
      <c r="AF3534" s="197"/>
      <c r="AH3534" s="197"/>
      <c r="AI3534" s="199"/>
      <c r="AK3534" s="234"/>
      <c r="AO3534" s="177"/>
      <c r="AP3534" s="201"/>
      <c r="AR3534" s="233"/>
    </row>
    <row r="3535" spans="4:44" s="181" customFormat="1">
      <c r="D3535" s="197"/>
      <c r="G3535" s="199"/>
      <c r="K3535" s="197"/>
      <c r="N3535" s="199"/>
      <c r="P3535" s="207"/>
      <c r="S3535" s="207"/>
      <c r="U3535" s="236"/>
      <c r="Z3535" s="197"/>
      <c r="AB3535" s="197"/>
      <c r="AD3535" s="197"/>
      <c r="AF3535" s="197"/>
      <c r="AH3535" s="197"/>
      <c r="AI3535" s="199"/>
      <c r="AK3535" s="234"/>
      <c r="AO3535" s="177"/>
      <c r="AP3535" s="201"/>
      <c r="AR3535" s="233"/>
    </row>
    <row r="3536" spans="4:44" s="181" customFormat="1">
      <c r="D3536" s="197"/>
      <c r="G3536" s="199"/>
      <c r="K3536" s="197"/>
      <c r="N3536" s="199"/>
      <c r="P3536" s="207"/>
      <c r="S3536" s="207"/>
      <c r="U3536" s="236"/>
      <c r="Z3536" s="197"/>
      <c r="AB3536" s="197"/>
      <c r="AD3536" s="197"/>
      <c r="AF3536" s="197"/>
      <c r="AH3536" s="197"/>
      <c r="AI3536" s="199"/>
      <c r="AK3536" s="234"/>
      <c r="AO3536" s="177"/>
      <c r="AP3536" s="201"/>
      <c r="AR3536" s="233"/>
    </row>
    <row r="3537" spans="4:44" s="181" customFormat="1">
      <c r="D3537" s="197"/>
      <c r="G3537" s="199"/>
      <c r="K3537" s="197"/>
      <c r="N3537" s="199"/>
      <c r="P3537" s="207"/>
      <c r="S3537" s="207"/>
      <c r="U3537" s="236"/>
      <c r="Z3537" s="197"/>
      <c r="AB3537" s="197"/>
      <c r="AD3537" s="197"/>
      <c r="AF3537" s="197"/>
      <c r="AH3537" s="197"/>
      <c r="AI3537" s="199"/>
      <c r="AK3537" s="234"/>
      <c r="AO3537" s="177"/>
      <c r="AP3537" s="201"/>
      <c r="AR3537" s="233"/>
    </row>
    <row r="3538" spans="4:44" s="181" customFormat="1">
      <c r="D3538" s="197"/>
      <c r="G3538" s="199"/>
      <c r="K3538" s="197"/>
      <c r="N3538" s="199"/>
      <c r="P3538" s="207"/>
      <c r="S3538" s="207"/>
      <c r="U3538" s="236"/>
      <c r="Z3538" s="197"/>
      <c r="AB3538" s="197"/>
      <c r="AD3538" s="197"/>
      <c r="AF3538" s="197"/>
      <c r="AH3538" s="197"/>
      <c r="AI3538" s="199"/>
      <c r="AK3538" s="234"/>
      <c r="AO3538" s="177"/>
      <c r="AP3538" s="201"/>
      <c r="AR3538" s="233"/>
    </row>
    <row r="3539" spans="4:44" s="181" customFormat="1">
      <c r="D3539" s="197"/>
      <c r="G3539" s="199"/>
      <c r="K3539" s="197"/>
      <c r="N3539" s="199"/>
      <c r="P3539" s="207"/>
      <c r="S3539" s="207"/>
      <c r="U3539" s="236"/>
      <c r="Z3539" s="197"/>
      <c r="AB3539" s="197"/>
      <c r="AD3539" s="197"/>
      <c r="AF3539" s="197"/>
      <c r="AH3539" s="197"/>
      <c r="AI3539" s="199"/>
      <c r="AK3539" s="234"/>
      <c r="AO3539" s="177"/>
      <c r="AP3539" s="201"/>
      <c r="AR3539" s="233"/>
    </row>
    <row r="3540" spans="4:44" s="181" customFormat="1">
      <c r="D3540" s="197"/>
      <c r="G3540" s="199"/>
      <c r="K3540" s="197"/>
      <c r="N3540" s="199"/>
      <c r="P3540" s="207"/>
      <c r="S3540" s="207"/>
      <c r="U3540" s="236"/>
      <c r="Z3540" s="197"/>
      <c r="AB3540" s="197"/>
      <c r="AD3540" s="197"/>
      <c r="AF3540" s="197"/>
      <c r="AH3540" s="197"/>
      <c r="AI3540" s="199"/>
      <c r="AK3540" s="234"/>
      <c r="AO3540" s="177"/>
      <c r="AP3540" s="201"/>
      <c r="AR3540" s="233"/>
    </row>
    <row r="3541" spans="4:44" s="181" customFormat="1">
      <c r="D3541" s="197"/>
      <c r="G3541" s="199"/>
      <c r="K3541" s="197"/>
      <c r="N3541" s="199"/>
      <c r="P3541" s="207"/>
      <c r="S3541" s="207"/>
      <c r="U3541" s="236"/>
      <c r="Z3541" s="197"/>
      <c r="AB3541" s="197"/>
      <c r="AD3541" s="197"/>
      <c r="AF3541" s="197"/>
      <c r="AH3541" s="197"/>
      <c r="AI3541" s="199"/>
      <c r="AK3541" s="234"/>
      <c r="AO3541" s="177"/>
      <c r="AP3541" s="201"/>
      <c r="AR3541" s="233"/>
    </row>
    <row r="3542" spans="4:44" s="181" customFormat="1">
      <c r="D3542" s="197"/>
      <c r="G3542" s="199"/>
      <c r="K3542" s="197"/>
      <c r="N3542" s="199"/>
      <c r="P3542" s="207"/>
      <c r="S3542" s="207"/>
      <c r="U3542" s="236"/>
      <c r="Z3542" s="197"/>
      <c r="AB3542" s="197"/>
      <c r="AD3542" s="197"/>
      <c r="AF3542" s="197"/>
      <c r="AH3542" s="197"/>
      <c r="AI3542" s="199"/>
      <c r="AK3542" s="234"/>
      <c r="AO3542" s="177"/>
      <c r="AP3542" s="201"/>
      <c r="AR3542" s="233"/>
    </row>
    <row r="3543" spans="4:44" s="181" customFormat="1">
      <c r="D3543" s="197"/>
      <c r="G3543" s="199"/>
      <c r="K3543" s="197"/>
      <c r="N3543" s="199"/>
      <c r="P3543" s="207"/>
      <c r="S3543" s="207"/>
      <c r="U3543" s="236"/>
      <c r="Z3543" s="197"/>
      <c r="AB3543" s="197"/>
      <c r="AD3543" s="197"/>
      <c r="AF3543" s="197"/>
      <c r="AH3543" s="197"/>
      <c r="AI3543" s="199"/>
      <c r="AK3543" s="234"/>
      <c r="AO3543" s="177"/>
      <c r="AP3543" s="201"/>
      <c r="AR3543" s="233"/>
    </row>
    <row r="3544" spans="4:44" s="181" customFormat="1">
      <c r="D3544" s="197"/>
      <c r="G3544" s="199"/>
      <c r="K3544" s="197"/>
      <c r="N3544" s="199"/>
      <c r="P3544" s="207"/>
      <c r="S3544" s="207"/>
      <c r="U3544" s="236"/>
      <c r="Z3544" s="197"/>
      <c r="AB3544" s="197"/>
      <c r="AD3544" s="197"/>
      <c r="AF3544" s="197"/>
      <c r="AH3544" s="197"/>
      <c r="AI3544" s="199"/>
      <c r="AK3544" s="234"/>
      <c r="AO3544" s="177"/>
      <c r="AP3544" s="201"/>
      <c r="AR3544" s="233"/>
    </row>
    <row r="3545" spans="4:44" s="181" customFormat="1">
      <c r="D3545" s="197"/>
      <c r="G3545" s="199"/>
      <c r="K3545" s="197"/>
      <c r="N3545" s="199"/>
      <c r="P3545" s="207"/>
      <c r="S3545" s="207"/>
      <c r="U3545" s="236"/>
      <c r="Z3545" s="197"/>
      <c r="AB3545" s="197"/>
      <c r="AD3545" s="197"/>
      <c r="AF3545" s="197"/>
      <c r="AH3545" s="197"/>
      <c r="AI3545" s="199"/>
      <c r="AK3545" s="234"/>
      <c r="AO3545" s="177"/>
      <c r="AP3545" s="201"/>
      <c r="AR3545" s="233"/>
    </row>
    <row r="3546" spans="4:44" s="181" customFormat="1">
      <c r="D3546" s="197"/>
      <c r="G3546" s="199"/>
      <c r="K3546" s="197"/>
      <c r="N3546" s="199"/>
      <c r="P3546" s="207"/>
      <c r="S3546" s="207"/>
      <c r="U3546" s="236"/>
      <c r="Z3546" s="197"/>
      <c r="AB3546" s="197"/>
      <c r="AD3546" s="197"/>
      <c r="AF3546" s="197"/>
      <c r="AH3546" s="197"/>
      <c r="AI3546" s="199"/>
      <c r="AK3546" s="234"/>
      <c r="AO3546" s="177"/>
      <c r="AP3546" s="201"/>
      <c r="AR3546" s="233"/>
    </row>
    <row r="3547" spans="4:44" s="181" customFormat="1">
      <c r="D3547" s="197"/>
      <c r="G3547" s="199"/>
      <c r="K3547" s="197"/>
      <c r="N3547" s="199"/>
      <c r="P3547" s="207"/>
      <c r="S3547" s="207"/>
      <c r="U3547" s="236"/>
      <c r="Z3547" s="197"/>
      <c r="AB3547" s="197"/>
      <c r="AD3547" s="197"/>
      <c r="AF3547" s="197"/>
      <c r="AH3547" s="197"/>
      <c r="AI3547" s="199"/>
      <c r="AK3547" s="234"/>
      <c r="AO3547" s="177"/>
      <c r="AP3547" s="201"/>
      <c r="AR3547" s="233"/>
    </row>
    <row r="3548" spans="4:44" s="181" customFormat="1">
      <c r="D3548" s="197"/>
      <c r="G3548" s="199"/>
      <c r="K3548" s="197"/>
      <c r="N3548" s="199"/>
      <c r="P3548" s="207"/>
      <c r="S3548" s="207"/>
      <c r="U3548" s="236"/>
      <c r="Z3548" s="197"/>
      <c r="AB3548" s="197"/>
      <c r="AD3548" s="197"/>
      <c r="AF3548" s="197"/>
      <c r="AH3548" s="197"/>
      <c r="AI3548" s="199"/>
      <c r="AK3548" s="234"/>
      <c r="AO3548" s="177"/>
      <c r="AP3548" s="201"/>
      <c r="AR3548" s="233"/>
    </row>
    <row r="3549" spans="4:44" s="181" customFormat="1">
      <c r="D3549" s="197"/>
      <c r="G3549" s="199"/>
      <c r="K3549" s="197"/>
      <c r="N3549" s="199"/>
      <c r="P3549" s="207"/>
      <c r="S3549" s="207"/>
      <c r="U3549" s="236"/>
      <c r="Z3549" s="197"/>
      <c r="AB3549" s="197"/>
      <c r="AD3549" s="197"/>
      <c r="AF3549" s="197"/>
      <c r="AH3549" s="197"/>
      <c r="AI3549" s="199"/>
      <c r="AK3549" s="234"/>
      <c r="AO3549" s="177"/>
      <c r="AP3549" s="201"/>
      <c r="AR3549" s="233"/>
    </row>
    <row r="3550" spans="4:44" s="181" customFormat="1">
      <c r="D3550" s="197"/>
      <c r="G3550" s="199"/>
      <c r="K3550" s="197"/>
      <c r="N3550" s="199"/>
      <c r="P3550" s="207"/>
      <c r="S3550" s="207"/>
      <c r="U3550" s="236"/>
      <c r="Z3550" s="197"/>
      <c r="AB3550" s="197"/>
      <c r="AD3550" s="197"/>
      <c r="AF3550" s="197"/>
      <c r="AH3550" s="197"/>
      <c r="AI3550" s="199"/>
      <c r="AK3550" s="234"/>
      <c r="AO3550" s="177"/>
      <c r="AP3550" s="201"/>
      <c r="AR3550" s="233"/>
    </row>
    <row r="3551" spans="4:44" s="181" customFormat="1">
      <c r="D3551" s="197"/>
      <c r="G3551" s="199"/>
      <c r="K3551" s="197"/>
      <c r="N3551" s="199"/>
      <c r="P3551" s="207"/>
      <c r="S3551" s="207"/>
      <c r="U3551" s="236"/>
      <c r="Z3551" s="197"/>
      <c r="AB3551" s="197"/>
      <c r="AD3551" s="197"/>
      <c r="AF3551" s="197"/>
      <c r="AH3551" s="197"/>
      <c r="AI3551" s="199"/>
      <c r="AK3551" s="234"/>
      <c r="AO3551" s="177"/>
      <c r="AP3551" s="201"/>
      <c r="AR3551" s="233"/>
    </row>
    <row r="3552" spans="4:44" s="181" customFormat="1">
      <c r="D3552" s="197"/>
      <c r="G3552" s="199"/>
      <c r="K3552" s="197"/>
      <c r="N3552" s="199"/>
      <c r="P3552" s="207"/>
      <c r="S3552" s="207"/>
      <c r="U3552" s="236"/>
      <c r="Z3552" s="197"/>
      <c r="AB3552" s="197"/>
      <c r="AD3552" s="197"/>
      <c r="AF3552" s="197"/>
      <c r="AH3552" s="197"/>
      <c r="AI3552" s="199"/>
      <c r="AK3552" s="234"/>
      <c r="AO3552" s="177"/>
      <c r="AP3552" s="201"/>
      <c r="AR3552" s="233"/>
    </row>
    <row r="3553" spans="4:44" s="181" customFormat="1">
      <c r="D3553" s="197"/>
      <c r="G3553" s="199"/>
      <c r="K3553" s="197"/>
      <c r="N3553" s="199"/>
      <c r="P3553" s="207"/>
      <c r="S3553" s="207"/>
      <c r="U3553" s="236"/>
      <c r="Z3553" s="197"/>
      <c r="AB3553" s="197"/>
      <c r="AD3553" s="197"/>
      <c r="AF3553" s="197"/>
      <c r="AH3553" s="197"/>
      <c r="AI3553" s="199"/>
      <c r="AK3553" s="234"/>
      <c r="AO3553" s="177"/>
      <c r="AP3553" s="201"/>
      <c r="AR3553" s="233"/>
    </row>
    <row r="3554" spans="4:44" s="181" customFormat="1">
      <c r="D3554" s="197"/>
      <c r="G3554" s="199"/>
      <c r="K3554" s="197"/>
      <c r="N3554" s="199"/>
      <c r="P3554" s="207"/>
      <c r="S3554" s="207"/>
      <c r="U3554" s="236"/>
      <c r="Z3554" s="197"/>
      <c r="AB3554" s="197"/>
      <c r="AD3554" s="197"/>
      <c r="AF3554" s="197"/>
      <c r="AH3554" s="197"/>
      <c r="AI3554" s="199"/>
      <c r="AK3554" s="234"/>
      <c r="AO3554" s="177"/>
      <c r="AP3554" s="201"/>
      <c r="AR3554" s="233"/>
    </row>
    <row r="3555" spans="4:44" s="181" customFormat="1">
      <c r="D3555" s="197"/>
      <c r="G3555" s="199"/>
      <c r="K3555" s="197"/>
      <c r="N3555" s="199"/>
      <c r="P3555" s="207"/>
      <c r="S3555" s="207"/>
      <c r="U3555" s="236"/>
      <c r="Z3555" s="197"/>
      <c r="AB3555" s="197"/>
      <c r="AD3555" s="197"/>
      <c r="AF3555" s="197"/>
      <c r="AH3555" s="197"/>
      <c r="AI3555" s="199"/>
      <c r="AK3555" s="234"/>
      <c r="AO3555" s="177"/>
      <c r="AP3555" s="201"/>
      <c r="AR3555" s="233"/>
    </row>
    <row r="3556" spans="4:44" s="181" customFormat="1">
      <c r="D3556" s="197"/>
      <c r="G3556" s="199"/>
      <c r="K3556" s="197"/>
      <c r="N3556" s="199"/>
      <c r="P3556" s="207"/>
      <c r="S3556" s="207"/>
      <c r="U3556" s="236"/>
      <c r="Z3556" s="197"/>
      <c r="AB3556" s="197"/>
      <c r="AD3556" s="197"/>
      <c r="AF3556" s="197"/>
      <c r="AH3556" s="197"/>
      <c r="AI3556" s="199"/>
      <c r="AK3556" s="234"/>
      <c r="AO3556" s="177"/>
      <c r="AP3556" s="201"/>
      <c r="AR3556" s="233"/>
    </row>
    <row r="3557" spans="4:44" s="181" customFormat="1">
      <c r="D3557" s="197"/>
      <c r="G3557" s="199"/>
      <c r="K3557" s="197"/>
      <c r="N3557" s="199"/>
      <c r="P3557" s="207"/>
      <c r="S3557" s="207"/>
      <c r="U3557" s="236"/>
      <c r="Z3557" s="197"/>
      <c r="AB3557" s="197"/>
      <c r="AD3557" s="197"/>
      <c r="AF3557" s="197"/>
      <c r="AH3557" s="197"/>
      <c r="AI3557" s="199"/>
      <c r="AK3557" s="234"/>
      <c r="AO3557" s="177"/>
      <c r="AP3557" s="201"/>
      <c r="AR3557" s="233"/>
    </row>
    <row r="3558" spans="4:44" s="181" customFormat="1">
      <c r="D3558" s="197"/>
      <c r="G3558" s="199"/>
      <c r="K3558" s="197"/>
      <c r="N3558" s="199"/>
      <c r="P3558" s="207"/>
      <c r="S3558" s="207"/>
      <c r="U3558" s="236"/>
      <c r="Z3558" s="197"/>
      <c r="AB3558" s="197"/>
      <c r="AD3558" s="197"/>
      <c r="AF3558" s="197"/>
      <c r="AH3558" s="197"/>
      <c r="AI3558" s="199"/>
      <c r="AK3558" s="234"/>
      <c r="AO3558" s="177"/>
      <c r="AP3558" s="201"/>
      <c r="AR3558" s="233"/>
    </row>
    <row r="3559" spans="4:44" s="181" customFormat="1">
      <c r="D3559" s="197"/>
      <c r="G3559" s="199"/>
      <c r="K3559" s="197"/>
      <c r="N3559" s="199"/>
      <c r="P3559" s="207"/>
      <c r="S3559" s="207"/>
      <c r="U3559" s="236"/>
      <c r="Z3559" s="197"/>
      <c r="AB3559" s="197"/>
      <c r="AD3559" s="197"/>
      <c r="AF3559" s="197"/>
      <c r="AH3559" s="197"/>
      <c r="AI3559" s="199"/>
      <c r="AK3559" s="234"/>
      <c r="AO3559" s="177"/>
      <c r="AP3559" s="201"/>
      <c r="AR3559" s="233"/>
    </row>
    <row r="3560" spans="4:44" s="181" customFormat="1">
      <c r="D3560" s="197"/>
      <c r="G3560" s="199"/>
      <c r="K3560" s="197"/>
      <c r="N3560" s="199"/>
      <c r="P3560" s="207"/>
      <c r="S3560" s="207"/>
      <c r="U3560" s="236"/>
      <c r="Z3560" s="197"/>
      <c r="AB3560" s="197"/>
      <c r="AD3560" s="197"/>
      <c r="AF3560" s="197"/>
      <c r="AH3560" s="197"/>
      <c r="AI3560" s="199"/>
      <c r="AK3560" s="234"/>
      <c r="AO3560" s="177"/>
      <c r="AP3560" s="201"/>
      <c r="AR3560" s="233"/>
    </row>
    <row r="3561" spans="4:44" s="181" customFormat="1">
      <c r="D3561" s="197"/>
      <c r="G3561" s="199"/>
      <c r="K3561" s="197"/>
      <c r="N3561" s="199"/>
      <c r="P3561" s="207"/>
      <c r="S3561" s="207"/>
      <c r="U3561" s="236"/>
      <c r="Z3561" s="197"/>
      <c r="AB3561" s="197"/>
      <c r="AD3561" s="197"/>
      <c r="AF3561" s="197"/>
      <c r="AH3561" s="197"/>
      <c r="AI3561" s="199"/>
      <c r="AK3561" s="234"/>
      <c r="AO3561" s="177"/>
      <c r="AP3561" s="201"/>
      <c r="AR3561" s="233"/>
    </row>
    <row r="3562" spans="4:44" s="181" customFormat="1">
      <c r="D3562" s="197"/>
      <c r="G3562" s="199"/>
      <c r="K3562" s="197"/>
      <c r="N3562" s="199"/>
      <c r="P3562" s="207"/>
      <c r="S3562" s="207"/>
      <c r="U3562" s="236"/>
      <c r="Z3562" s="197"/>
      <c r="AB3562" s="197"/>
      <c r="AD3562" s="197"/>
      <c r="AF3562" s="197"/>
      <c r="AH3562" s="197"/>
      <c r="AI3562" s="199"/>
      <c r="AK3562" s="234"/>
      <c r="AO3562" s="177"/>
      <c r="AP3562" s="201"/>
      <c r="AR3562" s="233"/>
    </row>
    <row r="3563" spans="4:44" s="181" customFormat="1">
      <c r="D3563" s="197"/>
      <c r="G3563" s="199"/>
      <c r="K3563" s="197"/>
      <c r="N3563" s="199"/>
      <c r="P3563" s="207"/>
      <c r="S3563" s="207"/>
      <c r="U3563" s="236"/>
      <c r="Z3563" s="197"/>
      <c r="AB3563" s="197"/>
      <c r="AD3563" s="197"/>
      <c r="AF3563" s="197"/>
      <c r="AH3563" s="197"/>
      <c r="AI3563" s="199"/>
      <c r="AK3563" s="234"/>
      <c r="AO3563" s="177"/>
      <c r="AP3563" s="201"/>
      <c r="AR3563" s="233"/>
    </row>
    <row r="3564" spans="4:44" s="181" customFormat="1">
      <c r="D3564" s="197"/>
      <c r="G3564" s="199"/>
      <c r="K3564" s="197"/>
      <c r="N3564" s="199"/>
      <c r="P3564" s="207"/>
      <c r="S3564" s="207"/>
      <c r="U3564" s="236"/>
      <c r="Z3564" s="197"/>
      <c r="AB3564" s="197"/>
      <c r="AD3564" s="197"/>
      <c r="AF3564" s="197"/>
      <c r="AH3564" s="197"/>
      <c r="AI3564" s="199"/>
      <c r="AK3564" s="234"/>
      <c r="AO3564" s="177"/>
      <c r="AP3564" s="201"/>
      <c r="AR3564" s="233"/>
    </row>
    <row r="3565" spans="4:44" s="181" customFormat="1">
      <c r="D3565" s="197"/>
      <c r="G3565" s="199"/>
      <c r="K3565" s="197"/>
      <c r="N3565" s="199"/>
      <c r="P3565" s="207"/>
      <c r="S3565" s="207"/>
      <c r="U3565" s="236"/>
      <c r="Z3565" s="197"/>
      <c r="AB3565" s="197"/>
      <c r="AD3565" s="197"/>
      <c r="AF3565" s="197"/>
      <c r="AH3565" s="197"/>
      <c r="AI3565" s="199"/>
      <c r="AK3565" s="234"/>
      <c r="AO3565" s="177"/>
      <c r="AP3565" s="201"/>
      <c r="AR3565" s="233"/>
    </row>
    <row r="3566" spans="4:44" s="181" customFormat="1">
      <c r="D3566" s="197"/>
      <c r="G3566" s="199"/>
      <c r="K3566" s="197"/>
      <c r="N3566" s="199"/>
      <c r="P3566" s="207"/>
      <c r="S3566" s="207"/>
      <c r="U3566" s="236"/>
      <c r="Z3566" s="197"/>
      <c r="AB3566" s="197"/>
      <c r="AD3566" s="197"/>
      <c r="AF3566" s="197"/>
      <c r="AH3566" s="197"/>
      <c r="AI3566" s="199"/>
      <c r="AK3566" s="234"/>
      <c r="AO3566" s="177"/>
      <c r="AP3566" s="201"/>
      <c r="AR3566" s="233"/>
    </row>
    <row r="3567" spans="4:44" s="181" customFormat="1">
      <c r="D3567" s="197"/>
      <c r="G3567" s="199"/>
      <c r="K3567" s="197"/>
      <c r="N3567" s="199"/>
      <c r="P3567" s="207"/>
      <c r="S3567" s="207"/>
      <c r="U3567" s="236"/>
      <c r="Z3567" s="197"/>
      <c r="AB3567" s="197"/>
      <c r="AD3567" s="197"/>
      <c r="AF3567" s="197"/>
      <c r="AH3567" s="197"/>
      <c r="AI3567" s="199"/>
      <c r="AK3567" s="234"/>
      <c r="AO3567" s="177"/>
      <c r="AP3567" s="201"/>
      <c r="AR3567" s="233"/>
    </row>
    <row r="3568" spans="4:44" s="181" customFormat="1">
      <c r="D3568" s="197"/>
      <c r="G3568" s="199"/>
      <c r="K3568" s="197"/>
      <c r="N3568" s="199"/>
      <c r="P3568" s="207"/>
      <c r="S3568" s="207"/>
      <c r="U3568" s="236"/>
      <c r="Z3568" s="197"/>
      <c r="AB3568" s="197"/>
      <c r="AD3568" s="197"/>
      <c r="AF3568" s="197"/>
      <c r="AH3568" s="197"/>
      <c r="AI3568" s="199"/>
      <c r="AK3568" s="234"/>
      <c r="AO3568" s="177"/>
      <c r="AP3568" s="201"/>
      <c r="AR3568" s="233"/>
    </row>
    <row r="3569" spans="4:44" s="181" customFormat="1">
      <c r="D3569" s="197"/>
      <c r="G3569" s="199"/>
      <c r="K3569" s="197"/>
      <c r="N3569" s="199"/>
      <c r="P3569" s="207"/>
      <c r="S3569" s="207"/>
      <c r="U3569" s="236"/>
      <c r="Z3569" s="197"/>
      <c r="AB3569" s="197"/>
      <c r="AD3569" s="197"/>
      <c r="AF3569" s="197"/>
      <c r="AH3569" s="197"/>
      <c r="AI3569" s="199"/>
      <c r="AK3569" s="234"/>
      <c r="AO3569" s="177"/>
      <c r="AP3569" s="201"/>
      <c r="AR3569" s="233"/>
    </row>
    <row r="3570" spans="4:44" s="181" customFormat="1">
      <c r="D3570" s="197"/>
      <c r="G3570" s="199"/>
      <c r="K3570" s="197"/>
      <c r="N3570" s="199"/>
      <c r="P3570" s="207"/>
      <c r="S3570" s="207"/>
      <c r="U3570" s="236"/>
      <c r="Z3570" s="197"/>
      <c r="AB3570" s="197"/>
      <c r="AD3570" s="197"/>
      <c r="AF3570" s="197"/>
      <c r="AH3570" s="197"/>
      <c r="AI3570" s="199"/>
      <c r="AK3570" s="234"/>
      <c r="AO3570" s="177"/>
      <c r="AP3570" s="201"/>
      <c r="AR3570" s="233"/>
    </row>
    <row r="3571" spans="4:44" s="181" customFormat="1">
      <c r="D3571" s="197"/>
      <c r="G3571" s="199"/>
      <c r="K3571" s="197"/>
      <c r="N3571" s="199"/>
      <c r="P3571" s="207"/>
      <c r="S3571" s="207"/>
      <c r="U3571" s="236"/>
      <c r="Z3571" s="197"/>
      <c r="AB3571" s="197"/>
      <c r="AD3571" s="197"/>
      <c r="AF3571" s="197"/>
      <c r="AH3571" s="197"/>
      <c r="AI3571" s="199"/>
      <c r="AK3571" s="234"/>
      <c r="AO3571" s="177"/>
      <c r="AP3571" s="201"/>
      <c r="AR3571" s="233"/>
    </row>
    <row r="3572" spans="4:44" s="181" customFormat="1">
      <c r="D3572" s="197"/>
      <c r="G3572" s="199"/>
      <c r="K3572" s="197"/>
      <c r="N3572" s="199"/>
      <c r="P3572" s="207"/>
      <c r="S3572" s="207"/>
      <c r="U3572" s="236"/>
      <c r="Z3572" s="197"/>
      <c r="AB3572" s="197"/>
      <c r="AD3572" s="197"/>
      <c r="AF3572" s="197"/>
      <c r="AH3572" s="197"/>
      <c r="AI3572" s="199"/>
      <c r="AK3572" s="234"/>
      <c r="AO3572" s="177"/>
      <c r="AP3572" s="201"/>
      <c r="AR3572" s="233"/>
    </row>
    <row r="3573" spans="4:44" s="181" customFormat="1">
      <c r="D3573" s="197"/>
      <c r="G3573" s="199"/>
      <c r="K3573" s="197"/>
      <c r="N3573" s="199"/>
      <c r="P3573" s="207"/>
      <c r="S3573" s="207"/>
      <c r="U3573" s="236"/>
      <c r="Z3573" s="197"/>
      <c r="AB3573" s="197"/>
      <c r="AD3573" s="197"/>
      <c r="AF3573" s="197"/>
      <c r="AH3573" s="197"/>
      <c r="AI3573" s="199"/>
      <c r="AK3573" s="234"/>
      <c r="AO3573" s="177"/>
      <c r="AP3573" s="201"/>
      <c r="AR3573" s="233"/>
    </row>
    <row r="3574" spans="4:44" s="181" customFormat="1">
      <c r="D3574" s="197"/>
      <c r="G3574" s="199"/>
      <c r="K3574" s="197"/>
      <c r="N3574" s="199"/>
      <c r="P3574" s="207"/>
      <c r="S3574" s="207"/>
      <c r="U3574" s="236"/>
      <c r="Z3574" s="197"/>
      <c r="AB3574" s="197"/>
      <c r="AD3574" s="197"/>
      <c r="AF3574" s="197"/>
      <c r="AH3574" s="197"/>
      <c r="AI3574" s="199"/>
      <c r="AK3574" s="234"/>
      <c r="AO3574" s="177"/>
      <c r="AP3574" s="201"/>
      <c r="AR3574" s="233"/>
    </row>
    <row r="3575" spans="4:44" s="181" customFormat="1">
      <c r="D3575" s="197"/>
      <c r="G3575" s="199"/>
      <c r="K3575" s="197"/>
      <c r="N3575" s="199"/>
      <c r="P3575" s="207"/>
      <c r="S3575" s="207"/>
      <c r="U3575" s="236"/>
      <c r="Z3575" s="197"/>
      <c r="AB3575" s="197"/>
      <c r="AD3575" s="197"/>
      <c r="AF3575" s="197"/>
      <c r="AH3575" s="197"/>
      <c r="AI3575" s="199"/>
      <c r="AK3575" s="234"/>
      <c r="AO3575" s="177"/>
      <c r="AP3575" s="201"/>
      <c r="AR3575" s="233"/>
    </row>
    <row r="3576" spans="4:44" s="181" customFormat="1">
      <c r="D3576" s="197"/>
      <c r="G3576" s="199"/>
      <c r="K3576" s="197"/>
      <c r="N3576" s="199"/>
      <c r="P3576" s="207"/>
      <c r="S3576" s="207"/>
      <c r="U3576" s="236"/>
      <c r="Z3576" s="197"/>
      <c r="AB3576" s="197"/>
      <c r="AD3576" s="197"/>
      <c r="AF3576" s="197"/>
      <c r="AH3576" s="197"/>
      <c r="AI3576" s="199"/>
      <c r="AK3576" s="234"/>
      <c r="AO3576" s="177"/>
      <c r="AP3576" s="201"/>
      <c r="AR3576" s="233"/>
    </row>
    <row r="3577" spans="4:44" s="181" customFormat="1">
      <c r="D3577" s="197"/>
      <c r="G3577" s="199"/>
      <c r="K3577" s="197"/>
      <c r="N3577" s="199"/>
      <c r="P3577" s="207"/>
      <c r="S3577" s="207"/>
      <c r="U3577" s="236"/>
      <c r="Z3577" s="197"/>
      <c r="AB3577" s="197"/>
      <c r="AD3577" s="197"/>
      <c r="AF3577" s="197"/>
      <c r="AH3577" s="197"/>
      <c r="AI3577" s="199"/>
      <c r="AK3577" s="234"/>
      <c r="AO3577" s="177"/>
      <c r="AP3577" s="201"/>
      <c r="AR3577" s="233"/>
    </row>
    <row r="3578" spans="4:44" s="181" customFormat="1">
      <c r="D3578" s="197"/>
      <c r="G3578" s="199"/>
      <c r="K3578" s="197"/>
      <c r="N3578" s="199"/>
      <c r="P3578" s="207"/>
      <c r="S3578" s="207"/>
      <c r="U3578" s="236"/>
      <c r="Z3578" s="197"/>
      <c r="AB3578" s="197"/>
      <c r="AD3578" s="197"/>
      <c r="AF3578" s="197"/>
      <c r="AH3578" s="197"/>
      <c r="AI3578" s="199"/>
      <c r="AK3578" s="234"/>
      <c r="AO3578" s="177"/>
      <c r="AP3578" s="201"/>
      <c r="AR3578" s="233"/>
    </row>
    <row r="3579" spans="4:44" s="181" customFormat="1">
      <c r="D3579" s="197"/>
      <c r="G3579" s="199"/>
      <c r="K3579" s="197"/>
      <c r="N3579" s="199"/>
      <c r="P3579" s="207"/>
      <c r="S3579" s="207"/>
      <c r="U3579" s="236"/>
      <c r="Z3579" s="197"/>
      <c r="AB3579" s="197"/>
      <c r="AD3579" s="197"/>
      <c r="AF3579" s="197"/>
      <c r="AH3579" s="197"/>
      <c r="AI3579" s="199"/>
      <c r="AK3579" s="234"/>
      <c r="AO3579" s="177"/>
      <c r="AP3579" s="201"/>
      <c r="AR3579" s="233"/>
    </row>
    <row r="3580" spans="4:44" s="181" customFormat="1">
      <c r="D3580" s="197"/>
      <c r="G3580" s="199"/>
      <c r="K3580" s="197"/>
      <c r="N3580" s="199"/>
      <c r="P3580" s="207"/>
      <c r="S3580" s="207"/>
      <c r="U3580" s="236"/>
      <c r="Z3580" s="197"/>
      <c r="AB3580" s="197"/>
      <c r="AD3580" s="197"/>
      <c r="AF3580" s="197"/>
      <c r="AH3580" s="197"/>
      <c r="AI3580" s="199"/>
      <c r="AK3580" s="234"/>
      <c r="AO3580" s="177"/>
      <c r="AP3580" s="201"/>
      <c r="AR3580" s="233"/>
    </row>
    <row r="3581" spans="4:44" s="181" customFormat="1">
      <c r="D3581" s="197"/>
      <c r="G3581" s="199"/>
      <c r="K3581" s="197"/>
      <c r="N3581" s="199"/>
      <c r="P3581" s="207"/>
      <c r="S3581" s="207"/>
      <c r="U3581" s="236"/>
      <c r="Z3581" s="197"/>
      <c r="AB3581" s="197"/>
      <c r="AD3581" s="197"/>
      <c r="AF3581" s="197"/>
      <c r="AH3581" s="197"/>
      <c r="AI3581" s="199"/>
      <c r="AK3581" s="234"/>
      <c r="AO3581" s="177"/>
      <c r="AP3581" s="201"/>
      <c r="AR3581" s="233"/>
    </row>
    <row r="3582" spans="4:44" s="181" customFormat="1">
      <c r="D3582" s="197"/>
      <c r="G3582" s="199"/>
      <c r="K3582" s="197"/>
      <c r="N3582" s="199"/>
      <c r="P3582" s="207"/>
      <c r="S3582" s="207"/>
      <c r="U3582" s="236"/>
      <c r="Z3582" s="197"/>
      <c r="AB3582" s="197"/>
      <c r="AD3582" s="197"/>
      <c r="AF3582" s="197"/>
      <c r="AH3582" s="197"/>
      <c r="AI3582" s="199"/>
      <c r="AK3582" s="234"/>
      <c r="AO3582" s="177"/>
      <c r="AP3582" s="201"/>
      <c r="AR3582" s="233"/>
    </row>
    <row r="3583" spans="4:44" s="181" customFormat="1">
      <c r="D3583" s="197"/>
      <c r="G3583" s="199"/>
      <c r="K3583" s="197"/>
      <c r="N3583" s="199"/>
      <c r="P3583" s="207"/>
      <c r="S3583" s="207"/>
      <c r="U3583" s="236"/>
      <c r="Z3583" s="197"/>
      <c r="AB3583" s="197"/>
      <c r="AD3583" s="197"/>
      <c r="AF3583" s="197"/>
      <c r="AH3583" s="197"/>
      <c r="AI3583" s="199"/>
      <c r="AK3583" s="234"/>
      <c r="AO3583" s="177"/>
      <c r="AP3583" s="201"/>
      <c r="AR3583" s="233"/>
    </row>
    <row r="3584" spans="4:44" s="181" customFormat="1">
      <c r="D3584" s="197"/>
      <c r="G3584" s="199"/>
      <c r="K3584" s="197"/>
      <c r="N3584" s="199"/>
      <c r="P3584" s="207"/>
      <c r="S3584" s="207"/>
      <c r="U3584" s="236"/>
      <c r="Z3584" s="197"/>
      <c r="AB3584" s="197"/>
      <c r="AD3584" s="197"/>
      <c r="AF3584" s="197"/>
      <c r="AH3584" s="197"/>
      <c r="AI3584" s="199"/>
      <c r="AK3584" s="234"/>
      <c r="AO3584" s="177"/>
      <c r="AP3584" s="201"/>
      <c r="AR3584" s="233"/>
    </row>
    <row r="3585" spans="4:44" s="181" customFormat="1">
      <c r="D3585" s="197"/>
      <c r="G3585" s="199"/>
      <c r="K3585" s="197"/>
      <c r="N3585" s="199"/>
      <c r="P3585" s="207"/>
      <c r="S3585" s="207"/>
      <c r="U3585" s="236"/>
      <c r="Z3585" s="197"/>
      <c r="AB3585" s="197"/>
      <c r="AD3585" s="197"/>
      <c r="AF3585" s="197"/>
      <c r="AH3585" s="197"/>
      <c r="AI3585" s="199"/>
      <c r="AK3585" s="234"/>
      <c r="AO3585" s="177"/>
      <c r="AP3585" s="201"/>
      <c r="AR3585" s="233"/>
    </row>
    <row r="3586" spans="4:44" s="181" customFormat="1">
      <c r="D3586" s="197"/>
      <c r="G3586" s="199"/>
      <c r="K3586" s="197"/>
      <c r="N3586" s="199"/>
      <c r="P3586" s="207"/>
      <c r="S3586" s="207"/>
      <c r="U3586" s="236"/>
      <c r="Z3586" s="197"/>
      <c r="AB3586" s="197"/>
      <c r="AD3586" s="197"/>
      <c r="AF3586" s="197"/>
      <c r="AH3586" s="197"/>
      <c r="AI3586" s="199"/>
      <c r="AK3586" s="234"/>
      <c r="AO3586" s="177"/>
      <c r="AP3586" s="201"/>
      <c r="AR3586" s="233"/>
    </row>
    <row r="3587" spans="4:44" s="181" customFormat="1">
      <c r="D3587" s="197"/>
      <c r="G3587" s="199"/>
      <c r="K3587" s="197"/>
      <c r="N3587" s="199"/>
      <c r="P3587" s="207"/>
      <c r="S3587" s="207"/>
      <c r="U3587" s="236"/>
      <c r="Z3587" s="197"/>
      <c r="AB3587" s="197"/>
      <c r="AD3587" s="197"/>
      <c r="AF3587" s="197"/>
      <c r="AH3587" s="197"/>
      <c r="AI3587" s="199"/>
      <c r="AK3587" s="234"/>
      <c r="AO3587" s="177"/>
      <c r="AP3587" s="201"/>
      <c r="AR3587" s="233"/>
    </row>
    <row r="3588" spans="4:44" s="181" customFormat="1">
      <c r="D3588" s="197"/>
      <c r="G3588" s="199"/>
      <c r="K3588" s="197"/>
      <c r="N3588" s="199"/>
      <c r="P3588" s="207"/>
      <c r="S3588" s="207"/>
      <c r="U3588" s="236"/>
      <c r="Z3588" s="197"/>
      <c r="AB3588" s="197"/>
      <c r="AD3588" s="197"/>
      <c r="AF3588" s="197"/>
      <c r="AH3588" s="197"/>
      <c r="AI3588" s="199"/>
      <c r="AK3588" s="234"/>
      <c r="AO3588" s="177"/>
      <c r="AP3588" s="201"/>
      <c r="AR3588" s="233"/>
    </row>
    <row r="3589" spans="4:44" s="181" customFormat="1">
      <c r="D3589" s="197"/>
      <c r="G3589" s="199"/>
      <c r="K3589" s="197"/>
      <c r="N3589" s="199"/>
      <c r="P3589" s="207"/>
      <c r="S3589" s="207"/>
      <c r="U3589" s="236"/>
      <c r="Z3589" s="197"/>
      <c r="AB3589" s="197"/>
      <c r="AD3589" s="197"/>
      <c r="AF3589" s="197"/>
      <c r="AH3589" s="197"/>
      <c r="AI3589" s="199"/>
      <c r="AK3589" s="234"/>
      <c r="AO3589" s="177"/>
      <c r="AP3589" s="201"/>
      <c r="AR3589" s="233"/>
    </row>
    <row r="3590" spans="4:44" s="181" customFormat="1">
      <c r="D3590" s="197"/>
      <c r="G3590" s="199"/>
      <c r="K3590" s="197"/>
      <c r="N3590" s="199"/>
      <c r="P3590" s="207"/>
      <c r="S3590" s="207"/>
      <c r="U3590" s="236"/>
      <c r="Z3590" s="197"/>
      <c r="AB3590" s="197"/>
      <c r="AD3590" s="197"/>
      <c r="AF3590" s="197"/>
      <c r="AH3590" s="197"/>
      <c r="AI3590" s="199"/>
      <c r="AK3590" s="234"/>
      <c r="AO3590" s="177"/>
      <c r="AP3590" s="201"/>
      <c r="AR3590" s="233"/>
    </row>
    <row r="3591" spans="4:44" s="181" customFormat="1">
      <c r="D3591" s="197"/>
      <c r="G3591" s="199"/>
      <c r="K3591" s="197"/>
      <c r="N3591" s="199"/>
      <c r="P3591" s="207"/>
      <c r="S3591" s="207"/>
      <c r="U3591" s="236"/>
      <c r="Z3591" s="197"/>
      <c r="AB3591" s="197"/>
      <c r="AD3591" s="197"/>
      <c r="AF3591" s="197"/>
      <c r="AH3591" s="197"/>
      <c r="AI3591" s="199"/>
      <c r="AK3591" s="234"/>
      <c r="AO3591" s="177"/>
      <c r="AP3591" s="201"/>
      <c r="AR3591" s="233"/>
    </row>
    <row r="3592" spans="4:44" s="181" customFormat="1">
      <c r="D3592" s="197"/>
      <c r="G3592" s="199"/>
      <c r="K3592" s="197"/>
      <c r="N3592" s="199"/>
      <c r="P3592" s="207"/>
      <c r="S3592" s="207"/>
      <c r="U3592" s="236"/>
      <c r="Z3592" s="197"/>
      <c r="AB3592" s="197"/>
      <c r="AD3592" s="197"/>
      <c r="AF3592" s="197"/>
      <c r="AH3592" s="197"/>
      <c r="AI3592" s="199"/>
      <c r="AK3592" s="234"/>
      <c r="AO3592" s="177"/>
      <c r="AP3592" s="201"/>
      <c r="AR3592" s="233"/>
    </row>
    <row r="3593" spans="4:44" s="181" customFormat="1">
      <c r="D3593" s="197"/>
      <c r="G3593" s="199"/>
      <c r="K3593" s="197"/>
      <c r="N3593" s="199"/>
      <c r="P3593" s="207"/>
      <c r="S3593" s="207"/>
      <c r="U3593" s="236"/>
      <c r="Z3593" s="197"/>
      <c r="AB3593" s="197"/>
      <c r="AD3593" s="197"/>
      <c r="AF3593" s="197"/>
      <c r="AH3593" s="197"/>
      <c r="AI3593" s="199"/>
      <c r="AK3593" s="234"/>
      <c r="AO3593" s="177"/>
      <c r="AP3593" s="201"/>
      <c r="AR3593" s="233"/>
    </row>
    <row r="3594" spans="4:44" s="181" customFormat="1">
      <c r="D3594" s="197"/>
      <c r="G3594" s="199"/>
      <c r="K3594" s="197"/>
      <c r="N3594" s="199"/>
      <c r="P3594" s="207"/>
      <c r="S3594" s="207"/>
      <c r="U3594" s="236"/>
      <c r="Z3594" s="197"/>
      <c r="AB3594" s="197"/>
      <c r="AD3594" s="197"/>
      <c r="AF3594" s="197"/>
      <c r="AH3594" s="197"/>
      <c r="AI3594" s="199"/>
      <c r="AK3594" s="234"/>
      <c r="AO3594" s="177"/>
      <c r="AP3594" s="201"/>
      <c r="AR3594" s="233"/>
    </row>
    <row r="3595" spans="4:44" s="181" customFormat="1">
      <c r="D3595" s="197"/>
      <c r="G3595" s="199"/>
      <c r="K3595" s="197"/>
      <c r="N3595" s="199"/>
      <c r="P3595" s="207"/>
      <c r="S3595" s="207"/>
      <c r="U3595" s="236"/>
      <c r="Z3595" s="197"/>
      <c r="AB3595" s="197"/>
      <c r="AD3595" s="197"/>
      <c r="AF3595" s="197"/>
      <c r="AH3595" s="197"/>
      <c r="AI3595" s="199"/>
      <c r="AK3595" s="234"/>
      <c r="AO3595" s="177"/>
      <c r="AP3595" s="201"/>
      <c r="AR3595" s="233"/>
    </row>
    <row r="3596" spans="4:44" s="181" customFormat="1">
      <c r="D3596" s="197"/>
      <c r="G3596" s="199"/>
      <c r="K3596" s="197"/>
      <c r="N3596" s="199"/>
      <c r="P3596" s="207"/>
      <c r="S3596" s="207"/>
      <c r="U3596" s="236"/>
      <c r="Z3596" s="197"/>
      <c r="AB3596" s="197"/>
      <c r="AD3596" s="197"/>
      <c r="AF3596" s="197"/>
      <c r="AH3596" s="197"/>
      <c r="AI3596" s="199"/>
      <c r="AK3596" s="234"/>
      <c r="AO3596" s="177"/>
      <c r="AP3596" s="201"/>
      <c r="AR3596" s="233"/>
    </row>
    <row r="3597" spans="4:44" s="181" customFormat="1">
      <c r="D3597" s="197"/>
      <c r="G3597" s="199"/>
      <c r="K3597" s="197"/>
      <c r="N3597" s="199"/>
      <c r="P3597" s="207"/>
      <c r="S3597" s="207"/>
      <c r="U3597" s="236"/>
      <c r="Z3597" s="197"/>
      <c r="AB3597" s="197"/>
      <c r="AD3597" s="197"/>
      <c r="AF3597" s="197"/>
      <c r="AH3597" s="197"/>
      <c r="AI3597" s="199"/>
      <c r="AK3597" s="234"/>
      <c r="AO3597" s="177"/>
      <c r="AP3597" s="201"/>
      <c r="AR3597" s="233"/>
    </row>
    <row r="3598" spans="4:44" s="181" customFormat="1">
      <c r="D3598" s="197"/>
      <c r="G3598" s="199"/>
      <c r="K3598" s="197"/>
      <c r="N3598" s="199"/>
      <c r="P3598" s="207"/>
      <c r="S3598" s="207"/>
      <c r="U3598" s="236"/>
      <c r="Z3598" s="197"/>
      <c r="AB3598" s="197"/>
      <c r="AD3598" s="197"/>
      <c r="AF3598" s="197"/>
      <c r="AH3598" s="197"/>
      <c r="AI3598" s="199"/>
      <c r="AK3598" s="234"/>
      <c r="AO3598" s="177"/>
      <c r="AP3598" s="201"/>
      <c r="AR3598" s="233"/>
    </row>
    <row r="3599" spans="4:44" s="181" customFormat="1">
      <c r="D3599" s="197"/>
      <c r="G3599" s="199"/>
      <c r="K3599" s="197"/>
      <c r="N3599" s="199"/>
      <c r="P3599" s="207"/>
      <c r="S3599" s="207"/>
      <c r="U3599" s="236"/>
      <c r="Z3599" s="197"/>
      <c r="AB3599" s="197"/>
      <c r="AD3599" s="197"/>
      <c r="AF3599" s="197"/>
      <c r="AH3599" s="197"/>
      <c r="AI3599" s="199"/>
      <c r="AK3599" s="234"/>
      <c r="AO3599" s="177"/>
      <c r="AP3599" s="201"/>
      <c r="AR3599" s="233"/>
    </row>
    <row r="3600" spans="4:44" s="181" customFormat="1">
      <c r="D3600" s="197"/>
      <c r="G3600" s="199"/>
      <c r="K3600" s="197"/>
      <c r="N3600" s="199"/>
      <c r="P3600" s="207"/>
      <c r="S3600" s="207"/>
      <c r="U3600" s="236"/>
      <c r="Z3600" s="197"/>
      <c r="AB3600" s="197"/>
      <c r="AD3600" s="197"/>
      <c r="AF3600" s="197"/>
      <c r="AH3600" s="197"/>
      <c r="AI3600" s="199"/>
      <c r="AK3600" s="234"/>
      <c r="AO3600" s="177"/>
      <c r="AP3600" s="201"/>
      <c r="AR3600" s="233"/>
    </row>
    <row r="3601" spans="4:44" s="181" customFormat="1">
      <c r="D3601" s="197"/>
      <c r="G3601" s="199"/>
      <c r="K3601" s="197"/>
      <c r="N3601" s="199"/>
      <c r="P3601" s="207"/>
      <c r="S3601" s="207"/>
      <c r="U3601" s="236"/>
      <c r="Z3601" s="197"/>
      <c r="AB3601" s="197"/>
      <c r="AD3601" s="197"/>
      <c r="AF3601" s="197"/>
      <c r="AH3601" s="197"/>
      <c r="AI3601" s="199"/>
      <c r="AK3601" s="234"/>
      <c r="AO3601" s="177"/>
      <c r="AP3601" s="201"/>
      <c r="AR3601" s="233"/>
    </row>
    <row r="3602" spans="4:44" s="181" customFormat="1">
      <c r="D3602" s="197"/>
      <c r="G3602" s="199"/>
      <c r="K3602" s="197"/>
      <c r="N3602" s="199"/>
      <c r="P3602" s="207"/>
      <c r="S3602" s="207"/>
      <c r="U3602" s="236"/>
      <c r="Z3602" s="197"/>
      <c r="AB3602" s="197"/>
      <c r="AD3602" s="197"/>
      <c r="AF3602" s="197"/>
      <c r="AH3602" s="197"/>
      <c r="AI3602" s="199"/>
      <c r="AK3602" s="234"/>
      <c r="AO3602" s="177"/>
      <c r="AP3602" s="201"/>
      <c r="AR3602" s="233"/>
    </row>
    <row r="3603" spans="4:44" s="181" customFormat="1">
      <c r="D3603" s="197"/>
      <c r="G3603" s="199"/>
      <c r="K3603" s="197"/>
      <c r="N3603" s="199"/>
      <c r="P3603" s="207"/>
      <c r="S3603" s="207"/>
      <c r="U3603" s="236"/>
      <c r="Z3603" s="197"/>
      <c r="AB3603" s="197"/>
      <c r="AD3603" s="197"/>
      <c r="AF3603" s="197"/>
      <c r="AH3603" s="197"/>
      <c r="AI3603" s="199"/>
      <c r="AK3603" s="234"/>
      <c r="AO3603" s="177"/>
      <c r="AP3603" s="201"/>
      <c r="AR3603" s="233"/>
    </row>
    <row r="3604" spans="4:44" s="181" customFormat="1">
      <c r="D3604" s="197"/>
      <c r="G3604" s="199"/>
      <c r="K3604" s="197"/>
      <c r="N3604" s="199"/>
      <c r="P3604" s="207"/>
      <c r="S3604" s="207"/>
      <c r="U3604" s="236"/>
      <c r="Z3604" s="197"/>
      <c r="AB3604" s="197"/>
      <c r="AD3604" s="197"/>
      <c r="AF3604" s="197"/>
      <c r="AH3604" s="197"/>
      <c r="AI3604" s="199"/>
      <c r="AK3604" s="234"/>
      <c r="AO3604" s="177"/>
      <c r="AP3604" s="201"/>
      <c r="AR3604" s="233"/>
    </row>
    <row r="3605" spans="4:44" s="181" customFormat="1">
      <c r="D3605" s="197"/>
      <c r="G3605" s="199"/>
      <c r="K3605" s="197"/>
      <c r="N3605" s="199"/>
      <c r="P3605" s="207"/>
      <c r="S3605" s="207"/>
      <c r="U3605" s="236"/>
      <c r="Z3605" s="197"/>
      <c r="AB3605" s="197"/>
      <c r="AD3605" s="197"/>
      <c r="AF3605" s="197"/>
      <c r="AH3605" s="197"/>
      <c r="AI3605" s="199"/>
      <c r="AK3605" s="234"/>
      <c r="AO3605" s="177"/>
      <c r="AP3605" s="201"/>
      <c r="AR3605" s="233"/>
    </row>
    <row r="3606" spans="4:44" s="181" customFormat="1">
      <c r="D3606" s="197"/>
      <c r="G3606" s="199"/>
      <c r="K3606" s="197"/>
      <c r="N3606" s="199"/>
      <c r="P3606" s="207"/>
      <c r="S3606" s="207"/>
      <c r="U3606" s="236"/>
      <c r="Z3606" s="197"/>
      <c r="AB3606" s="197"/>
      <c r="AD3606" s="197"/>
      <c r="AF3606" s="197"/>
      <c r="AH3606" s="197"/>
      <c r="AI3606" s="199"/>
      <c r="AK3606" s="234"/>
      <c r="AO3606" s="177"/>
      <c r="AP3606" s="201"/>
      <c r="AR3606" s="233"/>
    </row>
    <row r="3607" spans="4:44" s="181" customFormat="1">
      <c r="D3607" s="197"/>
      <c r="G3607" s="199"/>
      <c r="K3607" s="197"/>
      <c r="N3607" s="199"/>
      <c r="P3607" s="207"/>
      <c r="S3607" s="207"/>
      <c r="U3607" s="236"/>
      <c r="Z3607" s="197"/>
      <c r="AB3607" s="197"/>
      <c r="AD3607" s="197"/>
      <c r="AF3607" s="197"/>
      <c r="AH3607" s="197"/>
      <c r="AI3607" s="199"/>
      <c r="AK3607" s="234"/>
      <c r="AO3607" s="177"/>
      <c r="AP3607" s="201"/>
      <c r="AR3607" s="233"/>
    </row>
    <row r="3608" spans="4:44" s="181" customFormat="1">
      <c r="D3608" s="197"/>
      <c r="G3608" s="199"/>
      <c r="K3608" s="197"/>
      <c r="N3608" s="199"/>
      <c r="P3608" s="207"/>
      <c r="S3608" s="207"/>
      <c r="U3608" s="236"/>
      <c r="Z3608" s="197"/>
      <c r="AB3608" s="197"/>
      <c r="AD3608" s="197"/>
      <c r="AF3608" s="197"/>
      <c r="AH3608" s="197"/>
      <c r="AI3608" s="199"/>
      <c r="AK3608" s="234"/>
      <c r="AO3608" s="177"/>
      <c r="AP3608" s="201"/>
      <c r="AR3608" s="233"/>
    </row>
    <row r="3609" spans="4:44" s="181" customFormat="1">
      <c r="D3609" s="197"/>
      <c r="G3609" s="199"/>
      <c r="K3609" s="197"/>
      <c r="N3609" s="199"/>
      <c r="P3609" s="207"/>
      <c r="S3609" s="207"/>
      <c r="U3609" s="236"/>
      <c r="Z3609" s="197"/>
      <c r="AB3609" s="197"/>
      <c r="AD3609" s="197"/>
      <c r="AF3609" s="197"/>
      <c r="AH3609" s="197"/>
      <c r="AI3609" s="199"/>
      <c r="AK3609" s="234"/>
      <c r="AO3609" s="177"/>
      <c r="AP3609" s="201"/>
      <c r="AR3609" s="233"/>
    </row>
    <row r="3610" spans="4:44" s="181" customFormat="1">
      <c r="D3610" s="197"/>
      <c r="G3610" s="199"/>
      <c r="K3610" s="197"/>
      <c r="N3610" s="199"/>
      <c r="P3610" s="207"/>
      <c r="S3610" s="207"/>
      <c r="U3610" s="236"/>
      <c r="Z3610" s="197"/>
      <c r="AB3610" s="197"/>
      <c r="AD3610" s="197"/>
      <c r="AF3610" s="197"/>
      <c r="AH3610" s="197"/>
      <c r="AI3610" s="199"/>
      <c r="AK3610" s="234"/>
      <c r="AO3610" s="177"/>
      <c r="AP3610" s="201"/>
      <c r="AR3610" s="233"/>
    </row>
    <row r="3611" spans="4:44" s="181" customFormat="1">
      <c r="D3611" s="197"/>
      <c r="G3611" s="199"/>
      <c r="K3611" s="197"/>
      <c r="N3611" s="199"/>
      <c r="P3611" s="207"/>
      <c r="S3611" s="207"/>
      <c r="U3611" s="236"/>
      <c r="Z3611" s="197"/>
      <c r="AB3611" s="197"/>
      <c r="AD3611" s="197"/>
      <c r="AF3611" s="197"/>
      <c r="AH3611" s="197"/>
      <c r="AI3611" s="199"/>
      <c r="AK3611" s="234"/>
      <c r="AO3611" s="177"/>
      <c r="AP3611" s="201"/>
      <c r="AR3611" s="233"/>
    </row>
    <row r="3612" spans="4:44" s="181" customFormat="1">
      <c r="D3612" s="197"/>
      <c r="G3612" s="199"/>
      <c r="K3612" s="197"/>
      <c r="N3612" s="199"/>
      <c r="P3612" s="207"/>
      <c r="S3612" s="207"/>
      <c r="U3612" s="236"/>
      <c r="Z3612" s="197"/>
      <c r="AB3612" s="197"/>
      <c r="AD3612" s="197"/>
      <c r="AF3612" s="197"/>
      <c r="AH3612" s="197"/>
      <c r="AI3612" s="199"/>
      <c r="AK3612" s="234"/>
      <c r="AO3612" s="177"/>
      <c r="AP3612" s="201"/>
      <c r="AR3612" s="233"/>
    </row>
    <row r="3613" spans="4:44" s="181" customFormat="1">
      <c r="D3613" s="197"/>
      <c r="G3613" s="199"/>
      <c r="K3613" s="197"/>
      <c r="N3613" s="199"/>
      <c r="P3613" s="207"/>
      <c r="S3613" s="207"/>
      <c r="U3613" s="236"/>
      <c r="Z3613" s="197"/>
      <c r="AB3613" s="197"/>
      <c r="AD3613" s="197"/>
      <c r="AF3613" s="197"/>
      <c r="AH3613" s="197"/>
      <c r="AI3613" s="199"/>
      <c r="AK3613" s="234"/>
      <c r="AO3613" s="177"/>
      <c r="AP3613" s="201"/>
      <c r="AR3613" s="233"/>
    </row>
    <row r="3614" spans="4:44" s="181" customFormat="1">
      <c r="D3614" s="197"/>
      <c r="G3614" s="199"/>
      <c r="K3614" s="197"/>
      <c r="N3614" s="199"/>
      <c r="P3614" s="207"/>
      <c r="S3614" s="207"/>
      <c r="U3614" s="236"/>
      <c r="Z3614" s="197"/>
      <c r="AB3614" s="197"/>
      <c r="AD3614" s="197"/>
      <c r="AF3614" s="197"/>
      <c r="AH3614" s="197"/>
      <c r="AI3614" s="199"/>
      <c r="AK3614" s="234"/>
      <c r="AO3614" s="177"/>
      <c r="AP3614" s="201"/>
      <c r="AR3614" s="233"/>
    </row>
    <row r="3615" spans="4:44" s="181" customFormat="1">
      <c r="D3615" s="197"/>
      <c r="G3615" s="199"/>
      <c r="K3615" s="197"/>
      <c r="N3615" s="199"/>
      <c r="P3615" s="207"/>
      <c r="S3615" s="207"/>
      <c r="U3615" s="236"/>
      <c r="Z3615" s="197"/>
      <c r="AB3615" s="197"/>
      <c r="AD3615" s="197"/>
      <c r="AF3615" s="197"/>
      <c r="AH3615" s="197"/>
      <c r="AI3615" s="199"/>
      <c r="AK3615" s="234"/>
      <c r="AO3615" s="177"/>
      <c r="AP3615" s="201"/>
      <c r="AR3615" s="233"/>
    </row>
    <row r="3616" spans="4:44" s="181" customFormat="1">
      <c r="D3616" s="197"/>
      <c r="G3616" s="199"/>
      <c r="K3616" s="197"/>
      <c r="N3616" s="199"/>
      <c r="P3616" s="207"/>
      <c r="S3616" s="207"/>
      <c r="U3616" s="236"/>
      <c r="Z3616" s="197"/>
      <c r="AB3616" s="197"/>
      <c r="AD3616" s="197"/>
      <c r="AF3616" s="197"/>
      <c r="AH3616" s="197"/>
      <c r="AI3616" s="199"/>
      <c r="AK3616" s="234"/>
      <c r="AO3616" s="177"/>
      <c r="AP3616" s="201"/>
      <c r="AR3616" s="233"/>
    </row>
    <row r="3617" spans="4:44" s="181" customFormat="1">
      <c r="D3617" s="197"/>
      <c r="G3617" s="199"/>
      <c r="K3617" s="197"/>
      <c r="N3617" s="199"/>
      <c r="P3617" s="207"/>
      <c r="S3617" s="207"/>
      <c r="U3617" s="236"/>
      <c r="Z3617" s="197"/>
      <c r="AB3617" s="197"/>
      <c r="AD3617" s="197"/>
      <c r="AF3617" s="197"/>
      <c r="AH3617" s="197"/>
      <c r="AI3617" s="199"/>
      <c r="AK3617" s="234"/>
      <c r="AO3617" s="177"/>
      <c r="AP3617" s="201"/>
      <c r="AR3617" s="233"/>
    </row>
    <row r="3618" spans="4:44" s="181" customFormat="1">
      <c r="D3618" s="197"/>
      <c r="G3618" s="199"/>
      <c r="K3618" s="197"/>
      <c r="N3618" s="199"/>
      <c r="P3618" s="207"/>
      <c r="S3618" s="207"/>
      <c r="U3618" s="236"/>
      <c r="Z3618" s="197"/>
      <c r="AB3618" s="197"/>
      <c r="AD3618" s="197"/>
      <c r="AF3618" s="197"/>
      <c r="AH3618" s="197"/>
      <c r="AI3618" s="199"/>
      <c r="AK3618" s="234"/>
      <c r="AO3618" s="177"/>
      <c r="AP3618" s="201"/>
      <c r="AR3618" s="233"/>
    </row>
    <row r="3619" spans="4:44" s="181" customFormat="1">
      <c r="D3619" s="197"/>
      <c r="G3619" s="199"/>
      <c r="K3619" s="197"/>
      <c r="N3619" s="199"/>
      <c r="P3619" s="207"/>
      <c r="S3619" s="207"/>
      <c r="U3619" s="236"/>
      <c r="Z3619" s="197"/>
      <c r="AB3619" s="197"/>
      <c r="AD3619" s="197"/>
      <c r="AF3619" s="197"/>
      <c r="AH3619" s="197"/>
      <c r="AI3619" s="199"/>
      <c r="AK3619" s="234"/>
      <c r="AO3619" s="177"/>
      <c r="AP3619" s="201"/>
      <c r="AR3619" s="233"/>
    </row>
    <row r="3620" spans="4:44" s="181" customFormat="1">
      <c r="D3620" s="197"/>
      <c r="G3620" s="199"/>
      <c r="K3620" s="197"/>
      <c r="N3620" s="199"/>
      <c r="P3620" s="207"/>
      <c r="S3620" s="207"/>
      <c r="U3620" s="236"/>
      <c r="Z3620" s="197"/>
      <c r="AB3620" s="197"/>
      <c r="AD3620" s="197"/>
      <c r="AF3620" s="197"/>
      <c r="AH3620" s="197"/>
      <c r="AI3620" s="199"/>
      <c r="AK3620" s="234"/>
      <c r="AO3620" s="177"/>
      <c r="AP3620" s="201"/>
      <c r="AR3620" s="233"/>
    </row>
    <row r="3621" spans="4:44" s="181" customFormat="1">
      <c r="D3621" s="197"/>
      <c r="G3621" s="199"/>
      <c r="K3621" s="197"/>
      <c r="N3621" s="199"/>
      <c r="P3621" s="207"/>
      <c r="S3621" s="207"/>
      <c r="U3621" s="236"/>
      <c r="Z3621" s="197"/>
      <c r="AB3621" s="197"/>
      <c r="AD3621" s="197"/>
      <c r="AF3621" s="197"/>
      <c r="AH3621" s="197"/>
      <c r="AI3621" s="199"/>
      <c r="AK3621" s="234"/>
      <c r="AO3621" s="177"/>
      <c r="AP3621" s="201"/>
      <c r="AR3621" s="233"/>
    </row>
    <row r="3622" spans="4:44" s="181" customFormat="1">
      <c r="D3622" s="197"/>
      <c r="G3622" s="199"/>
      <c r="K3622" s="197"/>
      <c r="N3622" s="199"/>
      <c r="P3622" s="207"/>
      <c r="S3622" s="207"/>
      <c r="U3622" s="236"/>
      <c r="Z3622" s="197"/>
      <c r="AB3622" s="197"/>
      <c r="AD3622" s="197"/>
      <c r="AF3622" s="197"/>
      <c r="AH3622" s="197"/>
      <c r="AI3622" s="199"/>
      <c r="AK3622" s="234"/>
      <c r="AO3622" s="177"/>
      <c r="AP3622" s="201"/>
      <c r="AR3622" s="233"/>
    </row>
    <row r="3623" spans="4:44" s="181" customFormat="1">
      <c r="D3623" s="197"/>
      <c r="G3623" s="199"/>
      <c r="K3623" s="197"/>
      <c r="N3623" s="199"/>
      <c r="P3623" s="207"/>
      <c r="S3623" s="207"/>
      <c r="U3623" s="236"/>
      <c r="Z3623" s="197"/>
      <c r="AB3623" s="197"/>
      <c r="AD3623" s="197"/>
      <c r="AF3623" s="197"/>
      <c r="AH3623" s="197"/>
      <c r="AI3623" s="199"/>
      <c r="AK3623" s="234"/>
      <c r="AO3623" s="177"/>
      <c r="AP3623" s="201"/>
      <c r="AR3623" s="233"/>
    </row>
    <row r="3624" spans="4:44" s="181" customFormat="1">
      <c r="D3624" s="197"/>
      <c r="G3624" s="199"/>
      <c r="K3624" s="197"/>
      <c r="N3624" s="199"/>
      <c r="P3624" s="207"/>
      <c r="S3624" s="207"/>
      <c r="U3624" s="236"/>
      <c r="Z3624" s="197"/>
      <c r="AB3624" s="197"/>
      <c r="AD3624" s="197"/>
      <c r="AF3624" s="197"/>
      <c r="AH3624" s="197"/>
      <c r="AI3624" s="199"/>
      <c r="AK3624" s="234"/>
      <c r="AO3624" s="177"/>
      <c r="AP3624" s="201"/>
      <c r="AR3624" s="233"/>
    </row>
    <row r="3625" spans="4:44" s="181" customFormat="1">
      <c r="D3625" s="197"/>
      <c r="G3625" s="199"/>
      <c r="K3625" s="197"/>
      <c r="N3625" s="199"/>
      <c r="P3625" s="207"/>
      <c r="S3625" s="207"/>
      <c r="U3625" s="236"/>
      <c r="Z3625" s="197"/>
      <c r="AB3625" s="197"/>
      <c r="AD3625" s="197"/>
      <c r="AF3625" s="197"/>
      <c r="AH3625" s="197"/>
      <c r="AI3625" s="199"/>
      <c r="AK3625" s="234"/>
      <c r="AO3625" s="177"/>
      <c r="AP3625" s="201"/>
      <c r="AR3625" s="233"/>
    </row>
    <row r="3626" spans="4:44" s="181" customFormat="1">
      <c r="D3626" s="197"/>
      <c r="G3626" s="199"/>
      <c r="K3626" s="197"/>
      <c r="N3626" s="199"/>
      <c r="P3626" s="207"/>
      <c r="S3626" s="207"/>
      <c r="U3626" s="236"/>
      <c r="Z3626" s="197"/>
      <c r="AB3626" s="197"/>
      <c r="AD3626" s="197"/>
      <c r="AF3626" s="197"/>
      <c r="AH3626" s="197"/>
      <c r="AI3626" s="199"/>
      <c r="AK3626" s="234"/>
      <c r="AO3626" s="177"/>
      <c r="AP3626" s="201"/>
      <c r="AR3626" s="233"/>
    </row>
    <row r="3627" spans="4:44" s="181" customFormat="1">
      <c r="D3627" s="197"/>
      <c r="G3627" s="199"/>
      <c r="K3627" s="197"/>
      <c r="N3627" s="199"/>
      <c r="P3627" s="207"/>
      <c r="S3627" s="207"/>
      <c r="U3627" s="236"/>
      <c r="Z3627" s="197"/>
      <c r="AB3627" s="197"/>
      <c r="AD3627" s="197"/>
      <c r="AF3627" s="197"/>
      <c r="AH3627" s="197"/>
      <c r="AI3627" s="199"/>
      <c r="AK3627" s="234"/>
      <c r="AO3627" s="177"/>
      <c r="AP3627" s="201"/>
      <c r="AR3627" s="233"/>
    </row>
    <row r="3628" spans="4:44" s="181" customFormat="1">
      <c r="D3628" s="197"/>
      <c r="G3628" s="199"/>
      <c r="K3628" s="197"/>
      <c r="N3628" s="199"/>
      <c r="P3628" s="207"/>
      <c r="S3628" s="207"/>
      <c r="U3628" s="236"/>
      <c r="Z3628" s="197"/>
      <c r="AB3628" s="197"/>
      <c r="AD3628" s="197"/>
      <c r="AF3628" s="197"/>
      <c r="AH3628" s="197"/>
      <c r="AI3628" s="199"/>
      <c r="AK3628" s="234"/>
      <c r="AO3628" s="177"/>
      <c r="AP3628" s="201"/>
      <c r="AR3628" s="233"/>
    </row>
    <row r="3629" spans="4:44" s="181" customFormat="1">
      <c r="D3629" s="197"/>
      <c r="G3629" s="199"/>
      <c r="K3629" s="197"/>
      <c r="N3629" s="199"/>
      <c r="P3629" s="207"/>
      <c r="S3629" s="207"/>
      <c r="U3629" s="236"/>
      <c r="Z3629" s="197"/>
      <c r="AB3629" s="197"/>
      <c r="AD3629" s="197"/>
      <c r="AF3629" s="197"/>
      <c r="AH3629" s="197"/>
      <c r="AI3629" s="199"/>
      <c r="AK3629" s="234"/>
      <c r="AO3629" s="177"/>
      <c r="AP3629" s="201"/>
      <c r="AR3629" s="233"/>
    </row>
    <row r="3630" spans="4:44" s="181" customFormat="1">
      <c r="D3630" s="197"/>
      <c r="G3630" s="199"/>
      <c r="K3630" s="197"/>
      <c r="N3630" s="199"/>
      <c r="P3630" s="207"/>
      <c r="S3630" s="207"/>
      <c r="U3630" s="236"/>
      <c r="Z3630" s="197"/>
      <c r="AB3630" s="197"/>
      <c r="AD3630" s="197"/>
      <c r="AF3630" s="197"/>
      <c r="AH3630" s="197"/>
      <c r="AI3630" s="199"/>
      <c r="AK3630" s="234"/>
      <c r="AO3630" s="177"/>
      <c r="AP3630" s="201"/>
      <c r="AR3630" s="233"/>
    </row>
    <row r="3631" spans="4:44" s="181" customFormat="1">
      <c r="D3631" s="197"/>
      <c r="G3631" s="199"/>
      <c r="K3631" s="197"/>
      <c r="N3631" s="199"/>
      <c r="P3631" s="207"/>
      <c r="S3631" s="207"/>
      <c r="U3631" s="236"/>
      <c r="Z3631" s="197"/>
      <c r="AB3631" s="197"/>
      <c r="AD3631" s="197"/>
      <c r="AF3631" s="197"/>
      <c r="AH3631" s="197"/>
      <c r="AI3631" s="199"/>
      <c r="AK3631" s="234"/>
      <c r="AO3631" s="177"/>
      <c r="AP3631" s="201"/>
      <c r="AR3631" s="233"/>
    </row>
    <row r="3632" spans="4:44" s="181" customFormat="1">
      <c r="D3632" s="197"/>
      <c r="G3632" s="199"/>
      <c r="K3632" s="197"/>
      <c r="N3632" s="199"/>
      <c r="P3632" s="207"/>
      <c r="S3632" s="207"/>
      <c r="U3632" s="236"/>
      <c r="Z3632" s="197"/>
      <c r="AB3632" s="197"/>
      <c r="AD3632" s="197"/>
      <c r="AF3632" s="197"/>
      <c r="AH3632" s="197"/>
      <c r="AI3632" s="199"/>
      <c r="AK3632" s="234"/>
      <c r="AO3632" s="177"/>
      <c r="AP3632" s="201"/>
      <c r="AR3632" s="233"/>
    </row>
    <row r="3633" spans="4:44" s="181" customFormat="1">
      <c r="D3633" s="197"/>
      <c r="G3633" s="199"/>
      <c r="K3633" s="197"/>
      <c r="N3633" s="199"/>
      <c r="P3633" s="207"/>
      <c r="S3633" s="207"/>
      <c r="U3633" s="236"/>
      <c r="Z3633" s="197"/>
      <c r="AB3633" s="197"/>
      <c r="AD3633" s="197"/>
      <c r="AF3633" s="197"/>
      <c r="AH3633" s="197"/>
      <c r="AI3633" s="199"/>
      <c r="AK3633" s="234"/>
      <c r="AO3633" s="177"/>
      <c r="AP3633" s="201"/>
      <c r="AR3633" s="233"/>
    </row>
    <row r="3634" spans="4:44" s="181" customFormat="1">
      <c r="D3634" s="197"/>
      <c r="G3634" s="199"/>
      <c r="K3634" s="197"/>
      <c r="N3634" s="199"/>
      <c r="P3634" s="207"/>
      <c r="S3634" s="207"/>
      <c r="U3634" s="236"/>
      <c r="Z3634" s="197"/>
      <c r="AB3634" s="197"/>
      <c r="AD3634" s="197"/>
      <c r="AF3634" s="197"/>
      <c r="AH3634" s="197"/>
      <c r="AI3634" s="199"/>
      <c r="AK3634" s="234"/>
      <c r="AO3634" s="177"/>
      <c r="AP3634" s="201"/>
      <c r="AR3634" s="233"/>
    </row>
    <row r="3635" spans="4:44" s="181" customFormat="1">
      <c r="D3635" s="197"/>
      <c r="G3635" s="199"/>
      <c r="K3635" s="197"/>
      <c r="N3635" s="199"/>
      <c r="P3635" s="207"/>
      <c r="S3635" s="207"/>
      <c r="U3635" s="236"/>
      <c r="Z3635" s="197"/>
      <c r="AB3635" s="197"/>
      <c r="AD3635" s="197"/>
      <c r="AF3635" s="197"/>
      <c r="AH3635" s="197"/>
      <c r="AI3635" s="199"/>
      <c r="AK3635" s="234"/>
      <c r="AO3635" s="177"/>
      <c r="AP3635" s="201"/>
      <c r="AR3635" s="233"/>
    </row>
    <row r="3636" spans="4:44" s="181" customFormat="1">
      <c r="D3636" s="197"/>
      <c r="G3636" s="199"/>
      <c r="K3636" s="197"/>
      <c r="N3636" s="199"/>
      <c r="P3636" s="207"/>
      <c r="S3636" s="207"/>
      <c r="U3636" s="236"/>
      <c r="Z3636" s="197"/>
      <c r="AB3636" s="197"/>
      <c r="AD3636" s="197"/>
      <c r="AF3636" s="197"/>
      <c r="AH3636" s="197"/>
      <c r="AI3636" s="199"/>
      <c r="AK3636" s="234"/>
      <c r="AO3636" s="177"/>
      <c r="AP3636" s="201"/>
      <c r="AR3636" s="233"/>
    </row>
    <row r="3637" spans="4:44" s="181" customFormat="1">
      <c r="D3637" s="197"/>
      <c r="G3637" s="199"/>
      <c r="K3637" s="197"/>
      <c r="N3637" s="199"/>
      <c r="P3637" s="207"/>
      <c r="S3637" s="207"/>
      <c r="U3637" s="236"/>
      <c r="Z3637" s="197"/>
      <c r="AB3637" s="197"/>
      <c r="AD3637" s="197"/>
      <c r="AF3637" s="197"/>
      <c r="AH3637" s="197"/>
      <c r="AI3637" s="199"/>
      <c r="AK3637" s="234"/>
      <c r="AO3637" s="177"/>
      <c r="AP3637" s="201"/>
      <c r="AR3637" s="233"/>
    </row>
    <row r="3638" spans="4:44" s="181" customFormat="1">
      <c r="D3638" s="197"/>
      <c r="G3638" s="199"/>
      <c r="K3638" s="197"/>
      <c r="N3638" s="199"/>
      <c r="P3638" s="207"/>
      <c r="S3638" s="207"/>
      <c r="U3638" s="236"/>
      <c r="Z3638" s="197"/>
      <c r="AB3638" s="197"/>
      <c r="AD3638" s="197"/>
      <c r="AF3638" s="197"/>
      <c r="AH3638" s="197"/>
      <c r="AI3638" s="199"/>
      <c r="AK3638" s="234"/>
      <c r="AO3638" s="177"/>
      <c r="AP3638" s="201"/>
      <c r="AR3638" s="233"/>
    </row>
    <row r="3639" spans="4:44" s="181" customFormat="1">
      <c r="D3639" s="197"/>
      <c r="G3639" s="199"/>
      <c r="K3639" s="197"/>
      <c r="N3639" s="199"/>
      <c r="P3639" s="207"/>
      <c r="S3639" s="207"/>
      <c r="U3639" s="236"/>
      <c r="Z3639" s="197"/>
      <c r="AB3639" s="197"/>
      <c r="AD3639" s="197"/>
      <c r="AF3639" s="197"/>
      <c r="AH3639" s="197"/>
      <c r="AI3639" s="199"/>
      <c r="AK3639" s="234"/>
      <c r="AO3639" s="177"/>
      <c r="AP3639" s="201"/>
      <c r="AR3639" s="233"/>
    </row>
    <row r="3640" spans="4:44" s="181" customFormat="1">
      <c r="D3640" s="197"/>
      <c r="G3640" s="199"/>
      <c r="K3640" s="197"/>
      <c r="N3640" s="199"/>
      <c r="P3640" s="207"/>
      <c r="S3640" s="207"/>
      <c r="U3640" s="236"/>
      <c r="Z3640" s="197"/>
      <c r="AB3640" s="197"/>
      <c r="AD3640" s="197"/>
      <c r="AF3640" s="197"/>
      <c r="AH3640" s="197"/>
      <c r="AI3640" s="199"/>
      <c r="AK3640" s="234"/>
      <c r="AO3640" s="177"/>
      <c r="AP3640" s="201"/>
      <c r="AR3640" s="233"/>
    </row>
    <row r="3641" spans="4:44" s="181" customFormat="1">
      <c r="D3641" s="197"/>
      <c r="G3641" s="199"/>
      <c r="K3641" s="197"/>
      <c r="N3641" s="199"/>
      <c r="P3641" s="207"/>
      <c r="S3641" s="207"/>
      <c r="U3641" s="236"/>
      <c r="Z3641" s="197"/>
      <c r="AB3641" s="197"/>
      <c r="AD3641" s="197"/>
      <c r="AF3641" s="197"/>
      <c r="AH3641" s="197"/>
      <c r="AI3641" s="199"/>
      <c r="AK3641" s="234"/>
      <c r="AO3641" s="177"/>
      <c r="AP3641" s="201"/>
      <c r="AR3641" s="233"/>
    </row>
    <row r="3642" spans="4:44" s="181" customFormat="1">
      <c r="D3642" s="197"/>
      <c r="G3642" s="199"/>
      <c r="K3642" s="197"/>
      <c r="N3642" s="199"/>
      <c r="P3642" s="207"/>
      <c r="S3642" s="207"/>
      <c r="U3642" s="236"/>
      <c r="Z3642" s="197"/>
      <c r="AB3642" s="197"/>
      <c r="AD3642" s="197"/>
      <c r="AF3642" s="197"/>
      <c r="AH3642" s="197"/>
      <c r="AI3642" s="199"/>
      <c r="AK3642" s="234"/>
      <c r="AO3642" s="177"/>
      <c r="AP3642" s="201"/>
      <c r="AR3642" s="233"/>
    </row>
    <row r="3643" spans="4:44" s="181" customFormat="1">
      <c r="D3643" s="197"/>
      <c r="G3643" s="199"/>
      <c r="K3643" s="197"/>
      <c r="N3643" s="199"/>
      <c r="P3643" s="207"/>
      <c r="S3643" s="207"/>
      <c r="U3643" s="236"/>
      <c r="Z3643" s="197"/>
      <c r="AB3643" s="197"/>
      <c r="AD3643" s="197"/>
      <c r="AF3643" s="197"/>
      <c r="AH3643" s="197"/>
      <c r="AI3643" s="199"/>
      <c r="AK3643" s="234"/>
      <c r="AO3643" s="177"/>
      <c r="AP3643" s="201"/>
      <c r="AR3643" s="233"/>
    </row>
    <row r="3644" spans="4:44" s="181" customFormat="1">
      <c r="D3644" s="197"/>
      <c r="G3644" s="199"/>
      <c r="K3644" s="197"/>
      <c r="N3644" s="199"/>
      <c r="P3644" s="207"/>
      <c r="S3644" s="207"/>
      <c r="U3644" s="236"/>
      <c r="Z3644" s="197"/>
      <c r="AB3644" s="197"/>
      <c r="AD3644" s="197"/>
      <c r="AF3644" s="197"/>
      <c r="AH3644" s="197"/>
      <c r="AI3644" s="199"/>
      <c r="AK3644" s="234"/>
      <c r="AO3644" s="177"/>
      <c r="AP3644" s="201"/>
      <c r="AR3644" s="233"/>
    </row>
    <row r="3645" spans="4:44" s="181" customFormat="1">
      <c r="D3645" s="197"/>
      <c r="G3645" s="199"/>
      <c r="K3645" s="197"/>
      <c r="N3645" s="199"/>
      <c r="P3645" s="207"/>
      <c r="S3645" s="207"/>
      <c r="U3645" s="236"/>
      <c r="Z3645" s="197"/>
      <c r="AB3645" s="197"/>
      <c r="AD3645" s="197"/>
      <c r="AF3645" s="197"/>
      <c r="AH3645" s="197"/>
      <c r="AI3645" s="199"/>
      <c r="AK3645" s="234"/>
      <c r="AO3645" s="177"/>
      <c r="AP3645" s="201"/>
      <c r="AR3645" s="233"/>
    </row>
    <row r="3646" spans="4:44" s="181" customFormat="1">
      <c r="D3646" s="197"/>
      <c r="G3646" s="199"/>
      <c r="K3646" s="197"/>
      <c r="N3646" s="199"/>
      <c r="P3646" s="207"/>
      <c r="S3646" s="207"/>
      <c r="U3646" s="236"/>
      <c r="Z3646" s="197"/>
      <c r="AB3646" s="197"/>
      <c r="AD3646" s="197"/>
      <c r="AF3646" s="197"/>
      <c r="AH3646" s="197"/>
      <c r="AI3646" s="199"/>
      <c r="AK3646" s="234"/>
      <c r="AO3646" s="177"/>
      <c r="AP3646" s="201"/>
      <c r="AR3646" s="233"/>
    </row>
    <row r="3647" spans="4:44" s="181" customFormat="1">
      <c r="D3647" s="197"/>
      <c r="G3647" s="199"/>
      <c r="K3647" s="197"/>
      <c r="N3647" s="199"/>
      <c r="P3647" s="207"/>
      <c r="S3647" s="207"/>
      <c r="U3647" s="236"/>
      <c r="Z3647" s="197"/>
      <c r="AB3647" s="197"/>
      <c r="AD3647" s="197"/>
      <c r="AF3647" s="197"/>
      <c r="AH3647" s="197"/>
      <c r="AI3647" s="199"/>
      <c r="AK3647" s="234"/>
      <c r="AO3647" s="177"/>
      <c r="AP3647" s="201"/>
      <c r="AR3647" s="233"/>
    </row>
    <row r="3648" spans="4:44" s="181" customFormat="1">
      <c r="D3648" s="197"/>
      <c r="G3648" s="199"/>
      <c r="K3648" s="197"/>
      <c r="N3648" s="199"/>
      <c r="P3648" s="207"/>
      <c r="S3648" s="207"/>
      <c r="U3648" s="236"/>
      <c r="Z3648" s="197"/>
      <c r="AB3648" s="197"/>
      <c r="AD3648" s="197"/>
      <c r="AF3648" s="197"/>
      <c r="AH3648" s="197"/>
      <c r="AI3648" s="199"/>
      <c r="AK3648" s="234"/>
      <c r="AO3648" s="177"/>
      <c r="AP3648" s="201"/>
      <c r="AR3648" s="233"/>
    </row>
    <row r="3649" spans="4:44" s="181" customFormat="1">
      <c r="D3649" s="197"/>
      <c r="G3649" s="199"/>
      <c r="K3649" s="197"/>
      <c r="N3649" s="199"/>
      <c r="P3649" s="207"/>
      <c r="S3649" s="207"/>
      <c r="U3649" s="236"/>
      <c r="Z3649" s="197"/>
      <c r="AB3649" s="197"/>
      <c r="AD3649" s="197"/>
      <c r="AF3649" s="197"/>
      <c r="AH3649" s="197"/>
      <c r="AI3649" s="199"/>
      <c r="AK3649" s="234"/>
      <c r="AO3649" s="177"/>
      <c r="AP3649" s="201"/>
      <c r="AR3649" s="233"/>
    </row>
    <row r="3650" spans="4:44" s="181" customFormat="1">
      <c r="D3650" s="197"/>
      <c r="G3650" s="199"/>
      <c r="K3650" s="197"/>
      <c r="N3650" s="199"/>
      <c r="P3650" s="207"/>
      <c r="S3650" s="207"/>
      <c r="U3650" s="236"/>
      <c r="Z3650" s="197"/>
      <c r="AB3650" s="197"/>
      <c r="AD3650" s="197"/>
      <c r="AF3650" s="197"/>
      <c r="AH3650" s="197"/>
      <c r="AI3650" s="199"/>
      <c r="AK3650" s="234"/>
      <c r="AO3650" s="177"/>
      <c r="AP3650" s="201"/>
      <c r="AR3650" s="233"/>
    </row>
    <row r="3651" spans="4:44" s="181" customFormat="1">
      <c r="D3651" s="197"/>
      <c r="G3651" s="199"/>
      <c r="K3651" s="197"/>
      <c r="N3651" s="199"/>
      <c r="P3651" s="207"/>
      <c r="S3651" s="207"/>
      <c r="U3651" s="236"/>
      <c r="Z3651" s="197"/>
      <c r="AB3651" s="197"/>
      <c r="AD3651" s="197"/>
      <c r="AF3651" s="197"/>
      <c r="AH3651" s="197"/>
      <c r="AI3651" s="199"/>
      <c r="AK3651" s="234"/>
      <c r="AO3651" s="177"/>
      <c r="AP3651" s="201"/>
      <c r="AR3651" s="233"/>
    </row>
    <row r="3652" spans="4:44" s="181" customFormat="1">
      <c r="D3652" s="197"/>
      <c r="G3652" s="199"/>
      <c r="K3652" s="197"/>
      <c r="N3652" s="199"/>
      <c r="P3652" s="207"/>
      <c r="S3652" s="207"/>
      <c r="U3652" s="236"/>
      <c r="Z3652" s="197"/>
      <c r="AB3652" s="197"/>
      <c r="AD3652" s="197"/>
      <c r="AF3652" s="197"/>
      <c r="AH3652" s="197"/>
      <c r="AI3652" s="199"/>
      <c r="AK3652" s="234"/>
      <c r="AO3652" s="177"/>
      <c r="AP3652" s="201"/>
      <c r="AR3652" s="233"/>
    </row>
    <row r="3653" spans="4:44" s="181" customFormat="1">
      <c r="D3653" s="197"/>
      <c r="G3653" s="199"/>
      <c r="K3653" s="197"/>
      <c r="N3653" s="199"/>
      <c r="P3653" s="207"/>
      <c r="S3653" s="207"/>
      <c r="U3653" s="236"/>
      <c r="Z3653" s="197"/>
      <c r="AB3653" s="197"/>
      <c r="AD3653" s="197"/>
      <c r="AF3653" s="197"/>
      <c r="AH3653" s="197"/>
      <c r="AI3653" s="199"/>
      <c r="AK3653" s="234"/>
      <c r="AO3653" s="177"/>
      <c r="AP3653" s="201"/>
      <c r="AR3653" s="233"/>
    </row>
    <row r="3654" spans="4:44" s="181" customFormat="1">
      <c r="D3654" s="197"/>
      <c r="G3654" s="199"/>
      <c r="K3654" s="197"/>
      <c r="N3654" s="199"/>
      <c r="P3654" s="207"/>
      <c r="S3654" s="207"/>
      <c r="U3654" s="236"/>
      <c r="Z3654" s="197"/>
      <c r="AB3654" s="197"/>
      <c r="AD3654" s="197"/>
      <c r="AF3654" s="197"/>
      <c r="AH3654" s="197"/>
      <c r="AI3654" s="199"/>
      <c r="AK3654" s="234"/>
      <c r="AO3654" s="177"/>
      <c r="AP3654" s="201"/>
      <c r="AR3654" s="233"/>
    </row>
    <row r="3655" spans="4:44" s="181" customFormat="1">
      <c r="D3655" s="197"/>
      <c r="G3655" s="199"/>
      <c r="K3655" s="197"/>
      <c r="N3655" s="199"/>
      <c r="P3655" s="207"/>
      <c r="S3655" s="207"/>
      <c r="U3655" s="236"/>
      <c r="Z3655" s="197"/>
      <c r="AB3655" s="197"/>
      <c r="AD3655" s="197"/>
      <c r="AF3655" s="197"/>
      <c r="AH3655" s="197"/>
      <c r="AI3655" s="199"/>
      <c r="AK3655" s="234"/>
      <c r="AO3655" s="177"/>
      <c r="AP3655" s="201"/>
      <c r="AR3655" s="233"/>
    </row>
    <row r="3656" spans="4:44" s="181" customFormat="1">
      <c r="D3656" s="197"/>
      <c r="G3656" s="199"/>
      <c r="K3656" s="197"/>
      <c r="N3656" s="199"/>
      <c r="P3656" s="207"/>
      <c r="S3656" s="207"/>
      <c r="U3656" s="236"/>
      <c r="Z3656" s="197"/>
      <c r="AB3656" s="197"/>
      <c r="AD3656" s="197"/>
      <c r="AF3656" s="197"/>
      <c r="AH3656" s="197"/>
      <c r="AI3656" s="199"/>
      <c r="AK3656" s="234"/>
      <c r="AO3656" s="177"/>
      <c r="AP3656" s="201"/>
      <c r="AR3656" s="233"/>
    </row>
    <row r="3657" spans="4:44" s="181" customFormat="1">
      <c r="D3657" s="197"/>
      <c r="G3657" s="199"/>
      <c r="K3657" s="197"/>
      <c r="N3657" s="199"/>
      <c r="P3657" s="207"/>
      <c r="S3657" s="207"/>
      <c r="U3657" s="236"/>
      <c r="Z3657" s="197"/>
      <c r="AB3657" s="197"/>
      <c r="AD3657" s="197"/>
      <c r="AF3657" s="197"/>
      <c r="AH3657" s="197"/>
      <c r="AI3657" s="199"/>
      <c r="AK3657" s="234"/>
      <c r="AO3657" s="177"/>
      <c r="AP3657" s="201"/>
      <c r="AR3657" s="233"/>
    </row>
    <row r="3658" spans="4:44" s="181" customFormat="1">
      <c r="D3658" s="197"/>
      <c r="G3658" s="199"/>
      <c r="K3658" s="197"/>
      <c r="N3658" s="199"/>
      <c r="P3658" s="207"/>
      <c r="S3658" s="207"/>
      <c r="U3658" s="236"/>
      <c r="Z3658" s="197"/>
      <c r="AB3658" s="197"/>
      <c r="AD3658" s="197"/>
      <c r="AF3658" s="197"/>
      <c r="AH3658" s="197"/>
      <c r="AI3658" s="199"/>
      <c r="AK3658" s="234"/>
      <c r="AO3658" s="177"/>
      <c r="AP3658" s="201"/>
      <c r="AR3658" s="233"/>
    </row>
    <row r="3659" spans="4:44" s="181" customFormat="1">
      <c r="D3659" s="197"/>
      <c r="G3659" s="199"/>
      <c r="K3659" s="197"/>
      <c r="N3659" s="199"/>
      <c r="P3659" s="207"/>
      <c r="S3659" s="207"/>
      <c r="U3659" s="236"/>
      <c r="Z3659" s="197"/>
      <c r="AB3659" s="197"/>
      <c r="AD3659" s="197"/>
      <c r="AF3659" s="197"/>
      <c r="AH3659" s="197"/>
      <c r="AI3659" s="199"/>
      <c r="AK3659" s="234"/>
      <c r="AO3659" s="177"/>
      <c r="AP3659" s="201"/>
      <c r="AR3659" s="233"/>
    </row>
    <row r="3660" spans="4:44" s="181" customFormat="1">
      <c r="D3660" s="197"/>
      <c r="G3660" s="199"/>
      <c r="K3660" s="197"/>
      <c r="N3660" s="199"/>
      <c r="P3660" s="207"/>
      <c r="S3660" s="207"/>
      <c r="U3660" s="236"/>
      <c r="Z3660" s="197"/>
      <c r="AB3660" s="197"/>
      <c r="AD3660" s="197"/>
      <c r="AF3660" s="197"/>
      <c r="AH3660" s="197"/>
      <c r="AI3660" s="199"/>
      <c r="AK3660" s="234"/>
      <c r="AO3660" s="177"/>
      <c r="AP3660" s="201"/>
      <c r="AR3660" s="233"/>
    </row>
    <row r="3661" spans="4:44" s="181" customFormat="1">
      <c r="D3661" s="197"/>
      <c r="G3661" s="199"/>
      <c r="K3661" s="197"/>
      <c r="N3661" s="199"/>
      <c r="P3661" s="207"/>
      <c r="S3661" s="207"/>
      <c r="U3661" s="236"/>
      <c r="Z3661" s="197"/>
      <c r="AB3661" s="197"/>
      <c r="AD3661" s="197"/>
      <c r="AF3661" s="197"/>
      <c r="AH3661" s="197"/>
      <c r="AI3661" s="199"/>
      <c r="AK3661" s="234"/>
      <c r="AO3661" s="177"/>
      <c r="AP3661" s="201"/>
      <c r="AR3661" s="233"/>
    </row>
    <row r="3662" spans="4:44" s="181" customFormat="1">
      <c r="D3662" s="197"/>
      <c r="G3662" s="199"/>
      <c r="K3662" s="197"/>
      <c r="N3662" s="199"/>
      <c r="P3662" s="207"/>
      <c r="S3662" s="207"/>
      <c r="U3662" s="236"/>
      <c r="Z3662" s="197"/>
      <c r="AB3662" s="197"/>
      <c r="AD3662" s="197"/>
      <c r="AF3662" s="197"/>
      <c r="AH3662" s="197"/>
      <c r="AI3662" s="199"/>
      <c r="AK3662" s="234"/>
      <c r="AO3662" s="177"/>
      <c r="AP3662" s="201"/>
      <c r="AR3662" s="233"/>
    </row>
    <row r="3663" spans="4:44" s="181" customFormat="1">
      <c r="D3663" s="197"/>
      <c r="G3663" s="199"/>
      <c r="K3663" s="197"/>
      <c r="N3663" s="199"/>
      <c r="P3663" s="207"/>
      <c r="S3663" s="207"/>
      <c r="U3663" s="236"/>
      <c r="Z3663" s="197"/>
      <c r="AB3663" s="197"/>
      <c r="AD3663" s="197"/>
      <c r="AF3663" s="197"/>
      <c r="AH3663" s="197"/>
      <c r="AI3663" s="199"/>
      <c r="AK3663" s="234"/>
      <c r="AO3663" s="177"/>
      <c r="AP3663" s="201"/>
      <c r="AR3663" s="233"/>
    </row>
    <row r="3664" spans="4:44" s="181" customFormat="1">
      <c r="D3664" s="197"/>
      <c r="G3664" s="199"/>
      <c r="K3664" s="197"/>
      <c r="N3664" s="199"/>
      <c r="P3664" s="207"/>
      <c r="S3664" s="207"/>
      <c r="U3664" s="236"/>
      <c r="Z3664" s="197"/>
      <c r="AB3664" s="197"/>
      <c r="AD3664" s="197"/>
      <c r="AF3664" s="197"/>
      <c r="AH3664" s="197"/>
      <c r="AI3664" s="199"/>
      <c r="AK3664" s="234"/>
      <c r="AO3664" s="177"/>
      <c r="AP3664" s="201"/>
      <c r="AR3664" s="233"/>
    </row>
    <row r="3665" spans="4:44" s="181" customFormat="1">
      <c r="D3665" s="197"/>
      <c r="G3665" s="199"/>
      <c r="K3665" s="197"/>
      <c r="N3665" s="199"/>
      <c r="P3665" s="207"/>
      <c r="S3665" s="207"/>
      <c r="U3665" s="236"/>
      <c r="Z3665" s="197"/>
      <c r="AB3665" s="197"/>
      <c r="AD3665" s="197"/>
      <c r="AF3665" s="197"/>
      <c r="AH3665" s="197"/>
      <c r="AI3665" s="199"/>
      <c r="AK3665" s="234"/>
      <c r="AO3665" s="177"/>
      <c r="AP3665" s="201"/>
      <c r="AR3665" s="233"/>
    </row>
    <row r="3666" spans="4:44" s="181" customFormat="1">
      <c r="D3666" s="197"/>
      <c r="G3666" s="199"/>
      <c r="K3666" s="197"/>
      <c r="N3666" s="199"/>
      <c r="P3666" s="207"/>
      <c r="S3666" s="207"/>
      <c r="U3666" s="236"/>
      <c r="Z3666" s="197"/>
      <c r="AB3666" s="197"/>
      <c r="AD3666" s="197"/>
      <c r="AF3666" s="197"/>
      <c r="AH3666" s="197"/>
      <c r="AI3666" s="199"/>
      <c r="AK3666" s="234"/>
      <c r="AO3666" s="177"/>
      <c r="AP3666" s="201"/>
      <c r="AR3666" s="233"/>
    </row>
    <row r="3667" spans="4:44" s="181" customFormat="1">
      <c r="D3667" s="197"/>
      <c r="G3667" s="199"/>
      <c r="K3667" s="197"/>
      <c r="N3667" s="199"/>
      <c r="P3667" s="207"/>
      <c r="S3667" s="207"/>
      <c r="U3667" s="236"/>
      <c r="Z3667" s="197"/>
      <c r="AB3667" s="197"/>
      <c r="AD3667" s="197"/>
      <c r="AF3667" s="197"/>
      <c r="AH3667" s="197"/>
      <c r="AI3667" s="199"/>
      <c r="AK3667" s="234"/>
      <c r="AO3667" s="177"/>
      <c r="AP3667" s="201"/>
      <c r="AR3667" s="233"/>
    </row>
    <row r="3668" spans="4:44" s="181" customFormat="1">
      <c r="D3668" s="197"/>
      <c r="G3668" s="199"/>
      <c r="K3668" s="197"/>
      <c r="N3668" s="199"/>
      <c r="P3668" s="207"/>
      <c r="S3668" s="207"/>
      <c r="U3668" s="236"/>
      <c r="Z3668" s="197"/>
      <c r="AB3668" s="197"/>
      <c r="AD3668" s="197"/>
      <c r="AF3668" s="197"/>
      <c r="AH3668" s="197"/>
      <c r="AI3668" s="199"/>
      <c r="AK3668" s="234"/>
      <c r="AO3668" s="177"/>
      <c r="AP3668" s="201"/>
      <c r="AR3668" s="233"/>
    </row>
    <row r="3669" spans="4:44" s="181" customFormat="1">
      <c r="D3669" s="197"/>
      <c r="G3669" s="199"/>
      <c r="K3669" s="197"/>
      <c r="N3669" s="199"/>
      <c r="P3669" s="207"/>
      <c r="S3669" s="207"/>
      <c r="U3669" s="236"/>
      <c r="Z3669" s="197"/>
      <c r="AB3669" s="197"/>
      <c r="AD3669" s="197"/>
      <c r="AF3669" s="197"/>
      <c r="AH3669" s="197"/>
      <c r="AI3669" s="199"/>
      <c r="AK3669" s="234"/>
      <c r="AO3669" s="177"/>
      <c r="AP3669" s="201"/>
      <c r="AR3669" s="233"/>
    </row>
    <row r="3670" spans="4:44" s="181" customFormat="1">
      <c r="D3670" s="197"/>
      <c r="G3670" s="199"/>
      <c r="K3670" s="197"/>
      <c r="N3670" s="199"/>
      <c r="P3670" s="207"/>
      <c r="S3670" s="207"/>
      <c r="U3670" s="236"/>
      <c r="Z3670" s="197"/>
      <c r="AB3670" s="197"/>
      <c r="AD3670" s="197"/>
      <c r="AF3670" s="197"/>
      <c r="AH3670" s="197"/>
      <c r="AI3670" s="199"/>
      <c r="AK3670" s="234"/>
      <c r="AO3670" s="177"/>
      <c r="AP3670" s="201"/>
      <c r="AR3670" s="233"/>
    </row>
    <row r="3671" spans="4:44" s="181" customFormat="1">
      <c r="D3671" s="197"/>
      <c r="G3671" s="199"/>
      <c r="K3671" s="197"/>
      <c r="N3671" s="199"/>
      <c r="P3671" s="207"/>
      <c r="S3671" s="207"/>
      <c r="U3671" s="236"/>
      <c r="Z3671" s="197"/>
      <c r="AB3671" s="197"/>
      <c r="AD3671" s="197"/>
      <c r="AF3671" s="197"/>
      <c r="AH3671" s="197"/>
      <c r="AI3671" s="199"/>
      <c r="AK3671" s="234"/>
      <c r="AO3671" s="177"/>
      <c r="AP3671" s="201"/>
      <c r="AR3671" s="233"/>
    </row>
    <row r="3672" spans="4:44" s="181" customFormat="1">
      <c r="D3672" s="197"/>
      <c r="G3672" s="199"/>
      <c r="K3672" s="197"/>
      <c r="N3672" s="199"/>
      <c r="P3672" s="207"/>
      <c r="S3672" s="207"/>
      <c r="U3672" s="236"/>
      <c r="Z3672" s="197"/>
      <c r="AB3672" s="197"/>
      <c r="AD3672" s="197"/>
      <c r="AF3672" s="197"/>
      <c r="AH3672" s="197"/>
      <c r="AI3672" s="199"/>
      <c r="AK3672" s="234"/>
      <c r="AO3672" s="177"/>
      <c r="AP3672" s="201"/>
      <c r="AR3672" s="233"/>
    </row>
    <row r="3673" spans="4:44" s="181" customFormat="1">
      <c r="D3673" s="197"/>
      <c r="G3673" s="199"/>
      <c r="K3673" s="197"/>
      <c r="N3673" s="199"/>
      <c r="P3673" s="207"/>
      <c r="S3673" s="207"/>
      <c r="U3673" s="236"/>
      <c r="Z3673" s="197"/>
      <c r="AB3673" s="197"/>
      <c r="AD3673" s="197"/>
      <c r="AF3673" s="197"/>
      <c r="AH3673" s="197"/>
      <c r="AI3673" s="199"/>
      <c r="AK3673" s="234"/>
      <c r="AO3673" s="177"/>
      <c r="AP3673" s="201"/>
      <c r="AR3673" s="233"/>
    </row>
    <row r="3674" spans="4:44" s="181" customFormat="1">
      <c r="D3674" s="197"/>
      <c r="G3674" s="199"/>
      <c r="K3674" s="197"/>
      <c r="N3674" s="199"/>
      <c r="P3674" s="207"/>
      <c r="S3674" s="207"/>
      <c r="U3674" s="236"/>
      <c r="Z3674" s="197"/>
      <c r="AB3674" s="197"/>
      <c r="AD3674" s="197"/>
      <c r="AF3674" s="197"/>
      <c r="AH3674" s="197"/>
      <c r="AI3674" s="199"/>
      <c r="AK3674" s="234"/>
      <c r="AO3674" s="177"/>
      <c r="AP3674" s="201"/>
      <c r="AR3674" s="233"/>
    </row>
    <row r="3675" spans="4:44" s="181" customFormat="1">
      <c r="D3675" s="197"/>
      <c r="G3675" s="199"/>
      <c r="K3675" s="197"/>
      <c r="N3675" s="199"/>
      <c r="P3675" s="207"/>
      <c r="S3675" s="207"/>
      <c r="U3675" s="236"/>
      <c r="Z3675" s="197"/>
      <c r="AB3675" s="197"/>
      <c r="AD3675" s="197"/>
      <c r="AF3675" s="197"/>
      <c r="AH3675" s="197"/>
      <c r="AI3675" s="199"/>
      <c r="AK3675" s="234"/>
      <c r="AO3675" s="177"/>
      <c r="AP3675" s="201"/>
      <c r="AR3675" s="233"/>
    </row>
    <row r="3676" spans="4:44" s="181" customFormat="1">
      <c r="D3676" s="197"/>
      <c r="G3676" s="199"/>
      <c r="K3676" s="197"/>
      <c r="N3676" s="199"/>
      <c r="P3676" s="207"/>
      <c r="S3676" s="207"/>
      <c r="U3676" s="236"/>
      <c r="Z3676" s="197"/>
      <c r="AB3676" s="197"/>
      <c r="AD3676" s="197"/>
      <c r="AF3676" s="197"/>
      <c r="AH3676" s="197"/>
      <c r="AI3676" s="199"/>
      <c r="AK3676" s="234"/>
      <c r="AO3676" s="177"/>
      <c r="AP3676" s="201"/>
      <c r="AR3676" s="233"/>
    </row>
    <row r="3677" spans="4:44" s="181" customFormat="1">
      <c r="D3677" s="197"/>
      <c r="G3677" s="199"/>
      <c r="K3677" s="197"/>
      <c r="N3677" s="199"/>
      <c r="P3677" s="207"/>
      <c r="S3677" s="207"/>
      <c r="U3677" s="236"/>
      <c r="Z3677" s="197"/>
      <c r="AB3677" s="197"/>
      <c r="AD3677" s="197"/>
      <c r="AF3677" s="197"/>
      <c r="AH3677" s="197"/>
      <c r="AI3677" s="199"/>
      <c r="AK3677" s="234"/>
      <c r="AO3677" s="177"/>
      <c r="AP3677" s="201"/>
      <c r="AR3677" s="233"/>
    </row>
    <row r="3678" spans="4:44" s="181" customFormat="1">
      <c r="D3678" s="197"/>
      <c r="G3678" s="199"/>
      <c r="K3678" s="197"/>
      <c r="N3678" s="199"/>
      <c r="P3678" s="207"/>
      <c r="S3678" s="207"/>
      <c r="U3678" s="236"/>
      <c r="Z3678" s="197"/>
      <c r="AB3678" s="197"/>
      <c r="AD3678" s="197"/>
      <c r="AF3678" s="197"/>
      <c r="AH3678" s="197"/>
      <c r="AI3678" s="199"/>
      <c r="AK3678" s="234"/>
      <c r="AO3678" s="177"/>
      <c r="AP3678" s="201"/>
      <c r="AR3678" s="233"/>
    </row>
    <row r="3679" spans="4:44" s="181" customFormat="1">
      <c r="D3679" s="197"/>
      <c r="G3679" s="199"/>
      <c r="K3679" s="197"/>
      <c r="N3679" s="199"/>
      <c r="P3679" s="207"/>
      <c r="S3679" s="207"/>
      <c r="U3679" s="236"/>
      <c r="Z3679" s="197"/>
      <c r="AB3679" s="197"/>
      <c r="AD3679" s="197"/>
      <c r="AF3679" s="197"/>
      <c r="AH3679" s="197"/>
      <c r="AI3679" s="199"/>
      <c r="AK3679" s="234"/>
      <c r="AO3679" s="177"/>
      <c r="AP3679" s="201"/>
      <c r="AR3679" s="233"/>
    </row>
    <row r="3680" spans="4:44" s="181" customFormat="1">
      <c r="D3680" s="197"/>
      <c r="G3680" s="199"/>
      <c r="K3680" s="197"/>
      <c r="N3680" s="199"/>
      <c r="P3680" s="207"/>
      <c r="S3680" s="207"/>
      <c r="U3680" s="236"/>
      <c r="Z3680" s="197"/>
      <c r="AB3680" s="197"/>
      <c r="AD3680" s="197"/>
      <c r="AF3680" s="197"/>
      <c r="AH3680" s="197"/>
      <c r="AI3680" s="199"/>
      <c r="AK3680" s="234"/>
      <c r="AO3680" s="177"/>
      <c r="AP3680" s="201"/>
      <c r="AR3680" s="233"/>
    </row>
    <row r="3681" spans="4:44" s="181" customFormat="1">
      <c r="D3681" s="197"/>
      <c r="G3681" s="199"/>
      <c r="K3681" s="197"/>
      <c r="N3681" s="199"/>
      <c r="P3681" s="207"/>
      <c r="S3681" s="207"/>
      <c r="U3681" s="236"/>
      <c r="Z3681" s="197"/>
      <c r="AB3681" s="197"/>
      <c r="AD3681" s="197"/>
      <c r="AF3681" s="197"/>
      <c r="AH3681" s="197"/>
      <c r="AI3681" s="199"/>
      <c r="AK3681" s="234"/>
      <c r="AO3681" s="177"/>
      <c r="AP3681" s="201"/>
      <c r="AR3681" s="233"/>
    </row>
    <row r="3682" spans="4:44" s="181" customFormat="1">
      <c r="D3682" s="197"/>
      <c r="G3682" s="199"/>
      <c r="K3682" s="197"/>
      <c r="N3682" s="199"/>
      <c r="P3682" s="207"/>
      <c r="S3682" s="207"/>
      <c r="U3682" s="236"/>
      <c r="Z3682" s="197"/>
      <c r="AB3682" s="197"/>
      <c r="AD3682" s="197"/>
      <c r="AF3682" s="197"/>
      <c r="AH3682" s="197"/>
      <c r="AI3682" s="199"/>
      <c r="AK3682" s="234"/>
      <c r="AO3682" s="177"/>
      <c r="AP3682" s="201"/>
      <c r="AR3682" s="233"/>
    </row>
    <row r="3683" spans="4:44" s="181" customFormat="1">
      <c r="D3683" s="197"/>
      <c r="G3683" s="199"/>
      <c r="K3683" s="197"/>
      <c r="N3683" s="199"/>
      <c r="P3683" s="207"/>
      <c r="S3683" s="207"/>
      <c r="U3683" s="236"/>
      <c r="Z3683" s="197"/>
      <c r="AB3683" s="197"/>
      <c r="AD3683" s="197"/>
      <c r="AF3683" s="197"/>
      <c r="AH3683" s="197"/>
      <c r="AI3683" s="199"/>
      <c r="AK3683" s="234"/>
      <c r="AO3683" s="177"/>
      <c r="AP3683" s="201"/>
      <c r="AR3683" s="233"/>
    </row>
    <row r="3684" spans="4:44" s="181" customFormat="1">
      <c r="D3684" s="197"/>
      <c r="G3684" s="199"/>
      <c r="K3684" s="197"/>
      <c r="N3684" s="199"/>
      <c r="P3684" s="207"/>
      <c r="S3684" s="207"/>
      <c r="U3684" s="236"/>
      <c r="Z3684" s="197"/>
      <c r="AB3684" s="197"/>
      <c r="AD3684" s="197"/>
      <c r="AF3684" s="197"/>
      <c r="AH3684" s="197"/>
      <c r="AI3684" s="199"/>
      <c r="AK3684" s="234"/>
      <c r="AO3684" s="177"/>
      <c r="AP3684" s="201"/>
      <c r="AR3684" s="233"/>
    </row>
    <row r="3685" spans="4:44" s="181" customFormat="1">
      <c r="D3685" s="197"/>
      <c r="G3685" s="199"/>
      <c r="K3685" s="197"/>
      <c r="N3685" s="199"/>
      <c r="P3685" s="207"/>
      <c r="S3685" s="207"/>
      <c r="U3685" s="236"/>
      <c r="Z3685" s="197"/>
      <c r="AB3685" s="197"/>
      <c r="AD3685" s="197"/>
      <c r="AF3685" s="197"/>
      <c r="AH3685" s="197"/>
      <c r="AI3685" s="199"/>
      <c r="AK3685" s="234"/>
      <c r="AO3685" s="177"/>
      <c r="AP3685" s="201"/>
      <c r="AR3685" s="233"/>
    </row>
    <row r="3686" spans="4:44" s="181" customFormat="1">
      <c r="D3686" s="197"/>
      <c r="G3686" s="199"/>
      <c r="K3686" s="197"/>
      <c r="N3686" s="199"/>
      <c r="P3686" s="207"/>
      <c r="S3686" s="207"/>
      <c r="U3686" s="236"/>
      <c r="Z3686" s="197"/>
      <c r="AB3686" s="197"/>
      <c r="AD3686" s="197"/>
      <c r="AF3686" s="197"/>
      <c r="AH3686" s="197"/>
      <c r="AI3686" s="199"/>
      <c r="AK3686" s="234"/>
      <c r="AO3686" s="177"/>
      <c r="AP3686" s="201"/>
      <c r="AR3686" s="233"/>
    </row>
    <row r="3687" spans="4:44" s="181" customFormat="1">
      <c r="D3687" s="197"/>
      <c r="G3687" s="199"/>
      <c r="K3687" s="197"/>
      <c r="N3687" s="199"/>
      <c r="P3687" s="207"/>
      <c r="S3687" s="207"/>
      <c r="U3687" s="236"/>
      <c r="Z3687" s="197"/>
      <c r="AB3687" s="197"/>
      <c r="AD3687" s="197"/>
      <c r="AF3687" s="197"/>
      <c r="AH3687" s="197"/>
      <c r="AI3687" s="199"/>
      <c r="AK3687" s="234"/>
      <c r="AO3687" s="177"/>
      <c r="AP3687" s="201"/>
      <c r="AR3687" s="233"/>
    </row>
    <row r="3688" spans="4:44" s="181" customFormat="1">
      <c r="D3688" s="197"/>
      <c r="G3688" s="199"/>
      <c r="K3688" s="197"/>
      <c r="N3688" s="199"/>
      <c r="P3688" s="207"/>
      <c r="S3688" s="207"/>
      <c r="U3688" s="236"/>
      <c r="Z3688" s="197"/>
      <c r="AB3688" s="197"/>
      <c r="AD3688" s="197"/>
      <c r="AF3688" s="197"/>
      <c r="AH3688" s="197"/>
      <c r="AI3688" s="199"/>
      <c r="AK3688" s="234"/>
      <c r="AO3688" s="177"/>
      <c r="AP3688" s="201"/>
      <c r="AR3688" s="233"/>
    </row>
    <row r="3689" spans="4:44" s="181" customFormat="1">
      <c r="D3689" s="197"/>
      <c r="G3689" s="199"/>
      <c r="K3689" s="197"/>
      <c r="N3689" s="199"/>
      <c r="P3689" s="207"/>
      <c r="S3689" s="207"/>
      <c r="U3689" s="236"/>
      <c r="Z3689" s="197"/>
      <c r="AB3689" s="197"/>
      <c r="AD3689" s="197"/>
      <c r="AF3689" s="197"/>
      <c r="AH3689" s="197"/>
      <c r="AI3689" s="199"/>
      <c r="AK3689" s="234"/>
      <c r="AO3689" s="177"/>
      <c r="AP3689" s="201"/>
      <c r="AR3689" s="233"/>
    </row>
    <row r="3690" spans="4:44" s="181" customFormat="1">
      <c r="D3690" s="197"/>
      <c r="G3690" s="199"/>
      <c r="K3690" s="197"/>
      <c r="N3690" s="199"/>
      <c r="P3690" s="207"/>
      <c r="S3690" s="207"/>
      <c r="U3690" s="236"/>
      <c r="Z3690" s="197"/>
      <c r="AB3690" s="197"/>
      <c r="AD3690" s="197"/>
      <c r="AF3690" s="197"/>
      <c r="AH3690" s="197"/>
      <c r="AI3690" s="199"/>
      <c r="AK3690" s="234"/>
      <c r="AO3690" s="177"/>
      <c r="AP3690" s="201"/>
      <c r="AR3690" s="233"/>
    </row>
    <row r="3691" spans="4:44" s="181" customFormat="1">
      <c r="D3691" s="197"/>
      <c r="G3691" s="199"/>
      <c r="K3691" s="197"/>
      <c r="N3691" s="199"/>
      <c r="P3691" s="207"/>
      <c r="S3691" s="207"/>
      <c r="U3691" s="236"/>
      <c r="Z3691" s="197"/>
      <c r="AB3691" s="197"/>
      <c r="AD3691" s="197"/>
      <c r="AF3691" s="197"/>
      <c r="AH3691" s="197"/>
      <c r="AI3691" s="199"/>
      <c r="AK3691" s="234"/>
      <c r="AO3691" s="177"/>
      <c r="AP3691" s="201"/>
      <c r="AR3691" s="233"/>
    </row>
    <row r="3692" spans="4:44" s="181" customFormat="1">
      <c r="D3692" s="197"/>
      <c r="G3692" s="199"/>
      <c r="K3692" s="197"/>
      <c r="N3692" s="199"/>
      <c r="P3692" s="207"/>
      <c r="S3692" s="207"/>
      <c r="U3692" s="236"/>
      <c r="Z3692" s="197"/>
      <c r="AB3692" s="197"/>
      <c r="AD3692" s="197"/>
      <c r="AF3692" s="197"/>
      <c r="AH3692" s="197"/>
      <c r="AI3692" s="199"/>
      <c r="AK3692" s="234"/>
      <c r="AO3692" s="177"/>
      <c r="AP3692" s="201"/>
      <c r="AR3692" s="233"/>
    </row>
    <row r="3693" spans="4:44" s="181" customFormat="1">
      <c r="D3693" s="197"/>
      <c r="G3693" s="199"/>
      <c r="K3693" s="197"/>
      <c r="N3693" s="199"/>
      <c r="P3693" s="207"/>
      <c r="S3693" s="207"/>
      <c r="U3693" s="236"/>
      <c r="Z3693" s="197"/>
      <c r="AB3693" s="197"/>
      <c r="AD3693" s="197"/>
      <c r="AF3693" s="197"/>
      <c r="AH3693" s="197"/>
      <c r="AI3693" s="199"/>
      <c r="AK3693" s="234"/>
      <c r="AO3693" s="177"/>
      <c r="AP3693" s="201"/>
      <c r="AR3693" s="233"/>
    </row>
    <row r="3694" spans="4:44" s="181" customFormat="1">
      <c r="D3694" s="197"/>
      <c r="G3694" s="199"/>
      <c r="K3694" s="197"/>
      <c r="N3694" s="199"/>
      <c r="P3694" s="207"/>
      <c r="S3694" s="207"/>
      <c r="U3694" s="236"/>
      <c r="Z3694" s="197"/>
      <c r="AB3694" s="197"/>
      <c r="AD3694" s="197"/>
      <c r="AF3694" s="197"/>
      <c r="AH3694" s="197"/>
      <c r="AI3694" s="199"/>
      <c r="AK3694" s="234"/>
      <c r="AO3694" s="177"/>
      <c r="AP3694" s="201"/>
      <c r="AR3694" s="233"/>
    </row>
    <row r="3695" spans="4:44" s="181" customFormat="1">
      <c r="D3695" s="197"/>
      <c r="G3695" s="199"/>
      <c r="K3695" s="197"/>
      <c r="N3695" s="199"/>
      <c r="P3695" s="207"/>
      <c r="S3695" s="207"/>
      <c r="U3695" s="236"/>
      <c r="Z3695" s="197"/>
      <c r="AB3695" s="197"/>
      <c r="AD3695" s="197"/>
      <c r="AF3695" s="197"/>
      <c r="AH3695" s="197"/>
      <c r="AI3695" s="199"/>
      <c r="AK3695" s="234"/>
      <c r="AO3695" s="177"/>
      <c r="AP3695" s="201"/>
      <c r="AR3695" s="233"/>
    </row>
    <row r="3696" spans="4:44" s="181" customFormat="1">
      <c r="D3696" s="197"/>
      <c r="G3696" s="199"/>
      <c r="K3696" s="197"/>
      <c r="N3696" s="199"/>
      <c r="P3696" s="207"/>
      <c r="S3696" s="207"/>
      <c r="U3696" s="236"/>
      <c r="Z3696" s="197"/>
      <c r="AB3696" s="197"/>
      <c r="AD3696" s="197"/>
      <c r="AF3696" s="197"/>
      <c r="AH3696" s="197"/>
      <c r="AI3696" s="199"/>
      <c r="AK3696" s="234"/>
      <c r="AO3696" s="177"/>
      <c r="AP3696" s="201"/>
      <c r="AR3696" s="233"/>
    </row>
    <row r="3697" spans="4:44" s="181" customFormat="1">
      <c r="D3697" s="197"/>
      <c r="G3697" s="199"/>
      <c r="K3697" s="197"/>
      <c r="N3697" s="199"/>
      <c r="P3697" s="207"/>
      <c r="S3697" s="207"/>
      <c r="U3697" s="236"/>
      <c r="Z3697" s="197"/>
      <c r="AB3697" s="197"/>
      <c r="AD3697" s="197"/>
      <c r="AF3697" s="197"/>
      <c r="AH3697" s="197"/>
      <c r="AI3697" s="199"/>
      <c r="AK3697" s="234"/>
      <c r="AO3697" s="177"/>
      <c r="AP3697" s="201"/>
      <c r="AR3697" s="233"/>
    </row>
    <row r="3698" spans="4:44" s="181" customFormat="1">
      <c r="D3698" s="197"/>
      <c r="G3698" s="199"/>
      <c r="K3698" s="197"/>
      <c r="N3698" s="199"/>
      <c r="P3698" s="207"/>
      <c r="S3698" s="207"/>
      <c r="U3698" s="236"/>
      <c r="Z3698" s="197"/>
      <c r="AB3698" s="197"/>
      <c r="AD3698" s="197"/>
      <c r="AF3698" s="197"/>
      <c r="AH3698" s="197"/>
      <c r="AI3698" s="199"/>
      <c r="AK3698" s="234"/>
      <c r="AO3698" s="177"/>
      <c r="AP3698" s="201"/>
      <c r="AR3698" s="233"/>
    </row>
    <row r="3699" spans="4:44" s="181" customFormat="1">
      <c r="D3699" s="197"/>
      <c r="G3699" s="199"/>
      <c r="K3699" s="197"/>
      <c r="N3699" s="199"/>
      <c r="P3699" s="207"/>
      <c r="S3699" s="207"/>
      <c r="U3699" s="236"/>
      <c r="Z3699" s="197"/>
      <c r="AB3699" s="197"/>
      <c r="AD3699" s="197"/>
      <c r="AF3699" s="197"/>
      <c r="AH3699" s="197"/>
      <c r="AI3699" s="199"/>
      <c r="AK3699" s="234"/>
      <c r="AO3699" s="177"/>
      <c r="AP3699" s="201"/>
      <c r="AR3699" s="233"/>
    </row>
    <row r="3700" spans="4:44" s="181" customFormat="1">
      <c r="D3700" s="197"/>
      <c r="G3700" s="199"/>
      <c r="K3700" s="197"/>
      <c r="N3700" s="199"/>
      <c r="P3700" s="207"/>
      <c r="S3700" s="207"/>
      <c r="U3700" s="236"/>
      <c r="Z3700" s="197"/>
      <c r="AB3700" s="197"/>
      <c r="AD3700" s="197"/>
      <c r="AF3700" s="197"/>
      <c r="AH3700" s="197"/>
      <c r="AI3700" s="199"/>
      <c r="AK3700" s="234"/>
      <c r="AO3700" s="177"/>
      <c r="AP3700" s="201"/>
      <c r="AR3700" s="233"/>
    </row>
    <row r="3701" spans="4:44" s="181" customFormat="1">
      <c r="D3701" s="197"/>
      <c r="G3701" s="199"/>
      <c r="K3701" s="197"/>
      <c r="N3701" s="199"/>
      <c r="P3701" s="207"/>
      <c r="S3701" s="207"/>
      <c r="U3701" s="236"/>
      <c r="Z3701" s="197"/>
      <c r="AB3701" s="197"/>
      <c r="AD3701" s="197"/>
      <c r="AF3701" s="197"/>
      <c r="AH3701" s="197"/>
      <c r="AI3701" s="199"/>
      <c r="AK3701" s="234"/>
      <c r="AO3701" s="177"/>
      <c r="AP3701" s="201"/>
      <c r="AR3701" s="233"/>
    </row>
    <row r="3702" spans="4:44" s="181" customFormat="1">
      <c r="D3702" s="197"/>
      <c r="G3702" s="199"/>
      <c r="K3702" s="197"/>
      <c r="N3702" s="199"/>
      <c r="P3702" s="207"/>
      <c r="S3702" s="207"/>
      <c r="U3702" s="236"/>
      <c r="Z3702" s="197"/>
      <c r="AB3702" s="197"/>
      <c r="AD3702" s="197"/>
      <c r="AF3702" s="197"/>
      <c r="AH3702" s="197"/>
      <c r="AI3702" s="199"/>
      <c r="AK3702" s="234"/>
      <c r="AO3702" s="177"/>
      <c r="AP3702" s="201"/>
      <c r="AR3702" s="233"/>
    </row>
    <row r="3703" spans="4:44" s="181" customFormat="1">
      <c r="D3703" s="197"/>
      <c r="G3703" s="199"/>
      <c r="K3703" s="197"/>
      <c r="N3703" s="199"/>
      <c r="P3703" s="207"/>
      <c r="S3703" s="207"/>
      <c r="U3703" s="236"/>
      <c r="Z3703" s="197"/>
      <c r="AB3703" s="197"/>
      <c r="AD3703" s="197"/>
      <c r="AF3703" s="197"/>
      <c r="AH3703" s="197"/>
      <c r="AI3703" s="199"/>
      <c r="AK3703" s="234"/>
      <c r="AO3703" s="177"/>
      <c r="AP3703" s="201"/>
      <c r="AR3703" s="233"/>
    </row>
    <row r="3704" spans="4:44" s="181" customFormat="1">
      <c r="D3704" s="197"/>
      <c r="G3704" s="199"/>
      <c r="K3704" s="197"/>
      <c r="N3704" s="199"/>
      <c r="P3704" s="207"/>
      <c r="S3704" s="207"/>
      <c r="U3704" s="236"/>
      <c r="Z3704" s="197"/>
      <c r="AB3704" s="197"/>
      <c r="AD3704" s="197"/>
      <c r="AF3704" s="197"/>
      <c r="AH3704" s="197"/>
      <c r="AI3704" s="199"/>
      <c r="AK3704" s="234"/>
      <c r="AO3704" s="177"/>
      <c r="AP3704" s="201"/>
      <c r="AR3704" s="233"/>
    </row>
    <row r="3705" spans="4:44" s="181" customFormat="1">
      <c r="D3705" s="197"/>
      <c r="G3705" s="199"/>
      <c r="K3705" s="197"/>
      <c r="N3705" s="199"/>
      <c r="P3705" s="207"/>
      <c r="S3705" s="207"/>
      <c r="U3705" s="236"/>
      <c r="Z3705" s="197"/>
      <c r="AB3705" s="197"/>
      <c r="AD3705" s="197"/>
      <c r="AF3705" s="197"/>
      <c r="AH3705" s="197"/>
      <c r="AI3705" s="199"/>
      <c r="AK3705" s="234"/>
      <c r="AO3705" s="177"/>
      <c r="AP3705" s="201"/>
      <c r="AR3705" s="233"/>
    </row>
    <row r="3706" spans="4:44" s="181" customFormat="1">
      <c r="D3706" s="197"/>
      <c r="G3706" s="199"/>
      <c r="K3706" s="197"/>
      <c r="N3706" s="199"/>
      <c r="P3706" s="207"/>
      <c r="S3706" s="207"/>
      <c r="U3706" s="236"/>
      <c r="Z3706" s="197"/>
      <c r="AB3706" s="197"/>
      <c r="AD3706" s="197"/>
      <c r="AF3706" s="197"/>
      <c r="AH3706" s="197"/>
      <c r="AI3706" s="199"/>
      <c r="AK3706" s="234"/>
      <c r="AO3706" s="177"/>
      <c r="AP3706" s="201"/>
      <c r="AR3706" s="233"/>
    </row>
    <row r="3707" spans="4:44" s="181" customFormat="1">
      <c r="D3707" s="197"/>
      <c r="G3707" s="199"/>
      <c r="K3707" s="197"/>
      <c r="N3707" s="199"/>
      <c r="P3707" s="207"/>
      <c r="S3707" s="207"/>
      <c r="U3707" s="236"/>
      <c r="Z3707" s="197"/>
      <c r="AB3707" s="197"/>
      <c r="AD3707" s="197"/>
      <c r="AF3707" s="197"/>
      <c r="AH3707" s="197"/>
      <c r="AI3707" s="199"/>
      <c r="AK3707" s="234"/>
      <c r="AO3707" s="177"/>
      <c r="AP3707" s="201"/>
      <c r="AR3707" s="233"/>
    </row>
    <row r="3708" spans="4:44" s="181" customFormat="1">
      <c r="D3708" s="197"/>
      <c r="G3708" s="199"/>
      <c r="K3708" s="197"/>
      <c r="N3708" s="199"/>
      <c r="P3708" s="207"/>
      <c r="S3708" s="207"/>
      <c r="U3708" s="236"/>
      <c r="Z3708" s="197"/>
      <c r="AB3708" s="197"/>
      <c r="AD3708" s="197"/>
      <c r="AF3708" s="197"/>
      <c r="AH3708" s="197"/>
      <c r="AI3708" s="199"/>
      <c r="AK3708" s="234"/>
      <c r="AO3708" s="177"/>
      <c r="AP3708" s="201"/>
      <c r="AR3708" s="233"/>
    </row>
    <row r="3709" spans="4:44" s="181" customFormat="1">
      <c r="D3709" s="197"/>
      <c r="G3709" s="199"/>
      <c r="K3709" s="197"/>
      <c r="N3709" s="199"/>
      <c r="P3709" s="207"/>
      <c r="S3709" s="207"/>
      <c r="U3709" s="236"/>
      <c r="Z3709" s="197"/>
      <c r="AB3709" s="197"/>
      <c r="AD3709" s="197"/>
      <c r="AF3709" s="197"/>
      <c r="AH3709" s="197"/>
      <c r="AI3709" s="199"/>
      <c r="AK3709" s="234"/>
      <c r="AO3709" s="177"/>
      <c r="AP3709" s="201"/>
      <c r="AR3709" s="233"/>
    </row>
    <row r="3710" spans="4:44" s="181" customFormat="1">
      <c r="D3710" s="197"/>
      <c r="G3710" s="199"/>
      <c r="K3710" s="197"/>
      <c r="N3710" s="199"/>
      <c r="P3710" s="207"/>
      <c r="S3710" s="207"/>
      <c r="U3710" s="236"/>
      <c r="Z3710" s="197"/>
      <c r="AB3710" s="197"/>
      <c r="AD3710" s="197"/>
      <c r="AF3710" s="197"/>
      <c r="AH3710" s="197"/>
      <c r="AI3710" s="199"/>
      <c r="AK3710" s="234"/>
      <c r="AO3710" s="177"/>
      <c r="AP3710" s="201"/>
      <c r="AR3710" s="233"/>
    </row>
    <row r="3711" spans="4:44" s="181" customFormat="1">
      <c r="D3711" s="197"/>
      <c r="G3711" s="199"/>
      <c r="K3711" s="197"/>
      <c r="N3711" s="199"/>
      <c r="P3711" s="207"/>
      <c r="S3711" s="207"/>
      <c r="U3711" s="236"/>
      <c r="Z3711" s="197"/>
      <c r="AB3711" s="197"/>
      <c r="AD3711" s="197"/>
      <c r="AF3711" s="197"/>
      <c r="AH3711" s="197"/>
      <c r="AI3711" s="199"/>
      <c r="AK3711" s="234"/>
      <c r="AO3711" s="177"/>
      <c r="AP3711" s="201"/>
      <c r="AR3711" s="233"/>
    </row>
    <row r="3712" spans="4:44" s="181" customFormat="1">
      <c r="D3712" s="197"/>
      <c r="G3712" s="199"/>
      <c r="K3712" s="197"/>
      <c r="N3712" s="199"/>
      <c r="P3712" s="207"/>
      <c r="S3712" s="207"/>
      <c r="U3712" s="236"/>
      <c r="Z3712" s="197"/>
      <c r="AB3712" s="197"/>
      <c r="AD3712" s="197"/>
      <c r="AF3712" s="197"/>
      <c r="AH3712" s="197"/>
      <c r="AI3712" s="199"/>
      <c r="AK3712" s="234"/>
      <c r="AO3712" s="177"/>
      <c r="AP3712" s="201"/>
      <c r="AR3712" s="233"/>
    </row>
    <row r="3713" spans="4:44" s="181" customFormat="1">
      <c r="D3713" s="197"/>
      <c r="G3713" s="199"/>
      <c r="K3713" s="197"/>
      <c r="N3713" s="199"/>
      <c r="P3713" s="207"/>
      <c r="S3713" s="207"/>
      <c r="U3713" s="236"/>
      <c r="Z3713" s="197"/>
      <c r="AB3713" s="197"/>
      <c r="AD3713" s="197"/>
      <c r="AF3713" s="197"/>
      <c r="AH3713" s="197"/>
      <c r="AI3713" s="199"/>
      <c r="AK3713" s="234"/>
      <c r="AO3713" s="177"/>
      <c r="AP3713" s="201"/>
      <c r="AR3713" s="233"/>
    </row>
    <row r="3714" spans="4:44" s="181" customFormat="1">
      <c r="D3714" s="197"/>
      <c r="G3714" s="199"/>
      <c r="K3714" s="197"/>
      <c r="N3714" s="199"/>
      <c r="P3714" s="207"/>
      <c r="S3714" s="207"/>
      <c r="U3714" s="236"/>
      <c r="Z3714" s="197"/>
      <c r="AB3714" s="197"/>
      <c r="AD3714" s="197"/>
      <c r="AF3714" s="197"/>
      <c r="AH3714" s="197"/>
      <c r="AI3714" s="199"/>
      <c r="AK3714" s="234"/>
      <c r="AO3714" s="177"/>
      <c r="AP3714" s="201"/>
      <c r="AR3714" s="233"/>
    </row>
    <row r="3715" spans="4:44" s="181" customFormat="1">
      <c r="D3715" s="197"/>
      <c r="G3715" s="199"/>
      <c r="K3715" s="197"/>
      <c r="N3715" s="199"/>
      <c r="P3715" s="207"/>
      <c r="S3715" s="207"/>
      <c r="U3715" s="236"/>
      <c r="Z3715" s="197"/>
      <c r="AB3715" s="197"/>
      <c r="AD3715" s="197"/>
      <c r="AF3715" s="197"/>
      <c r="AH3715" s="197"/>
      <c r="AI3715" s="199"/>
      <c r="AK3715" s="234"/>
      <c r="AO3715" s="177"/>
      <c r="AP3715" s="201"/>
      <c r="AR3715" s="233"/>
    </row>
    <row r="3716" spans="4:44" s="181" customFormat="1">
      <c r="D3716" s="197"/>
      <c r="G3716" s="199"/>
      <c r="K3716" s="197"/>
      <c r="N3716" s="199"/>
      <c r="P3716" s="207"/>
      <c r="S3716" s="207"/>
      <c r="U3716" s="236"/>
      <c r="Z3716" s="197"/>
      <c r="AB3716" s="197"/>
      <c r="AD3716" s="197"/>
      <c r="AF3716" s="197"/>
      <c r="AH3716" s="197"/>
      <c r="AI3716" s="199"/>
      <c r="AK3716" s="234"/>
      <c r="AO3716" s="177"/>
      <c r="AP3716" s="201"/>
      <c r="AR3716" s="233"/>
    </row>
    <row r="3717" spans="4:44" s="181" customFormat="1">
      <c r="D3717" s="197"/>
      <c r="G3717" s="199"/>
      <c r="K3717" s="197"/>
      <c r="N3717" s="199"/>
      <c r="P3717" s="207"/>
      <c r="S3717" s="207"/>
      <c r="U3717" s="236"/>
      <c r="Z3717" s="197"/>
      <c r="AB3717" s="197"/>
      <c r="AD3717" s="197"/>
      <c r="AF3717" s="197"/>
      <c r="AH3717" s="197"/>
      <c r="AI3717" s="199"/>
      <c r="AK3717" s="234"/>
      <c r="AO3717" s="177"/>
      <c r="AP3717" s="201"/>
      <c r="AR3717" s="233"/>
    </row>
    <row r="3718" spans="4:44" s="181" customFormat="1">
      <c r="D3718" s="197"/>
      <c r="G3718" s="199"/>
      <c r="K3718" s="197"/>
      <c r="N3718" s="199"/>
      <c r="P3718" s="207"/>
      <c r="S3718" s="207"/>
      <c r="U3718" s="236"/>
      <c r="Z3718" s="197"/>
      <c r="AB3718" s="197"/>
      <c r="AD3718" s="197"/>
      <c r="AF3718" s="197"/>
      <c r="AH3718" s="197"/>
      <c r="AI3718" s="199"/>
      <c r="AK3718" s="234"/>
      <c r="AO3718" s="177"/>
      <c r="AP3718" s="201"/>
      <c r="AR3718" s="233"/>
    </row>
    <row r="3719" spans="4:44" s="181" customFormat="1">
      <c r="D3719" s="197"/>
      <c r="G3719" s="199"/>
      <c r="K3719" s="197"/>
      <c r="N3719" s="199"/>
      <c r="P3719" s="207"/>
      <c r="S3719" s="207"/>
      <c r="U3719" s="236"/>
      <c r="Z3719" s="197"/>
      <c r="AB3719" s="197"/>
      <c r="AD3719" s="197"/>
      <c r="AF3719" s="197"/>
      <c r="AH3719" s="197"/>
      <c r="AI3719" s="199"/>
      <c r="AK3719" s="234"/>
      <c r="AO3719" s="177"/>
      <c r="AP3719" s="201"/>
      <c r="AR3719" s="233"/>
    </row>
    <row r="3720" spans="4:44" s="181" customFormat="1">
      <c r="D3720" s="197"/>
      <c r="G3720" s="199"/>
      <c r="K3720" s="197"/>
      <c r="N3720" s="199"/>
      <c r="P3720" s="207"/>
      <c r="S3720" s="207"/>
      <c r="U3720" s="236"/>
      <c r="Z3720" s="197"/>
      <c r="AB3720" s="197"/>
      <c r="AD3720" s="197"/>
      <c r="AF3720" s="197"/>
      <c r="AH3720" s="197"/>
      <c r="AI3720" s="199"/>
      <c r="AK3720" s="234"/>
      <c r="AO3720" s="177"/>
      <c r="AP3720" s="201"/>
      <c r="AR3720" s="233"/>
    </row>
    <row r="3721" spans="4:44" s="181" customFormat="1">
      <c r="D3721" s="197"/>
      <c r="G3721" s="199"/>
      <c r="K3721" s="197"/>
      <c r="N3721" s="199"/>
      <c r="P3721" s="207"/>
      <c r="S3721" s="207"/>
      <c r="U3721" s="236"/>
      <c r="Z3721" s="197"/>
      <c r="AB3721" s="197"/>
      <c r="AD3721" s="197"/>
      <c r="AF3721" s="197"/>
      <c r="AH3721" s="197"/>
      <c r="AI3721" s="199"/>
      <c r="AK3721" s="234"/>
      <c r="AO3721" s="177"/>
      <c r="AP3721" s="201"/>
      <c r="AR3721" s="233"/>
    </row>
    <row r="3722" spans="4:44" s="181" customFormat="1">
      <c r="D3722" s="197"/>
      <c r="G3722" s="199"/>
      <c r="K3722" s="197"/>
      <c r="N3722" s="199"/>
      <c r="P3722" s="207"/>
      <c r="S3722" s="207"/>
      <c r="U3722" s="236"/>
      <c r="Z3722" s="197"/>
      <c r="AB3722" s="197"/>
      <c r="AD3722" s="197"/>
      <c r="AF3722" s="197"/>
      <c r="AH3722" s="197"/>
      <c r="AI3722" s="199"/>
      <c r="AK3722" s="234"/>
      <c r="AO3722" s="177"/>
      <c r="AP3722" s="201"/>
      <c r="AR3722" s="233"/>
    </row>
    <row r="3723" spans="4:44" s="181" customFormat="1">
      <c r="D3723" s="197"/>
      <c r="G3723" s="199"/>
      <c r="K3723" s="197"/>
      <c r="N3723" s="199"/>
      <c r="P3723" s="207"/>
      <c r="S3723" s="207"/>
      <c r="U3723" s="236"/>
      <c r="Z3723" s="197"/>
      <c r="AB3723" s="197"/>
      <c r="AD3723" s="197"/>
      <c r="AF3723" s="197"/>
      <c r="AH3723" s="197"/>
      <c r="AI3723" s="199"/>
      <c r="AK3723" s="234"/>
      <c r="AO3723" s="177"/>
      <c r="AP3723" s="201"/>
      <c r="AR3723" s="233"/>
    </row>
    <row r="3724" spans="4:44" s="181" customFormat="1">
      <c r="D3724" s="197"/>
      <c r="G3724" s="199"/>
      <c r="K3724" s="197"/>
      <c r="N3724" s="199"/>
      <c r="P3724" s="207"/>
      <c r="S3724" s="207"/>
      <c r="U3724" s="236"/>
      <c r="Z3724" s="197"/>
      <c r="AB3724" s="197"/>
      <c r="AD3724" s="197"/>
      <c r="AF3724" s="197"/>
      <c r="AH3724" s="197"/>
      <c r="AI3724" s="199"/>
      <c r="AK3724" s="234"/>
      <c r="AO3724" s="177"/>
      <c r="AP3724" s="201"/>
      <c r="AR3724" s="233"/>
    </row>
    <row r="3725" spans="4:44" s="181" customFormat="1">
      <c r="D3725" s="197"/>
      <c r="G3725" s="199"/>
      <c r="K3725" s="197"/>
      <c r="N3725" s="199"/>
      <c r="P3725" s="207"/>
      <c r="S3725" s="207"/>
      <c r="U3725" s="236"/>
      <c r="Z3725" s="197"/>
      <c r="AB3725" s="197"/>
      <c r="AD3725" s="197"/>
      <c r="AF3725" s="197"/>
      <c r="AH3725" s="197"/>
      <c r="AI3725" s="199"/>
      <c r="AK3725" s="234"/>
      <c r="AO3725" s="177"/>
      <c r="AP3725" s="201"/>
      <c r="AR3725" s="233"/>
    </row>
    <row r="3726" spans="4:44" s="181" customFormat="1">
      <c r="D3726" s="197"/>
      <c r="G3726" s="199"/>
      <c r="K3726" s="197"/>
      <c r="N3726" s="199"/>
      <c r="P3726" s="207"/>
      <c r="S3726" s="207"/>
      <c r="U3726" s="236"/>
      <c r="Z3726" s="197"/>
      <c r="AB3726" s="197"/>
      <c r="AD3726" s="197"/>
      <c r="AF3726" s="197"/>
      <c r="AH3726" s="197"/>
      <c r="AI3726" s="199"/>
      <c r="AK3726" s="234"/>
      <c r="AO3726" s="177"/>
      <c r="AP3726" s="201"/>
      <c r="AR3726" s="233"/>
    </row>
    <row r="3727" spans="4:44" s="181" customFormat="1">
      <c r="D3727" s="197"/>
      <c r="G3727" s="199"/>
      <c r="K3727" s="197"/>
      <c r="N3727" s="199"/>
      <c r="P3727" s="207"/>
      <c r="S3727" s="207"/>
      <c r="U3727" s="236"/>
      <c r="Z3727" s="197"/>
      <c r="AB3727" s="197"/>
      <c r="AD3727" s="197"/>
      <c r="AF3727" s="197"/>
      <c r="AH3727" s="197"/>
      <c r="AI3727" s="199"/>
      <c r="AK3727" s="234"/>
      <c r="AO3727" s="177"/>
      <c r="AP3727" s="201"/>
      <c r="AR3727" s="233"/>
    </row>
    <row r="3728" spans="4:44" s="181" customFormat="1">
      <c r="D3728" s="197"/>
      <c r="G3728" s="199"/>
      <c r="K3728" s="197"/>
      <c r="N3728" s="199"/>
      <c r="P3728" s="207"/>
      <c r="S3728" s="207"/>
      <c r="U3728" s="236"/>
      <c r="Z3728" s="197"/>
      <c r="AB3728" s="197"/>
      <c r="AD3728" s="197"/>
      <c r="AF3728" s="197"/>
      <c r="AH3728" s="197"/>
      <c r="AI3728" s="199"/>
      <c r="AK3728" s="234"/>
      <c r="AO3728" s="177"/>
      <c r="AP3728" s="201"/>
      <c r="AR3728" s="233"/>
    </row>
    <row r="3729" spans="4:44" s="181" customFormat="1">
      <c r="D3729" s="197"/>
      <c r="G3729" s="199"/>
      <c r="K3729" s="197"/>
      <c r="N3729" s="199"/>
      <c r="P3729" s="207"/>
      <c r="S3729" s="207"/>
      <c r="U3729" s="236"/>
      <c r="Z3729" s="197"/>
      <c r="AB3729" s="197"/>
      <c r="AD3729" s="197"/>
      <c r="AF3729" s="197"/>
      <c r="AH3729" s="197"/>
      <c r="AI3729" s="199"/>
      <c r="AK3729" s="234"/>
      <c r="AO3729" s="177"/>
      <c r="AP3729" s="201"/>
      <c r="AR3729" s="233"/>
    </row>
    <row r="3730" spans="4:44" s="181" customFormat="1">
      <c r="D3730" s="197"/>
      <c r="G3730" s="199"/>
      <c r="K3730" s="197"/>
      <c r="N3730" s="199"/>
      <c r="P3730" s="207"/>
      <c r="S3730" s="207"/>
      <c r="U3730" s="236"/>
      <c r="Z3730" s="197"/>
      <c r="AB3730" s="197"/>
      <c r="AD3730" s="197"/>
      <c r="AF3730" s="197"/>
      <c r="AH3730" s="197"/>
      <c r="AI3730" s="199"/>
      <c r="AK3730" s="234"/>
      <c r="AO3730" s="177"/>
      <c r="AP3730" s="201"/>
      <c r="AR3730" s="233"/>
    </row>
    <row r="3731" spans="4:44" s="181" customFormat="1">
      <c r="D3731" s="197"/>
      <c r="G3731" s="199"/>
      <c r="K3731" s="197"/>
      <c r="N3731" s="199"/>
      <c r="P3731" s="207"/>
      <c r="S3731" s="207"/>
      <c r="U3731" s="236"/>
      <c r="Z3731" s="197"/>
      <c r="AB3731" s="197"/>
      <c r="AD3731" s="197"/>
      <c r="AF3731" s="197"/>
      <c r="AH3731" s="197"/>
      <c r="AI3731" s="199"/>
      <c r="AK3731" s="234"/>
      <c r="AO3731" s="177"/>
      <c r="AP3731" s="201"/>
      <c r="AR3731" s="233"/>
    </row>
    <row r="3732" spans="4:44" s="181" customFormat="1">
      <c r="D3732" s="197"/>
      <c r="G3732" s="199"/>
      <c r="K3732" s="197"/>
      <c r="N3732" s="199"/>
      <c r="P3732" s="207"/>
      <c r="S3732" s="207"/>
      <c r="U3732" s="236"/>
      <c r="Z3732" s="197"/>
      <c r="AB3732" s="197"/>
      <c r="AD3732" s="197"/>
      <c r="AF3732" s="197"/>
      <c r="AH3732" s="197"/>
      <c r="AI3732" s="199"/>
      <c r="AK3732" s="234"/>
      <c r="AO3732" s="177"/>
      <c r="AP3732" s="201"/>
      <c r="AR3732" s="233"/>
    </row>
    <row r="3733" spans="4:44" s="181" customFormat="1">
      <c r="D3733" s="197"/>
      <c r="G3733" s="199"/>
      <c r="K3733" s="197"/>
      <c r="N3733" s="199"/>
      <c r="P3733" s="207"/>
      <c r="S3733" s="207"/>
      <c r="U3733" s="236"/>
      <c r="Z3733" s="197"/>
      <c r="AB3733" s="197"/>
      <c r="AD3733" s="197"/>
      <c r="AF3733" s="197"/>
      <c r="AH3733" s="197"/>
      <c r="AI3733" s="199"/>
      <c r="AK3733" s="234"/>
      <c r="AO3733" s="177"/>
      <c r="AP3733" s="201"/>
      <c r="AR3733" s="233"/>
    </row>
    <row r="3734" spans="4:44" s="181" customFormat="1">
      <c r="D3734" s="197"/>
      <c r="G3734" s="199"/>
      <c r="K3734" s="197"/>
      <c r="N3734" s="199"/>
      <c r="P3734" s="207"/>
      <c r="S3734" s="207"/>
      <c r="U3734" s="236"/>
      <c r="Z3734" s="197"/>
      <c r="AB3734" s="197"/>
      <c r="AD3734" s="197"/>
      <c r="AF3734" s="197"/>
      <c r="AH3734" s="197"/>
      <c r="AI3734" s="199"/>
      <c r="AK3734" s="234"/>
      <c r="AO3734" s="177"/>
      <c r="AP3734" s="201"/>
      <c r="AR3734" s="233"/>
    </row>
    <row r="3735" spans="4:44" s="181" customFormat="1">
      <c r="D3735" s="197"/>
      <c r="G3735" s="199"/>
      <c r="K3735" s="197"/>
      <c r="N3735" s="199"/>
      <c r="P3735" s="207"/>
      <c r="S3735" s="207"/>
      <c r="U3735" s="236"/>
      <c r="Z3735" s="197"/>
      <c r="AB3735" s="197"/>
      <c r="AD3735" s="197"/>
      <c r="AF3735" s="197"/>
      <c r="AH3735" s="197"/>
      <c r="AI3735" s="199"/>
      <c r="AK3735" s="234"/>
      <c r="AO3735" s="177"/>
      <c r="AP3735" s="201"/>
      <c r="AR3735" s="233"/>
    </row>
    <row r="3736" spans="4:44" s="181" customFormat="1">
      <c r="D3736" s="197"/>
      <c r="G3736" s="199"/>
      <c r="K3736" s="197"/>
      <c r="N3736" s="199"/>
      <c r="P3736" s="207"/>
      <c r="S3736" s="207"/>
      <c r="U3736" s="236"/>
      <c r="Z3736" s="197"/>
      <c r="AB3736" s="197"/>
      <c r="AD3736" s="197"/>
      <c r="AF3736" s="197"/>
      <c r="AH3736" s="197"/>
      <c r="AI3736" s="199"/>
      <c r="AK3736" s="234"/>
      <c r="AO3736" s="177"/>
      <c r="AP3736" s="201"/>
      <c r="AR3736" s="233"/>
    </row>
    <row r="3737" spans="4:44" s="181" customFormat="1">
      <c r="D3737" s="197"/>
      <c r="G3737" s="199"/>
      <c r="K3737" s="197"/>
      <c r="N3737" s="199"/>
      <c r="P3737" s="207"/>
      <c r="S3737" s="207"/>
      <c r="U3737" s="236"/>
      <c r="Z3737" s="197"/>
      <c r="AB3737" s="197"/>
      <c r="AD3737" s="197"/>
      <c r="AF3737" s="197"/>
      <c r="AH3737" s="197"/>
      <c r="AI3737" s="199"/>
      <c r="AK3737" s="234"/>
      <c r="AO3737" s="177"/>
      <c r="AP3737" s="201"/>
      <c r="AR3737" s="233"/>
    </row>
    <row r="3738" spans="4:44" s="181" customFormat="1">
      <c r="D3738" s="197"/>
      <c r="G3738" s="199"/>
      <c r="K3738" s="197"/>
      <c r="N3738" s="199"/>
      <c r="P3738" s="207"/>
      <c r="S3738" s="207"/>
      <c r="U3738" s="236"/>
      <c r="Z3738" s="197"/>
      <c r="AB3738" s="197"/>
      <c r="AD3738" s="197"/>
      <c r="AF3738" s="197"/>
      <c r="AH3738" s="197"/>
      <c r="AI3738" s="199"/>
      <c r="AK3738" s="234"/>
      <c r="AO3738" s="177"/>
      <c r="AP3738" s="201"/>
      <c r="AR3738" s="233"/>
    </row>
    <row r="3739" spans="4:44" s="181" customFormat="1">
      <c r="D3739" s="197"/>
      <c r="G3739" s="199"/>
      <c r="K3739" s="197"/>
      <c r="N3739" s="199"/>
      <c r="P3739" s="207"/>
      <c r="S3739" s="207"/>
      <c r="U3739" s="236"/>
      <c r="Z3739" s="197"/>
      <c r="AB3739" s="197"/>
      <c r="AD3739" s="197"/>
      <c r="AF3739" s="197"/>
      <c r="AH3739" s="197"/>
      <c r="AI3739" s="199"/>
      <c r="AK3739" s="234"/>
      <c r="AO3739" s="177"/>
      <c r="AP3739" s="201"/>
      <c r="AR3739" s="233"/>
    </row>
    <row r="3740" spans="4:44" s="181" customFormat="1">
      <c r="D3740" s="197"/>
      <c r="G3740" s="199"/>
      <c r="K3740" s="197"/>
      <c r="N3740" s="199"/>
      <c r="P3740" s="207"/>
      <c r="S3740" s="207"/>
      <c r="U3740" s="236"/>
      <c r="Z3740" s="197"/>
      <c r="AB3740" s="197"/>
      <c r="AD3740" s="197"/>
      <c r="AF3740" s="197"/>
      <c r="AH3740" s="197"/>
      <c r="AI3740" s="199"/>
      <c r="AK3740" s="234"/>
      <c r="AO3740" s="177"/>
      <c r="AP3740" s="201"/>
      <c r="AR3740" s="233"/>
    </row>
    <row r="3741" spans="4:44" s="181" customFormat="1">
      <c r="D3741" s="197"/>
      <c r="G3741" s="199"/>
      <c r="K3741" s="197"/>
      <c r="N3741" s="199"/>
      <c r="P3741" s="207"/>
      <c r="S3741" s="207"/>
      <c r="U3741" s="236"/>
      <c r="Z3741" s="197"/>
      <c r="AB3741" s="197"/>
      <c r="AD3741" s="197"/>
      <c r="AF3741" s="197"/>
      <c r="AH3741" s="197"/>
      <c r="AI3741" s="199"/>
      <c r="AK3741" s="234"/>
      <c r="AO3741" s="177"/>
      <c r="AP3741" s="201"/>
      <c r="AR3741" s="233"/>
    </row>
    <row r="3742" spans="4:44" s="181" customFormat="1">
      <c r="D3742" s="197"/>
      <c r="G3742" s="199"/>
      <c r="K3742" s="197"/>
      <c r="N3742" s="199"/>
      <c r="P3742" s="207"/>
      <c r="S3742" s="207"/>
      <c r="U3742" s="236"/>
      <c r="Z3742" s="197"/>
      <c r="AB3742" s="197"/>
      <c r="AD3742" s="197"/>
      <c r="AF3742" s="197"/>
      <c r="AH3742" s="197"/>
      <c r="AI3742" s="199"/>
      <c r="AK3742" s="234"/>
      <c r="AO3742" s="177"/>
      <c r="AP3742" s="201"/>
      <c r="AR3742" s="233"/>
    </row>
    <row r="3743" spans="4:44" s="181" customFormat="1">
      <c r="D3743" s="197"/>
      <c r="G3743" s="199"/>
      <c r="K3743" s="197"/>
      <c r="N3743" s="199"/>
      <c r="P3743" s="207"/>
      <c r="S3743" s="207"/>
      <c r="U3743" s="236"/>
      <c r="Z3743" s="197"/>
      <c r="AB3743" s="197"/>
      <c r="AD3743" s="197"/>
      <c r="AF3743" s="197"/>
      <c r="AH3743" s="197"/>
      <c r="AI3743" s="199"/>
      <c r="AK3743" s="234"/>
      <c r="AO3743" s="177"/>
      <c r="AP3743" s="201"/>
      <c r="AR3743" s="233"/>
    </row>
    <row r="3744" spans="4:44" s="181" customFormat="1">
      <c r="D3744" s="197"/>
      <c r="G3744" s="199"/>
      <c r="K3744" s="197"/>
      <c r="N3744" s="199"/>
      <c r="P3744" s="207"/>
      <c r="S3744" s="207"/>
      <c r="U3744" s="236"/>
      <c r="Z3744" s="197"/>
      <c r="AB3744" s="197"/>
      <c r="AD3744" s="197"/>
      <c r="AF3744" s="197"/>
      <c r="AH3744" s="197"/>
      <c r="AI3744" s="199"/>
      <c r="AK3744" s="234"/>
      <c r="AO3744" s="177"/>
      <c r="AP3744" s="201"/>
      <c r="AR3744" s="233"/>
    </row>
    <row r="3745" spans="4:44" s="181" customFormat="1">
      <c r="D3745" s="197"/>
      <c r="G3745" s="199"/>
      <c r="K3745" s="197"/>
      <c r="N3745" s="199"/>
      <c r="P3745" s="207"/>
      <c r="S3745" s="207"/>
      <c r="U3745" s="236"/>
      <c r="Z3745" s="197"/>
      <c r="AB3745" s="197"/>
      <c r="AD3745" s="197"/>
      <c r="AF3745" s="197"/>
      <c r="AH3745" s="197"/>
      <c r="AI3745" s="199"/>
      <c r="AK3745" s="234"/>
      <c r="AO3745" s="177"/>
      <c r="AP3745" s="201"/>
      <c r="AR3745" s="233"/>
    </row>
    <row r="3746" spans="4:44" s="181" customFormat="1">
      <c r="D3746" s="197"/>
      <c r="G3746" s="199"/>
      <c r="K3746" s="197"/>
      <c r="N3746" s="199"/>
      <c r="P3746" s="207"/>
      <c r="S3746" s="207"/>
      <c r="U3746" s="236"/>
      <c r="Z3746" s="197"/>
      <c r="AB3746" s="197"/>
      <c r="AD3746" s="197"/>
      <c r="AF3746" s="197"/>
      <c r="AH3746" s="197"/>
      <c r="AI3746" s="199"/>
      <c r="AK3746" s="234"/>
      <c r="AO3746" s="177"/>
      <c r="AP3746" s="201"/>
      <c r="AR3746" s="233"/>
    </row>
    <row r="3747" spans="4:44" s="181" customFormat="1">
      <c r="D3747" s="197"/>
      <c r="G3747" s="199"/>
      <c r="K3747" s="197"/>
      <c r="N3747" s="199"/>
      <c r="P3747" s="207"/>
      <c r="S3747" s="207"/>
      <c r="U3747" s="236"/>
      <c r="Z3747" s="197"/>
      <c r="AB3747" s="197"/>
      <c r="AD3747" s="197"/>
      <c r="AF3747" s="197"/>
      <c r="AH3747" s="197"/>
      <c r="AI3747" s="199"/>
      <c r="AK3747" s="234"/>
      <c r="AO3747" s="177"/>
      <c r="AP3747" s="201"/>
      <c r="AR3747" s="233"/>
    </row>
    <row r="3748" spans="4:44" s="181" customFormat="1">
      <c r="D3748" s="197"/>
      <c r="G3748" s="199"/>
      <c r="K3748" s="197"/>
      <c r="N3748" s="199"/>
      <c r="P3748" s="207"/>
      <c r="S3748" s="207"/>
      <c r="U3748" s="236"/>
      <c r="Z3748" s="197"/>
      <c r="AB3748" s="197"/>
      <c r="AD3748" s="197"/>
      <c r="AF3748" s="197"/>
      <c r="AH3748" s="197"/>
      <c r="AI3748" s="199"/>
      <c r="AK3748" s="234"/>
      <c r="AO3748" s="177"/>
      <c r="AP3748" s="201"/>
      <c r="AR3748" s="233"/>
    </row>
    <row r="3749" spans="4:44" s="181" customFormat="1">
      <c r="D3749" s="197"/>
      <c r="G3749" s="199"/>
      <c r="K3749" s="197"/>
      <c r="N3749" s="199"/>
      <c r="P3749" s="207"/>
      <c r="S3749" s="207"/>
      <c r="U3749" s="236"/>
      <c r="Z3749" s="197"/>
      <c r="AB3749" s="197"/>
      <c r="AD3749" s="197"/>
      <c r="AF3749" s="197"/>
      <c r="AH3749" s="197"/>
      <c r="AI3749" s="199"/>
      <c r="AK3749" s="234"/>
      <c r="AO3749" s="177"/>
      <c r="AP3749" s="201"/>
      <c r="AR3749" s="233"/>
    </row>
    <row r="3750" spans="4:44" s="181" customFormat="1">
      <c r="D3750" s="197"/>
      <c r="G3750" s="199"/>
      <c r="K3750" s="197"/>
      <c r="N3750" s="199"/>
      <c r="P3750" s="207"/>
      <c r="S3750" s="207"/>
      <c r="U3750" s="236"/>
      <c r="Z3750" s="197"/>
      <c r="AB3750" s="197"/>
      <c r="AD3750" s="197"/>
      <c r="AF3750" s="197"/>
      <c r="AH3750" s="197"/>
      <c r="AI3750" s="199"/>
      <c r="AK3750" s="234"/>
      <c r="AO3750" s="177"/>
      <c r="AP3750" s="201"/>
      <c r="AR3750" s="233"/>
    </row>
    <row r="3751" spans="4:44" s="181" customFormat="1">
      <c r="D3751" s="197"/>
      <c r="G3751" s="199"/>
      <c r="K3751" s="197"/>
      <c r="N3751" s="199"/>
      <c r="P3751" s="207"/>
      <c r="S3751" s="207"/>
      <c r="U3751" s="236"/>
      <c r="Z3751" s="197"/>
      <c r="AB3751" s="197"/>
      <c r="AD3751" s="197"/>
      <c r="AF3751" s="197"/>
      <c r="AH3751" s="197"/>
      <c r="AI3751" s="199"/>
      <c r="AK3751" s="234"/>
      <c r="AO3751" s="177"/>
      <c r="AP3751" s="201"/>
      <c r="AR3751" s="233"/>
    </row>
    <row r="3752" spans="4:44" s="181" customFormat="1">
      <c r="D3752" s="197"/>
      <c r="G3752" s="199"/>
      <c r="K3752" s="197"/>
      <c r="N3752" s="199"/>
      <c r="P3752" s="207"/>
      <c r="S3752" s="207"/>
      <c r="U3752" s="236"/>
      <c r="Z3752" s="197"/>
      <c r="AB3752" s="197"/>
      <c r="AD3752" s="197"/>
      <c r="AF3752" s="197"/>
      <c r="AH3752" s="197"/>
      <c r="AI3752" s="199"/>
      <c r="AK3752" s="234"/>
      <c r="AO3752" s="177"/>
      <c r="AP3752" s="201"/>
      <c r="AR3752" s="233"/>
    </row>
    <row r="3753" spans="4:44" s="181" customFormat="1">
      <c r="D3753" s="197"/>
      <c r="G3753" s="199"/>
      <c r="K3753" s="197"/>
      <c r="N3753" s="199"/>
      <c r="P3753" s="207"/>
      <c r="S3753" s="207"/>
      <c r="U3753" s="236"/>
      <c r="Z3753" s="197"/>
      <c r="AB3753" s="197"/>
      <c r="AD3753" s="197"/>
      <c r="AF3753" s="197"/>
      <c r="AH3753" s="197"/>
      <c r="AI3753" s="199"/>
      <c r="AK3753" s="234"/>
      <c r="AO3753" s="177"/>
      <c r="AP3753" s="201"/>
      <c r="AR3753" s="233"/>
    </row>
    <row r="3754" spans="4:44" s="181" customFormat="1">
      <c r="D3754" s="197"/>
      <c r="G3754" s="199"/>
      <c r="K3754" s="197"/>
      <c r="N3754" s="199"/>
      <c r="P3754" s="207"/>
      <c r="S3754" s="207"/>
      <c r="U3754" s="236"/>
      <c r="Z3754" s="197"/>
      <c r="AB3754" s="197"/>
      <c r="AD3754" s="197"/>
      <c r="AF3754" s="197"/>
      <c r="AH3754" s="197"/>
      <c r="AI3754" s="199"/>
      <c r="AK3754" s="234"/>
      <c r="AO3754" s="177"/>
      <c r="AP3754" s="201"/>
      <c r="AR3754" s="233"/>
    </row>
    <row r="3755" spans="4:44" s="181" customFormat="1">
      <c r="D3755" s="197"/>
      <c r="G3755" s="199"/>
      <c r="K3755" s="197"/>
      <c r="N3755" s="199"/>
      <c r="P3755" s="207"/>
      <c r="S3755" s="207"/>
      <c r="U3755" s="236"/>
      <c r="Z3755" s="197"/>
      <c r="AB3755" s="197"/>
      <c r="AD3755" s="197"/>
      <c r="AF3755" s="197"/>
      <c r="AH3755" s="197"/>
      <c r="AI3755" s="199"/>
      <c r="AK3755" s="234"/>
      <c r="AO3755" s="177"/>
      <c r="AP3755" s="201"/>
      <c r="AR3755" s="233"/>
    </row>
    <row r="3756" spans="4:44" s="181" customFormat="1">
      <c r="D3756" s="197"/>
      <c r="G3756" s="199"/>
      <c r="K3756" s="197"/>
      <c r="N3756" s="199"/>
      <c r="P3756" s="207"/>
      <c r="S3756" s="207"/>
      <c r="U3756" s="236"/>
      <c r="Z3756" s="197"/>
      <c r="AB3756" s="197"/>
      <c r="AD3756" s="197"/>
      <c r="AF3756" s="197"/>
      <c r="AH3756" s="197"/>
      <c r="AI3756" s="199"/>
      <c r="AK3756" s="234"/>
      <c r="AO3756" s="177"/>
      <c r="AP3756" s="201"/>
      <c r="AR3756" s="233"/>
    </row>
    <row r="3757" spans="4:44" s="181" customFormat="1">
      <c r="D3757" s="197"/>
      <c r="G3757" s="199"/>
      <c r="K3757" s="197"/>
      <c r="N3757" s="199"/>
      <c r="P3757" s="207"/>
      <c r="S3757" s="207"/>
      <c r="U3757" s="236"/>
      <c r="Z3757" s="197"/>
      <c r="AB3757" s="197"/>
      <c r="AD3757" s="197"/>
      <c r="AF3757" s="197"/>
      <c r="AH3757" s="197"/>
      <c r="AI3757" s="199"/>
      <c r="AK3757" s="234"/>
      <c r="AO3757" s="177"/>
      <c r="AP3757" s="201"/>
      <c r="AR3757" s="233"/>
    </row>
    <row r="3758" spans="4:44" s="181" customFormat="1">
      <c r="D3758" s="197"/>
      <c r="G3758" s="199"/>
      <c r="K3758" s="197"/>
      <c r="N3758" s="199"/>
      <c r="P3758" s="207"/>
      <c r="S3758" s="207"/>
      <c r="U3758" s="236"/>
      <c r="Z3758" s="197"/>
      <c r="AB3758" s="197"/>
      <c r="AD3758" s="197"/>
      <c r="AF3758" s="197"/>
      <c r="AH3758" s="197"/>
      <c r="AI3758" s="199"/>
      <c r="AK3758" s="234"/>
      <c r="AO3758" s="177"/>
      <c r="AP3758" s="201"/>
      <c r="AR3758" s="233"/>
    </row>
    <row r="3759" spans="4:44" s="181" customFormat="1">
      <c r="D3759" s="197"/>
      <c r="G3759" s="199"/>
      <c r="K3759" s="197"/>
      <c r="N3759" s="199"/>
      <c r="P3759" s="207"/>
      <c r="S3759" s="207"/>
      <c r="U3759" s="236"/>
      <c r="Z3759" s="197"/>
      <c r="AB3759" s="197"/>
      <c r="AD3759" s="197"/>
      <c r="AF3759" s="197"/>
      <c r="AH3759" s="197"/>
      <c r="AI3759" s="199"/>
      <c r="AK3759" s="234"/>
      <c r="AO3759" s="177"/>
      <c r="AP3759" s="201"/>
      <c r="AR3759" s="233"/>
    </row>
    <row r="3760" spans="4:44" s="181" customFormat="1">
      <c r="D3760" s="197"/>
      <c r="G3760" s="199"/>
      <c r="K3760" s="197"/>
      <c r="N3760" s="199"/>
      <c r="P3760" s="207"/>
      <c r="S3760" s="207"/>
      <c r="U3760" s="236"/>
      <c r="Z3760" s="197"/>
      <c r="AB3760" s="197"/>
      <c r="AD3760" s="197"/>
      <c r="AF3760" s="197"/>
      <c r="AH3760" s="197"/>
      <c r="AI3760" s="199"/>
      <c r="AK3760" s="234"/>
      <c r="AO3760" s="177"/>
      <c r="AP3760" s="201"/>
      <c r="AR3760" s="233"/>
    </row>
    <row r="3761" spans="4:44" s="181" customFormat="1">
      <c r="D3761" s="197"/>
      <c r="G3761" s="199"/>
      <c r="K3761" s="197"/>
      <c r="N3761" s="199"/>
      <c r="P3761" s="207"/>
      <c r="S3761" s="207"/>
      <c r="U3761" s="236"/>
      <c r="Z3761" s="197"/>
      <c r="AB3761" s="197"/>
      <c r="AD3761" s="197"/>
      <c r="AF3761" s="197"/>
      <c r="AH3761" s="197"/>
      <c r="AI3761" s="199"/>
      <c r="AK3761" s="234"/>
      <c r="AO3761" s="177"/>
      <c r="AP3761" s="201"/>
      <c r="AR3761" s="233"/>
    </row>
    <row r="3762" spans="4:44" s="181" customFormat="1">
      <c r="D3762" s="197"/>
      <c r="G3762" s="199"/>
      <c r="K3762" s="197"/>
      <c r="N3762" s="199"/>
      <c r="P3762" s="207"/>
      <c r="S3762" s="207"/>
      <c r="U3762" s="236"/>
      <c r="Z3762" s="197"/>
      <c r="AB3762" s="197"/>
      <c r="AD3762" s="197"/>
      <c r="AF3762" s="197"/>
      <c r="AH3762" s="197"/>
      <c r="AI3762" s="199"/>
      <c r="AK3762" s="234"/>
      <c r="AO3762" s="177"/>
      <c r="AP3762" s="201"/>
      <c r="AR3762" s="233"/>
    </row>
    <row r="3763" spans="4:44" s="181" customFormat="1">
      <c r="D3763" s="197"/>
      <c r="G3763" s="199"/>
      <c r="K3763" s="197"/>
      <c r="N3763" s="199"/>
      <c r="P3763" s="207"/>
      <c r="S3763" s="207"/>
      <c r="U3763" s="236"/>
      <c r="Z3763" s="197"/>
      <c r="AB3763" s="197"/>
      <c r="AD3763" s="197"/>
      <c r="AF3763" s="197"/>
      <c r="AH3763" s="197"/>
      <c r="AI3763" s="199"/>
      <c r="AK3763" s="234"/>
      <c r="AO3763" s="177"/>
      <c r="AP3763" s="201"/>
      <c r="AR3763" s="233"/>
    </row>
    <row r="3764" spans="4:44" s="181" customFormat="1">
      <c r="D3764" s="197"/>
      <c r="G3764" s="199"/>
      <c r="K3764" s="197"/>
      <c r="N3764" s="199"/>
      <c r="P3764" s="207"/>
      <c r="S3764" s="207"/>
      <c r="U3764" s="236"/>
      <c r="Z3764" s="197"/>
      <c r="AB3764" s="197"/>
      <c r="AD3764" s="197"/>
      <c r="AF3764" s="197"/>
      <c r="AH3764" s="197"/>
      <c r="AI3764" s="199"/>
      <c r="AK3764" s="234"/>
      <c r="AO3764" s="177"/>
      <c r="AP3764" s="201"/>
      <c r="AR3764" s="233"/>
    </row>
    <row r="3765" spans="4:44" s="181" customFormat="1">
      <c r="D3765" s="197"/>
      <c r="G3765" s="199"/>
      <c r="K3765" s="197"/>
      <c r="N3765" s="199"/>
      <c r="P3765" s="207"/>
      <c r="S3765" s="207"/>
      <c r="U3765" s="236"/>
      <c r="Z3765" s="197"/>
      <c r="AB3765" s="197"/>
      <c r="AD3765" s="197"/>
      <c r="AF3765" s="197"/>
      <c r="AH3765" s="197"/>
      <c r="AI3765" s="199"/>
      <c r="AK3765" s="234"/>
      <c r="AO3765" s="177"/>
      <c r="AP3765" s="201"/>
      <c r="AR3765" s="233"/>
    </row>
    <row r="3766" spans="4:44" s="181" customFormat="1">
      <c r="D3766" s="197"/>
      <c r="G3766" s="199"/>
      <c r="K3766" s="197"/>
      <c r="N3766" s="199"/>
      <c r="P3766" s="207"/>
      <c r="S3766" s="207"/>
      <c r="U3766" s="236"/>
      <c r="Z3766" s="197"/>
      <c r="AB3766" s="197"/>
      <c r="AD3766" s="197"/>
      <c r="AF3766" s="197"/>
      <c r="AH3766" s="197"/>
      <c r="AI3766" s="199"/>
      <c r="AK3766" s="234"/>
      <c r="AO3766" s="177"/>
      <c r="AP3766" s="201"/>
      <c r="AR3766" s="233"/>
    </row>
    <row r="3767" spans="4:44" s="181" customFormat="1">
      <c r="D3767" s="197"/>
      <c r="G3767" s="199"/>
      <c r="K3767" s="197"/>
      <c r="N3767" s="199"/>
      <c r="P3767" s="207"/>
      <c r="S3767" s="207"/>
      <c r="U3767" s="236"/>
      <c r="Z3767" s="197"/>
      <c r="AB3767" s="197"/>
      <c r="AD3767" s="197"/>
      <c r="AF3767" s="197"/>
      <c r="AH3767" s="197"/>
      <c r="AI3767" s="199"/>
      <c r="AK3767" s="234"/>
      <c r="AO3767" s="177"/>
      <c r="AP3767" s="201"/>
      <c r="AR3767" s="233"/>
    </row>
    <row r="3768" spans="4:44" s="181" customFormat="1">
      <c r="D3768" s="197"/>
      <c r="G3768" s="199"/>
      <c r="K3768" s="197"/>
      <c r="N3768" s="199"/>
      <c r="P3768" s="207"/>
      <c r="S3768" s="207"/>
      <c r="U3768" s="236"/>
      <c r="Z3768" s="197"/>
      <c r="AB3768" s="197"/>
      <c r="AD3768" s="197"/>
      <c r="AF3768" s="197"/>
      <c r="AH3768" s="197"/>
      <c r="AI3768" s="199"/>
      <c r="AK3768" s="234"/>
      <c r="AO3768" s="177"/>
      <c r="AP3768" s="201"/>
      <c r="AR3768" s="233"/>
    </row>
    <row r="3769" spans="4:44" s="181" customFormat="1">
      <c r="D3769" s="197"/>
      <c r="G3769" s="199"/>
      <c r="K3769" s="197"/>
      <c r="N3769" s="199"/>
      <c r="P3769" s="207"/>
      <c r="S3769" s="207"/>
      <c r="U3769" s="236"/>
      <c r="Z3769" s="197"/>
      <c r="AB3769" s="197"/>
      <c r="AD3769" s="197"/>
      <c r="AF3769" s="197"/>
      <c r="AH3769" s="197"/>
      <c r="AI3769" s="199"/>
      <c r="AK3769" s="234"/>
      <c r="AO3769" s="177"/>
      <c r="AP3769" s="201"/>
      <c r="AR3769" s="233"/>
    </row>
    <row r="3770" spans="4:44" s="181" customFormat="1">
      <c r="D3770" s="197"/>
      <c r="G3770" s="199"/>
      <c r="K3770" s="197"/>
      <c r="N3770" s="199"/>
      <c r="P3770" s="207"/>
      <c r="S3770" s="207"/>
      <c r="U3770" s="236"/>
      <c r="Z3770" s="197"/>
      <c r="AB3770" s="197"/>
      <c r="AD3770" s="197"/>
      <c r="AF3770" s="197"/>
      <c r="AH3770" s="197"/>
      <c r="AI3770" s="199"/>
      <c r="AK3770" s="234"/>
      <c r="AO3770" s="177"/>
      <c r="AP3770" s="201"/>
      <c r="AR3770" s="233"/>
    </row>
    <row r="3771" spans="4:44" s="181" customFormat="1">
      <c r="D3771" s="197"/>
      <c r="G3771" s="199"/>
      <c r="K3771" s="197"/>
      <c r="N3771" s="199"/>
      <c r="P3771" s="207"/>
      <c r="S3771" s="207"/>
      <c r="U3771" s="236"/>
      <c r="Z3771" s="197"/>
      <c r="AB3771" s="197"/>
      <c r="AD3771" s="197"/>
      <c r="AF3771" s="197"/>
      <c r="AH3771" s="197"/>
      <c r="AI3771" s="199"/>
      <c r="AK3771" s="234"/>
      <c r="AO3771" s="177"/>
      <c r="AP3771" s="201"/>
      <c r="AR3771" s="233"/>
    </row>
    <row r="3772" spans="4:44" s="181" customFormat="1">
      <c r="D3772" s="197"/>
      <c r="G3772" s="199"/>
      <c r="K3772" s="197"/>
      <c r="N3772" s="199"/>
      <c r="P3772" s="207"/>
      <c r="S3772" s="207"/>
      <c r="U3772" s="236"/>
      <c r="Z3772" s="197"/>
      <c r="AB3772" s="197"/>
      <c r="AD3772" s="197"/>
      <c r="AF3772" s="197"/>
      <c r="AH3772" s="197"/>
      <c r="AI3772" s="199"/>
      <c r="AK3772" s="234"/>
      <c r="AO3772" s="177"/>
      <c r="AP3772" s="201"/>
      <c r="AR3772" s="233"/>
    </row>
    <row r="3773" spans="4:44" s="181" customFormat="1">
      <c r="D3773" s="197"/>
      <c r="G3773" s="199"/>
      <c r="K3773" s="197"/>
      <c r="N3773" s="199"/>
      <c r="P3773" s="207"/>
      <c r="S3773" s="207"/>
      <c r="U3773" s="236"/>
      <c r="Z3773" s="197"/>
      <c r="AB3773" s="197"/>
      <c r="AD3773" s="197"/>
      <c r="AF3773" s="197"/>
      <c r="AH3773" s="197"/>
      <c r="AI3773" s="199"/>
      <c r="AK3773" s="234"/>
      <c r="AO3773" s="177"/>
      <c r="AP3773" s="201"/>
      <c r="AR3773" s="233"/>
    </row>
    <row r="3774" spans="4:44" s="181" customFormat="1">
      <c r="D3774" s="197"/>
      <c r="G3774" s="199"/>
      <c r="K3774" s="197"/>
      <c r="N3774" s="199"/>
      <c r="P3774" s="207"/>
      <c r="S3774" s="207"/>
      <c r="U3774" s="236"/>
      <c r="Z3774" s="197"/>
      <c r="AB3774" s="197"/>
      <c r="AD3774" s="197"/>
      <c r="AF3774" s="197"/>
      <c r="AH3774" s="197"/>
      <c r="AI3774" s="199"/>
      <c r="AK3774" s="234"/>
      <c r="AO3774" s="177"/>
      <c r="AP3774" s="201"/>
      <c r="AR3774" s="233"/>
    </row>
    <row r="3775" spans="4:44" s="181" customFormat="1">
      <c r="D3775" s="197"/>
      <c r="G3775" s="199"/>
      <c r="K3775" s="197"/>
      <c r="N3775" s="199"/>
      <c r="P3775" s="207"/>
      <c r="S3775" s="207"/>
      <c r="U3775" s="236"/>
      <c r="Z3775" s="197"/>
      <c r="AB3775" s="197"/>
      <c r="AD3775" s="197"/>
      <c r="AF3775" s="197"/>
      <c r="AH3775" s="197"/>
      <c r="AI3775" s="199"/>
      <c r="AK3775" s="234"/>
      <c r="AO3775" s="177"/>
      <c r="AP3775" s="201"/>
      <c r="AR3775" s="233"/>
    </row>
    <row r="3776" spans="4:44" s="181" customFormat="1">
      <c r="D3776" s="197"/>
      <c r="G3776" s="199"/>
      <c r="K3776" s="197"/>
      <c r="N3776" s="199"/>
      <c r="P3776" s="207"/>
      <c r="S3776" s="207"/>
      <c r="U3776" s="236"/>
      <c r="Z3776" s="197"/>
      <c r="AB3776" s="197"/>
      <c r="AD3776" s="197"/>
      <c r="AF3776" s="197"/>
      <c r="AH3776" s="197"/>
      <c r="AI3776" s="199"/>
      <c r="AK3776" s="234"/>
      <c r="AO3776" s="177"/>
      <c r="AP3776" s="201"/>
      <c r="AR3776" s="233"/>
    </row>
    <row r="3777" spans="4:44" s="181" customFormat="1">
      <c r="D3777" s="197"/>
      <c r="G3777" s="199"/>
      <c r="K3777" s="197"/>
      <c r="N3777" s="199"/>
      <c r="P3777" s="207"/>
      <c r="S3777" s="207"/>
      <c r="U3777" s="236"/>
      <c r="Z3777" s="197"/>
      <c r="AB3777" s="197"/>
      <c r="AD3777" s="197"/>
      <c r="AF3777" s="197"/>
      <c r="AH3777" s="197"/>
      <c r="AI3777" s="199"/>
      <c r="AK3777" s="234"/>
      <c r="AO3777" s="177"/>
      <c r="AP3777" s="201"/>
      <c r="AR3777" s="233"/>
    </row>
    <row r="3778" spans="4:44" s="181" customFormat="1">
      <c r="D3778" s="197"/>
      <c r="G3778" s="199"/>
      <c r="K3778" s="197"/>
      <c r="N3778" s="199"/>
      <c r="P3778" s="207"/>
      <c r="S3778" s="207"/>
      <c r="U3778" s="236"/>
      <c r="Z3778" s="197"/>
      <c r="AB3778" s="197"/>
      <c r="AD3778" s="197"/>
      <c r="AF3778" s="197"/>
      <c r="AH3778" s="197"/>
      <c r="AI3778" s="199"/>
      <c r="AK3778" s="234"/>
      <c r="AO3778" s="177"/>
      <c r="AP3778" s="201"/>
      <c r="AR3778" s="233"/>
    </row>
    <row r="3779" spans="4:44" s="181" customFormat="1">
      <c r="D3779" s="197"/>
      <c r="G3779" s="199"/>
      <c r="K3779" s="197"/>
      <c r="N3779" s="199"/>
      <c r="P3779" s="207"/>
      <c r="S3779" s="207"/>
      <c r="U3779" s="236"/>
      <c r="Z3779" s="197"/>
      <c r="AB3779" s="197"/>
      <c r="AD3779" s="197"/>
      <c r="AF3779" s="197"/>
      <c r="AH3779" s="197"/>
      <c r="AI3779" s="199"/>
      <c r="AK3779" s="234"/>
      <c r="AO3779" s="177"/>
      <c r="AP3779" s="201"/>
      <c r="AR3779" s="233"/>
    </row>
    <row r="3780" spans="4:44" s="181" customFormat="1">
      <c r="D3780" s="197"/>
      <c r="G3780" s="199"/>
      <c r="K3780" s="197"/>
      <c r="N3780" s="199"/>
      <c r="P3780" s="207"/>
      <c r="S3780" s="207"/>
      <c r="U3780" s="236"/>
      <c r="Z3780" s="197"/>
      <c r="AB3780" s="197"/>
      <c r="AD3780" s="197"/>
      <c r="AF3780" s="197"/>
      <c r="AH3780" s="197"/>
      <c r="AI3780" s="199"/>
      <c r="AK3780" s="234"/>
      <c r="AO3780" s="177"/>
      <c r="AP3780" s="201"/>
      <c r="AR3780" s="233"/>
    </row>
    <row r="3781" spans="4:44" s="181" customFormat="1">
      <c r="D3781" s="197"/>
      <c r="G3781" s="199"/>
      <c r="K3781" s="197"/>
      <c r="N3781" s="199"/>
      <c r="P3781" s="207"/>
      <c r="S3781" s="207"/>
      <c r="U3781" s="236"/>
      <c r="Z3781" s="197"/>
      <c r="AB3781" s="197"/>
      <c r="AD3781" s="197"/>
      <c r="AF3781" s="197"/>
      <c r="AH3781" s="197"/>
      <c r="AI3781" s="199"/>
      <c r="AK3781" s="234"/>
      <c r="AO3781" s="177"/>
      <c r="AP3781" s="201"/>
      <c r="AR3781" s="233"/>
    </row>
    <row r="3782" spans="4:44" s="181" customFormat="1">
      <c r="D3782" s="197"/>
      <c r="G3782" s="199"/>
      <c r="K3782" s="197"/>
      <c r="N3782" s="199"/>
      <c r="P3782" s="207"/>
      <c r="S3782" s="207"/>
      <c r="U3782" s="236"/>
      <c r="Z3782" s="197"/>
      <c r="AB3782" s="197"/>
      <c r="AD3782" s="197"/>
      <c r="AF3782" s="197"/>
      <c r="AH3782" s="197"/>
      <c r="AI3782" s="199"/>
      <c r="AK3782" s="234"/>
      <c r="AO3782" s="177"/>
      <c r="AP3782" s="201"/>
      <c r="AR3782" s="233"/>
    </row>
    <row r="3783" spans="4:44" s="181" customFormat="1">
      <c r="D3783" s="197"/>
      <c r="G3783" s="199"/>
      <c r="K3783" s="197"/>
      <c r="N3783" s="199"/>
      <c r="P3783" s="207"/>
      <c r="S3783" s="207"/>
      <c r="U3783" s="236"/>
      <c r="Z3783" s="197"/>
      <c r="AB3783" s="197"/>
      <c r="AD3783" s="197"/>
      <c r="AF3783" s="197"/>
      <c r="AH3783" s="197"/>
      <c r="AI3783" s="199"/>
      <c r="AK3783" s="234"/>
      <c r="AO3783" s="177"/>
      <c r="AP3783" s="201"/>
      <c r="AR3783" s="233"/>
    </row>
    <row r="3784" spans="4:44" s="181" customFormat="1">
      <c r="D3784" s="197"/>
      <c r="G3784" s="199"/>
      <c r="K3784" s="197"/>
      <c r="N3784" s="199"/>
      <c r="P3784" s="207"/>
      <c r="S3784" s="207"/>
      <c r="U3784" s="236"/>
      <c r="Z3784" s="197"/>
      <c r="AB3784" s="197"/>
      <c r="AD3784" s="197"/>
      <c r="AF3784" s="197"/>
      <c r="AH3784" s="197"/>
      <c r="AI3784" s="199"/>
      <c r="AK3784" s="234"/>
      <c r="AO3784" s="177"/>
      <c r="AP3784" s="201"/>
      <c r="AR3784" s="233"/>
    </row>
    <row r="3785" spans="4:44" s="181" customFormat="1">
      <c r="D3785" s="197"/>
      <c r="G3785" s="199"/>
      <c r="K3785" s="197"/>
      <c r="N3785" s="199"/>
      <c r="P3785" s="207"/>
      <c r="S3785" s="207"/>
      <c r="U3785" s="236"/>
      <c r="Z3785" s="197"/>
      <c r="AB3785" s="197"/>
      <c r="AD3785" s="197"/>
      <c r="AF3785" s="197"/>
      <c r="AH3785" s="197"/>
      <c r="AI3785" s="199"/>
      <c r="AK3785" s="234"/>
      <c r="AO3785" s="177"/>
      <c r="AP3785" s="201"/>
      <c r="AR3785" s="233"/>
    </row>
    <row r="3786" spans="4:44" s="181" customFormat="1">
      <c r="D3786" s="197"/>
      <c r="G3786" s="199"/>
      <c r="K3786" s="197"/>
      <c r="N3786" s="199"/>
      <c r="P3786" s="207"/>
      <c r="S3786" s="207"/>
      <c r="U3786" s="236"/>
      <c r="Z3786" s="197"/>
      <c r="AB3786" s="197"/>
      <c r="AD3786" s="197"/>
      <c r="AF3786" s="197"/>
      <c r="AH3786" s="197"/>
      <c r="AI3786" s="199"/>
      <c r="AK3786" s="234"/>
      <c r="AO3786" s="177"/>
      <c r="AP3786" s="201"/>
      <c r="AR3786" s="233"/>
    </row>
    <row r="3787" spans="4:44" s="181" customFormat="1">
      <c r="D3787" s="197"/>
      <c r="G3787" s="199"/>
      <c r="K3787" s="197"/>
      <c r="N3787" s="199"/>
      <c r="P3787" s="207"/>
      <c r="S3787" s="207"/>
      <c r="U3787" s="236"/>
      <c r="Z3787" s="197"/>
      <c r="AB3787" s="197"/>
      <c r="AD3787" s="197"/>
      <c r="AF3787" s="197"/>
      <c r="AH3787" s="197"/>
      <c r="AI3787" s="199"/>
      <c r="AK3787" s="234"/>
      <c r="AO3787" s="177"/>
      <c r="AP3787" s="201"/>
      <c r="AR3787" s="233"/>
    </row>
    <row r="3788" spans="4:44" s="181" customFormat="1">
      <c r="D3788" s="197"/>
      <c r="G3788" s="199"/>
      <c r="K3788" s="197"/>
      <c r="N3788" s="199"/>
      <c r="P3788" s="207"/>
      <c r="S3788" s="207"/>
      <c r="U3788" s="236"/>
      <c r="Z3788" s="197"/>
      <c r="AB3788" s="197"/>
      <c r="AD3788" s="197"/>
      <c r="AF3788" s="197"/>
      <c r="AH3788" s="197"/>
      <c r="AI3788" s="199"/>
      <c r="AK3788" s="234"/>
      <c r="AO3788" s="177"/>
      <c r="AP3788" s="201"/>
      <c r="AR3788" s="233"/>
    </row>
    <row r="3789" spans="4:44" s="181" customFormat="1">
      <c r="D3789" s="197"/>
      <c r="G3789" s="199"/>
      <c r="K3789" s="197"/>
      <c r="N3789" s="199"/>
      <c r="P3789" s="207"/>
      <c r="S3789" s="207"/>
      <c r="U3789" s="236"/>
      <c r="Z3789" s="197"/>
      <c r="AB3789" s="197"/>
      <c r="AD3789" s="197"/>
      <c r="AF3789" s="197"/>
      <c r="AH3789" s="197"/>
      <c r="AI3789" s="199"/>
      <c r="AK3789" s="234"/>
      <c r="AO3789" s="177"/>
      <c r="AP3789" s="201"/>
      <c r="AR3789" s="233"/>
    </row>
    <row r="3790" spans="4:44" s="181" customFormat="1">
      <c r="D3790" s="197"/>
      <c r="G3790" s="199"/>
      <c r="K3790" s="197"/>
      <c r="N3790" s="199"/>
      <c r="P3790" s="207"/>
      <c r="S3790" s="207"/>
      <c r="U3790" s="236"/>
      <c r="Z3790" s="197"/>
      <c r="AB3790" s="197"/>
      <c r="AD3790" s="197"/>
      <c r="AF3790" s="197"/>
      <c r="AH3790" s="197"/>
      <c r="AI3790" s="199"/>
      <c r="AK3790" s="234"/>
      <c r="AO3790" s="177"/>
      <c r="AP3790" s="201"/>
      <c r="AR3790" s="233"/>
    </row>
    <row r="3791" spans="4:44" s="181" customFormat="1">
      <c r="D3791" s="197"/>
      <c r="G3791" s="199"/>
      <c r="K3791" s="197"/>
      <c r="N3791" s="199"/>
      <c r="P3791" s="207"/>
      <c r="S3791" s="207"/>
      <c r="U3791" s="236"/>
      <c r="Z3791" s="197"/>
      <c r="AB3791" s="197"/>
      <c r="AD3791" s="197"/>
      <c r="AF3791" s="197"/>
      <c r="AH3791" s="197"/>
      <c r="AI3791" s="199"/>
      <c r="AK3791" s="234"/>
      <c r="AO3791" s="177"/>
      <c r="AP3791" s="201"/>
      <c r="AR3791" s="233"/>
    </row>
    <row r="3792" spans="4:44" s="181" customFormat="1">
      <c r="D3792" s="197"/>
      <c r="G3792" s="199"/>
      <c r="K3792" s="197"/>
      <c r="N3792" s="199"/>
      <c r="P3792" s="207"/>
      <c r="S3792" s="207"/>
      <c r="U3792" s="236"/>
      <c r="Z3792" s="197"/>
      <c r="AB3792" s="197"/>
      <c r="AD3792" s="197"/>
      <c r="AF3792" s="197"/>
      <c r="AH3792" s="197"/>
      <c r="AI3792" s="199"/>
      <c r="AK3792" s="234"/>
      <c r="AO3792" s="177"/>
      <c r="AP3792" s="201"/>
      <c r="AR3792" s="233"/>
    </row>
    <row r="3793" spans="4:44" s="181" customFormat="1">
      <c r="D3793" s="197"/>
      <c r="G3793" s="199"/>
      <c r="K3793" s="197"/>
      <c r="N3793" s="199"/>
      <c r="P3793" s="207"/>
      <c r="S3793" s="207"/>
      <c r="U3793" s="236"/>
      <c r="Z3793" s="197"/>
      <c r="AB3793" s="197"/>
      <c r="AD3793" s="197"/>
      <c r="AF3793" s="197"/>
      <c r="AH3793" s="197"/>
      <c r="AI3793" s="199"/>
      <c r="AK3793" s="234"/>
      <c r="AO3793" s="177"/>
      <c r="AP3793" s="201"/>
      <c r="AR3793" s="233"/>
    </row>
    <row r="3794" spans="4:44" s="181" customFormat="1">
      <c r="D3794" s="197"/>
      <c r="G3794" s="199"/>
      <c r="K3794" s="197"/>
      <c r="N3794" s="199"/>
      <c r="P3794" s="207"/>
      <c r="S3794" s="207"/>
      <c r="U3794" s="236"/>
      <c r="Z3794" s="197"/>
      <c r="AB3794" s="197"/>
      <c r="AD3794" s="197"/>
      <c r="AF3794" s="197"/>
      <c r="AH3794" s="197"/>
      <c r="AI3794" s="199"/>
      <c r="AK3794" s="234"/>
      <c r="AO3794" s="177"/>
      <c r="AP3794" s="201"/>
      <c r="AR3794" s="233"/>
    </row>
    <row r="3795" spans="4:44" s="181" customFormat="1">
      <c r="D3795" s="197"/>
      <c r="G3795" s="199"/>
      <c r="K3795" s="197"/>
      <c r="N3795" s="199"/>
      <c r="P3795" s="207"/>
      <c r="S3795" s="207"/>
      <c r="U3795" s="236"/>
      <c r="Z3795" s="197"/>
      <c r="AB3795" s="197"/>
      <c r="AD3795" s="197"/>
      <c r="AF3795" s="197"/>
      <c r="AH3795" s="197"/>
      <c r="AI3795" s="199"/>
      <c r="AK3795" s="234"/>
      <c r="AO3795" s="177"/>
      <c r="AP3795" s="201"/>
      <c r="AR3795" s="233"/>
    </row>
    <row r="3796" spans="4:44" s="181" customFormat="1">
      <c r="D3796" s="197"/>
      <c r="G3796" s="199"/>
      <c r="K3796" s="197"/>
      <c r="N3796" s="199"/>
      <c r="P3796" s="207"/>
      <c r="S3796" s="207"/>
      <c r="U3796" s="236"/>
      <c r="Z3796" s="197"/>
      <c r="AB3796" s="197"/>
      <c r="AD3796" s="197"/>
      <c r="AF3796" s="197"/>
      <c r="AH3796" s="197"/>
      <c r="AI3796" s="199"/>
      <c r="AK3796" s="234"/>
      <c r="AO3796" s="177"/>
      <c r="AP3796" s="201"/>
      <c r="AR3796" s="233"/>
    </row>
    <row r="3797" spans="4:44" s="181" customFormat="1">
      <c r="D3797" s="197"/>
      <c r="G3797" s="199"/>
      <c r="K3797" s="197"/>
      <c r="N3797" s="199"/>
      <c r="P3797" s="207"/>
      <c r="S3797" s="207"/>
      <c r="U3797" s="236"/>
      <c r="Z3797" s="197"/>
      <c r="AB3797" s="197"/>
      <c r="AD3797" s="197"/>
      <c r="AF3797" s="197"/>
      <c r="AH3797" s="197"/>
      <c r="AI3797" s="199"/>
      <c r="AK3797" s="234"/>
      <c r="AO3797" s="177"/>
      <c r="AP3797" s="201"/>
      <c r="AR3797" s="233"/>
    </row>
    <row r="3798" spans="4:44" s="181" customFormat="1">
      <c r="D3798" s="197"/>
      <c r="G3798" s="199"/>
      <c r="K3798" s="197"/>
      <c r="N3798" s="199"/>
      <c r="P3798" s="207"/>
      <c r="S3798" s="207"/>
      <c r="U3798" s="236"/>
      <c r="Z3798" s="197"/>
      <c r="AB3798" s="197"/>
      <c r="AD3798" s="197"/>
      <c r="AF3798" s="197"/>
      <c r="AH3798" s="197"/>
      <c r="AI3798" s="199"/>
      <c r="AK3798" s="234"/>
      <c r="AO3798" s="177"/>
      <c r="AP3798" s="201"/>
      <c r="AR3798" s="233"/>
    </row>
    <row r="3799" spans="4:44" s="181" customFormat="1">
      <c r="D3799" s="197"/>
      <c r="G3799" s="199"/>
      <c r="K3799" s="197"/>
      <c r="N3799" s="199"/>
      <c r="P3799" s="207"/>
      <c r="S3799" s="207"/>
      <c r="U3799" s="236"/>
      <c r="Z3799" s="197"/>
      <c r="AB3799" s="197"/>
      <c r="AD3799" s="197"/>
      <c r="AF3799" s="197"/>
      <c r="AH3799" s="197"/>
      <c r="AI3799" s="199"/>
      <c r="AK3799" s="234"/>
      <c r="AO3799" s="177"/>
      <c r="AP3799" s="201"/>
      <c r="AR3799" s="233"/>
    </row>
    <row r="3800" spans="4:44" s="181" customFormat="1">
      <c r="D3800" s="197"/>
      <c r="G3800" s="199"/>
      <c r="K3800" s="197"/>
      <c r="N3800" s="199"/>
      <c r="P3800" s="207"/>
      <c r="S3800" s="207"/>
      <c r="U3800" s="236"/>
      <c r="Z3800" s="197"/>
      <c r="AB3800" s="197"/>
      <c r="AD3800" s="197"/>
      <c r="AF3800" s="197"/>
      <c r="AH3800" s="197"/>
      <c r="AI3800" s="199"/>
      <c r="AK3800" s="234"/>
      <c r="AO3800" s="177"/>
      <c r="AP3800" s="201"/>
      <c r="AR3800" s="233"/>
    </row>
    <row r="3801" spans="4:44" s="181" customFormat="1">
      <c r="D3801" s="197"/>
      <c r="G3801" s="199"/>
      <c r="K3801" s="197"/>
      <c r="N3801" s="199"/>
      <c r="P3801" s="207"/>
      <c r="S3801" s="207"/>
      <c r="U3801" s="236"/>
      <c r="Z3801" s="197"/>
      <c r="AB3801" s="197"/>
      <c r="AD3801" s="197"/>
      <c r="AF3801" s="197"/>
      <c r="AH3801" s="197"/>
      <c r="AI3801" s="199"/>
      <c r="AK3801" s="234"/>
      <c r="AO3801" s="177"/>
      <c r="AP3801" s="201"/>
      <c r="AR3801" s="233"/>
    </row>
    <row r="3802" spans="4:44" s="181" customFormat="1">
      <c r="D3802" s="197"/>
      <c r="G3802" s="199"/>
      <c r="K3802" s="197"/>
      <c r="N3802" s="199"/>
      <c r="P3802" s="207"/>
      <c r="S3802" s="207"/>
      <c r="U3802" s="236"/>
      <c r="Z3802" s="197"/>
      <c r="AB3802" s="197"/>
      <c r="AD3802" s="197"/>
      <c r="AF3802" s="197"/>
      <c r="AH3802" s="197"/>
      <c r="AI3802" s="199"/>
      <c r="AK3802" s="234"/>
      <c r="AO3802" s="177"/>
      <c r="AP3802" s="201"/>
      <c r="AR3802" s="233"/>
    </row>
    <row r="3803" spans="4:44" s="181" customFormat="1">
      <c r="D3803" s="197"/>
      <c r="G3803" s="199"/>
      <c r="K3803" s="197"/>
      <c r="N3803" s="199"/>
      <c r="P3803" s="207"/>
      <c r="S3803" s="207"/>
      <c r="U3803" s="236"/>
      <c r="Z3803" s="197"/>
      <c r="AB3803" s="197"/>
      <c r="AD3803" s="197"/>
      <c r="AF3803" s="197"/>
      <c r="AH3803" s="197"/>
      <c r="AI3803" s="199"/>
      <c r="AK3803" s="234"/>
      <c r="AO3803" s="177"/>
      <c r="AP3803" s="201"/>
      <c r="AR3803" s="233"/>
    </row>
    <row r="3804" spans="4:44" s="181" customFormat="1">
      <c r="D3804" s="197"/>
      <c r="G3804" s="199"/>
      <c r="K3804" s="197"/>
      <c r="N3804" s="199"/>
      <c r="P3804" s="207"/>
      <c r="S3804" s="207"/>
      <c r="U3804" s="236"/>
      <c r="Z3804" s="197"/>
      <c r="AB3804" s="197"/>
      <c r="AD3804" s="197"/>
      <c r="AF3804" s="197"/>
      <c r="AH3804" s="197"/>
      <c r="AI3804" s="199"/>
      <c r="AK3804" s="234"/>
      <c r="AO3804" s="177"/>
      <c r="AP3804" s="201"/>
      <c r="AR3804" s="233"/>
    </row>
    <row r="3805" spans="4:44" s="181" customFormat="1">
      <c r="D3805" s="197"/>
      <c r="G3805" s="199"/>
      <c r="K3805" s="197"/>
      <c r="N3805" s="199"/>
      <c r="P3805" s="207"/>
      <c r="S3805" s="207"/>
      <c r="U3805" s="236"/>
      <c r="Z3805" s="197"/>
      <c r="AB3805" s="197"/>
      <c r="AD3805" s="197"/>
      <c r="AF3805" s="197"/>
      <c r="AH3805" s="197"/>
      <c r="AI3805" s="199"/>
      <c r="AK3805" s="234"/>
      <c r="AO3805" s="177"/>
      <c r="AP3805" s="201"/>
      <c r="AR3805" s="233"/>
    </row>
    <row r="3806" spans="4:44" s="181" customFormat="1">
      <c r="D3806" s="197"/>
      <c r="G3806" s="199"/>
      <c r="K3806" s="197"/>
      <c r="N3806" s="199"/>
      <c r="P3806" s="207"/>
      <c r="S3806" s="207"/>
      <c r="U3806" s="236"/>
      <c r="Z3806" s="197"/>
      <c r="AB3806" s="197"/>
      <c r="AD3806" s="197"/>
      <c r="AF3806" s="197"/>
      <c r="AH3806" s="197"/>
      <c r="AI3806" s="199"/>
      <c r="AK3806" s="234"/>
      <c r="AO3806" s="177"/>
      <c r="AP3806" s="201"/>
      <c r="AR3806" s="233"/>
    </row>
    <row r="3807" spans="4:44" s="181" customFormat="1">
      <c r="D3807" s="197"/>
      <c r="G3807" s="199"/>
      <c r="K3807" s="197"/>
      <c r="N3807" s="199"/>
      <c r="P3807" s="207"/>
      <c r="S3807" s="207"/>
      <c r="U3807" s="236"/>
      <c r="Z3807" s="197"/>
      <c r="AB3807" s="197"/>
      <c r="AD3807" s="197"/>
      <c r="AF3807" s="197"/>
      <c r="AH3807" s="197"/>
      <c r="AI3807" s="199"/>
      <c r="AK3807" s="234"/>
      <c r="AO3807" s="177"/>
      <c r="AP3807" s="201"/>
      <c r="AR3807" s="233"/>
    </row>
    <row r="3808" spans="4:44" s="181" customFormat="1">
      <c r="D3808" s="197"/>
      <c r="G3808" s="199"/>
      <c r="K3808" s="197"/>
      <c r="N3808" s="199"/>
      <c r="P3808" s="207"/>
      <c r="S3808" s="207"/>
      <c r="U3808" s="236"/>
      <c r="Z3808" s="197"/>
      <c r="AB3808" s="197"/>
      <c r="AD3808" s="197"/>
      <c r="AF3808" s="197"/>
      <c r="AH3808" s="197"/>
      <c r="AI3808" s="199"/>
      <c r="AK3808" s="234"/>
      <c r="AO3808" s="177"/>
      <c r="AP3808" s="201"/>
      <c r="AR3808" s="233"/>
    </row>
    <row r="3809" spans="4:44" s="181" customFormat="1">
      <c r="D3809" s="197"/>
      <c r="G3809" s="199"/>
      <c r="K3809" s="197"/>
      <c r="N3809" s="199"/>
      <c r="P3809" s="207"/>
      <c r="S3809" s="207"/>
      <c r="U3809" s="236"/>
      <c r="Z3809" s="197"/>
      <c r="AB3809" s="197"/>
      <c r="AD3809" s="197"/>
      <c r="AF3809" s="197"/>
      <c r="AH3809" s="197"/>
      <c r="AI3809" s="199"/>
      <c r="AK3809" s="234"/>
      <c r="AO3809" s="177"/>
      <c r="AP3809" s="201"/>
      <c r="AR3809" s="233"/>
    </row>
    <row r="3810" spans="4:44" s="181" customFormat="1">
      <c r="D3810" s="197"/>
      <c r="G3810" s="199"/>
      <c r="K3810" s="197"/>
      <c r="N3810" s="199"/>
      <c r="P3810" s="207"/>
      <c r="S3810" s="207"/>
      <c r="U3810" s="236"/>
      <c r="Z3810" s="197"/>
      <c r="AB3810" s="197"/>
      <c r="AD3810" s="197"/>
      <c r="AF3810" s="197"/>
      <c r="AH3810" s="197"/>
      <c r="AI3810" s="199"/>
      <c r="AK3810" s="234"/>
      <c r="AO3810" s="177"/>
      <c r="AP3810" s="201"/>
      <c r="AR3810" s="233"/>
    </row>
    <row r="3811" spans="4:44" s="181" customFormat="1">
      <c r="D3811" s="197"/>
      <c r="G3811" s="199"/>
      <c r="K3811" s="197"/>
      <c r="N3811" s="199"/>
      <c r="P3811" s="207"/>
      <c r="S3811" s="207"/>
      <c r="U3811" s="236"/>
      <c r="Z3811" s="197"/>
      <c r="AB3811" s="197"/>
      <c r="AD3811" s="197"/>
      <c r="AF3811" s="197"/>
      <c r="AH3811" s="197"/>
      <c r="AI3811" s="199"/>
      <c r="AK3811" s="234"/>
      <c r="AO3811" s="177"/>
      <c r="AP3811" s="201"/>
      <c r="AR3811" s="233"/>
    </row>
    <row r="3812" spans="4:44" s="181" customFormat="1">
      <c r="D3812" s="197"/>
      <c r="G3812" s="199"/>
      <c r="K3812" s="197"/>
      <c r="N3812" s="199"/>
      <c r="P3812" s="207"/>
      <c r="S3812" s="207"/>
      <c r="U3812" s="236"/>
      <c r="Z3812" s="197"/>
      <c r="AB3812" s="197"/>
      <c r="AD3812" s="197"/>
      <c r="AF3812" s="197"/>
      <c r="AH3812" s="197"/>
      <c r="AI3812" s="199"/>
      <c r="AK3812" s="234"/>
      <c r="AO3812" s="177"/>
      <c r="AP3812" s="201"/>
      <c r="AR3812" s="233"/>
    </row>
    <row r="3813" spans="4:44" s="181" customFormat="1">
      <c r="D3813" s="197"/>
      <c r="G3813" s="199"/>
      <c r="K3813" s="197"/>
      <c r="N3813" s="199"/>
      <c r="P3813" s="207"/>
      <c r="S3813" s="207"/>
      <c r="U3813" s="236"/>
      <c r="Z3813" s="197"/>
      <c r="AB3813" s="197"/>
      <c r="AD3813" s="197"/>
      <c r="AF3813" s="197"/>
      <c r="AH3813" s="197"/>
      <c r="AI3813" s="199"/>
      <c r="AK3813" s="234"/>
      <c r="AO3813" s="177"/>
      <c r="AP3813" s="201"/>
      <c r="AR3813" s="233"/>
    </row>
    <row r="3814" spans="4:44" s="181" customFormat="1">
      <c r="D3814" s="197"/>
      <c r="G3814" s="199"/>
      <c r="K3814" s="197"/>
      <c r="N3814" s="199"/>
      <c r="P3814" s="207"/>
      <c r="S3814" s="207"/>
      <c r="U3814" s="236"/>
      <c r="Z3814" s="197"/>
      <c r="AB3814" s="197"/>
      <c r="AD3814" s="197"/>
      <c r="AF3814" s="197"/>
      <c r="AH3814" s="197"/>
      <c r="AI3814" s="199"/>
      <c r="AK3814" s="234"/>
      <c r="AO3814" s="177"/>
      <c r="AP3814" s="201"/>
      <c r="AR3814" s="233"/>
    </row>
    <row r="3815" spans="4:44" s="181" customFormat="1">
      <c r="D3815" s="197"/>
      <c r="G3815" s="199"/>
      <c r="K3815" s="197"/>
      <c r="N3815" s="199"/>
      <c r="P3815" s="207"/>
      <c r="S3815" s="207"/>
      <c r="U3815" s="236"/>
      <c r="Z3815" s="197"/>
      <c r="AB3815" s="197"/>
      <c r="AD3815" s="197"/>
      <c r="AF3815" s="197"/>
      <c r="AH3815" s="197"/>
      <c r="AI3815" s="199"/>
      <c r="AK3815" s="234"/>
      <c r="AO3815" s="177"/>
      <c r="AP3815" s="201"/>
      <c r="AR3815" s="233"/>
    </row>
    <row r="3816" spans="4:44" s="181" customFormat="1">
      <c r="D3816" s="197"/>
      <c r="G3816" s="199"/>
      <c r="K3816" s="197"/>
      <c r="N3816" s="199"/>
      <c r="P3816" s="207"/>
      <c r="S3816" s="207"/>
      <c r="U3816" s="236"/>
      <c r="Z3816" s="197"/>
      <c r="AB3816" s="197"/>
      <c r="AD3816" s="197"/>
      <c r="AF3816" s="197"/>
      <c r="AH3816" s="197"/>
      <c r="AI3816" s="199"/>
      <c r="AK3816" s="234"/>
      <c r="AO3816" s="177"/>
      <c r="AP3816" s="201"/>
      <c r="AR3816" s="233"/>
    </row>
    <row r="3817" spans="4:44" s="181" customFormat="1">
      <c r="D3817" s="197"/>
      <c r="G3817" s="199"/>
      <c r="K3817" s="197"/>
      <c r="N3817" s="199"/>
      <c r="P3817" s="207"/>
      <c r="S3817" s="207"/>
      <c r="U3817" s="236"/>
      <c r="Z3817" s="197"/>
      <c r="AB3817" s="197"/>
      <c r="AD3817" s="197"/>
      <c r="AF3817" s="197"/>
      <c r="AH3817" s="197"/>
      <c r="AI3817" s="199"/>
      <c r="AK3817" s="234"/>
      <c r="AO3817" s="177"/>
      <c r="AP3817" s="201"/>
      <c r="AR3817" s="233"/>
    </row>
    <row r="3818" spans="4:44" s="181" customFormat="1">
      <c r="D3818" s="197"/>
      <c r="G3818" s="199"/>
      <c r="K3818" s="197"/>
      <c r="N3818" s="199"/>
      <c r="P3818" s="207"/>
      <c r="S3818" s="207"/>
      <c r="U3818" s="236"/>
      <c r="Z3818" s="197"/>
      <c r="AB3818" s="197"/>
      <c r="AD3818" s="197"/>
      <c r="AF3818" s="197"/>
      <c r="AH3818" s="197"/>
      <c r="AI3818" s="199"/>
      <c r="AK3818" s="234"/>
      <c r="AO3818" s="177"/>
      <c r="AP3818" s="201"/>
      <c r="AR3818" s="233"/>
    </row>
    <row r="3819" spans="4:44" s="181" customFormat="1">
      <c r="D3819" s="197"/>
      <c r="G3819" s="199"/>
      <c r="K3819" s="197"/>
      <c r="N3819" s="199"/>
      <c r="P3819" s="207"/>
      <c r="S3819" s="207"/>
      <c r="U3819" s="236"/>
      <c r="Z3819" s="197"/>
      <c r="AB3819" s="197"/>
      <c r="AD3819" s="197"/>
      <c r="AF3819" s="197"/>
      <c r="AH3819" s="197"/>
      <c r="AI3819" s="199"/>
      <c r="AK3819" s="234"/>
      <c r="AO3819" s="177"/>
      <c r="AP3819" s="201"/>
      <c r="AR3819" s="233"/>
    </row>
    <row r="3820" spans="4:44" s="181" customFormat="1">
      <c r="D3820" s="197"/>
      <c r="G3820" s="199"/>
      <c r="K3820" s="197"/>
      <c r="N3820" s="199"/>
      <c r="P3820" s="207"/>
      <c r="S3820" s="207"/>
      <c r="U3820" s="236"/>
      <c r="Z3820" s="197"/>
      <c r="AB3820" s="197"/>
      <c r="AD3820" s="197"/>
      <c r="AF3820" s="197"/>
      <c r="AH3820" s="197"/>
      <c r="AI3820" s="199"/>
      <c r="AK3820" s="234"/>
      <c r="AO3820" s="177"/>
      <c r="AP3820" s="201"/>
      <c r="AR3820" s="233"/>
    </row>
    <row r="3821" spans="4:44" s="181" customFormat="1">
      <c r="D3821" s="197"/>
      <c r="G3821" s="199"/>
      <c r="K3821" s="197"/>
      <c r="N3821" s="199"/>
      <c r="P3821" s="207"/>
      <c r="S3821" s="207"/>
      <c r="U3821" s="236"/>
      <c r="Z3821" s="197"/>
      <c r="AB3821" s="197"/>
      <c r="AD3821" s="197"/>
      <c r="AF3821" s="197"/>
      <c r="AH3821" s="197"/>
      <c r="AI3821" s="199"/>
      <c r="AK3821" s="234"/>
      <c r="AO3821" s="177"/>
      <c r="AP3821" s="201"/>
      <c r="AR3821" s="233"/>
    </row>
    <row r="3822" spans="4:44" s="181" customFormat="1">
      <c r="D3822" s="197"/>
      <c r="G3822" s="199"/>
      <c r="K3822" s="197"/>
      <c r="N3822" s="199"/>
      <c r="P3822" s="207"/>
      <c r="S3822" s="207"/>
      <c r="U3822" s="236"/>
      <c r="Z3822" s="197"/>
      <c r="AB3822" s="197"/>
      <c r="AD3822" s="197"/>
      <c r="AF3822" s="197"/>
      <c r="AH3822" s="197"/>
      <c r="AI3822" s="199"/>
      <c r="AK3822" s="234"/>
      <c r="AO3822" s="177"/>
      <c r="AP3822" s="201"/>
      <c r="AR3822" s="233"/>
    </row>
    <row r="3823" spans="4:44" s="181" customFormat="1">
      <c r="D3823" s="197"/>
      <c r="G3823" s="199"/>
      <c r="K3823" s="197"/>
      <c r="N3823" s="199"/>
      <c r="P3823" s="207"/>
      <c r="S3823" s="207"/>
      <c r="U3823" s="236"/>
      <c r="Z3823" s="197"/>
      <c r="AB3823" s="197"/>
      <c r="AD3823" s="197"/>
      <c r="AF3823" s="197"/>
      <c r="AH3823" s="197"/>
      <c r="AI3823" s="199"/>
      <c r="AK3823" s="234"/>
      <c r="AO3823" s="177"/>
      <c r="AP3823" s="201"/>
      <c r="AR3823" s="233"/>
    </row>
    <row r="3824" spans="4:44" s="181" customFormat="1">
      <c r="D3824" s="197"/>
      <c r="G3824" s="199"/>
      <c r="K3824" s="197"/>
      <c r="N3824" s="199"/>
      <c r="P3824" s="207"/>
      <c r="S3824" s="207"/>
      <c r="U3824" s="236"/>
      <c r="Z3824" s="197"/>
      <c r="AB3824" s="197"/>
      <c r="AD3824" s="197"/>
      <c r="AF3824" s="197"/>
      <c r="AH3824" s="197"/>
      <c r="AI3824" s="199"/>
      <c r="AK3824" s="234"/>
      <c r="AO3824" s="177"/>
      <c r="AP3824" s="201"/>
      <c r="AR3824" s="233"/>
    </row>
    <row r="3825" spans="4:44" s="181" customFormat="1">
      <c r="D3825" s="197"/>
      <c r="G3825" s="199"/>
      <c r="K3825" s="197"/>
      <c r="N3825" s="199"/>
      <c r="P3825" s="207"/>
      <c r="S3825" s="207"/>
      <c r="U3825" s="236"/>
      <c r="Z3825" s="197"/>
      <c r="AB3825" s="197"/>
      <c r="AD3825" s="197"/>
      <c r="AF3825" s="197"/>
      <c r="AH3825" s="197"/>
      <c r="AI3825" s="199"/>
      <c r="AK3825" s="234"/>
      <c r="AO3825" s="177"/>
      <c r="AP3825" s="201"/>
      <c r="AR3825" s="233"/>
    </row>
    <row r="3826" spans="4:44" s="181" customFormat="1">
      <c r="D3826" s="197"/>
      <c r="G3826" s="199"/>
      <c r="K3826" s="197"/>
      <c r="N3826" s="199"/>
      <c r="P3826" s="207"/>
      <c r="S3826" s="207"/>
      <c r="U3826" s="236"/>
      <c r="Z3826" s="197"/>
      <c r="AB3826" s="197"/>
      <c r="AD3826" s="197"/>
      <c r="AF3826" s="197"/>
      <c r="AH3826" s="197"/>
      <c r="AI3826" s="199"/>
      <c r="AK3826" s="234"/>
      <c r="AO3826" s="177"/>
      <c r="AP3826" s="201"/>
      <c r="AR3826" s="233"/>
    </row>
    <row r="3827" spans="4:44" s="181" customFormat="1">
      <c r="D3827" s="197"/>
      <c r="G3827" s="199"/>
      <c r="K3827" s="197"/>
      <c r="N3827" s="199"/>
      <c r="P3827" s="207"/>
      <c r="S3827" s="207"/>
      <c r="U3827" s="236"/>
      <c r="Z3827" s="197"/>
      <c r="AB3827" s="197"/>
      <c r="AD3827" s="197"/>
      <c r="AF3827" s="197"/>
      <c r="AH3827" s="197"/>
      <c r="AI3827" s="199"/>
      <c r="AK3827" s="234"/>
      <c r="AO3827" s="177"/>
      <c r="AP3827" s="201"/>
      <c r="AR3827" s="233"/>
    </row>
    <row r="3828" spans="4:44" s="181" customFormat="1">
      <c r="D3828" s="197"/>
      <c r="G3828" s="199"/>
      <c r="K3828" s="197"/>
      <c r="N3828" s="199"/>
      <c r="P3828" s="207"/>
      <c r="S3828" s="207"/>
      <c r="U3828" s="236"/>
      <c r="Z3828" s="197"/>
      <c r="AB3828" s="197"/>
      <c r="AD3828" s="197"/>
      <c r="AF3828" s="197"/>
      <c r="AH3828" s="197"/>
      <c r="AI3828" s="199"/>
      <c r="AK3828" s="234"/>
      <c r="AO3828" s="177"/>
      <c r="AP3828" s="201"/>
      <c r="AR3828" s="233"/>
    </row>
    <row r="3829" spans="4:44" s="181" customFormat="1">
      <c r="D3829" s="197"/>
      <c r="G3829" s="199"/>
      <c r="K3829" s="197"/>
      <c r="N3829" s="199"/>
      <c r="P3829" s="207"/>
      <c r="S3829" s="207"/>
      <c r="U3829" s="236"/>
      <c r="Z3829" s="197"/>
      <c r="AB3829" s="197"/>
      <c r="AD3829" s="197"/>
      <c r="AF3829" s="197"/>
      <c r="AH3829" s="197"/>
      <c r="AI3829" s="199"/>
      <c r="AK3829" s="234"/>
      <c r="AO3829" s="177"/>
      <c r="AP3829" s="201"/>
      <c r="AR3829" s="233"/>
    </row>
    <row r="3830" spans="4:44" s="181" customFormat="1">
      <c r="D3830" s="197"/>
      <c r="G3830" s="199"/>
      <c r="K3830" s="197"/>
      <c r="N3830" s="199"/>
      <c r="P3830" s="207"/>
      <c r="S3830" s="207"/>
      <c r="U3830" s="236"/>
      <c r="Z3830" s="197"/>
      <c r="AB3830" s="197"/>
      <c r="AD3830" s="197"/>
      <c r="AF3830" s="197"/>
      <c r="AH3830" s="197"/>
      <c r="AI3830" s="199"/>
      <c r="AK3830" s="234"/>
      <c r="AO3830" s="177"/>
      <c r="AP3830" s="201"/>
      <c r="AR3830" s="233"/>
    </row>
    <row r="3831" spans="4:44" s="181" customFormat="1">
      <c r="D3831" s="197"/>
      <c r="G3831" s="199"/>
      <c r="K3831" s="197"/>
      <c r="N3831" s="199"/>
      <c r="P3831" s="207"/>
      <c r="S3831" s="207"/>
      <c r="U3831" s="236"/>
      <c r="Z3831" s="197"/>
      <c r="AB3831" s="197"/>
      <c r="AD3831" s="197"/>
      <c r="AF3831" s="197"/>
      <c r="AH3831" s="197"/>
      <c r="AI3831" s="199"/>
      <c r="AK3831" s="234"/>
      <c r="AO3831" s="177"/>
      <c r="AP3831" s="201"/>
      <c r="AR3831" s="233"/>
    </row>
    <row r="3832" spans="4:44" s="181" customFormat="1">
      <c r="D3832" s="197"/>
      <c r="G3832" s="199"/>
      <c r="K3832" s="197"/>
      <c r="N3832" s="199"/>
      <c r="P3832" s="207"/>
      <c r="S3832" s="207"/>
      <c r="U3832" s="236"/>
      <c r="Z3832" s="197"/>
      <c r="AB3832" s="197"/>
      <c r="AD3832" s="197"/>
      <c r="AF3832" s="197"/>
      <c r="AH3832" s="197"/>
      <c r="AI3832" s="199"/>
      <c r="AK3832" s="234"/>
      <c r="AO3832" s="177"/>
      <c r="AP3832" s="201"/>
      <c r="AR3832" s="233"/>
    </row>
    <row r="3833" spans="4:44" s="181" customFormat="1">
      <c r="D3833" s="197"/>
      <c r="G3833" s="199"/>
      <c r="K3833" s="197"/>
      <c r="N3833" s="199"/>
      <c r="P3833" s="207"/>
      <c r="S3833" s="207"/>
      <c r="U3833" s="236"/>
      <c r="Z3833" s="197"/>
      <c r="AB3833" s="197"/>
      <c r="AD3833" s="197"/>
      <c r="AF3833" s="197"/>
      <c r="AH3833" s="197"/>
      <c r="AI3833" s="199"/>
      <c r="AK3833" s="234"/>
      <c r="AO3833" s="177"/>
      <c r="AP3833" s="201"/>
      <c r="AR3833" s="233"/>
    </row>
    <row r="3834" spans="4:44" s="181" customFormat="1">
      <c r="D3834" s="197"/>
      <c r="G3834" s="199"/>
      <c r="K3834" s="197"/>
      <c r="N3834" s="199"/>
      <c r="P3834" s="207"/>
      <c r="S3834" s="207"/>
      <c r="U3834" s="236"/>
      <c r="Z3834" s="197"/>
      <c r="AB3834" s="197"/>
      <c r="AD3834" s="197"/>
      <c r="AF3834" s="197"/>
      <c r="AH3834" s="197"/>
      <c r="AI3834" s="199"/>
      <c r="AK3834" s="234"/>
      <c r="AO3834" s="177"/>
      <c r="AP3834" s="201"/>
      <c r="AR3834" s="233"/>
    </row>
    <row r="3835" spans="4:44" s="181" customFormat="1">
      <c r="D3835" s="197"/>
      <c r="G3835" s="199"/>
      <c r="K3835" s="197"/>
      <c r="N3835" s="199"/>
      <c r="P3835" s="207"/>
      <c r="S3835" s="207"/>
      <c r="U3835" s="236"/>
      <c r="Z3835" s="197"/>
      <c r="AB3835" s="197"/>
      <c r="AD3835" s="197"/>
      <c r="AF3835" s="197"/>
      <c r="AH3835" s="197"/>
      <c r="AI3835" s="199"/>
      <c r="AK3835" s="234"/>
      <c r="AO3835" s="177"/>
      <c r="AP3835" s="201"/>
      <c r="AR3835" s="233"/>
    </row>
    <row r="3836" spans="4:44" s="181" customFormat="1">
      <c r="D3836" s="197"/>
      <c r="G3836" s="199"/>
      <c r="K3836" s="197"/>
      <c r="N3836" s="199"/>
      <c r="P3836" s="207"/>
      <c r="S3836" s="207"/>
      <c r="U3836" s="236"/>
      <c r="Z3836" s="197"/>
      <c r="AB3836" s="197"/>
      <c r="AD3836" s="197"/>
      <c r="AF3836" s="197"/>
      <c r="AH3836" s="197"/>
      <c r="AI3836" s="199"/>
      <c r="AK3836" s="234"/>
      <c r="AO3836" s="177"/>
      <c r="AP3836" s="201"/>
      <c r="AR3836" s="233"/>
    </row>
    <row r="3837" spans="4:44" s="181" customFormat="1">
      <c r="D3837" s="197"/>
      <c r="G3837" s="199"/>
      <c r="K3837" s="197"/>
      <c r="N3837" s="199"/>
      <c r="P3837" s="207"/>
      <c r="S3837" s="207"/>
      <c r="U3837" s="236"/>
      <c r="Z3837" s="197"/>
      <c r="AB3837" s="197"/>
      <c r="AD3837" s="197"/>
      <c r="AF3837" s="197"/>
      <c r="AH3837" s="197"/>
      <c r="AI3837" s="199"/>
      <c r="AK3837" s="234"/>
      <c r="AO3837" s="177"/>
      <c r="AP3837" s="201"/>
      <c r="AR3837" s="233"/>
    </row>
    <row r="3838" spans="4:44" s="181" customFormat="1">
      <c r="D3838" s="197"/>
      <c r="G3838" s="199"/>
      <c r="K3838" s="197"/>
      <c r="N3838" s="199"/>
      <c r="P3838" s="207"/>
      <c r="S3838" s="207"/>
      <c r="U3838" s="236"/>
      <c r="Z3838" s="197"/>
      <c r="AB3838" s="197"/>
      <c r="AD3838" s="197"/>
      <c r="AF3838" s="197"/>
      <c r="AH3838" s="197"/>
      <c r="AI3838" s="199"/>
      <c r="AK3838" s="234"/>
      <c r="AO3838" s="177"/>
      <c r="AP3838" s="201"/>
      <c r="AR3838" s="233"/>
    </row>
    <row r="3839" spans="4:44" s="181" customFormat="1">
      <c r="D3839" s="197"/>
      <c r="G3839" s="199"/>
      <c r="K3839" s="197"/>
      <c r="N3839" s="199"/>
      <c r="P3839" s="207"/>
      <c r="S3839" s="207"/>
      <c r="U3839" s="236"/>
      <c r="Z3839" s="197"/>
      <c r="AB3839" s="197"/>
      <c r="AD3839" s="197"/>
      <c r="AF3839" s="197"/>
      <c r="AH3839" s="197"/>
      <c r="AI3839" s="199"/>
      <c r="AK3839" s="234"/>
      <c r="AO3839" s="177"/>
      <c r="AP3839" s="201"/>
      <c r="AR3839" s="233"/>
    </row>
    <row r="3840" spans="4:44" s="181" customFormat="1">
      <c r="D3840" s="197"/>
      <c r="G3840" s="199"/>
      <c r="K3840" s="197"/>
      <c r="N3840" s="199"/>
      <c r="P3840" s="207"/>
      <c r="S3840" s="207"/>
      <c r="U3840" s="236"/>
      <c r="Z3840" s="197"/>
      <c r="AB3840" s="197"/>
      <c r="AD3840" s="197"/>
      <c r="AF3840" s="197"/>
      <c r="AH3840" s="197"/>
      <c r="AI3840" s="199"/>
      <c r="AK3840" s="234"/>
      <c r="AO3840" s="177"/>
      <c r="AP3840" s="201"/>
      <c r="AR3840" s="233"/>
    </row>
    <row r="3841" spans="4:44" s="181" customFormat="1">
      <c r="D3841" s="197"/>
      <c r="G3841" s="199"/>
      <c r="K3841" s="197"/>
      <c r="N3841" s="199"/>
      <c r="P3841" s="207"/>
      <c r="S3841" s="207"/>
      <c r="U3841" s="236"/>
      <c r="Z3841" s="197"/>
      <c r="AB3841" s="197"/>
      <c r="AD3841" s="197"/>
      <c r="AF3841" s="197"/>
      <c r="AH3841" s="197"/>
      <c r="AI3841" s="199"/>
      <c r="AK3841" s="234"/>
      <c r="AO3841" s="177"/>
      <c r="AP3841" s="201"/>
      <c r="AR3841" s="233"/>
    </row>
    <row r="3842" spans="4:44" s="181" customFormat="1">
      <c r="D3842" s="197"/>
      <c r="G3842" s="199"/>
      <c r="K3842" s="197"/>
      <c r="N3842" s="199"/>
      <c r="P3842" s="207"/>
      <c r="S3842" s="207"/>
      <c r="U3842" s="236"/>
      <c r="Z3842" s="197"/>
      <c r="AB3842" s="197"/>
      <c r="AD3842" s="197"/>
      <c r="AF3842" s="197"/>
      <c r="AH3842" s="197"/>
      <c r="AI3842" s="199"/>
      <c r="AK3842" s="234"/>
      <c r="AO3842" s="177"/>
      <c r="AP3842" s="201"/>
      <c r="AR3842" s="233"/>
    </row>
    <row r="3843" spans="4:44" s="181" customFormat="1">
      <c r="D3843" s="197"/>
      <c r="G3843" s="199"/>
      <c r="K3843" s="197"/>
      <c r="N3843" s="199"/>
      <c r="P3843" s="207"/>
      <c r="S3843" s="207"/>
      <c r="U3843" s="236"/>
      <c r="Z3843" s="197"/>
      <c r="AB3843" s="197"/>
      <c r="AD3843" s="197"/>
      <c r="AF3843" s="197"/>
      <c r="AH3843" s="197"/>
      <c r="AI3843" s="199"/>
      <c r="AK3843" s="234"/>
      <c r="AO3843" s="177"/>
      <c r="AP3843" s="201"/>
      <c r="AR3843" s="233"/>
    </row>
    <row r="3844" spans="4:44" s="181" customFormat="1">
      <c r="D3844" s="197"/>
      <c r="G3844" s="199"/>
      <c r="K3844" s="197"/>
      <c r="N3844" s="199"/>
      <c r="P3844" s="207"/>
      <c r="S3844" s="207"/>
      <c r="U3844" s="236"/>
      <c r="Z3844" s="197"/>
      <c r="AB3844" s="197"/>
      <c r="AD3844" s="197"/>
      <c r="AF3844" s="197"/>
      <c r="AH3844" s="197"/>
      <c r="AI3844" s="199"/>
      <c r="AK3844" s="234"/>
      <c r="AO3844" s="177"/>
      <c r="AP3844" s="201"/>
      <c r="AR3844" s="233"/>
    </row>
    <row r="3845" spans="4:44" s="181" customFormat="1">
      <c r="D3845" s="197"/>
      <c r="G3845" s="199"/>
      <c r="K3845" s="197"/>
      <c r="N3845" s="199"/>
      <c r="P3845" s="207"/>
      <c r="S3845" s="207"/>
      <c r="U3845" s="236"/>
      <c r="Z3845" s="197"/>
      <c r="AB3845" s="197"/>
      <c r="AD3845" s="197"/>
      <c r="AF3845" s="197"/>
      <c r="AH3845" s="197"/>
      <c r="AI3845" s="199"/>
      <c r="AK3845" s="234"/>
      <c r="AO3845" s="177"/>
      <c r="AP3845" s="201"/>
      <c r="AR3845" s="233"/>
    </row>
    <row r="3846" spans="4:44" s="181" customFormat="1">
      <c r="D3846" s="197"/>
      <c r="G3846" s="199"/>
      <c r="K3846" s="197"/>
      <c r="N3846" s="199"/>
      <c r="P3846" s="207"/>
      <c r="S3846" s="207"/>
      <c r="U3846" s="236"/>
      <c r="Z3846" s="197"/>
      <c r="AB3846" s="197"/>
      <c r="AD3846" s="197"/>
      <c r="AF3846" s="197"/>
      <c r="AH3846" s="197"/>
      <c r="AI3846" s="199"/>
      <c r="AK3846" s="234"/>
      <c r="AO3846" s="177"/>
      <c r="AP3846" s="201"/>
      <c r="AR3846" s="233"/>
    </row>
    <row r="3847" spans="4:44" s="181" customFormat="1">
      <c r="D3847" s="197"/>
      <c r="G3847" s="199"/>
      <c r="K3847" s="197"/>
      <c r="N3847" s="199"/>
      <c r="P3847" s="207"/>
      <c r="S3847" s="207"/>
      <c r="U3847" s="236"/>
      <c r="Z3847" s="197"/>
      <c r="AB3847" s="197"/>
      <c r="AD3847" s="197"/>
      <c r="AF3847" s="197"/>
      <c r="AH3847" s="197"/>
      <c r="AI3847" s="199"/>
      <c r="AK3847" s="234"/>
      <c r="AO3847" s="177"/>
      <c r="AP3847" s="201"/>
      <c r="AR3847" s="233"/>
    </row>
    <row r="3848" spans="4:44" s="181" customFormat="1">
      <c r="D3848" s="197"/>
      <c r="G3848" s="199"/>
      <c r="K3848" s="197"/>
      <c r="N3848" s="199"/>
      <c r="P3848" s="207"/>
      <c r="S3848" s="207"/>
      <c r="U3848" s="236"/>
      <c r="Z3848" s="197"/>
      <c r="AB3848" s="197"/>
      <c r="AD3848" s="197"/>
      <c r="AF3848" s="197"/>
      <c r="AH3848" s="197"/>
      <c r="AI3848" s="199"/>
      <c r="AK3848" s="234"/>
      <c r="AO3848" s="177"/>
      <c r="AP3848" s="201"/>
      <c r="AR3848" s="233"/>
    </row>
    <row r="3849" spans="4:44" s="181" customFormat="1">
      <c r="D3849" s="197"/>
      <c r="G3849" s="199"/>
      <c r="K3849" s="197"/>
      <c r="N3849" s="199"/>
      <c r="P3849" s="207"/>
      <c r="S3849" s="207"/>
      <c r="U3849" s="236"/>
      <c r="Z3849" s="197"/>
      <c r="AB3849" s="197"/>
      <c r="AD3849" s="197"/>
      <c r="AF3849" s="197"/>
      <c r="AH3849" s="197"/>
      <c r="AI3849" s="199"/>
      <c r="AK3849" s="234"/>
      <c r="AO3849" s="177"/>
      <c r="AP3849" s="201"/>
      <c r="AR3849" s="233"/>
    </row>
    <row r="3850" spans="4:44" s="181" customFormat="1">
      <c r="D3850" s="197"/>
      <c r="G3850" s="199"/>
      <c r="K3850" s="197"/>
      <c r="N3850" s="199"/>
      <c r="P3850" s="207"/>
      <c r="S3850" s="207"/>
      <c r="U3850" s="236"/>
      <c r="Z3850" s="197"/>
      <c r="AB3850" s="197"/>
      <c r="AD3850" s="197"/>
      <c r="AF3850" s="197"/>
      <c r="AH3850" s="197"/>
      <c r="AI3850" s="199"/>
      <c r="AK3850" s="234"/>
      <c r="AO3850" s="177"/>
      <c r="AP3850" s="201"/>
      <c r="AR3850" s="233"/>
    </row>
    <row r="3851" spans="4:44" s="181" customFormat="1">
      <c r="D3851" s="197"/>
      <c r="G3851" s="199"/>
      <c r="K3851" s="197"/>
      <c r="N3851" s="199"/>
      <c r="P3851" s="207"/>
      <c r="S3851" s="207"/>
      <c r="U3851" s="236"/>
      <c r="Z3851" s="197"/>
      <c r="AB3851" s="197"/>
      <c r="AD3851" s="197"/>
      <c r="AF3851" s="197"/>
      <c r="AH3851" s="197"/>
      <c r="AI3851" s="199"/>
      <c r="AK3851" s="234"/>
      <c r="AO3851" s="177"/>
      <c r="AP3851" s="201"/>
      <c r="AR3851" s="233"/>
    </row>
    <row r="3852" spans="4:44" s="181" customFormat="1">
      <c r="D3852" s="197"/>
      <c r="G3852" s="199"/>
      <c r="K3852" s="197"/>
      <c r="N3852" s="199"/>
      <c r="P3852" s="207"/>
      <c r="S3852" s="207"/>
      <c r="U3852" s="236"/>
      <c r="Z3852" s="197"/>
      <c r="AB3852" s="197"/>
      <c r="AD3852" s="197"/>
      <c r="AF3852" s="197"/>
      <c r="AH3852" s="197"/>
      <c r="AI3852" s="199"/>
      <c r="AK3852" s="234"/>
      <c r="AO3852" s="177"/>
      <c r="AP3852" s="201"/>
      <c r="AR3852" s="233"/>
    </row>
    <row r="3853" spans="4:44" s="181" customFormat="1">
      <c r="D3853" s="197"/>
      <c r="G3853" s="199"/>
      <c r="K3853" s="197"/>
      <c r="N3853" s="199"/>
      <c r="P3853" s="207"/>
      <c r="S3853" s="207"/>
      <c r="U3853" s="236"/>
      <c r="Z3853" s="197"/>
      <c r="AB3853" s="197"/>
      <c r="AD3853" s="197"/>
      <c r="AF3853" s="197"/>
      <c r="AH3853" s="197"/>
      <c r="AI3853" s="199"/>
      <c r="AK3853" s="234"/>
      <c r="AO3853" s="177"/>
      <c r="AP3853" s="201"/>
      <c r="AR3853" s="233"/>
    </row>
    <row r="3854" spans="4:44" s="181" customFormat="1">
      <c r="D3854" s="197"/>
      <c r="G3854" s="199"/>
      <c r="K3854" s="197"/>
      <c r="N3854" s="199"/>
      <c r="P3854" s="207"/>
      <c r="S3854" s="207"/>
      <c r="U3854" s="236"/>
      <c r="Z3854" s="197"/>
      <c r="AB3854" s="197"/>
      <c r="AD3854" s="197"/>
      <c r="AF3854" s="197"/>
      <c r="AH3854" s="197"/>
      <c r="AI3854" s="199"/>
      <c r="AK3854" s="234"/>
      <c r="AO3854" s="177"/>
      <c r="AP3854" s="201"/>
      <c r="AR3854" s="233"/>
    </row>
    <row r="3855" spans="4:44" s="181" customFormat="1">
      <c r="D3855" s="197"/>
      <c r="G3855" s="199"/>
      <c r="K3855" s="197"/>
      <c r="N3855" s="199"/>
      <c r="P3855" s="207"/>
      <c r="S3855" s="207"/>
      <c r="U3855" s="236"/>
      <c r="Z3855" s="197"/>
      <c r="AB3855" s="197"/>
      <c r="AD3855" s="197"/>
      <c r="AF3855" s="197"/>
      <c r="AH3855" s="197"/>
      <c r="AI3855" s="199"/>
      <c r="AK3855" s="234"/>
      <c r="AO3855" s="177"/>
      <c r="AP3855" s="201"/>
      <c r="AR3855" s="233"/>
    </row>
    <row r="3856" spans="4:44" s="181" customFormat="1">
      <c r="D3856" s="197"/>
      <c r="G3856" s="199"/>
      <c r="K3856" s="197"/>
      <c r="N3856" s="199"/>
      <c r="P3856" s="207"/>
      <c r="S3856" s="207"/>
      <c r="U3856" s="236"/>
      <c r="Z3856" s="197"/>
      <c r="AB3856" s="197"/>
      <c r="AD3856" s="197"/>
      <c r="AF3856" s="197"/>
      <c r="AH3856" s="197"/>
      <c r="AI3856" s="199"/>
      <c r="AK3856" s="234"/>
      <c r="AO3856" s="177"/>
      <c r="AP3856" s="201"/>
      <c r="AR3856" s="233"/>
    </row>
    <row r="3857" spans="4:44" s="181" customFormat="1">
      <c r="D3857" s="197"/>
      <c r="G3857" s="199"/>
      <c r="K3857" s="197"/>
      <c r="N3857" s="199"/>
      <c r="P3857" s="207"/>
      <c r="S3857" s="207"/>
      <c r="U3857" s="236"/>
      <c r="Z3857" s="197"/>
      <c r="AB3857" s="197"/>
      <c r="AD3857" s="197"/>
      <c r="AF3857" s="197"/>
      <c r="AH3857" s="197"/>
      <c r="AI3857" s="199"/>
      <c r="AK3857" s="234"/>
      <c r="AO3857" s="177"/>
      <c r="AP3857" s="201"/>
      <c r="AR3857" s="233"/>
    </row>
    <row r="3858" spans="4:44" s="181" customFormat="1">
      <c r="D3858" s="197"/>
      <c r="G3858" s="199"/>
      <c r="K3858" s="197"/>
      <c r="N3858" s="199"/>
      <c r="P3858" s="207"/>
      <c r="S3858" s="207"/>
      <c r="U3858" s="236"/>
      <c r="Z3858" s="197"/>
      <c r="AB3858" s="197"/>
      <c r="AD3858" s="197"/>
      <c r="AF3858" s="197"/>
      <c r="AH3858" s="197"/>
      <c r="AI3858" s="199"/>
      <c r="AK3858" s="234"/>
      <c r="AO3858" s="177"/>
      <c r="AP3858" s="201"/>
      <c r="AR3858" s="233"/>
    </row>
    <row r="3859" spans="4:44" s="181" customFormat="1">
      <c r="D3859" s="197"/>
      <c r="G3859" s="199"/>
      <c r="K3859" s="197"/>
      <c r="N3859" s="199"/>
      <c r="P3859" s="207"/>
      <c r="S3859" s="207"/>
      <c r="U3859" s="236"/>
      <c r="Z3859" s="197"/>
      <c r="AB3859" s="197"/>
      <c r="AD3859" s="197"/>
      <c r="AF3859" s="197"/>
      <c r="AH3859" s="197"/>
      <c r="AI3859" s="199"/>
      <c r="AK3859" s="234"/>
      <c r="AO3859" s="177"/>
      <c r="AP3859" s="201"/>
      <c r="AR3859" s="233"/>
    </row>
    <row r="3860" spans="4:44" s="181" customFormat="1">
      <c r="D3860" s="197"/>
      <c r="G3860" s="199"/>
      <c r="K3860" s="197"/>
      <c r="N3860" s="199"/>
      <c r="P3860" s="207"/>
      <c r="S3860" s="207"/>
      <c r="U3860" s="236"/>
      <c r="Z3860" s="197"/>
      <c r="AB3860" s="197"/>
      <c r="AD3860" s="197"/>
      <c r="AF3860" s="197"/>
      <c r="AH3860" s="197"/>
      <c r="AI3860" s="199"/>
      <c r="AK3860" s="234"/>
      <c r="AO3860" s="177"/>
      <c r="AP3860" s="201"/>
      <c r="AR3860" s="233"/>
    </row>
    <row r="3861" spans="4:44" s="181" customFormat="1">
      <c r="D3861" s="197"/>
      <c r="G3861" s="199"/>
      <c r="K3861" s="197"/>
      <c r="N3861" s="199"/>
      <c r="P3861" s="207"/>
      <c r="S3861" s="207"/>
      <c r="U3861" s="236"/>
      <c r="Z3861" s="197"/>
      <c r="AB3861" s="197"/>
      <c r="AD3861" s="197"/>
      <c r="AF3861" s="197"/>
      <c r="AH3861" s="197"/>
      <c r="AI3861" s="199"/>
      <c r="AK3861" s="234"/>
      <c r="AO3861" s="177"/>
      <c r="AP3861" s="201"/>
      <c r="AR3861" s="233"/>
    </row>
    <row r="3862" spans="4:44" s="181" customFormat="1">
      <c r="D3862" s="197"/>
      <c r="G3862" s="199"/>
      <c r="K3862" s="197"/>
      <c r="N3862" s="199"/>
      <c r="P3862" s="207"/>
      <c r="S3862" s="207"/>
      <c r="U3862" s="236"/>
      <c r="Z3862" s="197"/>
      <c r="AB3862" s="197"/>
      <c r="AD3862" s="197"/>
      <c r="AF3862" s="197"/>
      <c r="AH3862" s="197"/>
      <c r="AI3862" s="199"/>
      <c r="AK3862" s="234"/>
      <c r="AO3862" s="177"/>
      <c r="AP3862" s="201"/>
      <c r="AR3862" s="233"/>
    </row>
    <row r="3863" spans="4:44" s="181" customFormat="1">
      <c r="D3863" s="197"/>
      <c r="G3863" s="199"/>
      <c r="K3863" s="197"/>
      <c r="N3863" s="199"/>
      <c r="P3863" s="207"/>
      <c r="S3863" s="207"/>
      <c r="U3863" s="236"/>
      <c r="Z3863" s="197"/>
      <c r="AB3863" s="197"/>
      <c r="AD3863" s="197"/>
      <c r="AF3863" s="197"/>
      <c r="AH3863" s="197"/>
      <c r="AI3863" s="199"/>
      <c r="AK3863" s="234"/>
      <c r="AO3863" s="177"/>
      <c r="AP3863" s="201"/>
      <c r="AR3863" s="233"/>
    </row>
    <row r="3864" spans="4:44" s="181" customFormat="1">
      <c r="D3864" s="197"/>
      <c r="G3864" s="199"/>
      <c r="K3864" s="197"/>
      <c r="N3864" s="199"/>
      <c r="P3864" s="207"/>
      <c r="S3864" s="207"/>
      <c r="U3864" s="236"/>
      <c r="Z3864" s="197"/>
      <c r="AB3864" s="197"/>
      <c r="AD3864" s="197"/>
      <c r="AF3864" s="197"/>
      <c r="AH3864" s="197"/>
      <c r="AI3864" s="199"/>
      <c r="AK3864" s="234"/>
      <c r="AO3864" s="177"/>
      <c r="AP3864" s="201"/>
      <c r="AR3864" s="233"/>
    </row>
    <row r="3865" spans="4:44" s="181" customFormat="1">
      <c r="D3865" s="197"/>
      <c r="G3865" s="199"/>
      <c r="K3865" s="197"/>
      <c r="N3865" s="199"/>
      <c r="P3865" s="207"/>
      <c r="S3865" s="207"/>
      <c r="U3865" s="236"/>
      <c r="Z3865" s="197"/>
      <c r="AB3865" s="197"/>
      <c r="AD3865" s="197"/>
      <c r="AF3865" s="197"/>
      <c r="AH3865" s="197"/>
      <c r="AI3865" s="199"/>
      <c r="AK3865" s="234"/>
      <c r="AO3865" s="177"/>
      <c r="AP3865" s="201"/>
      <c r="AR3865" s="233"/>
    </row>
    <row r="3866" spans="4:44" s="181" customFormat="1">
      <c r="D3866" s="197"/>
      <c r="G3866" s="199"/>
      <c r="K3866" s="197"/>
      <c r="N3866" s="199"/>
      <c r="P3866" s="207"/>
      <c r="S3866" s="207"/>
      <c r="U3866" s="236"/>
      <c r="Z3866" s="197"/>
      <c r="AB3866" s="197"/>
      <c r="AD3866" s="197"/>
      <c r="AF3866" s="197"/>
      <c r="AH3866" s="197"/>
      <c r="AI3866" s="199"/>
      <c r="AK3866" s="234"/>
      <c r="AO3866" s="177"/>
      <c r="AP3866" s="201"/>
      <c r="AR3866" s="233"/>
    </row>
    <row r="3867" spans="4:44" s="181" customFormat="1">
      <c r="D3867" s="197"/>
      <c r="G3867" s="199"/>
      <c r="K3867" s="197"/>
      <c r="N3867" s="199"/>
      <c r="P3867" s="207"/>
      <c r="S3867" s="207"/>
      <c r="U3867" s="236"/>
      <c r="Z3867" s="197"/>
      <c r="AB3867" s="197"/>
      <c r="AD3867" s="197"/>
      <c r="AF3867" s="197"/>
      <c r="AH3867" s="197"/>
      <c r="AI3867" s="199"/>
      <c r="AK3867" s="234"/>
      <c r="AO3867" s="177"/>
      <c r="AP3867" s="201"/>
      <c r="AR3867" s="233"/>
    </row>
    <row r="3868" spans="4:44" s="181" customFormat="1">
      <c r="D3868" s="197"/>
      <c r="G3868" s="199"/>
      <c r="K3868" s="197"/>
      <c r="N3868" s="199"/>
      <c r="P3868" s="207"/>
      <c r="S3868" s="207"/>
      <c r="U3868" s="236"/>
      <c r="Z3868" s="197"/>
      <c r="AB3868" s="197"/>
      <c r="AD3868" s="197"/>
      <c r="AF3868" s="197"/>
      <c r="AH3868" s="197"/>
      <c r="AI3868" s="199"/>
      <c r="AK3868" s="234"/>
      <c r="AO3868" s="177"/>
      <c r="AP3868" s="201"/>
      <c r="AR3868" s="233"/>
    </row>
    <row r="3869" spans="4:44" s="181" customFormat="1">
      <c r="D3869" s="197"/>
      <c r="G3869" s="199"/>
      <c r="K3869" s="197"/>
      <c r="N3869" s="199"/>
      <c r="P3869" s="207"/>
      <c r="S3869" s="207"/>
      <c r="U3869" s="236"/>
      <c r="Z3869" s="197"/>
      <c r="AB3869" s="197"/>
      <c r="AD3869" s="197"/>
      <c r="AF3869" s="197"/>
      <c r="AH3869" s="197"/>
      <c r="AI3869" s="199"/>
      <c r="AK3869" s="234"/>
      <c r="AO3869" s="177"/>
      <c r="AP3869" s="201"/>
      <c r="AR3869" s="233"/>
    </row>
    <row r="3870" spans="4:44" s="181" customFormat="1">
      <c r="D3870" s="197"/>
      <c r="G3870" s="199"/>
      <c r="K3870" s="197"/>
      <c r="N3870" s="199"/>
      <c r="P3870" s="207"/>
      <c r="S3870" s="207"/>
      <c r="U3870" s="236"/>
      <c r="Z3870" s="197"/>
      <c r="AB3870" s="197"/>
      <c r="AD3870" s="197"/>
      <c r="AF3870" s="197"/>
      <c r="AH3870" s="197"/>
      <c r="AI3870" s="199"/>
      <c r="AK3870" s="234"/>
      <c r="AO3870" s="177"/>
      <c r="AP3870" s="201"/>
      <c r="AR3870" s="233"/>
    </row>
    <row r="3871" spans="4:44" s="181" customFormat="1">
      <c r="D3871" s="197"/>
      <c r="G3871" s="199"/>
      <c r="K3871" s="197"/>
      <c r="N3871" s="199"/>
      <c r="P3871" s="207"/>
      <c r="S3871" s="207"/>
      <c r="U3871" s="236"/>
      <c r="Z3871" s="197"/>
      <c r="AB3871" s="197"/>
      <c r="AD3871" s="197"/>
      <c r="AF3871" s="197"/>
      <c r="AH3871" s="197"/>
      <c r="AI3871" s="199"/>
      <c r="AK3871" s="234"/>
      <c r="AO3871" s="177"/>
      <c r="AP3871" s="201"/>
      <c r="AR3871" s="233"/>
    </row>
    <row r="3872" spans="4:44" s="181" customFormat="1">
      <c r="D3872" s="197"/>
      <c r="G3872" s="199"/>
      <c r="K3872" s="197"/>
      <c r="N3872" s="199"/>
      <c r="P3872" s="207"/>
      <c r="S3872" s="207"/>
      <c r="U3872" s="236"/>
      <c r="Z3872" s="197"/>
      <c r="AB3872" s="197"/>
      <c r="AD3872" s="197"/>
      <c r="AF3872" s="197"/>
      <c r="AH3872" s="197"/>
      <c r="AI3872" s="199"/>
      <c r="AK3872" s="234"/>
      <c r="AO3872" s="177"/>
      <c r="AP3872" s="201"/>
      <c r="AR3872" s="233"/>
    </row>
    <row r="3873" spans="4:44" s="181" customFormat="1">
      <c r="D3873" s="197"/>
      <c r="G3873" s="199"/>
      <c r="K3873" s="197"/>
      <c r="N3873" s="199"/>
      <c r="P3873" s="207"/>
      <c r="S3873" s="207"/>
      <c r="U3873" s="236"/>
      <c r="Z3873" s="197"/>
      <c r="AB3873" s="197"/>
      <c r="AD3873" s="197"/>
      <c r="AF3873" s="197"/>
      <c r="AH3873" s="197"/>
      <c r="AI3873" s="199"/>
      <c r="AK3873" s="234"/>
      <c r="AO3873" s="177"/>
      <c r="AP3873" s="201"/>
      <c r="AR3873" s="233"/>
    </row>
    <row r="3874" spans="4:44" s="181" customFormat="1">
      <c r="D3874" s="197"/>
      <c r="G3874" s="199"/>
      <c r="K3874" s="197"/>
      <c r="N3874" s="199"/>
      <c r="P3874" s="207"/>
      <c r="S3874" s="207"/>
      <c r="U3874" s="236"/>
      <c r="Z3874" s="197"/>
      <c r="AB3874" s="197"/>
      <c r="AD3874" s="197"/>
      <c r="AF3874" s="197"/>
      <c r="AH3874" s="197"/>
      <c r="AI3874" s="199"/>
      <c r="AK3874" s="234"/>
      <c r="AO3874" s="177"/>
      <c r="AP3874" s="201"/>
      <c r="AR3874" s="233"/>
    </row>
    <row r="3875" spans="4:44" s="181" customFormat="1">
      <c r="D3875" s="197"/>
      <c r="G3875" s="199"/>
      <c r="K3875" s="197"/>
      <c r="N3875" s="199"/>
      <c r="P3875" s="207"/>
      <c r="S3875" s="207"/>
      <c r="U3875" s="236"/>
      <c r="Z3875" s="197"/>
      <c r="AB3875" s="197"/>
      <c r="AD3875" s="197"/>
      <c r="AF3875" s="197"/>
      <c r="AH3875" s="197"/>
      <c r="AI3875" s="199"/>
      <c r="AK3875" s="234"/>
      <c r="AO3875" s="177"/>
      <c r="AP3875" s="201"/>
      <c r="AR3875" s="233"/>
    </row>
    <row r="3876" spans="4:44" s="181" customFormat="1">
      <c r="D3876" s="197"/>
      <c r="G3876" s="199"/>
      <c r="K3876" s="197"/>
      <c r="N3876" s="199"/>
      <c r="P3876" s="207"/>
      <c r="S3876" s="207"/>
      <c r="U3876" s="236"/>
      <c r="Z3876" s="197"/>
      <c r="AB3876" s="197"/>
      <c r="AD3876" s="197"/>
      <c r="AF3876" s="197"/>
      <c r="AH3876" s="197"/>
      <c r="AI3876" s="199"/>
      <c r="AK3876" s="234"/>
      <c r="AO3876" s="177"/>
      <c r="AP3876" s="201"/>
      <c r="AR3876" s="233"/>
    </row>
    <row r="3877" spans="4:44" s="181" customFormat="1">
      <c r="D3877" s="197"/>
      <c r="G3877" s="199"/>
      <c r="K3877" s="197"/>
      <c r="N3877" s="199"/>
      <c r="P3877" s="207"/>
      <c r="S3877" s="207"/>
      <c r="U3877" s="236"/>
      <c r="Z3877" s="197"/>
      <c r="AB3877" s="197"/>
      <c r="AD3877" s="197"/>
      <c r="AF3877" s="197"/>
      <c r="AH3877" s="197"/>
      <c r="AI3877" s="199"/>
      <c r="AK3877" s="234"/>
      <c r="AO3877" s="177"/>
      <c r="AP3877" s="201"/>
      <c r="AR3877" s="233"/>
    </row>
    <row r="3878" spans="4:44" s="181" customFormat="1">
      <c r="D3878" s="197"/>
      <c r="G3878" s="199"/>
      <c r="K3878" s="197"/>
      <c r="N3878" s="199"/>
      <c r="P3878" s="207"/>
      <c r="S3878" s="207"/>
      <c r="U3878" s="236"/>
      <c r="Z3878" s="197"/>
      <c r="AB3878" s="197"/>
      <c r="AD3878" s="197"/>
      <c r="AF3878" s="197"/>
      <c r="AH3878" s="197"/>
      <c r="AI3878" s="199"/>
      <c r="AK3878" s="234"/>
      <c r="AO3878" s="177"/>
      <c r="AP3878" s="201"/>
      <c r="AR3878" s="233"/>
    </row>
    <row r="3879" spans="4:44" s="181" customFormat="1">
      <c r="D3879" s="197"/>
      <c r="G3879" s="199"/>
      <c r="K3879" s="197"/>
      <c r="N3879" s="199"/>
      <c r="P3879" s="207"/>
      <c r="S3879" s="207"/>
      <c r="U3879" s="236"/>
      <c r="Z3879" s="197"/>
      <c r="AB3879" s="197"/>
      <c r="AD3879" s="197"/>
      <c r="AF3879" s="197"/>
      <c r="AH3879" s="197"/>
      <c r="AI3879" s="199"/>
      <c r="AK3879" s="234"/>
      <c r="AO3879" s="177"/>
      <c r="AP3879" s="201"/>
      <c r="AR3879" s="233"/>
    </row>
    <row r="3880" spans="4:44" s="181" customFormat="1">
      <c r="D3880" s="197"/>
      <c r="G3880" s="199"/>
      <c r="K3880" s="197"/>
      <c r="N3880" s="199"/>
      <c r="P3880" s="207"/>
      <c r="S3880" s="207"/>
      <c r="U3880" s="236"/>
      <c r="Z3880" s="197"/>
      <c r="AB3880" s="197"/>
      <c r="AD3880" s="197"/>
      <c r="AF3880" s="197"/>
      <c r="AH3880" s="197"/>
      <c r="AI3880" s="199"/>
      <c r="AK3880" s="234"/>
      <c r="AO3880" s="177"/>
      <c r="AP3880" s="201"/>
      <c r="AR3880" s="233"/>
    </row>
    <row r="3881" spans="4:44" s="181" customFormat="1">
      <c r="D3881" s="197"/>
      <c r="G3881" s="199"/>
      <c r="K3881" s="197"/>
      <c r="N3881" s="199"/>
      <c r="P3881" s="207"/>
      <c r="S3881" s="207"/>
      <c r="U3881" s="236"/>
      <c r="Z3881" s="197"/>
      <c r="AB3881" s="197"/>
      <c r="AD3881" s="197"/>
      <c r="AF3881" s="197"/>
      <c r="AH3881" s="197"/>
      <c r="AI3881" s="199"/>
      <c r="AK3881" s="234"/>
      <c r="AO3881" s="177"/>
      <c r="AP3881" s="201"/>
      <c r="AR3881" s="233"/>
    </row>
    <row r="3882" spans="4:44" s="181" customFormat="1">
      <c r="D3882" s="197"/>
      <c r="G3882" s="199"/>
      <c r="K3882" s="197"/>
      <c r="N3882" s="199"/>
      <c r="P3882" s="207"/>
      <c r="S3882" s="207"/>
      <c r="U3882" s="236"/>
      <c r="Z3882" s="197"/>
      <c r="AB3882" s="197"/>
      <c r="AD3882" s="197"/>
      <c r="AF3882" s="197"/>
      <c r="AH3882" s="197"/>
      <c r="AI3882" s="199"/>
      <c r="AK3882" s="234"/>
      <c r="AO3882" s="177"/>
      <c r="AP3882" s="201"/>
      <c r="AR3882" s="233"/>
    </row>
    <row r="3883" spans="4:44" s="181" customFormat="1">
      <c r="D3883" s="197"/>
      <c r="G3883" s="199"/>
      <c r="K3883" s="197"/>
      <c r="N3883" s="199"/>
      <c r="P3883" s="207"/>
      <c r="S3883" s="207"/>
      <c r="U3883" s="236"/>
      <c r="Z3883" s="197"/>
      <c r="AB3883" s="197"/>
      <c r="AD3883" s="197"/>
      <c r="AF3883" s="197"/>
      <c r="AH3883" s="197"/>
      <c r="AI3883" s="199"/>
      <c r="AK3883" s="234"/>
      <c r="AO3883" s="177"/>
      <c r="AP3883" s="201"/>
      <c r="AR3883" s="233"/>
    </row>
    <row r="3884" spans="4:44" s="181" customFormat="1">
      <c r="D3884" s="197"/>
      <c r="G3884" s="199"/>
      <c r="K3884" s="197"/>
      <c r="N3884" s="199"/>
      <c r="P3884" s="207"/>
      <c r="S3884" s="207"/>
      <c r="U3884" s="236"/>
      <c r="Z3884" s="197"/>
      <c r="AB3884" s="197"/>
      <c r="AD3884" s="197"/>
      <c r="AF3884" s="197"/>
      <c r="AH3884" s="197"/>
      <c r="AI3884" s="199"/>
      <c r="AK3884" s="234"/>
      <c r="AO3884" s="177"/>
      <c r="AP3884" s="201"/>
      <c r="AR3884" s="233"/>
    </row>
    <row r="3885" spans="4:44" s="181" customFormat="1">
      <c r="D3885" s="197"/>
      <c r="G3885" s="199"/>
      <c r="K3885" s="197"/>
      <c r="N3885" s="199"/>
      <c r="P3885" s="207"/>
      <c r="S3885" s="207"/>
      <c r="U3885" s="236"/>
      <c r="Z3885" s="197"/>
      <c r="AB3885" s="197"/>
      <c r="AD3885" s="197"/>
      <c r="AF3885" s="197"/>
      <c r="AH3885" s="197"/>
      <c r="AI3885" s="199"/>
      <c r="AK3885" s="234"/>
      <c r="AO3885" s="177"/>
      <c r="AP3885" s="201"/>
      <c r="AR3885" s="233"/>
    </row>
    <row r="3886" spans="4:44" s="181" customFormat="1">
      <c r="D3886" s="197"/>
      <c r="G3886" s="199"/>
      <c r="K3886" s="197"/>
      <c r="N3886" s="199"/>
      <c r="P3886" s="207"/>
      <c r="S3886" s="207"/>
      <c r="U3886" s="236"/>
      <c r="Z3886" s="197"/>
      <c r="AB3886" s="197"/>
      <c r="AD3886" s="197"/>
      <c r="AF3886" s="197"/>
      <c r="AH3886" s="197"/>
      <c r="AI3886" s="199"/>
      <c r="AK3886" s="234"/>
      <c r="AO3886" s="177"/>
      <c r="AP3886" s="201"/>
      <c r="AR3886" s="233"/>
    </row>
    <row r="3887" spans="4:44" s="181" customFormat="1">
      <c r="D3887" s="197"/>
      <c r="G3887" s="199"/>
      <c r="K3887" s="197"/>
      <c r="N3887" s="199"/>
      <c r="P3887" s="207"/>
      <c r="S3887" s="207"/>
      <c r="U3887" s="236"/>
      <c r="Z3887" s="197"/>
      <c r="AB3887" s="197"/>
      <c r="AD3887" s="197"/>
      <c r="AF3887" s="197"/>
      <c r="AH3887" s="197"/>
      <c r="AI3887" s="199"/>
      <c r="AK3887" s="234"/>
      <c r="AO3887" s="177"/>
      <c r="AP3887" s="201"/>
      <c r="AR3887" s="233"/>
    </row>
    <row r="3888" spans="4:44" s="181" customFormat="1">
      <c r="D3888" s="197"/>
      <c r="G3888" s="199"/>
      <c r="K3888" s="197"/>
      <c r="N3888" s="199"/>
      <c r="P3888" s="207"/>
      <c r="S3888" s="207"/>
      <c r="U3888" s="236"/>
      <c r="Z3888" s="197"/>
      <c r="AB3888" s="197"/>
      <c r="AD3888" s="197"/>
      <c r="AF3888" s="197"/>
      <c r="AH3888" s="197"/>
      <c r="AI3888" s="199"/>
      <c r="AK3888" s="234"/>
      <c r="AO3888" s="177"/>
      <c r="AP3888" s="201"/>
      <c r="AR3888" s="233"/>
    </row>
    <row r="3889" spans="4:44" s="181" customFormat="1">
      <c r="D3889" s="197"/>
      <c r="G3889" s="199"/>
      <c r="K3889" s="197"/>
      <c r="N3889" s="199"/>
      <c r="P3889" s="207"/>
      <c r="S3889" s="207"/>
      <c r="U3889" s="236"/>
      <c r="Z3889" s="197"/>
      <c r="AB3889" s="197"/>
      <c r="AD3889" s="197"/>
      <c r="AF3889" s="197"/>
      <c r="AH3889" s="197"/>
      <c r="AI3889" s="199"/>
      <c r="AK3889" s="234"/>
      <c r="AO3889" s="177"/>
      <c r="AP3889" s="201"/>
      <c r="AR3889" s="233"/>
    </row>
    <row r="3890" spans="4:44" s="181" customFormat="1">
      <c r="D3890" s="197"/>
      <c r="G3890" s="199"/>
      <c r="K3890" s="197"/>
      <c r="N3890" s="199"/>
      <c r="P3890" s="207"/>
      <c r="S3890" s="207"/>
      <c r="U3890" s="236"/>
      <c r="Z3890" s="197"/>
      <c r="AB3890" s="197"/>
      <c r="AD3890" s="197"/>
      <c r="AF3890" s="197"/>
      <c r="AH3890" s="197"/>
      <c r="AI3890" s="199"/>
      <c r="AK3890" s="234"/>
      <c r="AO3890" s="177"/>
      <c r="AP3890" s="201"/>
      <c r="AR3890" s="233"/>
    </row>
    <row r="3891" spans="4:44" s="181" customFormat="1">
      <c r="D3891" s="197"/>
      <c r="G3891" s="199"/>
      <c r="K3891" s="197"/>
      <c r="N3891" s="199"/>
      <c r="P3891" s="207"/>
      <c r="S3891" s="207"/>
      <c r="U3891" s="236"/>
      <c r="Z3891" s="197"/>
      <c r="AB3891" s="197"/>
      <c r="AD3891" s="197"/>
      <c r="AF3891" s="197"/>
      <c r="AH3891" s="197"/>
      <c r="AI3891" s="199"/>
      <c r="AK3891" s="234"/>
      <c r="AO3891" s="177"/>
      <c r="AP3891" s="201"/>
      <c r="AR3891" s="233"/>
    </row>
    <row r="3892" spans="4:44" s="181" customFormat="1">
      <c r="D3892" s="197"/>
      <c r="G3892" s="199"/>
      <c r="K3892" s="197"/>
      <c r="N3892" s="199"/>
      <c r="P3892" s="207"/>
      <c r="S3892" s="207"/>
      <c r="U3892" s="236"/>
      <c r="Z3892" s="197"/>
      <c r="AB3892" s="197"/>
      <c r="AD3892" s="197"/>
      <c r="AF3892" s="197"/>
      <c r="AH3892" s="197"/>
      <c r="AI3892" s="199"/>
      <c r="AK3892" s="234"/>
      <c r="AO3892" s="177"/>
      <c r="AP3892" s="201"/>
      <c r="AR3892" s="233"/>
    </row>
    <row r="3893" spans="4:44" s="181" customFormat="1">
      <c r="D3893" s="197"/>
      <c r="G3893" s="199"/>
      <c r="K3893" s="197"/>
      <c r="N3893" s="199"/>
      <c r="P3893" s="207"/>
      <c r="S3893" s="207"/>
      <c r="U3893" s="236"/>
      <c r="Z3893" s="197"/>
      <c r="AB3893" s="197"/>
      <c r="AD3893" s="197"/>
      <c r="AF3893" s="197"/>
      <c r="AH3893" s="197"/>
      <c r="AI3893" s="199"/>
      <c r="AK3893" s="234"/>
      <c r="AO3893" s="177"/>
      <c r="AP3893" s="201"/>
      <c r="AR3893" s="233"/>
    </row>
    <row r="3894" spans="4:44" s="181" customFormat="1">
      <c r="D3894" s="197"/>
      <c r="G3894" s="199"/>
      <c r="K3894" s="197"/>
      <c r="N3894" s="199"/>
      <c r="P3894" s="207"/>
      <c r="S3894" s="207"/>
      <c r="U3894" s="236"/>
      <c r="Z3894" s="197"/>
      <c r="AB3894" s="197"/>
      <c r="AD3894" s="197"/>
      <c r="AF3894" s="197"/>
      <c r="AH3894" s="197"/>
      <c r="AI3894" s="199"/>
      <c r="AK3894" s="234"/>
      <c r="AO3894" s="177"/>
      <c r="AP3894" s="201"/>
      <c r="AR3894" s="233"/>
    </row>
    <row r="3895" spans="4:44" s="181" customFormat="1">
      <c r="D3895" s="197"/>
      <c r="G3895" s="199"/>
      <c r="K3895" s="197"/>
      <c r="N3895" s="199"/>
      <c r="P3895" s="207"/>
      <c r="S3895" s="207"/>
      <c r="U3895" s="236"/>
      <c r="Z3895" s="197"/>
      <c r="AB3895" s="197"/>
      <c r="AD3895" s="197"/>
      <c r="AF3895" s="197"/>
      <c r="AH3895" s="197"/>
      <c r="AI3895" s="199"/>
      <c r="AK3895" s="234"/>
      <c r="AO3895" s="177"/>
      <c r="AP3895" s="201"/>
      <c r="AR3895" s="233"/>
    </row>
    <row r="3896" spans="4:44" s="181" customFormat="1">
      <c r="D3896" s="197"/>
      <c r="G3896" s="199"/>
      <c r="K3896" s="197"/>
      <c r="N3896" s="199"/>
      <c r="P3896" s="207"/>
      <c r="S3896" s="207"/>
      <c r="U3896" s="236"/>
      <c r="Z3896" s="197"/>
      <c r="AB3896" s="197"/>
      <c r="AD3896" s="197"/>
      <c r="AF3896" s="197"/>
      <c r="AH3896" s="197"/>
      <c r="AI3896" s="199"/>
      <c r="AK3896" s="234"/>
      <c r="AO3896" s="177"/>
      <c r="AP3896" s="201"/>
      <c r="AR3896" s="233"/>
    </row>
    <row r="3897" spans="4:44" s="181" customFormat="1">
      <c r="D3897" s="197"/>
      <c r="G3897" s="199"/>
      <c r="K3897" s="197"/>
      <c r="N3897" s="199"/>
      <c r="P3897" s="207"/>
      <c r="S3897" s="207"/>
      <c r="U3897" s="236"/>
      <c r="Z3897" s="197"/>
      <c r="AB3897" s="197"/>
      <c r="AD3897" s="197"/>
      <c r="AF3897" s="197"/>
      <c r="AH3897" s="197"/>
      <c r="AI3897" s="199"/>
      <c r="AK3897" s="234"/>
      <c r="AO3897" s="177"/>
      <c r="AP3897" s="201"/>
      <c r="AR3897" s="233"/>
    </row>
    <row r="3898" spans="4:44" s="181" customFormat="1">
      <c r="D3898" s="197"/>
      <c r="G3898" s="199"/>
      <c r="K3898" s="197"/>
      <c r="N3898" s="199"/>
      <c r="P3898" s="207"/>
      <c r="S3898" s="207"/>
      <c r="U3898" s="236"/>
      <c r="Z3898" s="197"/>
      <c r="AB3898" s="197"/>
      <c r="AD3898" s="197"/>
      <c r="AF3898" s="197"/>
      <c r="AH3898" s="197"/>
      <c r="AI3898" s="199"/>
      <c r="AK3898" s="234"/>
      <c r="AO3898" s="177"/>
      <c r="AP3898" s="201"/>
      <c r="AR3898" s="233"/>
    </row>
    <row r="3899" spans="4:44" s="181" customFormat="1">
      <c r="D3899" s="197"/>
      <c r="G3899" s="199"/>
      <c r="K3899" s="197"/>
      <c r="N3899" s="199"/>
      <c r="P3899" s="207"/>
      <c r="S3899" s="207"/>
      <c r="U3899" s="236"/>
      <c r="Z3899" s="197"/>
      <c r="AB3899" s="197"/>
      <c r="AD3899" s="197"/>
      <c r="AF3899" s="197"/>
      <c r="AH3899" s="197"/>
      <c r="AI3899" s="199"/>
      <c r="AK3899" s="234"/>
      <c r="AO3899" s="177"/>
      <c r="AP3899" s="201"/>
      <c r="AR3899" s="233"/>
    </row>
    <row r="3900" spans="4:44" s="181" customFormat="1">
      <c r="D3900" s="197"/>
      <c r="G3900" s="199"/>
      <c r="K3900" s="197"/>
      <c r="N3900" s="199"/>
      <c r="P3900" s="207"/>
      <c r="S3900" s="207"/>
      <c r="U3900" s="236"/>
      <c r="Z3900" s="197"/>
      <c r="AB3900" s="197"/>
      <c r="AD3900" s="197"/>
      <c r="AF3900" s="197"/>
      <c r="AH3900" s="197"/>
      <c r="AI3900" s="199"/>
      <c r="AK3900" s="234"/>
      <c r="AO3900" s="177"/>
      <c r="AP3900" s="201"/>
      <c r="AR3900" s="233"/>
    </row>
    <row r="3901" spans="4:44" s="181" customFormat="1">
      <c r="D3901" s="197"/>
      <c r="G3901" s="199"/>
      <c r="K3901" s="197"/>
      <c r="N3901" s="199"/>
      <c r="P3901" s="207"/>
      <c r="S3901" s="207"/>
      <c r="U3901" s="236"/>
      <c r="Z3901" s="197"/>
      <c r="AB3901" s="197"/>
      <c r="AD3901" s="197"/>
      <c r="AF3901" s="197"/>
      <c r="AH3901" s="197"/>
      <c r="AI3901" s="199"/>
      <c r="AK3901" s="234"/>
      <c r="AO3901" s="177"/>
      <c r="AP3901" s="201"/>
      <c r="AR3901" s="233"/>
    </row>
    <row r="3902" spans="4:44" s="181" customFormat="1">
      <c r="D3902" s="197"/>
      <c r="G3902" s="199"/>
      <c r="K3902" s="197"/>
      <c r="N3902" s="199"/>
      <c r="P3902" s="207"/>
      <c r="S3902" s="207"/>
      <c r="U3902" s="236"/>
      <c r="Z3902" s="197"/>
      <c r="AB3902" s="197"/>
      <c r="AD3902" s="197"/>
      <c r="AF3902" s="197"/>
      <c r="AH3902" s="197"/>
      <c r="AI3902" s="199"/>
      <c r="AK3902" s="234"/>
      <c r="AO3902" s="177"/>
      <c r="AP3902" s="201"/>
      <c r="AR3902" s="233"/>
    </row>
    <row r="3903" spans="4:44" s="181" customFormat="1">
      <c r="D3903" s="197"/>
      <c r="G3903" s="199"/>
      <c r="K3903" s="197"/>
      <c r="N3903" s="199"/>
      <c r="P3903" s="207"/>
      <c r="S3903" s="207"/>
      <c r="U3903" s="236"/>
      <c r="Z3903" s="197"/>
      <c r="AB3903" s="197"/>
      <c r="AD3903" s="197"/>
      <c r="AF3903" s="197"/>
      <c r="AH3903" s="197"/>
      <c r="AI3903" s="199"/>
      <c r="AK3903" s="234"/>
      <c r="AO3903" s="177"/>
      <c r="AP3903" s="201"/>
      <c r="AR3903" s="233"/>
    </row>
    <row r="3904" spans="4:44" s="181" customFormat="1">
      <c r="D3904" s="197"/>
      <c r="G3904" s="199"/>
      <c r="K3904" s="197"/>
      <c r="N3904" s="199"/>
      <c r="P3904" s="207"/>
      <c r="S3904" s="207"/>
      <c r="U3904" s="236"/>
      <c r="Z3904" s="197"/>
      <c r="AB3904" s="197"/>
      <c r="AD3904" s="197"/>
      <c r="AF3904" s="197"/>
      <c r="AH3904" s="197"/>
      <c r="AI3904" s="199"/>
      <c r="AK3904" s="234"/>
      <c r="AO3904" s="177"/>
      <c r="AP3904" s="201"/>
      <c r="AR3904" s="233"/>
    </row>
    <row r="3905" spans="4:44" s="181" customFormat="1">
      <c r="D3905" s="197"/>
      <c r="G3905" s="199"/>
      <c r="K3905" s="197"/>
      <c r="N3905" s="199"/>
      <c r="P3905" s="207"/>
      <c r="S3905" s="207"/>
      <c r="U3905" s="236"/>
      <c r="Z3905" s="197"/>
      <c r="AB3905" s="197"/>
      <c r="AD3905" s="197"/>
      <c r="AF3905" s="197"/>
      <c r="AH3905" s="197"/>
      <c r="AI3905" s="199"/>
      <c r="AK3905" s="234"/>
      <c r="AO3905" s="177"/>
      <c r="AP3905" s="201"/>
      <c r="AR3905" s="233"/>
    </row>
    <row r="3906" spans="4:44" s="181" customFormat="1">
      <c r="D3906" s="197"/>
      <c r="G3906" s="199"/>
      <c r="K3906" s="197"/>
      <c r="N3906" s="199"/>
      <c r="P3906" s="207"/>
      <c r="S3906" s="207"/>
      <c r="U3906" s="236"/>
      <c r="Z3906" s="197"/>
      <c r="AB3906" s="197"/>
      <c r="AD3906" s="197"/>
      <c r="AF3906" s="197"/>
      <c r="AH3906" s="197"/>
      <c r="AI3906" s="199"/>
      <c r="AK3906" s="234"/>
      <c r="AO3906" s="177"/>
      <c r="AP3906" s="201"/>
      <c r="AR3906" s="233"/>
    </row>
    <row r="3907" spans="4:44" s="181" customFormat="1">
      <c r="D3907" s="197"/>
      <c r="G3907" s="199"/>
      <c r="K3907" s="197"/>
      <c r="N3907" s="199"/>
      <c r="P3907" s="207"/>
      <c r="S3907" s="207"/>
      <c r="U3907" s="236"/>
      <c r="Z3907" s="197"/>
      <c r="AB3907" s="197"/>
      <c r="AD3907" s="197"/>
      <c r="AF3907" s="197"/>
      <c r="AH3907" s="197"/>
      <c r="AI3907" s="199"/>
      <c r="AK3907" s="234"/>
      <c r="AO3907" s="177"/>
      <c r="AP3907" s="201"/>
      <c r="AR3907" s="233"/>
    </row>
    <row r="3908" spans="4:44" s="181" customFormat="1">
      <c r="D3908" s="197"/>
      <c r="G3908" s="199"/>
      <c r="K3908" s="197"/>
      <c r="N3908" s="199"/>
      <c r="P3908" s="207"/>
      <c r="S3908" s="207"/>
      <c r="U3908" s="236"/>
      <c r="Z3908" s="197"/>
      <c r="AB3908" s="197"/>
      <c r="AD3908" s="197"/>
      <c r="AF3908" s="197"/>
      <c r="AH3908" s="197"/>
      <c r="AI3908" s="199"/>
      <c r="AK3908" s="234"/>
      <c r="AO3908" s="177"/>
      <c r="AP3908" s="201"/>
      <c r="AR3908" s="233"/>
    </row>
    <row r="3909" spans="4:44" s="181" customFormat="1">
      <c r="D3909" s="197"/>
      <c r="G3909" s="199"/>
      <c r="K3909" s="197"/>
      <c r="N3909" s="199"/>
      <c r="P3909" s="207"/>
      <c r="S3909" s="207"/>
      <c r="U3909" s="236"/>
      <c r="Z3909" s="197"/>
      <c r="AB3909" s="197"/>
      <c r="AD3909" s="197"/>
      <c r="AF3909" s="197"/>
      <c r="AH3909" s="197"/>
      <c r="AI3909" s="199"/>
      <c r="AK3909" s="234"/>
      <c r="AO3909" s="177"/>
      <c r="AP3909" s="201"/>
      <c r="AR3909" s="233"/>
    </row>
    <row r="3910" spans="4:44" s="181" customFormat="1">
      <c r="D3910" s="197"/>
      <c r="G3910" s="199"/>
      <c r="K3910" s="197"/>
      <c r="N3910" s="199"/>
      <c r="P3910" s="207"/>
      <c r="S3910" s="207"/>
      <c r="U3910" s="236"/>
      <c r="Z3910" s="197"/>
      <c r="AB3910" s="197"/>
      <c r="AD3910" s="197"/>
      <c r="AF3910" s="197"/>
      <c r="AH3910" s="197"/>
      <c r="AI3910" s="199"/>
      <c r="AK3910" s="234"/>
      <c r="AO3910" s="177"/>
      <c r="AP3910" s="201"/>
      <c r="AR3910" s="233"/>
    </row>
    <row r="3911" spans="4:44" s="181" customFormat="1">
      <c r="D3911" s="197"/>
      <c r="G3911" s="199"/>
      <c r="K3911" s="197"/>
      <c r="N3911" s="199"/>
      <c r="P3911" s="207"/>
      <c r="S3911" s="207"/>
      <c r="U3911" s="236"/>
      <c r="Z3911" s="197"/>
      <c r="AB3911" s="197"/>
      <c r="AD3911" s="197"/>
      <c r="AF3911" s="197"/>
      <c r="AH3911" s="197"/>
      <c r="AI3911" s="199"/>
      <c r="AK3911" s="234"/>
      <c r="AO3911" s="177"/>
      <c r="AP3911" s="201"/>
      <c r="AR3911" s="233"/>
    </row>
    <row r="3912" spans="4:44" s="181" customFormat="1">
      <c r="D3912" s="197"/>
      <c r="G3912" s="199"/>
      <c r="K3912" s="197"/>
      <c r="N3912" s="199"/>
      <c r="P3912" s="207"/>
      <c r="S3912" s="207"/>
      <c r="U3912" s="236"/>
      <c r="Z3912" s="197"/>
      <c r="AB3912" s="197"/>
      <c r="AD3912" s="197"/>
      <c r="AF3912" s="197"/>
      <c r="AH3912" s="197"/>
      <c r="AI3912" s="199"/>
      <c r="AK3912" s="234"/>
      <c r="AO3912" s="177"/>
      <c r="AP3912" s="201"/>
      <c r="AR3912" s="233"/>
    </row>
    <row r="3913" spans="4:44" s="181" customFormat="1">
      <c r="D3913" s="197"/>
      <c r="G3913" s="199"/>
      <c r="K3913" s="197"/>
      <c r="N3913" s="199"/>
      <c r="P3913" s="207"/>
      <c r="S3913" s="207"/>
      <c r="U3913" s="236"/>
      <c r="Z3913" s="197"/>
      <c r="AB3913" s="197"/>
      <c r="AD3913" s="197"/>
      <c r="AF3913" s="197"/>
      <c r="AH3913" s="197"/>
      <c r="AI3913" s="199"/>
      <c r="AK3913" s="234"/>
      <c r="AO3913" s="177"/>
      <c r="AP3913" s="201"/>
      <c r="AR3913" s="233"/>
    </row>
    <row r="3914" spans="4:44" s="181" customFormat="1">
      <c r="D3914" s="197"/>
      <c r="G3914" s="199"/>
      <c r="K3914" s="197"/>
      <c r="N3914" s="199"/>
      <c r="P3914" s="207"/>
      <c r="S3914" s="207"/>
      <c r="U3914" s="236"/>
      <c r="Z3914" s="197"/>
      <c r="AB3914" s="197"/>
      <c r="AD3914" s="197"/>
      <c r="AF3914" s="197"/>
      <c r="AH3914" s="197"/>
      <c r="AI3914" s="199"/>
      <c r="AK3914" s="234"/>
      <c r="AO3914" s="177"/>
      <c r="AP3914" s="201"/>
      <c r="AR3914" s="233"/>
    </row>
    <row r="3915" spans="4:44" s="181" customFormat="1">
      <c r="D3915" s="197"/>
      <c r="G3915" s="199"/>
      <c r="K3915" s="197"/>
      <c r="N3915" s="199"/>
      <c r="P3915" s="207"/>
      <c r="S3915" s="207"/>
      <c r="U3915" s="236"/>
      <c r="Z3915" s="197"/>
      <c r="AB3915" s="197"/>
      <c r="AD3915" s="197"/>
      <c r="AF3915" s="197"/>
      <c r="AH3915" s="197"/>
      <c r="AI3915" s="199"/>
      <c r="AK3915" s="234"/>
      <c r="AO3915" s="177"/>
      <c r="AP3915" s="201"/>
      <c r="AR3915" s="233"/>
    </row>
    <row r="3916" spans="4:44" s="181" customFormat="1">
      <c r="D3916" s="197"/>
      <c r="G3916" s="199"/>
      <c r="K3916" s="197"/>
      <c r="N3916" s="199"/>
      <c r="P3916" s="207"/>
      <c r="S3916" s="207"/>
      <c r="U3916" s="236"/>
      <c r="Z3916" s="197"/>
      <c r="AB3916" s="197"/>
      <c r="AD3916" s="197"/>
      <c r="AF3916" s="197"/>
      <c r="AH3916" s="197"/>
      <c r="AI3916" s="199"/>
      <c r="AK3916" s="234"/>
      <c r="AO3916" s="177"/>
      <c r="AP3916" s="201"/>
      <c r="AR3916" s="233"/>
    </row>
    <row r="3917" spans="4:44" s="181" customFormat="1">
      <c r="D3917" s="197"/>
      <c r="G3917" s="199"/>
      <c r="K3917" s="197"/>
      <c r="N3917" s="199"/>
      <c r="P3917" s="207"/>
      <c r="S3917" s="207"/>
      <c r="U3917" s="236"/>
      <c r="Z3917" s="197"/>
      <c r="AB3917" s="197"/>
      <c r="AD3917" s="197"/>
      <c r="AF3917" s="197"/>
      <c r="AH3917" s="197"/>
      <c r="AI3917" s="199"/>
      <c r="AK3917" s="234"/>
      <c r="AO3917" s="177"/>
      <c r="AP3917" s="201"/>
      <c r="AR3917" s="233"/>
    </row>
    <row r="3918" spans="4:44" s="181" customFormat="1">
      <c r="D3918" s="197"/>
      <c r="G3918" s="199"/>
      <c r="K3918" s="197"/>
      <c r="N3918" s="199"/>
      <c r="P3918" s="207"/>
      <c r="S3918" s="207"/>
      <c r="U3918" s="236"/>
      <c r="Z3918" s="197"/>
      <c r="AB3918" s="197"/>
      <c r="AD3918" s="197"/>
      <c r="AF3918" s="197"/>
      <c r="AH3918" s="197"/>
      <c r="AI3918" s="199"/>
      <c r="AK3918" s="234"/>
      <c r="AO3918" s="177"/>
      <c r="AP3918" s="201"/>
      <c r="AR3918" s="233"/>
    </row>
    <row r="3919" spans="4:44" s="181" customFormat="1">
      <c r="D3919" s="197"/>
      <c r="G3919" s="199"/>
      <c r="K3919" s="197"/>
      <c r="N3919" s="199"/>
      <c r="P3919" s="207"/>
      <c r="S3919" s="207"/>
      <c r="U3919" s="236"/>
      <c r="Z3919" s="197"/>
      <c r="AB3919" s="197"/>
      <c r="AD3919" s="197"/>
      <c r="AF3919" s="197"/>
      <c r="AH3919" s="197"/>
      <c r="AI3919" s="199"/>
      <c r="AK3919" s="234"/>
      <c r="AO3919" s="177"/>
      <c r="AP3919" s="201"/>
      <c r="AR3919" s="233"/>
    </row>
    <row r="3920" spans="4:44" s="181" customFormat="1">
      <c r="D3920" s="197"/>
      <c r="G3920" s="199"/>
      <c r="K3920" s="197"/>
      <c r="N3920" s="199"/>
      <c r="P3920" s="207"/>
      <c r="S3920" s="207"/>
      <c r="U3920" s="236"/>
      <c r="Z3920" s="197"/>
      <c r="AB3920" s="197"/>
      <c r="AD3920" s="197"/>
      <c r="AF3920" s="197"/>
      <c r="AH3920" s="197"/>
      <c r="AI3920" s="199"/>
      <c r="AK3920" s="234"/>
      <c r="AO3920" s="177"/>
      <c r="AP3920" s="201"/>
      <c r="AR3920" s="233"/>
    </row>
    <row r="3921" spans="4:44" s="181" customFormat="1">
      <c r="D3921" s="197"/>
      <c r="G3921" s="199"/>
      <c r="K3921" s="197"/>
      <c r="N3921" s="199"/>
      <c r="P3921" s="207"/>
      <c r="S3921" s="207"/>
      <c r="U3921" s="236"/>
      <c r="Z3921" s="197"/>
      <c r="AB3921" s="197"/>
      <c r="AD3921" s="197"/>
      <c r="AF3921" s="197"/>
      <c r="AH3921" s="197"/>
      <c r="AI3921" s="199"/>
      <c r="AK3921" s="234"/>
      <c r="AO3921" s="177"/>
      <c r="AP3921" s="201"/>
      <c r="AR3921" s="233"/>
    </row>
    <row r="3922" spans="4:44" s="181" customFormat="1">
      <c r="D3922" s="197"/>
      <c r="G3922" s="199"/>
      <c r="K3922" s="197"/>
      <c r="N3922" s="199"/>
      <c r="P3922" s="207"/>
      <c r="S3922" s="207"/>
      <c r="U3922" s="236"/>
      <c r="Z3922" s="197"/>
      <c r="AB3922" s="197"/>
      <c r="AD3922" s="197"/>
      <c r="AF3922" s="197"/>
      <c r="AH3922" s="197"/>
      <c r="AI3922" s="199"/>
      <c r="AK3922" s="234"/>
      <c r="AO3922" s="177"/>
      <c r="AP3922" s="201"/>
      <c r="AR3922" s="233"/>
    </row>
    <row r="3923" spans="4:44" s="181" customFormat="1">
      <c r="D3923" s="197"/>
      <c r="G3923" s="199"/>
      <c r="K3923" s="197"/>
      <c r="N3923" s="199"/>
      <c r="P3923" s="207"/>
      <c r="S3923" s="207"/>
      <c r="U3923" s="236"/>
      <c r="Z3923" s="197"/>
      <c r="AB3923" s="197"/>
      <c r="AD3923" s="197"/>
      <c r="AF3923" s="197"/>
      <c r="AH3923" s="197"/>
      <c r="AI3923" s="199"/>
      <c r="AK3923" s="234"/>
      <c r="AO3923" s="177"/>
      <c r="AP3923" s="201"/>
      <c r="AR3923" s="233"/>
    </row>
    <row r="3924" spans="4:44" s="181" customFormat="1">
      <c r="D3924" s="197"/>
      <c r="G3924" s="199"/>
      <c r="K3924" s="197"/>
      <c r="N3924" s="199"/>
      <c r="P3924" s="207"/>
      <c r="S3924" s="207"/>
      <c r="U3924" s="236"/>
      <c r="Z3924" s="197"/>
      <c r="AB3924" s="197"/>
      <c r="AD3924" s="197"/>
      <c r="AF3924" s="197"/>
      <c r="AH3924" s="197"/>
      <c r="AI3924" s="199"/>
      <c r="AK3924" s="234"/>
      <c r="AO3924" s="177"/>
      <c r="AP3924" s="201"/>
      <c r="AR3924" s="233"/>
    </row>
    <row r="3925" spans="4:44" s="181" customFormat="1">
      <c r="D3925" s="197"/>
      <c r="G3925" s="199"/>
      <c r="K3925" s="197"/>
      <c r="N3925" s="199"/>
      <c r="P3925" s="207"/>
      <c r="S3925" s="207"/>
      <c r="U3925" s="236"/>
      <c r="Z3925" s="197"/>
      <c r="AB3925" s="197"/>
      <c r="AD3925" s="197"/>
      <c r="AF3925" s="197"/>
      <c r="AH3925" s="197"/>
      <c r="AI3925" s="199"/>
      <c r="AK3925" s="234"/>
      <c r="AO3925" s="177"/>
      <c r="AP3925" s="201"/>
      <c r="AR3925" s="233"/>
    </row>
    <row r="3926" spans="4:44" s="181" customFormat="1">
      <c r="D3926" s="197"/>
      <c r="G3926" s="199"/>
      <c r="K3926" s="197"/>
      <c r="N3926" s="199"/>
      <c r="P3926" s="207"/>
      <c r="S3926" s="207"/>
      <c r="U3926" s="236"/>
      <c r="Z3926" s="197"/>
      <c r="AB3926" s="197"/>
      <c r="AD3926" s="197"/>
      <c r="AF3926" s="197"/>
      <c r="AH3926" s="197"/>
      <c r="AI3926" s="199"/>
      <c r="AK3926" s="234"/>
      <c r="AO3926" s="177"/>
      <c r="AP3926" s="201"/>
      <c r="AR3926" s="233"/>
    </row>
    <row r="3927" spans="4:44" s="181" customFormat="1">
      <c r="D3927" s="197"/>
      <c r="G3927" s="199"/>
      <c r="K3927" s="197"/>
      <c r="N3927" s="199"/>
      <c r="P3927" s="207"/>
      <c r="S3927" s="207"/>
      <c r="U3927" s="236"/>
      <c r="Z3927" s="197"/>
      <c r="AB3927" s="197"/>
      <c r="AD3927" s="197"/>
      <c r="AF3927" s="197"/>
      <c r="AH3927" s="197"/>
      <c r="AI3927" s="199"/>
      <c r="AK3927" s="234"/>
      <c r="AO3927" s="177"/>
      <c r="AP3927" s="201"/>
      <c r="AR3927" s="233"/>
    </row>
    <row r="3928" spans="4:44" s="181" customFormat="1">
      <c r="D3928" s="197"/>
      <c r="G3928" s="199"/>
      <c r="K3928" s="197"/>
      <c r="N3928" s="199"/>
      <c r="P3928" s="207"/>
      <c r="S3928" s="207"/>
      <c r="U3928" s="236"/>
      <c r="Z3928" s="197"/>
      <c r="AB3928" s="197"/>
      <c r="AD3928" s="197"/>
      <c r="AF3928" s="197"/>
      <c r="AH3928" s="197"/>
      <c r="AI3928" s="199"/>
      <c r="AK3928" s="234"/>
      <c r="AO3928" s="177"/>
      <c r="AP3928" s="201"/>
      <c r="AR3928" s="233"/>
    </row>
    <row r="3929" spans="4:44" s="181" customFormat="1">
      <c r="D3929" s="197"/>
      <c r="G3929" s="199"/>
      <c r="K3929" s="197"/>
      <c r="N3929" s="199"/>
      <c r="P3929" s="207"/>
      <c r="S3929" s="207"/>
      <c r="U3929" s="236"/>
      <c r="Z3929" s="197"/>
      <c r="AB3929" s="197"/>
      <c r="AD3929" s="197"/>
      <c r="AF3929" s="197"/>
      <c r="AH3929" s="197"/>
      <c r="AI3929" s="199"/>
      <c r="AK3929" s="234"/>
      <c r="AO3929" s="177"/>
      <c r="AP3929" s="201"/>
      <c r="AR3929" s="233"/>
    </row>
    <row r="3930" spans="4:44" s="181" customFormat="1">
      <c r="D3930" s="197"/>
      <c r="G3930" s="199"/>
      <c r="K3930" s="197"/>
      <c r="N3930" s="199"/>
      <c r="P3930" s="207"/>
      <c r="S3930" s="207"/>
      <c r="U3930" s="236"/>
      <c r="Z3930" s="197"/>
      <c r="AB3930" s="197"/>
      <c r="AD3930" s="197"/>
      <c r="AF3930" s="197"/>
      <c r="AH3930" s="197"/>
      <c r="AI3930" s="199"/>
      <c r="AK3930" s="234"/>
      <c r="AO3930" s="177"/>
      <c r="AP3930" s="201"/>
      <c r="AR3930" s="233"/>
    </row>
    <row r="3931" spans="4:44" s="181" customFormat="1">
      <c r="D3931" s="197"/>
      <c r="G3931" s="199"/>
      <c r="K3931" s="197"/>
      <c r="N3931" s="199"/>
      <c r="P3931" s="207"/>
      <c r="S3931" s="207"/>
      <c r="U3931" s="236"/>
      <c r="Z3931" s="197"/>
      <c r="AB3931" s="197"/>
      <c r="AD3931" s="197"/>
      <c r="AF3931" s="197"/>
      <c r="AH3931" s="197"/>
      <c r="AI3931" s="199"/>
      <c r="AK3931" s="234"/>
      <c r="AO3931" s="177"/>
      <c r="AP3931" s="201"/>
      <c r="AR3931" s="233"/>
    </row>
    <row r="3932" spans="4:44" s="181" customFormat="1">
      <c r="D3932" s="197"/>
      <c r="G3932" s="199"/>
      <c r="K3932" s="197"/>
      <c r="N3932" s="199"/>
      <c r="P3932" s="207"/>
      <c r="S3932" s="207"/>
      <c r="U3932" s="236"/>
      <c r="Z3932" s="197"/>
      <c r="AB3932" s="197"/>
      <c r="AD3932" s="197"/>
      <c r="AF3932" s="197"/>
      <c r="AH3932" s="197"/>
      <c r="AI3932" s="199"/>
      <c r="AK3932" s="234"/>
      <c r="AO3932" s="177"/>
      <c r="AP3932" s="201"/>
      <c r="AR3932" s="233"/>
    </row>
    <row r="3933" spans="4:44" s="181" customFormat="1">
      <c r="D3933" s="197"/>
      <c r="G3933" s="199"/>
      <c r="K3933" s="197"/>
      <c r="N3933" s="199"/>
      <c r="P3933" s="207"/>
      <c r="S3933" s="207"/>
      <c r="U3933" s="236"/>
      <c r="Z3933" s="197"/>
      <c r="AB3933" s="197"/>
      <c r="AD3933" s="197"/>
      <c r="AF3933" s="197"/>
      <c r="AH3933" s="197"/>
      <c r="AI3933" s="199"/>
      <c r="AK3933" s="234"/>
      <c r="AO3933" s="177"/>
      <c r="AP3933" s="201"/>
      <c r="AR3933" s="233"/>
    </row>
    <row r="3934" spans="4:44" s="181" customFormat="1">
      <c r="D3934" s="197"/>
      <c r="G3934" s="199"/>
      <c r="K3934" s="197"/>
      <c r="N3934" s="199"/>
      <c r="P3934" s="207"/>
      <c r="S3934" s="207"/>
      <c r="U3934" s="236"/>
      <c r="Z3934" s="197"/>
      <c r="AB3934" s="197"/>
      <c r="AD3934" s="197"/>
      <c r="AF3934" s="197"/>
      <c r="AH3934" s="197"/>
      <c r="AI3934" s="199"/>
      <c r="AK3934" s="234"/>
      <c r="AO3934" s="177"/>
      <c r="AP3934" s="201"/>
      <c r="AR3934" s="233"/>
    </row>
    <row r="3935" spans="4:44" s="181" customFormat="1">
      <c r="D3935" s="197"/>
      <c r="G3935" s="199"/>
      <c r="K3935" s="197"/>
      <c r="N3935" s="199"/>
      <c r="P3935" s="207"/>
      <c r="S3935" s="207"/>
      <c r="U3935" s="236"/>
      <c r="Z3935" s="197"/>
      <c r="AB3935" s="197"/>
      <c r="AD3935" s="197"/>
      <c r="AF3935" s="197"/>
      <c r="AH3935" s="197"/>
      <c r="AI3935" s="199"/>
      <c r="AK3935" s="234"/>
      <c r="AO3935" s="177"/>
      <c r="AP3935" s="201"/>
      <c r="AR3935" s="233"/>
    </row>
    <row r="3936" spans="4:44" s="181" customFormat="1">
      <c r="D3936" s="197"/>
      <c r="G3936" s="199"/>
      <c r="K3936" s="197"/>
      <c r="N3936" s="199"/>
      <c r="P3936" s="207"/>
      <c r="S3936" s="207"/>
      <c r="U3936" s="236"/>
      <c r="Z3936" s="197"/>
      <c r="AB3936" s="197"/>
      <c r="AD3936" s="197"/>
      <c r="AF3936" s="197"/>
      <c r="AH3936" s="197"/>
      <c r="AI3936" s="199"/>
      <c r="AK3936" s="234"/>
      <c r="AO3936" s="177"/>
      <c r="AP3936" s="201"/>
      <c r="AR3936" s="233"/>
    </row>
    <row r="3937" spans="4:44" s="181" customFormat="1">
      <c r="D3937" s="197"/>
      <c r="G3937" s="199"/>
      <c r="K3937" s="197"/>
      <c r="N3937" s="199"/>
      <c r="P3937" s="207"/>
      <c r="S3937" s="207"/>
      <c r="U3937" s="236"/>
      <c r="Z3937" s="197"/>
      <c r="AB3937" s="197"/>
      <c r="AD3937" s="197"/>
      <c r="AF3937" s="197"/>
      <c r="AH3937" s="197"/>
      <c r="AI3937" s="199"/>
      <c r="AK3937" s="234"/>
      <c r="AO3937" s="177"/>
      <c r="AP3937" s="201"/>
      <c r="AR3937" s="233"/>
    </row>
    <row r="3938" spans="4:44" s="181" customFormat="1">
      <c r="D3938" s="197"/>
      <c r="G3938" s="199"/>
      <c r="K3938" s="197"/>
      <c r="N3938" s="199"/>
      <c r="P3938" s="207"/>
      <c r="S3938" s="207"/>
      <c r="U3938" s="236"/>
      <c r="Z3938" s="197"/>
      <c r="AB3938" s="197"/>
      <c r="AD3938" s="197"/>
      <c r="AF3938" s="197"/>
      <c r="AH3938" s="197"/>
      <c r="AI3938" s="199"/>
      <c r="AK3938" s="234"/>
      <c r="AO3938" s="177"/>
      <c r="AP3938" s="201"/>
      <c r="AR3938" s="233"/>
    </row>
    <row r="3939" spans="4:44" s="181" customFormat="1">
      <c r="D3939" s="197"/>
      <c r="G3939" s="199"/>
      <c r="K3939" s="197"/>
      <c r="N3939" s="199"/>
      <c r="P3939" s="207"/>
      <c r="S3939" s="207"/>
      <c r="U3939" s="236"/>
      <c r="Z3939" s="197"/>
      <c r="AB3939" s="197"/>
      <c r="AD3939" s="197"/>
      <c r="AF3939" s="197"/>
      <c r="AH3939" s="197"/>
      <c r="AI3939" s="199"/>
      <c r="AK3939" s="234"/>
      <c r="AO3939" s="177"/>
      <c r="AP3939" s="201"/>
      <c r="AR3939" s="233"/>
    </row>
    <row r="3940" spans="4:44" s="181" customFormat="1">
      <c r="D3940" s="197"/>
      <c r="G3940" s="199"/>
      <c r="K3940" s="197"/>
      <c r="N3940" s="199"/>
      <c r="P3940" s="207"/>
      <c r="S3940" s="207"/>
      <c r="U3940" s="236"/>
      <c r="Z3940" s="197"/>
      <c r="AB3940" s="197"/>
      <c r="AD3940" s="197"/>
      <c r="AF3940" s="197"/>
      <c r="AH3940" s="197"/>
      <c r="AI3940" s="199"/>
      <c r="AK3940" s="234"/>
      <c r="AO3940" s="177"/>
      <c r="AP3940" s="201"/>
      <c r="AR3940" s="233"/>
    </row>
    <row r="3941" spans="4:44" s="181" customFormat="1">
      <c r="D3941" s="197"/>
      <c r="G3941" s="199"/>
      <c r="K3941" s="197"/>
      <c r="N3941" s="199"/>
      <c r="P3941" s="207"/>
      <c r="S3941" s="207"/>
      <c r="U3941" s="236"/>
      <c r="Z3941" s="197"/>
      <c r="AB3941" s="197"/>
      <c r="AD3941" s="197"/>
      <c r="AF3941" s="197"/>
      <c r="AH3941" s="197"/>
      <c r="AI3941" s="199"/>
      <c r="AK3941" s="234"/>
      <c r="AO3941" s="177"/>
      <c r="AP3941" s="201"/>
      <c r="AR3941" s="233"/>
    </row>
    <row r="3942" spans="4:44" s="181" customFormat="1">
      <c r="D3942" s="197"/>
      <c r="G3942" s="199"/>
      <c r="K3942" s="197"/>
      <c r="N3942" s="199"/>
      <c r="P3942" s="207"/>
      <c r="S3942" s="207"/>
      <c r="U3942" s="236"/>
      <c r="Z3942" s="197"/>
      <c r="AB3942" s="197"/>
      <c r="AD3942" s="197"/>
      <c r="AF3942" s="197"/>
      <c r="AH3942" s="197"/>
      <c r="AI3942" s="199"/>
      <c r="AK3942" s="234"/>
      <c r="AO3942" s="177"/>
      <c r="AP3942" s="201"/>
      <c r="AR3942" s="233"/>
    </row>
    <row r="3943" spans="4:44" s="181" customFormat="1">
      <c r="D3943" s="197"/>
      <c r="G3943" s="199"/>
      <c r="K3943" s="197"/>
      <c r="N3943" s="199"/>
      <c r="P3943" s="207"/>
      <c r="S3943" s="207"/>
      <c r="U3943" s="236"/>
      <c r="Z3943" s="197"/>
      <c r="AB3943" s="197"/>
      <c r="AD3943" s="197"/>
      <c r="AF3943" s="197"/>
      <c r="AH3943" s="197"/>
      <c r="AI3943" s="199"/>
      <c r="AK3943" s="234"/>
      <c r="AO3943" s="177"/>
      <c r="AP3943" s="201"/>
      <c r="AR3943" s="233"/>
    </row>
    <row r="3944" spans="4:44" s="181" customFormat="1">
      <c r="D3944" s="197"/>
      <c r="G3944" s="199"/>
      <c r="K3944" s="197"/>
      <c r="N3944" s="199"/>
      <c r="P3944" s="207"/>
      <c r="S3944" s="207"/>
      <c r="U3944" s="236"/>
      <c r="Z3944" s="197"/>
      <c r="AB3944" s="197"/>
      <c r="AD3944" s="197"/>
      <c r="AF3944" s="197"/>
      <c r="AH3944" s="197"/>
      <c r="AI3944" s="199"/>
      <c r="AK3944" s="234"/>
      <c r="AO3944" s="177"/>
      <c r="AP3944" s="201"/>
      <c r="AR3944" s="233"/>
    </row>
    <row r="3945" spans="4:44" s="181" customFormat="1">
      <c r="D3945" s="197"/>
      <c r="G3945" s="199"/>
      <c r="K3945" s="197"/>
      <c r="N3945" s="199"/>
      <c r="P3945" s="207"/>
      <c r="S3945" s="207"/>
      <c r="U3945" s="236"/>
      <c r="Z3945" s="197"/>
      <c r="AB3945" s="197"/>
      <c r="AD3945" s="197"/>
      <c r="AF3945" s="197"/>
      <c r="AH3945" s="197"/>
      <c r="AI3945" s="199"/>
      <c r="AK3945" s="234"/>
      <c r="AO3945" s="177"/>
      <c r="AP3945" s="201"/>
      <c r="AR3945" s="233"/>
    </row>
    <row r="3946" spans="4:44" s="181" customFormat="1">
      <c r="D3946" s="197"/>
      <c r="G3946" s="199"/>
      <c r="K3946" s="197"/>
      <c r="N3946" s="199"/>
      <c r="P3946" s="207"/>
      <c r="S3946" s="207"/>
      <c r="U3946" s="236"/>
      <c r="Z3946" s="197"/>
      <c r="AB3946" s="197"/>
      <c r="AD3946" s="197"/>
      <c r="AF3946" s="197"/>
      <c r="AH3946" s="197"/>
      <c r="AI3946" s="199"/>
      <c r="AK3946" s="234"/>
      <c r="AO3946" s="177"/>
      <c r="AP3946" s="201"/>
      <c r="AR3946" s="233"/>
    </row>
    <row r="3947" spans="4:44" s="181" customFormat="1">
      <c r="D3947" s="197"/>
      <c r="G3947" s="199"/>
      <c r="K3947" s="197"/>
      <c r="N3947" s="199"/>
      <c r="P3947" s="207"/>
      <c r="S3947" s="207"/>
      <c r="U3947" s="236"/>
      <c r="Z3947" s="197"/>
      <c r="AB3947" s="197"/>
      <c r="AD3947" s="197"/>
      <c r="AF3947" s="197"/>
      <c r="AH3947" s="197"/>
      <c r="AI3947" s="199"/>
      <c r="AK3947" s="234"/>
      <c r="AO3947" s="177"/>
      <c r="AP3947" s="201"/>
      <c r="AR3947" s="233"/>
    </row>
    <row r="3948" spans="4:44" s="181" customFormat="1">
      <c r="D3948" s="197"/>
      <c r="G3948" s="199"/>
      <c r="K3948" s="197"/>
      <c r="N3948" s="199"/>
      <c r="P3948" s="207"/>
      <c r="S3948" s="207"/>
      <c r="U3948" s="236"/>
      <c r="Z3948" s="197"/>
      <c r="AB3948" s="197"/>
      <c r="AD3948" s="197"/>
      <c r="AF3948" s="197"/>
      <c r="AH3948" s="197"/>
      <c r="AI3948" s="199"/>
      <c r="AK3948" s="234"/>
      <c r="AO3948" s="177"/>
      <c r="AP3948" s="201"/>
      <c r="AR3948" s="233"/>
    </row>
    <row r="3949" spans="4:44" s="181" customFormat="1">
      <c r="D3949" s="197"/>
      <c r="G3949" s="199"/>
      <c r="K3949" s="197"/>
      <c r="N3949" s="199"/>
      <c r="P3949" s="207"/>
      <c r="S3949" s="207"/>
      <c r="U3949" s="236"/>
      <c r="Z3949" s="197"/>
      <c r="AB3949" s="197"/>
      <c r="AD3949" s="197"/>
      <c r="AF3949" s="197"/>
      <c r="AH3949" s="197"/>
      <c r="AI3949" s="199"/>
      <c r="AK3949" s="234"/>
      <c r="AO3949" s="177"/>
      <c r="AP3949" s="201"/>
      <c r="AR3949" s="233"/>
    </row>
    <row r="3950" spans="4:44" s="181" customFormat="1">
      <c r="D3950" s="197"/>
      <c r="G3950" s="199"/>
      <c r="K3950" s="197"/>
      <c r="N3950" s="199"/>
      <c r="P3950" s="207"/>
      <c r="S3950" s="207"/>
      <c r="U3950" s="236"/>
      <c r="Z3950" s="197"/>
      <c r="AB3950" s="197"/>
      <c r="AD3950" s="197"/>
      <c r="AF3950" s="197"/>
      <c r="AH3950" s="197"/>
      <c r="AI3950" s="199"/>
      <c r="AK3950" s="234"/>
      <c r="AO3950" s="177"/>
      <c r="AP3950" s="201"/>
      <c r="AR3950" s="233"/>
    </row>
    <row r="3951" spans="4:44" s="181" customFormat="1">
      <c r="D3951" s="197"/>
      <c r="G3951" s="199"/>
      <c r="K3951" s="197"/>
      <c r="N3951" s="199"/>
      <c r="P3951" s="207"/>
      <c r="S3951" s="207"/>
      <c r="U3951" s="236"/>
      <c r="Z3951" s="197"/>
      <c r="AB3951" s="197"/>
      <c r="AD3951" s="197"/>
      <c r="AF3951" s="197"/>
      <c r="AH3951" s="197"/>
      <c r="AI3951" s="199"/>
      <c r="AK3951" s="234"/>
      <c r="AO3951" s="177"/>
      <c r="AP3951" s="201"/>
      <c r="AR3951" s="233"/>
    </row>
    <row r="3952" spans="4:44" s="181" customFormat="1">
      <c r="D3952" s="197"/>
      <c r="G3952" s="199"/>
      <c r="K3952" s="197"/>
      <c r="N3952" s="199"/>
      <c r="P3952" s="207"/>
      <c r="S3952" s="207"/>
      <c r="U3952" s="236"/>
      <c r="Z3952" s="197"/>
      <c r="AB3952" s="197"/>
      <c r="AD3952" s="197"/>
      <c r="AF3952" s="197"/>
      <c r="AH3952" s="197"/>
      <c r="AI3952" s="199"/>
      <c r="AK3952" s="234"/>
      <c r="AO3952" s="177"/>
      <c r="AP3952" s="201"/>
      <c r="AR3952" s="233"/>
    </row>
    <row r="3953" spans="4:44" s="181" customFormat="1">
      <c r="D3953" s="197"/>
      <c r="G3953" s="199"/>
      <c r="K3953" s="197"/>
      <c r="N3953" s="199"/>
      <c r="P3953" s="207"/>
      <c r="S3953" s="207"/>
      <c r="U3953" s="236"/>
      <c r="Z3953" s="197"/>
      <c r="AB3953" s="197"/>
      <c r="AD3953" s="197"/>
      <c r="AF3953" s="197"/>
      <c r="AH3953" s="197"/>
      <c r="AI3953" s="199"/>
      <c r="AK3953" s="234"/>
      <c r="AO3953" s="177"/>
      <c r="AP3953" s="201"/>
      <c r="AR3953" s="233"/>
    </row>
    <row r="3954" spans="4:44" s="181" customFormat="1">
      <c r="D3954" s="197"/>
      <c r="G3954" s="199"/>
      <c r="K3954" s="197"/>
      <c r="N3954" s="199"/>
      <c r="P3954" s="207"/>
      <c r="S3954" s="207"/>
      <c r="U3954" s="236"/>
      <c r="Z3954" s="197"/>
      <c r="AB3954" s="197"/>
      <c r="AD3954" s="197"/>
      <c r="AF3954" s="197"/>
      <c r="AH3954" s="197"/>
      <c r="AI3954" s="199"/>
      <c r="AK3954" s="234"/>
      <c r="AO3954" s="177"/>
      <c r="AP3954" s="201"/>
      <c r="AR3954" s="233"/>
    </row>
    <row r="3955" spans="4:44" s="181" customFormat="1">
      <c r="D3955" s="197"/>
      <c r="G3955" s="199"/>
      <c r="K3955" s="197"/>
      <c r="N3955" s="199"/>
      <c r="P3955" s="207"/>
      <c r="S3955" s="207"/>
      <c r="U3955" s="236"/>
      <c r="Z3955" s="197"/>
      <c r="AB3955" s="197"/>
      <c r="AD3955" s="197"/>
      <c r="AF3955" s="197"/>
      <c r="AH3955" s="197"/>
      <c r="AI3955" s="199"/>
      <c r="AK3955" s="234"/>
      <c r="AO3955" s="177"/>
      <c r="AP3955" s="201"/>
      <c r="AR3955" s="233"/>
    </row>
    <row r="3956" spans="4:44" s="181" customFormat="1">
      <c r="D3956" s="197"/>
      <c r="G3956" s="199"/>
      <c r="K3956" s="197"/>
      <c r="N3956" s="199"/>
      <c r="P3956" s="207"/>
      <c r="S3956" s="207"/>
      <c r="U3956" s="236"/>
      <c r="Z3956" s="197"/>
      <c r="AB3956" s="197"/>
      <c r="AD3956" s="197"/>
      <c r="AF3956" s="197"/>
      <c r="AH3956" s="197"/>
      <c r="AI3956" s="199"/>
      <c r="AK3956" s="234"/>
      <c r="AO3956" s="177"/>
      <c r="AP3956" s="201"/>
      <c r="AR3956" s="233"/>
    </row>
    <row r="3957" spans="4:44" s="181" customFormat="1">
      <c r="D3957" s="197"/>
      <c r="G3957" s="199"/>
      <c r="K3957" s="197"/>
      <c r="N3957" s="199"/>
      <c r="P3957" s="207"/>
      <c r="S3957" s="207"/>
      <c r="U3957" s="236"/>
      <c r="Z3957" s="197"/>
      <c r="AB3957" s="197"/>
      <c r="AD3957" s="197"/>
      <c r="AF3957" s="197"/>
      <c r="AH3957" s="197"/>
      <c r="AI3957" s="199"/>
      <c r="AK3957" s="234"/>
      <c r="AO3957" s="177"/>
      <c r="AP3957" s="201"/>
      <c r="AR3957" s="233"/>
    </row>
    <row r="3958" spans="4:44" s="181" customFormat="1">
      <c r="D3958" s="197"/>
      <c r="G3958" s="199"/>
      <c r="K3958" s="197"/>
      <c r="N3958" s="199"/>
      <c r="P3958" s="207"/>
      <c r="S3958" s="207"/>
      <c r="U3958" s="236"/>
      <c r="Z3958" s="197"/>
      <c r="AB3958" s="197"/>
      <c r="AD3958" s="197"/>
      <c r="AF3958" s="197"/>
      <c r="AH3958" s="197"/>
      <c r="AI3958" s="199"/>
      <c r="AK3958" s="234"/>
      <c r="AO3958" s="177"/>
      <c r="AP3958" s="201"/>
      <c r="AR3958" s="233"/>
    </row>
    <row r="3959" spans="4:44" s="181" customFormat="1">
      <c r="D3959" s="197"/>
      <c r="G3959" s="199"/>
      <c r="K3959" s="197"/>
      <c r="N3959" s="199"/>
      <c r="P3959" s="207"/>
      <c r="S3959" s="207"/>
      <c r="U3959" s="236"/>
      <c r="Z3959" s="197"/>
      <c r="AB3959" s="197"/>
      <c r="AD3959" s="197"/>
      <c r="AF3959" s="197"/>
      <c r="AH3959" s="197"/>
      <c r="AI3959" s="199"/>
      <c r="AK3959" s="234"/>
      <c r="AO3959" s="177"/>
      <c r="AP3959" s="201"/>
      <c r="AR3959" s="233"/>
    </row>
    <row r="3960" spans="4:44" s="181" customFormat="1">
      <c r="D3960" s="197"/>
      <c r="G3960" s="199"/>
      <c r="K3960" s="197"/>
      <c r="N3960" s="199"/>
      <c r="P3960" s="207"/>
      <c r="S3960" s="207"/>
      <c r="U3960" s="236"/>
      <c r="Z3960" s="197"/>
      <c r="AB3960" s="197"/>
      <c r="AD3960" s="197"/>
      <c r="AF3960" s="197"/>
      <c r="AH3960" s="197"/>
      <c r="AI3960" s="199"/>
      <c r="AK3960" s="234"/>
      <c r="AO3960" s="177"/>
      <c r="AP3960" s="201"/>
      <c r="AR3960" s="233"/>
    </row>
    <row r="3961" spans="4:44" s="181" customFormat="1">
      <c r="D3961" s="197"/>
      <c r="G3961" s="199"/>
      <c r="K3961" s="197"/>
      <c r="N3961" s="199"/>
      <c r="P3961" s="207"/>
      <c r="S3961" s="207"/>
      <c r="U3961" s="236"/>
      <c r="Z3961" s="197"/>
      <c r="AB3961" s="197"/>
      <c r="AD3961" s="197"/>
      <c r="AF3961" s="197"/>
      <c r="AH3961" s="197"/>
      <c r="AI3961" s="199"/>
      <c r="AK3961" s="234"/>
      <c r="AO3961" s="177"/>
      <c r="AP3961" s="201"/>
      <c r="AR3961" s="233"/>
    </row>
    <row r="3962" spans="4:44" s="181" customFormat="1">
      <c r="D3962" s="197"/>
      <c r="G3962" s="199"/>
      <c r="K3962" s="197"/>
      <c r="N3962" s="199"/>
      <c r="P3962" s="207"/>
      <c r="S3962" s="207"/>
      <c r="U3962" s="236"/>
      <c r="Z3962" s="197"/>
      <c r="AB3962" s="197"/>
      <c r="AD3962" s="197"/>
      <c r="AF3962" s="197"/>
      <c r="AH3962" s="197"/>
      <c r="AI3962" s="199"/>
      <c r="AK3962" s="234"/>
      <c r="AO3962" s="177"/>
      <c r="AP3962" s="201"/>
      <c r="AR3962" s="233"/>
    </row>
    <row r="3963" spans="4:44" s="181" customFormat="1">
      <c r="D3963" s="197"/>
      <c r="G3963" s="199"/>
      <c r="K3963" s="197"/>
      <c r="N3963" s="199"/>
      <c r="P3963" s="207"/>
      <c r="S3963" s="207"/>
      <c r="U3963" s="236"/>
      <c r="Z3963" s="197"/>
      <c r="AB3963" s="197"/>
      <c r="AD3963" s="197"/>
      <c r="AF3963" s="197"/>
      <c r="AH3963" s="197"/>
      <c r="AI3963" s="199"/>
      <c r="AK3963" s="234"/>
      <c r="AO3963" s="177"/>
      <c r="AP3963" s="201"/>
      <c r="AR3963" s="233"/>
    </row>
    <row r="3964" spans="4:44" s="181" customFormat="1">
      <c r="D3964" s="197"/>
      <c r="G3964" s="199"/>
      <c r="K3964" s="197"/>
      <c r="N3964" s="199"/>
      <c r="P3964" s="207"/>
      <c r="S3964" s="207"/>
      <c r="U3964" s="236"/>
      <c r="Z3964" s="197"/>
      <c r="AB3964" s="197"/>
      <c r="AD3964" s="197"/>
      <c r="AF3964" s="197"/>
      <c r="AH3964" s="197"/>
      <c r="AI3964" s="199"/>
      <c r="AK3964" s="234"/>
      <c r="AO3964" s="177"/>
      <c r="AP3964" s="201"/>
      <c r="AR3964" s="233"/>
    </row>
    <row r="3965" spans="4:44" s="181" customFormat="1">
      <c r="D3965" s="197"/>
      <c r="G3965" s="199"/>
      <c r="K3965" s="197"/>
      <c r="N3965" s="199"/>
      <c r="P3965" s="207"/>
      <c r="S3965" s="207"/>
      <c r="U3965" s="236"/>
      <c r="Z3965" s="197"/>
      <c r="AB3965" s="197"/>
      <c r="AD3965" s="197"/>
      <c r="AF3965" s="197"/>
      <c r="AH3965" s="197"/>
      <c r="AI3965" s="199"/>
      <c r="AK3965" s="234"/>
      <c r="AO3965" s="177"/>
      <c r="AP3965" s="201"/>
      <c r="AR3965" s="233"/>
    </row>
    <row r="3966" spans="4:44" s="181" customFormat="1">
      <c r="D3966" s="197"/>
      <c r="G3966" s="199"/>
      <c r="K3966" s="197"/>
      <c r="N3966" s="199"/>
      <c r="P3966" s="207"/>
      <c r="S3966" s="207"/>
      <c r="U3966" s="236"/>
      <c r="Z3966" s="197"/>
      <c r="AB3966" s="197"/>
      <c r="AD3966" s="197"/>
      <c r="AF3966" s="197"/>
      <c r="AH3966" s="197"/>
      <c r="AI3966" s="199"/>
      <c r="AK3966" s="234"/>
      <c r="AO3966" s="177"/>
      <c r="AP3966" s="201"/>
      <c r="AR3966" s="233"/>
    </row>
    <row r="3967" spans="4:44" s="181" customFormat="1">
      <c r="D3967" s="197"/>
      <c r="G3967" s="199"/>
      <c r="K3967" s="197"/>
      <c r="N3967" s="199"/>
      <c r="P3967" s="207"/>
      <c r="S3967" s="207"/>
      <c r="U3967" s="236"/>
      <c r="Z3967" s="197"/>
      <c r="AB3967" s="197"/>
      <c r="AD3967" s="197"/>
      <c r="AF3967" s="197"/>
      <c r="AH3967" s="197"/>
      <c r="AI3967" s="199"/>
      <c r="AK3967" s="234"/>
      <c r="AO3967" s="177"/>
      <c r="AP3967" s="201"/>
      <c r="AR3967" s="233"/>
    </row>
    <row r="3968" spans="4:44" s="181" customFormat="1">
      <c r="D3968" s="197"/>
      <c r="G3968" s="199"/>
      <c r="K3968" s="197"/>
      <c r="N3968" s="199"/>
      <c r="P3968" s="207"/>
      <c r="S3968" s="207"/>
      <c r="U3968" s="236"/>
      <c r="Z3968" s="197"/>
      <c r="AB3968" s="197"/>
      <c r="AD3968" s="197"/>
      <c r="AF3968" s="197"/>
      <c r="AH3968" s="197"/>
      <c r="AI3968" s="199"/>
      <c r="AK3968" s="234"/>
      <c r="AO3968" s="177"/>
      <c r="AP3968" s="201"/>
      <c r="AR3968" s="233"/>
    </row>
    <row r="3969" spans="4:44" s="181" customFormat="1">
      <c r="D3969" s="197"/>
      <c r="G3969" s="199"/>
      <c r="K3969" s="197"/>
      <c r="N3969" s="199"/>
      <c r="P3969" s="207"/>
      <c r="S3969" s="207"/>
      <c r="U3969" s="236"/>
      <c r="Z3969" s="197"/>
      <c r="AB3969" s="197"/>
      <c r="AD3969" s="197"/>
      <c r="AF3969" s="197"/>
      <c r="AH3969" s="197"/>
      <c r="AI3969" s="199"/>
      <c r="AK3969" s="234"/>
      <c r="AO3969" s="177"/>
      <c r="AP3969" s="201"/>
      <c r="AR3969" s="233"/>
    </row>
    <row r="3970" spans="4:44" s="181" customFormat="1">
      <c r="D3970" s="197"/>
      <c r="G3970" s="199"/>
      <c r="K3970" s="197"/>
      <c r="N3970" s="199"/>
      <c r="P3970" s="207"/>
      <c r="S3970" s="207"/>
      <c r="U3970" s="236"/>
      <c r="Z3970" s="197"/>
      <c r="AB3970" s="197"/>
      <c r="AD3970" s="197"/>
      <c r="AF3970" s="197"/>
      <c r="AH3970" s="197"/>
      <c r="AI3970" s="199"/>
      <c r="AK3970" s="234"/>
      <c r="AO3970" s="177"/>
      <c r="AP3970" s="201"/>
      <c r="AR3970" s="233"/>
    </row>
    <row r="3971" spans="4:44" s="181" customFormat="1">
      <c r="D3971" s="197"/>
      <c r="G3971" s="199"/>
      <c r="K3971" s="197"/>
      <c r="N3971" s="199"/>
      <c r="P3971" s="207"/>
      <c r="S3971" s="207"/>
      <c r="U3971" s="236"/>
      <c r="Z3971" s="197"/>
      <c r="AB3971" s="197"/>
      <c r="AD3971" s="197"/>
      <c r="AF3971" s="197"/>
      <c r="AH3971" s="197"/>
      <c r="AI3971" s="199"/>
      <c r="AK3971" s="234"/>
      <c r="AO3971" s="177"/>
      <c r="AP3971" s="201"/>
      <c r="AR3971" s="233"/>
    </row>
    <row r="3972" spans="4:44" s="181" customFormat="1">
      <c r="D3972" s="197"/>
      <c r="G3972" s="199"/>
      <c r="K3972" s="197"/>
      <c r="N3972" s="199"/>
      <c r="P3972" s="207"/>
      <c r="S3972" s="207"/>
      <c r="U3972" s="236"/>
      <c r="Z3972" s="197"/>
      <c r="AB3972" s="197"/>
      <c r="AD3972" s="197"/>
      <c r="AF3972" s="197"/>
      <c r="AH3972" s="197"/>
      <c r="AI3972" s="199"/>
      <c r="AK3972" s="234"/>
      <c r="AO3972" s="177"/>
      <c r="AP3972" s="201"/>
      <c r="AR3972" s="233"/>
    </row>
    <row r="3973" spans="4:44" s="181" customFormat="1">
      <c r="D3973" s="197"/>
      <c r="G3973" s="199"/>
      <c r="K3973" s="197"/>
      <c r="N3973" s="199"/>
      <c r="P3973" s="207"/>
      <c r="S3973" s="207"/>
      <c r="U3973" s="236"/>
      <c r="Z3973" s="197"/>
      <c r="AB3973" s="197"/>
      <c r="AD3973" s="197"/>
      <c r="AF3973" s="197"/>
      <c r="AH3973" s="197"/>
      <c r="AI3973" s="199"/>
      <c r="AK3973" s="234"/>
      <c r="AO3973" s="177"/>
      <c r="AP3973" s="201"/>
      <c r="AR3973" s="233"/>
    </row>
    <row r="3974" spans="4:44" s="181" customFormat="1">
      <c r="D3974" s="197"/>
      <c r="G3974" s="199"/>
      <c r="K3974" s="197"/>
      <c r="N3974" s="199"/>
      <c r="P3974" s="207"/>
      <c r="S3974" s="207"/>
      <c r="U3974" s="236"/>
      <c r="Z3974" s="197"/>
      <c r="AB3974" s="197"/>
      <c r="AD3974" s="197"/>
      <c r="AF3974" s="197"/>
      <c r="AH3974" s="197"/>
      <c r="AI3974" s="199"/>
      <c r="AK3974" s="234"/>
      <c r="AO3974" s="177"/>
      <c r="AP3974" s="201"/>
      <c r="AR3974" s="233"/>
    </row>
    <row r="3975" spans="4:44" s="181" customFormat="1">
      <c r="D3975" s="197"/>
      <c r="G3975" s="199"/>
      <c r="K3975" s="197"/>
      <c r="N3975" s="199"/>
      <c r="P3975" s="207"/>
      <c r="S3975" s="207"/>
      <c r="U3975" s="236"/>
      <c r="Z3975" s="197"/>
      <c r="AB3975" s="197"/>
      <c r="AD3975" s="197"/>
      <c r="AF3975" s="197"/>
      <c r="AH3975" s="197"/>
      <c r="AI3975" s="199"/>
      <c r="AK3975" s="234"/>
      <c r="AO3975" s="177"/>
      <c r="AP3975" s="201"/>
      <c r="AR3975" s="233"/>
    </row>
    <row r="3976" spans="4:44" s="181" customFormat="1">
      <c r="D3976" s="197"/>
      <c r="G3976" s="199"/>
      <c r="K3976" s="197"/>
      <c r="N3976" s="199"/>
      <c r="P3976" s="207"/>
      <c r="S3976" s="207"/>
      <c r="U3976" s="236"/>
      <c r="Z3976" s="197"/>
      <c r="AB3976" s="197"/>
      <c r="AD3976" s="197"/>
      <c r="AF3976" s="197"/>
      <c r="AH3976" s="197"/>
      <c r="AI3976" s="199"/>
      <c r="AK3976" s="234"/>
      <c r="AO3976" s="177"/>
      <c r="AP3976" s="201"/>
      <c r="AR3976" s="233"/>
    </row>
    <row r="3977" spans="4:44" s="181" customFormat="1">
      <c r="D3977" s="197"/>
      <c r="G3977" s="199"/>
      <c r="K3977" s="197"/>
      <c r="N3977" s="199"/>
      <c r="P3977" s="207"/>
      <c r="S3977" s="207"/>
      <c r="U3977" s="236"/>
      <c r="Z3977" s="197"/>
      <c r="AB3977" s="197"/>
      <c r="AD3977" s="197"/>
      <c r="AF3977" s="197"/>
      <c r="AH3977" s="197"/>
      <c r="AI3977" s="199"/>
      <c r="AK3977" s="234"/>
      <c r="AO3977" s="177"/>
      <c r="AP3977" s="201"/>
      <c r="AR3977" s="233"/>
    </row>
    <row r="3978" spans="4:44" s="181" customFormat="1">
      <c r="D3978" s="197"/>
      <c r="G3978" s="199"/>
      <c r="K3978" s="197"/>
      <c r="N3978" s="199"/>
      <c r="P3978" s="207"/>
      <c r="S3978" s="207"/>
      <c r="U3978" s="236"/>
      <c r="Z3978" s="197"/>
      <c r="AB3978" s="197"/>
      <c r="AD3978" s="197"/>
      <c r="AF3978" s="197"/>
      <c r="AH3978" s="197"/>
      <c r="AI3978" s="199"/>
      <c r="AK3978" s="234"/>
      <c r="AO3978" s="177"/>
      <c r="AP3978" s="201"/>
      <c r="AR3978" s="233"/>
    </row>
    <row r="3979" spans="4:44" s="181" customFormat="1">
      <c r="D3979" s="197"/>
      <c r="G3979" s="199"/>
      <c r="K3979" s="197"/>
      <c r="N3979" s="199"/>
      <c r="P3979" s="207"/>
      <c r="S3979" s="207"/>
      <c r="U3979" s="236"/>
      <c r="Z3979" s="197"/>
      <c r="AB3979" s="197"/>
      <c r="AD3979" s="197"/>
      <c r="AF3979" s="197"/>
      <c r="AH3979" s="197"/>
      <c r="AI3979" s="199"/>
      <c r="AK3979" s="234"/>
      <c r="AO3979" s="177"/>
      <c r="AP3979" s="201"/>
      <c r="AR3979" s="233"/>
    </row>
    <row r="3980" spans="4:44" s="181" customFormat="1">
      <c r="D3980" s="197"/>
      <c r="G3980" s="199"/>
      <c r="K3980" s="197"/>
      <c r="N3980" s="199"/>
      <c r="P3980" s="207"/>
      <c r="S3980" s="207"/>
      <c r="U3980" s="236"/>
      <c r="Z3980" s="197"/>
      <c r="AB3980" s="197"/>
      <c r="AD3980" s="197"/>
      <c r="AF3980" s="197"/>
      <c r="AH3980" s="197"/>
      <c r="AI3980" s="199"/>
      <c r="AK3980" s="234"/>
      <c r="AO3980" s="177"/>
      <c r="AP3980" s="201"/>
      <c r="AR3980" s="233"/>
    </row>
    <row r="3981" spans="4:44" s="181" customFormat="1">
      <c r="D3981" s="197"/>
      <c r="G3981" s="199"/>
      <c r="K3981" s="197"/>
      <c r="N3981" s="199"/>
      <c r="P3981" s="207"/>
      <c r="S3981" s="207"/>
      <c r="U3981" s="236"/>
      <c r="Z3981" s="197"/>
      <c r="AB3981" s="197"/>
      <c r="AD3981" s="197"/>
      <c r="AF3981" s="197"/>
      <c r="AH3981" s="197"/>
      <c r="AI3981" s="199"/>
      <c r="AK3981" s="234"/>
      <c r="AO3981" s="177"/>
      <c r="AP3981" s="201"/>
      <c r="AR3981" s="233"/>
    </row>
    <row r="3982" spans="4:44" s="181" customFormat="1">
      <c r="D3982" s="197"/>
      <c r="G3982" s="199"/>
      <c r="K3982" s="197"/>
      <c r="N3982" s="199"/>
      <c r="P3982" s="207"/>
      <c r="S3982" s="207"/>
      <c r="U3982" s="236"/>
      <c r="Z3982" s="197"/>
      <c r="AB3982" s="197"/>
      <c r="AD3982" s="197"/>
      <c r="AF3982" s="197"/>
      <c r="AH3982" s="197"/>
      <c r="AI3982" s="199"/>
      <c r="AK3982" s="234"/>
      <c r="AO3982" s="177"/>
      <c r="AP3982" s="201"/>
      <c r="AR3982" s="233"/>
    </row>
    <row r="3983" spans="4:44" s="181" customFormat="1">
      <c r="D3983" s="197"/>
      <c r="G3983" s="199"/>
      <c r="K3983" s="197"/>
      <c r="N3983" s="199"/>
      <c r="P3983" s="207"/>
      <c r="S3983" s="207"/>
      <c r="U3983" s="236"/>
      <c r="Z3983" s="197"/>
      <c r="AB3983" s="197"/>
      <c r="AD3983" s="197"/>
      <c r="AF3983" s="197"/>
      <c r="AH3983" s="197"/>
      <c r="AI3983" s="199"/>
      <c r="AK3983" s="234"/>
      <c r="AO3983" s="177"/>
      <c r="AP3983" s="201"/>
      <c r="AR3983" s="233"/>
    </row>
    <row r="3984" spans="4:44" s="181" customFormat="1">
      <c r="D3984" s="197"/>
      <c r="G3984" s="199"/>
      <c r="K3984" s="197"/>
      <c r="N3984" s="199"/>
      <c r="P3984" s="207"/>
      <c r="S3984" s="207"/>
      <c r="U3984" s="236"/>
      <c r="Z3984" s="197"/>
      <c r="AB3984" s="197"/>
      <c r="AD3984" s="197"/>
      <c r="AF3984" s="197"/>
      <c r="AH3984" s="197"/>
      <c r="AI3984" s="199"/>
      <c r="AK3984" s="234"/>
      <c r="AO3984" s="177"/>
      <c r="AP3984" s="201"/>
      <c r="AR3984" s="233"/>
    </row>
    <row r="3985" spans="4:44" s="181" customFormat="1">
      <c r="D3985" s="197"/>
      <c r="G3985" s="199"/>
      <c r="K3985" s="197"/>
      <c r="N3985" s="199"/>
      <c r="P3985" s="207"/>
      <c r="S3985" s="207"/>
      <c r="U3985" s="236"/>
      <c r="Z3985" s="197"/>
      <c r="AB3985" s="197"/>
      <c r="AD3985" s="197"/>
      <c r="AF3985" s="197"/>
      <c r="AH3985" s="197"/>
      <c r="AI3985" s="199"/>
      <c r="AK3985" s="234"/>
      <c r="AO3985" s="177"/>
      <c r="AP3985" s="201"/>
      <c r="AR3985" s="233"/>
    </row>
    <row r="3986" spans="4:44" s="181" customFormat="1">
      <c r="D3986" s="197"/>
      <c r="G3986" s="199"/>
      <c r="K3986" s="197"/>
      <c r="N3986" s="199"/>
      <c r="P3986" s="207"/>
      <c r="S3986" s="207"/>
      <c r="U3986" s="236"/>
      <c r="Z3986" s="197"/>
      <c r="AB3986" s="197"/>
      <c r="AD3986" s="197"/>
      <c r="AF3986" s="197"/>
      <c r="AH3986" s="197"/>
      <c r="AI3986" s="199"/>
      <c r="AK3986" s="234"/>
      <c r="AO3986" s="177"/>
      <c r="AP3986" s="201"/>
      <c r="AR3986" s="233"/>
    </row>
    <row r="3987" spans="4:44" s="181" customFormat="1">
      <c r="D3987" s="197"/>
      <c r="G3987" s="199"/>
      <c r="K3987" s="197"/>
      <c r="N3987" s="199"/>
      <c r="P3987" s="207"/>
      <c r="S3987" s="207"/>
      <c r="U3987" s="236"/>
      <c r="Z3987" s="197"/>
      <c r="AB3987" s="197"/>
      <c r="AD3987" s="197"/>
      <c r="AF3987" s="197"/>
      <c r="AH3987" s="197"/>
      <c r="AI3987" s="199"/>
      <c r="AK3987" s="234"/>
      <c r="AO3987" s="177"/>
      <c r="AP3987" s="201"/>
      <c r="AR3987" s="233"/>
    </row>
    <row r="3988" spans="4:44" s="181" customFormat="1">
      <c r="D3988" s="197"/>
      <c r="G3988" s="199"/>
      <c r="K3988" s="197"/>
      <c r="N3988" s="199"/>
      <c r="P3988" s="207"/>
      <c r="S3988" s="207"/>
      <c r="U3988" s="236"/>
      <c r="Z3988" s="197"/>
      <c r="AB3988" s="197"/>
      <c r="AD3988" s="197"/>
      <c r="AF3988" s="197"/>
      <c r="AH3988" s="197"/>
      <c r="AI3988" s="199"/>
      <c r="AK3988" s="234"/>
      <c r="AO3988" s="177"/>
      <c r="AP3988" s="201"/>
      <c r="AR3988" s="233"/>
    </row>
    <row r="3989" spans="4:44" s="181" customFormat="1">
      <c r="D3989" s="197"/>
      <c r="G3989" s="199"/>
      <c r="K3989" s="197"/>
      <c r="N3989" s="199"/>
      <c r="P3989" s="207"/>
      <c r="S3989" s="207"/>
      <c r="U3989" s="236"/>
      <c r="Z3989" s="197"/>
      <c r="AB3989" s="197"/>
      <c r="AD3989" s="197"/>
      <c r="AF3989" s="197"/>
      <c r="AH3989" s="197"/>
      <c r="AI3989" s="199"/>
      <c r="AK3989" s="234"/>
      <c r="AO3989" s="177"/>
      <c r="AP3989" s="201"/>
      <c r="AR3989" s="233"/>
    </row>
    <row r="3990" spans="4:44" s="181" customFormat="1">
      <c r="D3990" s="197"/>
      <c r="G3990" s="199"/>
      <c r="K3990" s="197"/>
      <c r="N3990" s="199"/>
      <c r="P3990" s="207"/>
      <c r="S3990" s="207"/>
      <c r="U3990" s="236"/>
      <c r="Z3990" s="197"/>
      <c r="AB3990" s="197"/>
      <c r="AD3990" s="197"/>
      <c r="AF3990" s="197"/>
      <c r="AH3990" s="197"/>
      <c r="AI3990" s="199"/>
      <c r="AK3990" s="234"/>
      <c r="AO3990" s="177"/>
      <c r="AP3990" s="201"/>
      <c r="AR3990" s="233"/>
    </row>
    <row r="3991" spans="4:44" s="181" customFormat="1">
      <c r="D3991" s="197"/>
      <c r="G3991" s="199"/>
      <c r="K3991" s="197"/>
      <c r="N3991" s="199"/>
      <c r="P3991" s="207"/>
      <c r="S3991" s="207"/>
      <c r="U3991" s="236"/>
      <c r="Z3991" s="197"/>
      <c r="AB3991" s="197"/>
      <c r="AD3991" s="197"/>
      <c r="AF3991" s="197"/>
      <c r="AH3991" s="197"/>
      <c r="AI3991" s="199"/>
      <c r="AK3991" s="234"/>
      <c r="AO3991" s="177"/>
      <c r="AP3991" s="201"/>
      <c r="AR3991" s="233"/>
    </row>
    <row r="3992" spans="4:44" s="181" customFormat="1">
      <c r="D3992" s="197"/>
      <c r="G3992" s="199"/>
      <c r="K3992" s="197"/>
      <c r="N3992" s="199"/>
      <c r="P3992" s="207"/>
      <c r="S3992" s="207"/>
      <c r="U3992" s="236"/>
      <c r="Z3992" s="197"/>
      <c r="AB3992" s="197"/>
      <c r="AD3992" s="197"/>
      <c r="AF3992" s="197"/>
      <c r="AH3992" s="197"/>
      <c r="AI3992" s="199"/>
      <c r="AK3992" s="234"/>
      <c r="AO3992" s="177"/>
      <c r="AP3992" s="201"/>
      <c r="AR3992" s="233"/>
    </row>
    <row r="3993" spans="4:44" s="181" customFormat="1">
      <c r="D3993" s="197"/>
      <c r="G3993" s="199"/>
      <c r="K3993" s="197"/>
      <c r="N3993" s="199"/>
      <c r="P3993" s="207"/>
      <c r="S3993" s="207"/>
      <c r="U3993" s="236"/>
      <c r="Z3993" s="197"/>
      <c r="AB3993" s="197"/>
      <c r="AD3993" s="197"/>
      <c r="AF3993" s="197"/>
      <c r="AH3993" s="197"/>
      <c r="AI3993" s="199"/>
      <c r="AK3993" s="234"/>
      <c r="AO3993" s="177"/>
      <c r="AP3993" s="201"/>
      <c r="AR3993" s="233"/>
    </row>
    <row r="3994" spans="4:44" s="181" customFormat="1">
      <c r="D3994" s="197"/>
      <c r="G3994" s="199"/>
      <c r="K3994" s="197"/>
      <c r="N3994" s="199"/>
      <c r="P3994" s="207"/>
      <c r="S3994" s="207"/>
      <c r="U3994" s="236"/>
      <c r="Z3994" s="197"/>
      <c r="AB3994" s="197"/>
      <c r="AD3994" s="197"/>
      <c r="AF3994" s="197"/>
      <c r="AH3994" s="197"/>
      <c r="AI3994" s="199"/>
      <c r="AK3994" s="234"/>
      <c r="AO3994" s="177"/>
      <c r="AP3994" s="201"/>
      <c r="AR3994" s="233"/>
    </row>
    <row r="3995" spans="4:44" s="181" customFormat="1">
      <c r="D3995" s="197"/>
      <c r="G3995" s="199"/>
      <c r="K3995" s="197"/>
      <c r="N3995" s="199"/>
      <c r="P3995" s="207"/>
      <c r="S3995" s="207"/>
      <c r="U3995" s="236"/>
      <c r="Z3995" s="197"/>
      <c r="AB3995" s="197"/>
      <c r="AD3995" s="197"/>
      <c r="AF3995" s="197"/>
      <c r="AH3995" s="197"/>
      <c r="AI3995" s="199"/>
      <c r="AK3995" s="234"/>
      <c r="AO3995" s="177"/>
      <c r="AP3995" s="201"/>
      <c r="AR3995" s="233"/>
    </row>
    <row r="3996" spans="4:44" s="181" customFormat="1">
      <c r="D3996" s="197"/>
      <c r="G3996" s="199"/>
      <c r="K3996" s="197"/>
      <c r="N3996" s="199"/>
      <c r="P3996" s="207"/>
      <c r="S3996" s="207"/>
      <c r="U3996" s="236"/>
      <c r="Z3996" s="197"/>
      <c r="AB3996" s="197"/>
      <c r="AD3996" s="197"/>
      <c r="AF3996" s="197"/>
      <c r="AH3996" s="197"/>
      <c r="AI3996" s="199"/>
      <c r="AK3996" s="234"/>
      <c r="AO3996" s="177"/>
      <c r="AP3996" s="201"/>
      <c r="AR3996" s="233"/>
    </row>
    <row r="3997" spans="4:44" s="181" customFormat="1">
      <c r="D3997" s="197"/>
      <c r="G3997" s="199"/>
      <c r="K3997" s="197"/>
      <c r="N3997" s="199"/>
      <c r="P3997" s="207"/>
      <c r="S3997" s="207"/>
      <c r="U3997" s="236"/>
      <c r="Z3997" s="197"/>
      <c r="AB3997" s="197"/>
      <c r="AD3997" s="197"/>
      <c r="AF3997" s="197"/>
      <c r="AH3997" s="197"/>
      <c r="AI3997" s="199"/>
      <c r="AK3997" s="234"/>
      <c r="AO3997" s="177"/>
      <c r="AP3997" s="201"/>
      <c r="AR3997" s="233"/>
    </row>
    <row r="3998" spans="4:44" s="181" customFormat="1">
      <c r="D3998" s="197"/>
      <c r="G3998" s="199"/>
      <c r="K3998" s="197"/>
      <c r="N3998" s="199"/>
      <c r="P3998" s="207"/>
      <c r="S3998" s="207"/>
      <c r="U3998" s="236"/>
      <c r="Z3998" s="197"/>
      <c r="AB3998" s="197"/>
      <c r="AD3998" s="197"/>
      <c r="AF3998" s="197"/>
      <c r="AH3998" s="197"/>
      <c r="AI3998" s="199"/>
      <c r="AK3998" s="234"/>
      <c r="AO3998" s="177"/>
      <c r="AP3998" s="201"/>
      <c r="AR3998" s="233"/>
    </row>
    <row r="3999" spans="4:44" s="181" customFormat="1">
      <c r="D3999" s="197"/>
      <c r="G3999" s="199"/>
      <c r="K3999" s="197"/>
      <c r="N3999" s="199"/>
      <c r="P3999" s="207"/>
      <c r="S3999" s="207"/>
      <c r="U3999" s="236"/>
      <c r="Z3999" s="197"/>
      <c r="AB3999" s="197"/>
      <c r="AD3999" s="197"/>
      <c r="AF3999" s="197"/>
      <c r="AH3999" s="197"/>
      <c r="AI3999" s="199"/>
      <c r="AK3999" s="234"/>
      <c r="AO3999" s="177"/>
      <c r="AP3999" s="201"/>
      <c r="AR3999" s="233"/>
    </row>
    <row r="4000" spans="4:44" s="181" customFormat="1">
      <c r="D4000" s="197"/>
      <c r="G4000" s="199"/>
      <c r="K4000" s="197"/>
      <c r="N4000" s="199"/>
      <c r="P4000" s="207"/>
      <c r="S4000" s="207"/>
      <c r="U4000" s="236"/>
      <c r="Z4000" s="197"/>
      <c r="AB4000" s="197"/>
      <c r="AD4000" s="197"/>
      <c r="AF4000" s="197"/>
      <c r="AH4000" s="197"/>
      <c r="AI4000" s="199"/>
      <c r="AK4000" s="234"/>
      <c r="AO4000" s="177"/>
      <c r="AP4000" s="201"/>
      <c r="AR4000" s="233"/>
    </row>
    <row r="4001" spans="4:44" s="181" customFormat="1">
      <c r="D4001" s="197"/>
      <c r="G4001" s="199"/>
      <c r="K4001" s="197"/>
      <c r="N4001" s="199"/>
      <c r="P4001" s="207"/>
      <c r="S4001" s="207"/>
      <c r="U4001" s="236"/>
      <c r="Z4001" s="197"/>
      <c r="AB4001" s="197"/>
      <c r="AD4001" s="197"/>
      <c r="AF4001" s="197"/>
      <c r="AH4001" s="197"/>
      <c r="AI4001" s="199"/>
      <c r="AK4001" s="234"/>
      <c r="AO4001" s="177"/>
      <c r="AP4001" s="201"/>
      <c r="AR4001" s="233"/>
    </row>
    <row r="4002" spans="4:44" s="181" customFormat="1">
      <c r="D4002" s="197"/>
      <c r="G4002" s="199"/>
      <c r="K4002" s="197"/>
      <c r="N4002" s="199"/>
      <c r="P4002" s="207"/>
      <c r="S4002" s="207"/>
      <c r="U4002" s="236"/>
      <c r="Z4002" s="197"/>
      <c r="AB4002" s="197"/>
      <c r="AD4002" s="197"/>
      <c r="AF4002" s="197"/>
      <c r="AH4002" s="197"/>
      <c r="AI4002" s="199"/>
      <c r="AK4002" s="234"/>
      <c r="AO4002" s="177"/>
      <c r="AP4002" s="201"/>
      <c r="AR4002" s="233"/>
    </row>
    <row r="4003" spans="4:44" s="181" customFormat="1">
      <c r="D4003" s="197"/>
      <c r="G4003" s="199"/>
      <c r="K4003" s="197"/>
      <c r="N4003" s="199"/>
      <c r="P4003" s="207"/>
      <c r="S4003" s="207"/>
      <c r="U4003" s="236"/>
      <c r="Z4003" s="197"/>
      <c r="AB4003" s="197"/>
      <c r="AD4003" s="197"/>
      <c r="AF4003" s="197"/>
      <c r="AH4003" s="197"/>
      <c r="AI4003" s="199"/>
      <c r="AK4003" s="234"/>
      <c r="AO4003" s="177"/>
      <c r="AP4003" s="201"/>
      <c r="AR4003" s="233"/>
    </row>
    <row r="4004" spans="4:44" s="181" customFormat="1">
      <c r="D4004" s="197"/>
      <c r="G4004" s="199"/>
      <c r="K4004" s="197"/>
      <c r="N4004" s="199"/>
      <c r="P4004" s="207"/>
      <c r="S4004" s="207"/>
      <c r="U4004" s="236"/>
      <c r="Z4004" s="197"/>
      <c r="AB4004" s="197"/>
      <c r="AD4004" s="197"/>
      <c r="AF4004" s="197"/>
      <c r="AH4004" s="197"/>
      <c r="AI4004" s="199"/>
      <c r="AK4004" s="234"/>
      <c r="AO4004" s="177"/>
      <c r="AP4004" s="201"/>
      <c r="AR4004" s="233"/>
    </row>
    <row r="4005" spans="4:44" s="181" customFormat="1">
      <c r="D4005" s="197"/>
      <c r="G4005" s="199"/>
      <c r="K4005" s="197"/>
      <c r="N4005" s="199"/>
      <c r="P4005" s="207"/>
      <c r="S4005" s="207"/>
      <c r="U4005" s="236"/>
      <c r="Z4005" s="197"/>
      <c r="AB4005" s="197"/>
      <c r="AD4005" s="197"/>
      <c r="AF4005" s="197"/>
      <c r="AH4005" s="197"/>
      <c r="AI4005" s="199"/>
      <c r="AK4005" s="234"/>
      <c r="AO4005" s="177"/>
      <c r="AP4005" s="201"/>
      <c r="AR4005" s="233"/>
    </row>
    <row r="4006" spans="4:44" s="181" customFormat="1">
      <c r="D4006" s="197"/>
      <c r="G4006" s="199"/>
      <c r="K4006" s="197"/>
      <c r="N4006" s="199"/>
      <c r="P4006" s="207"/>
      <c r="S4006" s="207"/>
      <c r="U4006" s="236"/>
      <c r="Z4006" s="197"/>
      <c r="AB4006" s="197"/>
      <c r="AD4006" s="197"/>
      <c r="AF4006" s="197"/>
      <c r="AH4006" s="197"/>
      <c r="AI4006" s="199"/>
      <c r="AK4006" s="234"/>
      <c r="AO4006" s="177"/>
      <c r="AP4006" s="201"/>
      <c r="AR4006" s="233"/>
    </row>
    <row r="4007" spans="4:44" s="181" customFormat="1">
      <c r="D4007" s="197"/>
      <c r="G4007" s="199"/>
      <c r="K4007" s="197"/>
      <c r="N4007" s="199"/>
      <c r="P4007" s="207"/>
      <c r="S4007" s="207"/>
      <c r="U4007" s="236"/>
      <c r="Z4007" s="197"/>
      <c r="AB4007" s="197"/>
      <c r="AD4007" s="197"/>
      <c r="AF4007" s="197"/>
      <c r="AH4007" s="197"/>
      <c r="AI4007" s="199"/>
      <c r="AK4007" s="234"/>
      <c r="AO4007" s="177"/>
      <c r="AP4007" s="201"/>
      <c r="AR4007" s="233"/>
    </row>
    <row r="4008" spans="4:44" s="181" customFormat="1">
      <c r="D4008" s="197"/>
      <c r="G4008" s="199"/>
      <c r="K4008" s="197"/>
      <c r="N4008" s="199"/>
      <c r="P4008" s="207"/>
      <c r="S4008" s="207"/>
      <c r="U4008" s="236"/>
      <c r="Z4008" s="197"/>
      <c r="AB4008" s="197"/>
      <c r="AD4008" s="197"/>
      <c r="AF4008" s="197"/>
      <c r="AH4008" s="197"/>
      <c r="AI4008" s="199"/>
      <c r="AK4008" s="234"/>
      <c r="AO4008" s="177"/>
      <c r="AP4008" s="201"/>
      <c r="AR4008" s="233"/>
    </row>
    <row r="4009" spans="4:44" s="181" customFormat="1">
      <c r="D4009" s="197"/>
      <c r="G4009" s="199"/>
      <c r="K4009" s="197"/>
      <c r="N4009" s="199"/>
      <c r="P4009" s="207"/>
      <c r="S4009" s="207"/>
      <c r="U4009" s="236"/>
      <c r="Z4009" s="197"/>
      <c r="AB4009" s="197"/>
      <c r="AD4009" s="197"/>
      <c r="AF4009" s="197"/>
      <c r="AH4009" s="197"/>
      <c r="AI4009" s="199"/>
      <c r="AK4009" s="234"/>
      <c r="AO4009" s="177"/>
      <c r="AP4009" s="201"/>
      <c r="AR4009" s="233"/>
    </row>
    <row r="4010" spans="4:44" s="181" customFormat="1">
      <c r="D4010" s="197"/>
      <c r="G4010" s="199"/>
      <c r="K4010" s="197"/>
      <c r="N4010" s="199"/>
      <c r="P4010" s="207"/>
      <c r="S4010" s="207"/>
      <c r="U4010" s="236"/>
      <c r="Z4010" s="197"/>
      <c r="AB4010" s="197"/>
      <c r="AD4010" s="197"/>
      <c r="AF4010" s="197"/>
      <c r="AH4010" s="197"/>
      <c r="AI4010" s="199"/>
      <c r="AK4010" s="234"/>
      <c r="AO4010" s="177"/>
      <c r="AP4010" s="201"/>
      <c r="AR4010" s="233"/>
    </row>
    <row r="4011" spans="4:44" s="181" customFormat="1">
      <c r="D4011" s="197"/>
      <c r="G4011" s="199"/>
      <c r="K4011" s="197"/>
      <c r="N4011" s="199"/>
      <c r="P4011" s="207"/>
      <c r="S4011" s="207"/>
      <c r="U4011" s="236"/>
      <c r="Z4011" s="197"/>
      <c r="AB4011" s="197"/>
      <c r="AD4011" s="197"/>
      <c r="AF4011" s="197"/>
      <c r="AH4011" s="197"/>
      <c r="AI4011" s="199"/>
      <c r="AK4011" s="234"/>
      <c r="AO4011" s="177"/>
      <c r="AP4011" s="201"/>
      <c r="AR4011" s="233"/>
    </row>
    <row r="4012" spans="4:44" s="181" customFormat="1">
      <c r="D4012" s="197"/>
      <c r="G4012" s="199"/>
      <c r="K4012" s="197"/>
      <c r="N4012" s="199"/>
      <c r="P4012" s="207"/>
      <c r="S4012" s="207"/>
      <c r="U4012" s="236"/>
      <c r="Z4012" s="197"/>
      <c r="AB4012" s="197"/>
      <c r="AD4012" s="197"/>
      <c r="AF4012" s="197"/>
      <c r="AH4012" s="197"/>
      <c r="AI4012" s="199"/>
      <c r="AK4012" s="234"/>
      <c r="AO4012" s="177"/>
      <c r="AP4012" s="201"/>
      <c r="AR4012" s="233"/>
    </row>
    <row r="4013" spans="4:44" s="181" customFormat="1">
      <c r="D4013" s="197"/>
      <c r="G4013" s="199"/>
      <c r="K4013" s="197"/>
      <c r="N4013" s="199"/>
      <c r="P4013" s="207"/>
      <c r="S4013" s="207"/>
      <c r="U4013" s="236"/>
      <c r="Z4013" s="197"/>
      <c r="AB4013" s="197"/>
      <c r="AD4013" s="197"/>
      <c r="AF4013" s="197"/>
      <c r="AH4013" s="197"/>
      <c r="AI4013" s="199"/>
      <c r="AK4013" s="234"/>
      <c r="AO4013" s="177"/>
      <c r="AP4013" s="201"/>
      <c r="AR4013" s="233"/>
    </row>
    <row r="4014" spans="4:44" s="181" customFormat="1">
      <c r="D4014" s="197"/>
      <c r="G4014" s="199"/>
      <c r="K4014" s="197"/>
      <c r="N4014" s="199"/>
      <c r="P4014" s="207"/>
      <c r="S4014" s="207"/>
      <c r="U4014" s="236"/>
      <c r="Z4014" s="197"/>
      <c r="AB4014" s="197"/>
      <c r="AD4014" s="197"/>
      <c r="AF4014" s="197"/>
      <c r="AH4014" s="197"/>
      <c r="AI4014" s="199"/>
      <c r="AK4014" s="234"/>
      <c r="AO4014" s="177"/>
      <c r="AP4014" s="201"/>
      <c r="AR4014" s="233"/>
    </row>
    <row r="4015" spans="4:44" s="181" customFormat="1">
      <c r="D4015" s="197"/>
      <c r="G4015" s="199"/>
      <c r="K4015" s="197"/>
      <c r="N4015" s="199"/>
      <c r="P4015" s="207"/>
      <c r="S4015" s="207"/>
      <c r="U4015" s="236"/>
      <c r="Z4015" s="197"/>
      <c r="AB4015" s="197"/>
      <c r="AD4015" s="197"/>
      <c r="AF4015" s="197"/>
      <c r="AH4015" s="197"/>
      <c r="AI4015" s="199"/>
      <c r="AK4015" s="234"/>
      <c r="AO4015" s="177"/>
      <c r="AP4015" s="201"/>
      <c r="AR4015" s="233"/>
    </row>
    <row r="4016" spans="4:44" s="181" customFormat="1">
      <c r="D4016" s="197"/>
      <c r="G4016" s="199"/>
      <c r="K4016" s="197"/>
      <c r="N4016" s="199"/>
      <c r="P4016" s="207"/>
      <c r="S4016" s="207"/>
      <c r="U4016" s="236"/>
      <c r="Z4016" s="197"/>
      <c r="AB4016" s="197"/>
      <c r="AD4016" s="197"/>
      <c r="AF4016" s="197"/>
      <c r="AH4016" s="197"/>
      <c r="AI4016" s="199"/>
      <c r="AK4016" s="234"/>
      <c r="AO4016" s="177"/>
      <c r="AP4016" s="201"/>
      <c r="AR4016" s="233"/>
    </row>
    <row r="4017" spans="4:44" s="181" customFormat="1">
      <c r="D4017" s="197"/>
      <c r="G4017" s="199"/>
      <c r="K4017" s="197"/>
      <c r="N4017" s="199"/>
      <c r="P4017" s="207"/>
      <c r="S4017" s="207"/>
      <c r="U4017" s="236"/>
      <c r="Z4017" s="197"/>
      <c r="AB4017" s="197"/>
      <c r="AD4017" s="197"/>
      <c r="AF4017" s="197"/>
      <c r="AH4017" s="197"/>
      <c r="AI4017" s="199"/>
      <c r="AK4017" s="234"/>
      <c r="AO4017" s="177"/>
      <c r="AP4017" s="201"/>
      <c r="AR4017" s="233"/>
    </row>
    <row r="4018" spans="4:44" s="181" customFormat="1">
      <c r="D4018" s="197"/>
      <c r="G4018" s="199"/>
      <c r="K4018" s="197"/>
      <c r="N4018" s="199"/>
      <c r="P4018" s="207"/>
      <c r="S4018" s="207"/>
      <c r="U4018" s="236"/>
      <c r="Z4018" s="197"/>
      <c r="AB4018" s="197"/>
      <c r="AD4018" s="197"/>
      <c r="AF4018" s="197"/>
      <c r="AH4018" s="197"/>
      <c r="AI4018" s="199"/>
      <c r="AK4018" s="234"/>
      <c r="AO4018" s="177"/>
      <c r="AP4018" s="201"/>
      <c r="AR4018" s="233"/>
    </row>
    <row r="4019" spans="4:44" s="181" customFormat="1">
      <c r="D4019" s="197"/>
      <c r="G4019" s="199"/>
      <c r="K4019" s="197"/>
      <c r="N4019" s="199"/>
      <c r="P4019" s="207"/>
      <c r="S4019" s="207"/>
      <c r="U4019" s="236"/>
      <c r="Z4019" s="197"/>
      <c r="AB4019" s="197"/>
      <c r="AD4019" s="197"/>
      <c r="AF4019" s="197"/>
      <c r="AH4019" s="197"/>
      <c r="AI4019" s="199"/>
      <c r="AK4019" s="234"/>
      <c r="AO4019" s="177"/>
      <c r="AP4019" s="201"/>
      <c r="AR4019" s="233"/>
    </row>
    <row r="4020" spans="4:44" s="181" customFormat="1">
      <c r="D4020" s="197"/>
      <c r="G4020" s="199"/>
      <c r="K4020" s="197"/>
      <c r="N4020" s="199"/>
      <c r="P4020" s="207"/>
      <c r="S4020" s="207"/>
      <c r="U4020" s="236"/>
      <c r="Z4020" s="197"/>
      <c r="AB4020" s="197"/>
      <c r="AD4020" s="197"/>
      <c r="AF4020" s="197"/>
      <c r="AH4020" s="197"/>
      <c r="AI4020" s="199"/>
      <c r="AK4020" s="234"/>
      <c r="AO4020" s="177"/>
      <c r="AP4020" s="201"/>
      <c r="AR4020" s="233"/>
    </row>
    <row r="4021" spans="4:44" s="181" customFormat="1">
      <c r="D4021" s="197"/>
      <c r="G4021" s="199"/>
      <c r="K4021" s="197"/>
      <c r="N4021" s="199"/>
      <c r="P4021" s="207"/>
      <c r="S4021" s="207"/>
      <c r="U4021" s="236"/>
      <c r="Z4021" s="197"/>
      <c r="AB4021" s="197"/>
      <c r="AD4021" s="197"/>
      <c r="AF4021" s="197"/>
      <c r="AH4021" s="197"/>
      <c r="AI4021" s="199"/>
      <c r="AK4021" s="234"/>
      <c r="AO4021" s="177"/>
      <c r="AP4021" s="201"/>
      <c r="AR4021" s="233"/>
    </row>
    <row r="4022" spans="4:44" s="181" customFormat="1">
      <c r="D4022" s="197"/>
      <c r="G4022" s="199"/>
      <c r="K4022" s="197"/>
      <c r="N4022" s="199"/>
      <c r="P4022" s="207"/>
      <c r="S4022" s="207"/>
      <c r="U4022" s="236"/>
      <c r="Z4022" s="197"/>
      <c r="AB4022" s="197"/>
      <c r="AD4022" s="197"/>
      <c r="AF4022" s="197"/>
      <c r="AH4022" s="197"/>
      <c r="AI4022" s="199"/>
      <c r="AK4022" s="234"/>
      <c r="AO4022" s="177"/>
      <c r="AP4022" s="201"/>
      <c r="AR4022" s="233"/>
    </row>
    <row r="4023" spans="4:44" s="181" customFormat="1">
      <c r="D4023" s="197"/>
      <c r="G4023" s="199"/>
      <c r="K4023" s="197"/>
      <c r="N4023" s="199"/>
      <c r="P4023" s="207"/>
      <c r="S4023" s="207"/>
      <c r="U4023" s="236"/>
      <c r="Z4023" s="197"/>
      <c r="AB4023" s="197"/>
      <c r="AD4023" s="197"/>
      <c r="AF4023" s="197"/>
      <c r="AH4023" s="197"/>
      <c r="AI4023" s="199"/>
      <c r="AK4023" s="234"/>
      <c r="AO4023" s="177"/>
      <c r="AP4023" s="201"/>
      <c r="AR4023" s="233"/>
    </row>
    <row r="4024" spans="4:44" s="181" customFormat="1">
      <c r="D4024" s="197"/>
      <c r="G4024" s="199"/>
      <c r="K4024" s="197"/>
      <c r="N4024" s="199"/>
      <c r="P4024" s="207"/>
      <c r="S4024" s="207"/>
      <c r="U4024" s="236"/>
      <c r="Z4024" s="197"/>
      <c r="AB4024" s="197"/>
      <c r="AD4024" s="197"/>
      <c r="AF4024" s="197"/>
      <c r="AH4024" s="197"/>
      <c r="AI4024" s="199"/>
      <c r="AK4024" s="234"/>
      <c r="AO4024" s="177"/>
      <c r="AP4024" s="201"/>
      <c r="AR4024" s="233"/>
    </row>
    <row r="4025" spans="4:44" s="181" customFormat="1">
      <c r="D4025" s="197"/>
      <c r="G4025" s="199"/>
      <c r="K4025" s="197"/>
      <c r="N4025" s="199"/>
      <c r="P4025" s="207"/>
      <c r="S4025" s="207"/>
      <c r="U4025" s="236"/>
      <c r="Z4025" s="197"/>
      <c r="AB4025" s="197"/>
      <c r="AD4025" s="197"/>
      <c r="AF4025" s="197"/>
      <c r="AH4025" s="197"/>
      <c r="AI4025" s="199"/>
      <c r="AK4025" s="234"/>
      <c r="AO4025" s="177"/>
      <c r="AP4025" s="201"/>
      <c r="AR4025" s="233"/>
    </row>
    <row r="4026" spans="4:44" s="181" customFormat="1">
      <c r="D4026" s="197"/>
      <c r="G4026" s="199"/>
      <c r="K4026" s="197"/>
      <c r="N4026" s="199"/>
      <c r="P4026" s="207"/>
      <c r="S4026" s="207"/>
      <c r="U4026" s="236"/>
      <c r="Z4026" s="197"/>
      <c r="AB4026" s="197"/>
      <c r="AD4026" s="197"/>
      <c r="AF4026" s="197"/>
      <c r="AH4026" s="197"/>
      <c r="AI4026" s="199"/>
      <c r="AK4026" s="234"/>
      <c r="AO4026" s="177"/>
      <c r="AP4026" s="201"/>
      <c r="AR4026" s="233"/>
    </row>
    <row r="4027" spans="4:44" s="181" customFormat="1">
      <c r="D4027" s="197"/>
      <c r="G4027" s="199"/>
      <c r="K4027" s="197"/>
      <c r="N4027" s="199"/>
      <c r="P4027" s="207"/>
      <c r="S4027" s="207"/>
      <c r="U4027" s="236"/>
      <c r="Z4027" s="197"/>
      <c r="AB4027" s="197"/>
      <c r="AD4027" s="197"/>
      <c r="AF4027" s="197"/>
      <c r="AH4027" s="197"/>
      <c r="AI4027" s="199"/>
      <c r="AK4027" s="234"/>
      <c r="AO4027" s="177"/>
      <c r="AP4027" s="201"/>
      <c r="AR4027" s="233"/>
    </row>
    <row r="4028" spans="4:44" s="181" customFormat="1">
      <c r="D4028" s="197"/>
      <c r="G4028" s="199"/>
      <c r="K4028" s="197"/>
      <c r="N4028" s="199"/>
      <c r="P4028" s="207"/>
      <c r="S4028" s="207"/>
      <c r="U4028" s="236"/>
      <c r="Z4028" s="197"/>
      <c r="AB4028" s="197"/>
      <c r="AD4028" s="197"/>
      <c r="AF4028" s="197"/>
      <c r="AH4028" s="197"/>
      <c r="AI4028" s="199"/>
      <c r="AK4028" s="234"/>
      <c r="AO4028" s="177"/>
      <c r="AP4028" s="201"/>
      <c r="AR4028" s="233"/>
    </row>
    <row r="4029" spans="4:44" s="181" customFormat="1">
      <c r="D4029" s="197"/>
      <c r="G4029" s="199"/>
      <c r="K4029" s="197"/>
      <c r="N4029" s="199"/>
      <c r="P4029" s="207"/>
      <c r="S4029" s="207"/>
      <c r="U4029" s="236"/>
      <c r="Z4029" s="197"/>
      <c r="AB4029" s="197"/>
      <c r="AD4029" s="197"/>
      <c r="AF4029" s="197"/>
      <c r="AH4029" s="197"/>
      <c r="AI4029" s="199"/>
      <c r="AK4029" s="234"/>
      <c r="AO4029" s="177"/>
      <c r="AP4029" s="201"/>
      <c r="AR4029" s="233"/>
    </row>
    <row r="4030" spans="4:44" s="181" customFormat="1">
      <c r="D4030" s="197"/>
      <c r="G4030" s="199"/>
      <c r="K4030" s="197"/>
      <c r="N4030" s="199"/>
      <c r="P4030" s="207"/>
      <c r="S4030" s="207"/>
      <c r="U4030" s="236"/>
      <c r="Z4030" s="197"/>
      <c r="AB4030" s="197"/>
      <c r="AD4030" s="197"/>
      <c r="AF4030" s="197"/>
      <c r="AH4030" s="197"/>
      <c r="AI4030" s="199"/>
      <c r="AK4030" s="234"/>
      <c r="AO4030" s="177"/>
      <c r="AP4030" s="201"/>
      <c r="AR4030" s="233"/>
    </row>
    <row r="4031" spans="4:44" s="181" customFormat="1">
      <c r="D4031" s="197"/>
      <c r="G4031" s="199"/>
      <c r="K4031" s="197"/>
      <c r="N4031" s="199"/>
      <c r="P4031" s="207"/>
      <c r="S4031" s="207"/>
      <c r="U4031" s="236"/>
      <c r="Z4031" s="197"/>
      <c r="AB4031" s="197"/>
      <c r="AD4031" s="197"/>
      <c r="AF4031" s="197"/>
      <c r="AH4031" s="197"/>
      <c r="AI4031" s="199"/>
      <c r="AK4031" s="234"/>
      <c r="AO4031" s="177"/>
      <c r="AP4031" s="201"/>
      <c r="AR4031" s="233"/>
    </row>
    <row r="4032" spans="4:44" s="181" customFormat="1">
      <c r="D4032" s="197"/>
      <c r="G4032" s="199"/>
      <c r="K4032" s="197"/>
      <c r="N4032" s="199"/>
      <c r="P4032" s="207"/>
      <c r="S4032" s="207"/>
      <c r="U4032" s="236"/>
      <c r="Z4032" s="197"/>
      <c r="AB4032" s="197"/>
      <c r="AD4032" s="197"/>
      <c r="AF4032" s="197"/>
      <c r="AH4032" s="197"/>
      <c r="AI4032" s="199"/>
      <c r="AK4032" s="234"/>
      <c r="AO4032" s="177"/>
      <c r="AP4032" s="201"/>
      <c r="AR4032" s="233"/>
    </row>
    <row r="4033" spans="4:44" s="181" customFormat="1">
      <c r="D4033" s="197"/>
      <c r="G4033" s="199"/>
      <c r="K4033" s="197"/>
      <c r="N4033" s="199"/>
      <c r="P4033" s="207"/>
      <c r="S4033" s="207"/>
      <c r="U4033" s="236"/>
      <c r="Z4033" s="197"/>
      <c r="AB4033" s="197"/>
      <c r="AD4033" s="197"/>
      <c r="AF4033" s="197"/>
      <c r="AH4033" s="197"/>
      <c r="AI4033" s="199"/>
      <c r="AK4033" s="234"/>
      <c r="AO4033" s="177"/>
      <c r="AP4033" s="201"/>
      <c r="AR4033" s="233"/>
    </row>
    <row r="4034" spans="4:44" s="181" customFormat="1">
      <c r="D4034" s="197"/>
      <c r="G4034" s="199"/>
      <c r="K4034" s="197"/>
      <c r="N4034" s="199"/>
      <c r="P4034" s="207"/>
      <c r="S4034" s="207"/>
      <c r="U4034" s="236"/>
      <c r="Z4034" s="197"/>
      <c r="AB4034" s="197"/>
      <c r="AD4034" s="197"/>
      <c r="AF4034" s="197"/>
      <c r="AH4034" s="197"/>
      <c r="AI4034" s="199"/>
      <c r="AK4034" s="234"/>
      <c r="AO4034" s="177"/>
      <c r="AP4034" s="201"/>
      <c r="AR4034" s="233"/>
    </row>
    <row r="4035" spans="4:44" s="181" customFormat="1">
      <c r="D4035" s="197"/>
      <c r="G4035" s="199"/>
      <c r="K4035" s="197"/>
      <c r="N4035" s="199"/>
      <c r="P4035" s="207"/>
      <c r="S4035" s="207"/>
      <c r="U4035" s="236"/>
      <c r="Z4035" s="197"/>
      <c r="AB4035" s="197"/>
      <c r="AD4035" s="197"/>
      <c r="AF4035" s="197"/>
      <c r="AH4035" s="197"/>
      <c r="AI4035" s="199"/>
      <c r="AK4035" s="234"/>
      <c r="AO4035" s="177"/>
      <c r="AP4035" s="201"/>
      <c r="AR4035" s="233"/>
    </row>
    <row r="4036" spans="4:44" s="181" customFormat="1">
      <c r="D4036" s="197"/>
      <c r="G4036" s="199"/>
      <c r="K4036" s="197"/>
      <c r="N4036" s="199"/>
      <c r="P4036" s="207"/>
      <c r="S4036" s="207"/>
      <c r="U4036" s="236"/>
      <c r="Z4036" s="197"/>
      <c r="AB4036" s="197"/>
      <c r="AD4036" s="197"/>
      <c r="AF4036" s="197"/>
      <c r="AH4036" s="197"/>
      <c r="AI4036" s="199"/>
      <c r="AK4036" s="234"/>
      <c r="AO4036" s="177"/>
      <c r="AP4036" s="201"/>
      <c r="AR4036" s="233"/>
    </row>
    <row r="4037" spans="4:44" s="181" customFormat="1">
      <c r="D4037" s="197"/>
      <c r="G4037" s="199"/>
      <c r="K4037" s="197"/>
      <c r="N4037" s="199"/>
      <c r="P4037" s="207"/>
      <c r="S4037" s="207"/>
      <c r="U4037" s="236"/>
      <c r="Z4037" s="197"/>
      <c r="AB4037" s="197"/>
      <c r="AD4037" s="197"/>
      <c r="AF4037" s="197"/>
      <c r="AH4037" s="197"/>
      <c r="AI4037" s="199"/>
      <c r="AK4037" s="234"/>
      <c r="AO4037" s="177"/>
      <c r="AP4037" s="201"/>
      <c r="AR4037" s="233"/>
    </row>
    <row r="4038" spans="4:44" s="181" customFormat="1">
      <c r="D4038" s="197"/>
      <c r="G4038" s="199"/>
      <c r="K4038" s="197"/>
      <c r="N4038" s="199"/>
      <c r="P4038" s="207"/>
      <c r="S4038" s="207"/>
      <c r="U4038" s="236"/>
      <c r="Z4038" s="197"/>
      <c r="AB4038" s="197"/>
      <c r="AD4038" s="197"/>
      <c r="AF4038" s="197"/>
      <c r="AH4038" s="197"/>
      <c r="AI4038" s="199"/>
      <c r="AK4038" s="234"/>
      <c r="AO4038" s="177"/>
      <c r="AP4038" s="201"/>
      <c r="AR4038" s="233"/>
    </row>
    <row r="4039" spans="4:44" s="181" customFormat="1">
      <c r="D4039" s="197"/>
      <c r="G4039" s="199"/>
      <c r="K4039" s="197"/>
      <c r="N4039" s="199"/>
      <c r="P4039" s="207"/>
      <c r="S4039" s="207"/>
      <c r="U4039" s="236"/>
      <c r="Z4039" s="197"/>
      <c r="AB4039" s="197"/>
      <c r="AD4039" s="197"/>
      <c r="AF4039" s="197"/>
      <c r="AH4039" s="197"/>
      <c r="AI4039" s="199"/>
      <c r="AK4039" s="234"/>
      <c r="AO4039" s="177"/>
      <c r="AP4039" s="201"/>
      <c r="AR4039" s="233"/>
    </row>
    <row r="4040" spans="4:44" s="181" customFormat="1">
      <c r="D4040" s="197"/>
      <c r="G4040" s="199"/>
      <c r="K4040" s="197"/>
      <c r="N4040" s="199"/>
      <c r="P4040" s="207"/>
      <c r="S4040" s="207"/>
      <c r="U4040" s="236"/>
      <c r="Z4040" s="197"/>
      <c r="AB4040" s="197"/>
      <c r="AD4040" s="197"/>
      <c r="AF4040" s="197"/>
      <c r="AH4040" s="197"/>
      <c r="AI4040" s="199"/>
      <c r="AK4040" s="234"/>
      <c r="AO4040" s="177"/>
      <c r="AP4040" s="201"/>
      <c r="AR4040" s="233"/>
    </row>
    <row r="4041" spans="4:44" s="181" customFormat="1">
      <c r="D4041" s="197"/>
      <c r="G4041" s="199"/>
      <c r="K4041" s="197"/>
      <c r="N4041" s="199"/>
      <c r="P4041" s="207"/>
      <c r="S4041" s="207"/>
      <c r="U4041" s="236"/>
      <c r="Z4041" s="197"/>
      <c r="AB4041" s="197"/>
      <c r="AD4041" s="197"/>
      <c r="AF4041" s="197"/>
      <c r="AH4041" s="197"/>
      <c r="AI4041" s="199"/>
      <c r="AK4041" s="234"/>
      <c r="AO4041" s="177"/>
      <c r="AP4041" s="201"/>
      <c r="AR4041" s="233"/>
    </row>
    <row r="4042" spans="4:44" s="181" customFormat="1">
      <c r="D4042" s="197"/>
      <c r="G4042" s="199"/>
      <c r="K4042" s="197"/>
      <c r="N4042" s="199"/>
      <c r="P4042" s="207"/>
      <c r="S4042" s="207"/>
      <c r="U4042" s="236"/>
      <c r="Z4042" s="197"/>
      <c r="AB4042" s="197"/>
      <c r="AD4042" s="197"/>
      <c r="AF4042" s="197"/>
      <c r="AH4042" s="197"/>
      <c r="AI4042" s="199"/>
      <c r="AK4042" s="234"/>
      <c r="AO4042" s="177"/>
      <c r="AP4042" s="201"/>
      <c r="AR4042" s="233"/>
    </row>
    <row r="4043" spans="4:44" s="181" customFormat="1">
      <c r="D4043" s="197"/>
      <c r="G4043" s="199"/>
      <c r="K4043" s="197"/>
      <c r="N4043" s="199"/>
      <c r="P4043" s="207"/>
      <c r="S4043" s="207"/>
      <c r="U4043" s="236"/>
      <c r="Z4043" s="197"/>
      <c r="AB4043" s="197"/>
      <c r="AD4043" s="197"/>
      <c r="AF4043" s="197"/>
      <c r="AH4043" s="197"/>
      <c r="AI4043" s="199"/>
      <c r="AK4043" s="234"/>
      <c r="AO4043" s="177"/>
      <c r="AP4043" s="201"/>
      <c r="AR4043" s="233"/>
    </row>
    <row r="4044" spans="4:44" s="181" customFormat="1">
      <c r="D4044" s="197"/>
      <c r="G4044" s="199"/>
      <c r="K4044" s="197"/>
      <c r="N4044" s="199"/>
      <c r="P4044" s="207"/>
      <c r="S4044" s="207"/>
      <c r="U4044" s="236"/>
      <c r="Z4044" s="197"/>
      <c r="AB4044" s="197"/>
      <c r="AD4044" s="197"/>
      <c r="AF4044" s="197"/>
      <c r="AH4044" s="197"/>
      <c r="AI4044" s="199"/>
      <c r="AK4044" s="234"/>
      <c r="AO4044" s="177"/>
      <c r="AP4044" s="201"/>
      <c r="AR4044" s="233"/>
    </row>
    <row r="4045" spans="4:44" s="181" customFormat="1">
      <c r="D4045" s="197"/>
      <c r="G4045" s="199"/>
      <c r="K4045" s="197"/>
      <c r="N4045" s="199"/>
      <c r="P4045" s="207"/>
      <c r="S4045" s="207"/>
      <c r="U4045" s="236"/>
      <c r="Z4045" s="197"/>
      <c r="AB4045" s="197"/>
      <c r="AD4045" s="197"/>
      <c r="AF4045" s="197"/>
      <c r="AH4045" s="197"/>
      <c r="AI4045" s="199"/>
      <c r="AK4045" s="234"/>
      <c r="AO4045" s="177"/>
      <c r="AP4045" s="201"/>
      <c r="AR4045" s="233"/>
    </row>
    <row r="4046" spans="4:44" s="181" customFormat="1">
      <c r="D4046" s="197"/>
      <c r="G4046" s="199"/>
      <c r="K4046" s="197"/>
      <c r="N4046" s="199"/>
      <c r="P4046" s="207"/>
      <c r="S4046" s="207"/>
      <c r="U4046" s="236"/>
      <c r="Z4046" s="197"/>
      <c r="AB4046" s="197"/>
      <c r="AD4046" s="197"/>
      <c r="AF4046" s="197"/>
      <c r="AH4046" s="197"/>
      <c r="AI4046" s="199"/>
      <c r="AK4046" s="234"/>
      <c r="AO4046" s="177"/>
      <c r="AP4046" s="201"/>
      <c r="AR4046" s="233"/>
    </row>
    <row r="4047" spans="4:44" s="181" customFormat="1">
      <c r="D4047" s="197"/>
      <c r="G4047" s="199"/>
      <c r="K4047" s="197"/>
      <c r="N4047" s="199"/>
      <c r="P4047" s="207"/>
      <c r="S4047" s="207"/>
      <c r="U4047" s="236"/>
      <c r="Z4047" s="197"/>
      <c r="AB4047" s="197"/>
      <c r="AD4047" s="197"/>
      <c r="AF4047" s="197"/>
      <c r="AH4047" s="197"/>
      <c r="AI4047" s="199"/>
      <c r="AK4047" s="234"/>
      <c r="AO4047" s="177"/>
      <c r="AP4047" s="201"/>
      <c r="AR4047" s="233"/>
    </row>
    <row r="4048" spans="4:44" s="181" customFormat="1">
      <c r="D4048" s="197"/>
      <c r="G4048" s="199"/>
      <c r="K4048" s="197"/>
      <c r="N4048" s="199"/>
      <c r="P4048" s="207"/>
      <c r="S4048" s="207"/>
      <c r="U4048" s="236"/>
      <c r="Z4048" s="197"/>
      <c r="AB4048" s="197"/>
      <c r="AD4048" s="197"/>
      <c r="AF4048" s="197"/>
      <c r="AH4048" s="197"/>
      <c r="AI4048" s="199"/>
      <c r="AK4048" s="234"/>
      <c r="AO4048" s="177"/>
      <c r="AP4048" s="201"/>
      <c r="AR4048" s="233"/>
    </row>
    <row r="4049" spans="4:44" s="181" customFormat="1">
      <c r="D4049" s="197"/>
      <c r="G4049" s="199"/>
      <c r="K4049" s="197"/>
      <c r="N4049" s="199"/>
      <c r="P4049" s="207"/>
      <c r="S4049" s="207"/>
      <c r="U4049" s="236"/>
      <c r="Z4049" s="197"/>
      <c r="AB4049" s="197"/>
      <c r="AD4049" s="197"/>
      <c r="AF4049" s="197"/>
      <c r="AH4049" s="197"/>
      <c r="AI4049" s="199"/>
      <c r="AK4049" s="234"/>
      <c r="AO4049" s="177"/>
      <c r="AP4049" s="201"/>
      <c r="AR4049" s="233"/>
    </row>
    <row r="4050" spans="4:44" s="181" customFormat="1">
      <c r="D4050" s="197"/>
      <c r="G4050" s="199"/>
      <c r="K4050" s="197"/>
      <c r="N4050" s="199"/>
      <c r="P4050" s="207"/>
      <c r="S4050" s="207"/>
      <c r="U4050" s="236"/>
      <c r="Z4050" s="197"/>
      <c r="AB4050" s="197"/>
      <c r="AD4050" s="197"/>
      <c r="AF4050" s="197"/>
      <c r="AH4050" s="197"/>
      <c r="AI4050" s="199"/>
      <c r="AK4050" s="234"/>
      <c r="AO4050" s="177"/>
      <c r="AP4050" s="201"/>
      <c r="AR4050" s="233"/>
    </row>
    <row r="4051" spans="4:44" s="181" customFormat="1">
      <c r="D4051" s="197"/>
      <c r="G4051" s="199"/>
      <c r="K4051" s="197"/>
      <c r="N4051" s="199"/>
      <c r="P4051" s="207"/>
      <c r="S4051" s="207"/>
      <c r="U4051" s="236"/>
      <c r="Z4051" s="197"/>
      <c r="AB4051" s="197"/>
      <c r="AD4051" s="197"/>
      <c r="AF4051" s="197"/>
      <c r="AH4051" s="197"/>
      <c r="AI4051" s="199"/>
      <c r="AK4051" s="234"/>
      <c r="AO4051" s="177"/>
      <c r="AP4051" s="201"/>
      <c r="AR4051" s="233"/>
    </row>
    <row r="4052" spans="4:44" s="181" customFormat="1">
      <c r="D4052" s="197"/>
      <c r="G4052" s="199"/>
      <c r="K4052" s="197"/>
      <c r="N4052" s="199"/>
      <c r="P4052" s="207"/>
      <c r="S4052" s="207"/>
      <c r="U4052" s="236"/>
      <c r="Z4052" s="197"/>
      <c r="AB4052" s="197"/>
      <c r="AD4052" s="197"/>
      <c r="AF4052" s="197"/>
      <c r="AH4052" s="197"/>
      <c r="AI4052" s="199"/>
      <c r="AK4052" s="234"/>
      <c r="AO4052" s="177"/>
      <c r="AP4052" s="201"/>
      <c r="AR4052" s="233"/>
    </row>
    <row r="4053" spans="4:44" s="181" customFormat="1">
      <c r="D4053" s="197"/>
      <c r="G4053" s="199"/>
      <c r="K4053" s="197"/>
      <c r="N4053" s="199"/>
      <c r="P4053" s="207"/>
      <c r="S4053" s="207"/>
      <c r="U4053" s="236"/>
      <c r="Z4053" s="197"/>
      <c r="AB4053" s="197"/>
      <c r="AD4053" s="197"/>
      <c r="AF4053" s="197"/>
      <c r="AH4053" s="197"/>
      <c r="AI4053" s="199"/>
      <c r="AK4053" s="234"/>
      <c r="AO4053" s="177"/>
      <c r="AP4053" s="201"/>
      <c r="AR4053" s="233"/>
    </row>
    <row r="4054" spans="4:44" s="181" customFormat="1">
      <c r="D4054" s="197"/>
      <c r="G4054" s="199"/>
      <c r="K4054" s="197"/>
      <c r="N4054" s="199"/>
      <c r="P4054" s="207"/>
      <c r="S4054" s="207"/>
      <c r="U4054" s="236"/>
      <c r="Z4054" s="197"/>
      <c r="AB4054" s="197"/>
      <c r="AD4054" s="197"/>
      <c r="AF4054" s="197"/>
      <c r="AH4054" s="197"/>
      <c r="AI4054" s="199"/>
      <c r="AK4054" s="234"/>
      <c r="AO4054" s="177"/>
      <c r="AP4054" s="201"/>
      <c r="AR4054" s="233"/>
    </row>
    <row r="4055" spans="4:44" s="181" customFormat="1">
      <c r="D4055" s="197"/>
      <c r="G4055" s="199"/>
      <c r="K4055" s="197"/>
      <c r="N4055" s="199"/>
      <c r="P4055" s="207"/>
      <c r="S4055" s="207"/>
      <c r="U4055" s="236"/>
      <c r="Z4055" s="197"/>
      <c r="AB4055" s="197"/>
      <c r="AD4055" s="197"/>
      <c r="AF4055" s="197"/>
      <c r="AH4055" s="197"/>
      <c r="AI4055" s="199"/>
      <c r="AK4055" s="234"/>
      <c r="AO4055" s="177"/>
      <c r="AP4055" s="201"/>
      <c r="AR4055" s="233"/>
    </row>
    <row r="4056" spans="4:44" s="181" customFormat="1">
      <c r="D4056" s="197"/>
      <c r="G4056" s="199"/>
      <c r="K4056" s="197"/>
      <c r="N4056" s="199"/>
      <c r="P4056" s="207"/>
      <c r="S4056" s="207"/>
      <c r="U4056" s="236"/>
      <c r="Z4056" s="197"/>
      <c r="AB4056" s="197"/>
      <c r="AD4056" s="197"/>
      <c r="AF4056" s="197"/>
      <c r="AH4056" s="197"/>
      <c r="AI4056" s="199"/>
      <c r="AK4056" s="234"/>
      <c r="AO4056" s="177"/>
      <c r="AP4056" s="201"/>
      <c r="AR4056" s="233"/>
    </row>
    <row r="4057" spans="4:44" s="181" customFormat="1">
      <c r="D4057" s="197"/>
      <c r="G4057" s="199"/>
      <c r="K4057" s="197"/>
      <c r="N4057" s="199"/>
      <c r="P4057" s="207"/>
      <c r="S4057" s="207"/>
      <c r="U4057" s="236"/>
      <c r="Z4057" s="197"/>
      <c r="AB4057" s="197"/>
      <c r="AD4057" s="197"/>
      <c r="AF4057" s="197"/>
      <c r="AH4057" s="197"/>
      <c r="AI4057" s="199"/>
      <c r="AK4057" s="234"/>
      <c r="AO4057" s="177"/>
      <c r="AP4057" s="201"/>
      <c r="AR4057" s="233"/>
    </row>
    <row r="4058" spans="4:44" s="181" customFormat="1">
      <c r="D4058" s="197"/>
      <c r="G4058" s="199"/>
      <c r="K4058" s="197"/>
      <c r="N4058" s="199"/>
      <c r="P4058" s="207"/>
      <c r="S4058" s="207"/>
      <c r="U4058" s="236"/>
      <c r="Z4058" s="197"/>
      <c r="AB4058" s="197"/>
      <c r="AD4058" s="197"/>
      <c r="AF4058" s="197"/>
      <c r="AH4058" s="197"/>
      <c r="AI4058" s="199"/>
      <c r="AK4058" s="234"/>
      <c r="AO4058" s="177"/>
      <c r="AP4058" s="201"/>
      <c r="AR4058" s="233"/>
    </row>
    <row r="4059" spans="4:44" s="181" customFormat="1">
      <c r="D4059" s="197"/>
      <c r="G4059" s="199"/>
      <c r="K4059" s="197"/>
      <c r="N4059" s="199"/>
      <c r="P4059" s="207"/>
      <c r="S4059" s="207"/>
      <c r="U4059" s="236"/>
      <c r="Z4059" s="197"/>
      <c r="AB4059" s="197"/>
      <c r="AD4059" s="197"/>
      <c r="AF4059" s="197"/>
      <c r="AH4059" s="197"/>
      <c r="AI4059" s="199"/>
      <c r="AK4059" s="234"/>
      <c r="AO4059" s="177"/>
      <c r="AP4059" s="201"/>
      <c r="AR4059" s="233"/>
    </row>
    <row r="4060" spans="4:44" s="181" customFormat="1">
      <c r="D4060" s="197"/>
      <c r="G4060" s="199"/>
      <c r="K4060" s="197"/>
      <c r="N4060" s="199"/>
      <c r="P4060" s="207"/>
      <c r="S4060" s="207"/>
      <c r="U4060" s="236"/>
      <c r="Z4060" s="197"/>
      <c r="AB4060" s="197"/>
      <c r="AD4060" s="197"/>
      <c r="AF4060" s="197"/>
      <c r="AH4060" s="197"/>
      <c r="AI4060" s="199"/>
      <c r="AK4060" s="234"/>
      <c r="AO4060" s="177"/>
      <c r="AP4060" s="201"/>
      <c r="AR4060" s="233"/>
    </row>
    <row r="4061" spans="4:44" s="181" customFormat="1">
      <c r="D4061" s="197"/>
      <c r="G4061" s="199"/>
      <c r="K4061" s="197"/>
      <c r="N4061" s="199"/>
      <c r="P4061" s="207"/>
      <c r="S4061" s="207"/>
      <c r="U4061" s="236"/>
      <c r="Z4061" s="197"/>
      <c r="AB4061" s="197"/>
      <c r="AD4061" s="197"/>
      <c r="AF4061" s="197"/>
      <c r="AH4061" s="197"/>
      <c r="AI4061" s="199"/>
      <c r="AK4061" s="234"/>
      <c r="AO4061" s="177"/>
      <c r="AP4061" s="201"/>
      <c r="AR4061" s="233"/>
    </row>
    <row r="4062" spans="4:44" s="181" customFormat="1">
      <c r="D4062" s="197"/>
      <c r="G4062" s="199"/>
      <c r="K4062" s="197"/>
      <c r="N4062" s="199"/>
      <c r="P4062" s="207"/>
      <c r="S4062" s="207"/>
      <c r="U4062" s="236"/>
      <c r="Z4062" s="197"/>
      <c r="AB4062" s="197"/>
      <c r="AD4062" s="197"/>
      <c r="AF4062" s="197"/>
      <c r="AH4062" s="197"/>
      <c r="AI4062" s="199"/>
      <c r="AK4062" s="234"/>
      <c r="AO4062" s="177"/>
      <c r="AP4062" s="201"/>
      <c r="AR4062" s="233"/>
    </row>
    <row r="4063" spans="4:44" s="181" customFormat="1">
      <c r="D4063" s="197"/>
      <c r="G4063" s="199"/>
      <c r="K4063" s="197"/>
      <c r="N4063" s="199"/>
      <c r="P4063" s="207"/>
      <c r="S4063" s="207"/>
      <c r="U4063" s="236"/>
      <c r="Z4063" s="197"/>
      <c r="AB4063" s="197"/>
      <c r="AD4063" s="197"/>
      <c r="AF4063" s="197"/>
      <c r="AH4063" s="197"/>
      <c r="AI4063" s="199"/>
      <c r="AK4063" s="234"/>
      <c r="AO4063" s="177"/>
      <c r="AP4063" s="201"/>
      <c r="AR4063" s="233"/>
    </row>
    <row r="4064" spans="4:44" s="181" customFormat="1">
      <c r="D4064" s="197"/>
      <c r="G4064" s="199"/>
      <c r="K4064" s="197"/>
      <c r="N4064" s="199"/>
      <c r="P4064" s="207"/>
      <c r="S4064" s="207"/>
      <c r="U4064" s="236"/>
      <c r="Z4064" s="197"/>
      <c r="AB4064" s="197"/>
      <c r="AD4064" s="197"/>
      <c r="AF4064" s="197"/>
      <c r="AH4064" s="197"/>
      <c r="AI4064" s="199"/>
      <c r="AK4064" s="234"/>
      <c r="AO4064" s="177"/>
      <c r="AP4064" s="201"/>
      <c r="AR4064" s="233"/>
    </row>
    <row r="4065" spans="4:44" s="181" customFormat="1">
      <c r="D4065" s="197"/>
      <c r="G4065" s="199"/>
      <c r="K4065" s="197"/>
      <c r="N4065" s="199"/>
      <c r="P4065" s="207"/>
      <c r="S4065" s="207"/>
      <c r="U4065" s="236"/>
      <c r="Z4065" s="197"/>
      <c r="AB4065" s="197"/>
      <c r="AD4065" s="197"/>
      <c r="AF4065" s="197"/>
      <c r="AH4065" s="197"/>
      <c r="AI4065" s="199"/>
      <c r="AK4065" s="234"/>
      <c r="AO4065" s="177"/>
      <c r="AP4065" s="201"/>
      <c r="AR4065" s="233"/>
    </row>
    <row r="4066" spans="4:44" s="181" customFormat="1">
      <c r="D4066" s="197"/>
      <c r="G4066" s="199"/>
      <c r="K4066" s="197"/>
      <c r="N4066" s="199"/>
      <c r="P4066" s="207"/>
      <c r="S4066" s="207"/>
      <c r="U4066" s="236"/>
      <c r="Z4066" s="197"/>
      <c r="AB4066" s="197"/>
      <c r="AD4066" s="197"/>
      <c r="AF4066" s="197"/>
      <c r="AH4066" s="197"/>
      <c r="AI4066" s="199"/>
      <c r="AK4066" s="234"/>
      <c r="AO4066" s="177"/>
      <c r="AP4066" s="201"/>
      <c r="AR4066" s="233"/>
    </row>
    <row r="4067" spans="4:44" s="181" customFormat="1">
      <c r="D4067" s="197"/>
      <c r="G4067" s="199"/>
      <c r="K4067" s="197"/>
      <c r="N4067" s="199"/>
      <c r="P4067" s="207"/>
      <c r="S4067" s="207"/>
      <c r="U4067" s="236"/>
      <c r="Z4067" s="197"/>
      <c r="AB4067" s="197"/>
      <c r="AD4067" s="197"/>
      <c r="AF4067" s="197"/>
      <c r="AH4067" s="197"/>
      <c r="AI4067" s="199"/>
      <c r="AK4067" s="234"/>
      <c r="AO4067" s="177"/>
      <c r="AP4067" s="201"/>
      <c r="AR4067" s="233"/>
    </row>
    <row r="4068" spans="4:44" s="181" customFormat="1">
      <c r="D4068" s="197"/>
      <c r="G4068" s="199"/>
      <c r="K4068" s="197"/>
      <c r="N4068" s="199"/>
      <c r="P4068" s="207"/>
      <c r="S4068" s="207"/>
      <c r="U4068" s="236"/>
      <c r="Z4068" s="197"/>
      <c r="AB4068" s="197"/>
      <c r="AD4068" s="197"/>
      <c r="AF4068" s="197"/>
      <c r="AH4068" s="197"/>
      <c r="AI4068" s="199"/>
      <c r="AK4068" s="234"/>
      <c r="AO4068" s="177"/>
      <c r="AP4068" s="201"/>
      <c r="AR4068" s="233"/>
    </row>
    <row r="4069" spans="4:44" s="181" customFormat="1">
      <c r="D4069" s="197"/>
      <c r="G4069" s="199"/>
      <c r="K4069" s="197"/>
      <c r="N4069" s="199"/>
      <c r="P4069" s="207"/>
      <c r="S4069" s="207"/>
      <c r="U4069" s="236"/>
      <c r="Z4069" s="197"/>
      <c r="AB4069" s="197"/>
      <c r="AD4069" s="197"/>
      <c r="AF4069" s="197"/>
      <c r="AH4069" s="197"/>
      <c r="AI4069" s="199"/>
      <c r="AK4069" s="234"/>
      <c r="AO4069" s="177"/>
      <c r="AP4069" s="201"/>
      <c r="AR4069" s="233"/>
    </row>
    <row r="4070" spans="4:44" s="181" customFormat="1">
      <c r="D4070" s="197"/>
      <c r="G4070" s="199"/>
      <c r="K4070" s="197"/>
      <c r="N4070" s="199"/>
      <c r="P4070" s="207"/>
      <c r="S4070" s="207"/>
      <c r="U4070" s="236"/>
      <c r="Z4070" s="197"/>
      <c r="AB4070" s="197"/>
      <c r="AD4070" s="197"/>
      <c r="AF4070" s="197"/>
      <c r="AH4070" s="197"/>
      <c r="AI4070" s="199"/>
      <c r="AK4070" s="234"/>
      <c r="AO4070" s="177"/>
      <c r="AP4070" s="201"/>
      <c r="AR4070" s="233"/>
    </row>
    <row r="4071" spans="4:44" s="181" customFormat="1">
      <c r="D4071" s="197"/>
      <c r="G4071" s="199"/>
      <c r="K4071" s="197"/>
      <c r="N4071" s="199"/>
      <c r="P4071" s="207"/>
      <c r="S4071" s="207"/>
      <c r="U4071" s="236"/>
      <c r="Z4071" s="197"/>
      <c r="AB4071" s="197"/>
      <c r="AD4071" s="197"/>
      <c r="AF4071" s="197"/>
      <c r="AH4071" s="197"/>
      <c r="AI4071" s="199"/>
      <c r="AK4071" s="234"/>
      <c r="AO4071" s="177"/>
      <c r="AP4071" s="201"/>
      <c r="AR4071" s="233"/>
    </row>
    <row r="4072" spans="4:44" s="181" customFormat="1">
      <c r="D4072" s="197"/>
      <c r="G4072" s="199"/>
      <c r="K4072" s="197"/>
      <c r="N4072" s="199"/>
      <c r="P4072" s="207"/>
      <c r="S4072" s="207"/>
      <c r="U4072" s="236"/>
      <c r="Z4072" s="197"/>
      <c r="AB4072" s="197"/>
      <c r="AD4072" s="197"/>
      <c r="AF4072" s="197"/>
      <c r="AH4072" s="197"/>
      <c r="AI4072" s="199"/>
      <c r="AK4072" s="234"/>
      <c r="AO4072" s="177"/>
      <c r="AP4072" s="201"/>
      <c r="AR4072" s="233"/>
    </row>
    <row r="4073" spans="4:44" s="181" customFormat="1">
      <c r="D4073" s="197"/>
      <c r="G4073" s="199"/>
      <c r="K4073" s="197"/>
      <c r="N4073" s="199"/>
      <c r="P4073" s="207"/>
      <c r="S4073" s="207"/>
      <c r="U4073" s="236"/>
      <c r="Z4073" s="197"/>
      <c r="AB4073" s="197"/>
      <c r="AD4073" s="197"/>
      <c r="AF4073" s="197"/>
      <c r="AH4073" s="197"/>
      <c r="AI4073" s="199"/>
      <c r="AK4073" s="234"/>
      <c r="AO4073" s="177"/>
      <c r="AP4073" s="201"/>
      <c r="AR4073" s="233"/>
    </row>
    <row r="4074" spans="4:44" s="181" customFormat="1">
      <c r="D4074" s="197"/>
      <c r="G4074" s="199"/>
      <c r="K4074" s="197"/>
      <c r="N4074" s="199"/>
      <c r="P4074" s="207"/>
      <c r="S4074" s="207"/>
      <c r="U4074" s="236"/>
      <c r="Z4074" s="197"/>
      <c r="AB4074" s="197"/>
      <c r="AD4074" s="197"/>
      <c r="AF4074" s="197"/>
      <c r="AH4074" s="197"/>
      <c r="AI4074" s="199"/>
      <c r="AK4074" s="234"/>
      <c r="AO4074" s="177"/>
      <c r="AP4074" s="201"/>
      <c r="AR4074" s="233"/>
    </row>
    <row r="4075" spans="4:44" s="181" customFormat="1">
      <c r="D4075" s="197"/>
      <c r="G4075" s="199"/>
      <c r="K4075" s="197"/>
      <c r="N4075" s="199"/>
      <c r="P4075" s="207"/>
      <c r="S4075" s="207"/>
      <c r="U4075" s="236"/>
      <c r="Z4075" s="197"/>
      <c r="AB4075" s="197"/>
      <c r="AD4075" s="197"/>
      <c r="AF4075" s="197"/>
      <c r="AH4075" s="197"/>
      <c r="AI4075" s="199"/>
      <c r="AK4075" s="234"/>
      <c r="AO4075" s="177"/>
      <c r="AP4075" s="201"/>
      <c r="AR4075" s="233"/>
    </row>
    <row r="4076" spans="4:44" s="181" customFormat="1">
      <c r="D4076" s="197"/>
      <c r="G4076" s="199"/>
      <c r="K4076" s="197"/>
      <c r="N4076" s="199"/>
      <c r="P4076" s="207"/>
      <c r="S4076" s="207"/>
      <c r="U4076" s="236"/>
      <c r="Z4076" s="197"/>
      <c r="AB4076" s="197"/>
      <c r="AD4076" s="197"/>
      <c r="AF4076" s="197"/>
      <c r="AH4076" s="197"/>
      <c r="AI4076" s="199"/>
      <c r="AK4076" s="234"/>
      <c r="AO4076" s="177"/>
      <c r="AP4076" s="201"/>
      <c r="AR4076" s="233"/>
    </row>
    <row r="4077" spans="4:44" s="181" customFormat="1">
      <c r="D4077" s="197"/>
      <c r="G4077" s="199"/>
      <c r="K4077" s="197"/>
      <c r="N4077" s="199"/>
      <c r="P4077" s="207"/>
      <c r="S4077" s="207"/>
      <c r="U4077" s="236"/>
      <c r="Z4077" s="197"/>
      <c r="AB4077" s="197"/>
      <c r="AD4077" s="197"/>
      <c r="AF4077" s="197"/>
      <c r="AH4077" s="197"/>
      <c r="AI4077" s="199"/>
      <c r="AK4077" s="234"/>
      <c r="AO4077" s="177"/>
      <c r="AP4077" s="201"/>
      <c r="AR4077" s="233"/>
    </row>
    <row r="4078" spans="4:44" s="181" customFormat="1">
      <c r="D4078" s="197"/>
      <c r="G4078" s="199"/>
      <c r="K4078" s="197"/>
      <c r="N4078" s="199"/>
      <c r="P4078" s="207"/>
      <c r="S4078" s="207"/>
      <c r="U4078" s="236"/>
      <c r="Z4078" s="197"/>
      <c r="AB4078" s="197"/>
      <c r="AD4078" s="197"/>
      <c r="AF4078" s="197"/>
      <c r="AH4078" s="197"/>
      <c r="AI4078" s="199"/>
      <c r="AK4078" s="234"/>
      <c r="AO4078" s="177"/>
      <c r="AP4078" s="201"/>
      <c r="AR4078" s="233"/>
    </row>
    <row r="4079" spans="4:44" s="181" customFormat="1">
      <c r="D4079" s="197"/>
      <c r="G4079" s="199"/>
      <c r="K4079" s="197"/>
      <c r="N4079" s="199"/>
      <c r="P4079" s="207"/>
      <c r="S4079" s="207"/>
      <c r="U4079" s="236"/>
      <c r="Z4079" s="197"/>
      <c r="AB4079" s="197"/>
      <c r="AD4079" s="197"/>
      <c r="AF4079" s="197"/>
      <c r="AH4079" s="197"/>
      <c r="AI4079" s="199"/>
      <c r="AK4079" s="234"/>
      <c r="AO4079" s="177"/>
      <c r="AP4079" s="201"/>
      <c r="AR4079" s="233"/>
    </row>
    <row r="4080" spans="4:44" s="181" customFormat="1">
      <c r="D4080" s="197"/>
      <c r="G4080" s="199"/>
      <c r="K4080" s="197"/>
      <c r="N4080" s="199"/>
      <c r="P4080" s="207"/>
      <c r="S4080" s="207"/>
      <c r="U4080" s="236"/>
      <c r="Z4080" s="197"/>
      <c r="AB4080" s="197"/>
      <c r="AD4080" s="197"/>
      <c r="AF4080" s="197"/>
      <c r="AH4080" s="197"/>
      <c r="AI4080" s="199"/>
      <c r="AK4080" s="234"/>
      <c r="AO4080" s="177"/>
      <c r="AP4080" s="201"/>
      <c r="AR4080" s="233"/>
    </row>
    <row r="4081" spans="4:44" s="181" customFormat="1">
      <c r="D4081" s="197"/>
      <c r="G4081" s="199"/>
      <c r="K4081" s="197"/>
      <c r="N4081" s="199"/>
      <c r="P4081" s="207"/>
      <c r="S4081" s="207"/>
      <c r="U4081" s="236"/>
      <c r="Z4081" s="197"/>
      <c r="AB4081" s="197"/>
      <c r="AD4081" s="197"/>
      <c r="AF4081" s="197"/>
      <c r="AH4081" s="197"/>
      <c r="AI4081" s="199"/>
      <c r="AK4081" s="234"/>
      <c r="AO4081" s="177"/>
      <c r="AP4081" s="201"/>
      <c r="AR4081" s="233"/>
    </row>
    <row r="4082" spans="4:44" s="181" customFormat="1">
      <c r="D4082" s="197"/>
      <c r="G4082" s="199"/>
      <c r="K4082" s="197"/>
      <c r="N4082" s="199"/>
      <c r="P4082" s="207"/>
      <c r="S4082" s="207"/>
      <c r="U4082" s="236"/>
      <c r="Z4082" s="197"/>
      <c r="AB4082" s="197"/>
      <c r="AD4082" s="197"/>
      <c r="AF4082" s="197"/>
      <c r="AH4082" s="197"/>
      <c r="AI4082" s="199"/>
      <c r="AK4082" s="234"/>
      <c r="AO4082" s="177"/>
      <c r="AP4082" s="201"/>
      <c r="AR4082" s="233"/>
    </row>
  </sheetData>
  <phoneticPr fontId="29" type="noConversion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57"/>
  <sheetViews>
    <sheetView workbookViewId="0">
      <selection activeCell="A30" sqref="A30"/>
    </sheetView>
  </sheetViews>
  <sheetFormatPr defaultRowHeight="15"/>
  <sheetData>
    <row r="1" spans="1:38" s="195" customFormat="1" ht="18.75">
      <c r="A1" s="162" t="s">
        <v>119</v>
      </c>
      <c r="B1" s="162"/>
      <c r="C1" s="162"/>
      <c r="D1" s="162"/>
      <c r="AK1" s="195" t="s">
        <v>411</v>
      </c>
      <c r="AL1" s="195" t="s">
        <v>412</v>
      </c>
    </row>
    <row r="2" spans="1:38" s="195" customFormat="1" ht="18.75">
      <c r="A2" s="167"/>
      <c r="B2" s="237"/>
      <c r="C2" s="237" t="s">
        <v>122</v>
      </c>
      <c r="D2" s="237" t="s">
        <v>413</v>
      </c>
      <c r="E2" s="238"/>
      <c r="F2" s="238">
        <v>1</v>
      </c>
      <c r="G2" s="238">
        <v>2</v>
      </c>
      <c r="H2" s="238">
        <v>3</v>
      </c>
      <c r="I2" s="238">
        <v>4</v>
      </c>
      <c r="J2" s="238">
        <v>5</v>
      </c>
      <c r="K2" s="238">
        <v>6</v>
      </c>
      <c r="L2" s="238">
        <v>7</v>
      </c>
      <c r="M2" s="238">
        <v>8</v>
      </c>
      <c r="N2" s="238">
        <v>9</v>
      </c>
      <c r="O2" s="238">
        <v>10</v>
      </c>
      <c r="P2" s="238">
        <v>11</v>
      </c>
      <c r="Q2" s="238">
        <v>12</v>
      </c>
      <c r="R2" s="238">
        <v>13</v>
      </c>
      <c r="S2" s="238">
        <v>14</v>
      </c>
      <c r="T2" s="238">
        <v>15</v>
      </c>
      <c r="U2" s="238">
        <v>16</v>
      </c>
      <c r="V2" s="238">
        <v>17</v>
      </c>
      <c r="W2" s="238">
        <v>18</v>
      </c>
      <c r="X2" s="238">
        <v>19</v>
      </c>
      <c r="Y2" s="238">
        <v>20</v>
      </c>
      <c r="Z2" s="238">
        <v>21</v>
      </c>
      <c r="AA2" s="238">
        <v>22</v>
      </c>
      <c r="AB2" s="238">
        <v>23</v>
      </c>
      <c r="AC2" s="238">
        <v>24</v>
      </c>
      <c r="AD2" s="238">
        <v>25</v>
      </c>
      <c r="AE2" s="238">
        <v>26</v>
      </c>
      <c r="AF2" s="238">
        <v>27</v>
      </c>
      <c r="AG2" s="238">
        <v>28</v>
      </c>
      <c r="AH2" s="238">
        <v>29</v>
      </c>
      <c r="AI2" s="238">
        <v>30</v>
      </c>
      <c r="AJ2" s="239">
        <v>31</v>
      </c>
      <c r="AK2" s="238"/>
      <c r="AL2" s="238"/>
    </row>
    <row r="3" spans="1:38" s="195" customFormat="1" ht="18.75">
      <c r="A3" s="172" t="s">
        <v>124</v>
      </c>
      <c r="B3" s="240"/>
      <c r="C3" s="240"/>
      <c r="D3" s="240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  <c r="AC3" s="241"/>
      <c r="AD3" s="241"/>
      <c r="AE3" s="241"/>
      <c r="AF3" s="241"/>
      <c r="AG3" s="241"/>
      <c r="AH3" s="241"/>
      <c r="AI3" s="241"/>
      <c r="AJ3" s="242"/>
      <c r="AK3" s="241"/>
      <c r="AL3" s="241"/>
    </row>
    <row r="4" spans="1:38" s="195" customFormat="1" ht="18.75">
      <c r="A4" s="175" t="s">
        <v>125</v>
      </c>
      <c r="B4" s="176"/>
      <c r="C4" s="176">
        <v>6</v>
      </c>
      <c r="D4" s="195">
        <f t="shared" ref="D4:D51" si="0">B4+C4</f>
        <v>6</v>
      </c>
      <c r="E4" s="243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  <c r="AC4" s="244"/>
      <c r="AD4" s="244"/>
      <c r="AE4" s="244"/>
      <c r="AF4" s="244"/>
      <c r="AG4" s="244"/>
      <c r="AH4" s="244"/>
      <c r="AI4" s="244"/>
      <c r="AJ4" s="244"/>
      <c r="AK4" s="244">
        <f>SUM(E4:AJ4)</f>
        <v>0</v>
      </c>
      <c r="AL4" s="244">
        <f t="shared" ref="AL4:AL52" si="1">D4-AK4</f>
        <v>6</v>
      </c>
    </row>
    <row r="5" spans="1:38" s="195" customFormat="1" ht="18.75">
      <c r="A5" s="176"/>
      <c r="B5" s="176"/>
      <c r="C5" s="176"/>
      <c r="D5" s="195">
        <f t="shared" si="0"/>
        <v>0</v>
      </c>
      <c r="E5" s="243"/>
      <c r="F5" s="244"/>
      <c r="G5" s="244"/>
      <c r="H5" s="244"/>
      <c r="I5" s="244"/>
      <c r="J5" s="244"/>
      <c r="K5" s="244"/>
      <c r="L5" s="244"/>
      <c r="M5" s="244"/>
      <c r="N5" s="244"/>
      <c r="O5" s="244"/>
      <c r="P5" s="244"/>
      <c r="Q5" s="244"/>
      <c r="R5" s="244"/>
      <c r="S5" s="244"/>
      <c r="T5" s="244"/>
      <c r="U5" s="244"/>
      <c r="V5" s="244"/>
      <c r="W5" s="244"/>
      <c r="X5" s="244"/>
      <c r="Y5" s="244"/>
      <c r="Z5" s="244"/>
      <c r="AA5" s="244"/>
      <c r="AB5" s="244"/>
      <c r="AC5" s="244"/>
      <c r="AD5" s="244"/>
      <c r="AE5" s="244"/>
      <c r="AF5" s="244"/>
      <c r="AG5" s="244"/>
      <c r="AH5" s="244"/>
      <c r="AI5" s="244"/>
      <c r="AJ5" s="244"/>
      <c r="AK5" s="244">
        <f t="shared" ref="AK5:AK53" si="2">SUM(E5:AJ5)</f>
        <v>0</v>
      </c>
      <c r="AL5" s="244">
        <f t="shared" si="1"/>
        <v>0</v>
      </c>
    </row>
    <row r="6" spans="1:38" s="195" customFormat="1" ht="18.75">
      <c r="A6" s="172" t="s">
        <v>126</v>
      </c>
      <c r="B6" s="176"/>
      <c r="C6" s="176"/>
      <c r="D6" s="195">
        <f t="shared" si="0"/>
        <v>0</v>
      </c>
      <c r="E6" s="243"/>
      <c r="F6" s="244"/>
      <c r="G6" s="244"/>
      <c r="H6" s="244"/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244"/>
      <c r="T6" s="244"/>
      <c r="U6" s="244"/>
      <c r="V6" s="244"/>
      <c r="W6" s="244"/>
      <c r="X6" s="244"/>
      <c r="Y6" s="244"/>
      <c r="Z6" s="244"/>
      <c r="AA6" s="244"/>
      <c r="AB6" s="244"/>
      <c r="AC6" s="244"/>
      <c r="AD6" s="244"/>
      <c r="AE6" s="244"/>
      <c r="AF6" s="244"/>
      <c r="AG6" s="244"/>
      <c r="AH6" s="244"/>
      <c r="AI6" s="244"/>
      <c r="AJ6" s="244"/>
      <c r="AK6" s="244">
        <f t="shared" si="2"/>
        <v>0</v>
      </c>
      <c r="AL6" s="244">
        <f t="shared" si="1"/>
        <v>0</v>
      </c>
    </row>
    <row r="7" spans="1:38" s="195" customFormat="1" ht="18.75">
      <c r="A7" s="175" t="s">
        <v>127</v>
      </c>
      <c r="B7" s="176"/>
      <c r="C7" s="176">
        <v>1</v>
      </c>
      <c r="D7" s="195">
        <f t="shared" si="0"/>
        <v>1</v>
      </c>
      <c r="E7" s="243"/>
      <c r="F7" s="244"/>
      <c r="G7" s="244"/>
      <c r="H7" s="244"/>
      <c r="I7" s="244"/>
      <c r="J7" s="244"/>
      <c r="K7" s="244"/>
      <c r="L7" s="244"/>
      <c r="M7" s="244"/>
      <c r="N7" s="244"/>
      <c r="O7" s="244"/>
      <c r="P7" s="244"/>
      <c r="Q7" s="244"/>
      <c r="R7" s="244"/>
      <c r="S7" s="244"/>
      <c r="T7" s="244"/>
      <c r="U7" s="244"/>
      <c r="V7" s="244"/>
      <c r="W7" s="244"/>
      <c r="X7" s="244"/>
      <c r="Y7" s="244"/>
      <c r="Z7" s="244"/>
      <c r="AA7" s="244"/>
      <c r="AB7" s="244"/>
      <c r="AC7" s="244"/>
      <c r="AD7" s="244"/>
      <c r="AE7" s="244"/>
      <c r="AF7" s="244"/>
      <c r="AG7" s="244"/>
      <c r="AH7" s="244"/>
      <c r="AI7" s="244"/>
      <c r="AJ7" s="244"/>
      <c r="AK7" s="244">
        <f t="shared" si="2"/>
        <v>0</v>
      </c>
      <c r="AL7" s="244">
        <f t="shared" si="1"/>
        <v>1</v>
      </c>
    </row>
    <row r="8" spans="1:38" s="195" customFormat="1" ht="18.75">
      <c r="A8" s="176"/>
      <c r="B8" s="176"/>
      <c r="C8" s="176"/>
      <c r="D8" s="195">
        <f t="shared" si="0"/>
        <v>0</v>
      </c>
      <c r="E8" s="243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4"/>
      <c r="AH8" s="244"/>
      <c r="AI8" s="244"/>
      <c r="AJ8" s="244"/>
      <c r="AK8" s="244">
        <f t="shared" si="2"/>
        <v>0</v>
      </c>
      <c r="AL8" s="244">
        <f t="shared" si="1"/>
        <v>0</v>
      </c>
    </row>
    <row r="9" spans="1:38" s="195" customFormat="1" ht="18.75">
      <c r="A9" s="172" t="s">
        <v>128</v>
      </c>
      <c r="B9" s="176"/>
      <c r="C9" s="176"/>
      <c r="D9" s="195">
        <f t="shared" si="0"/>
        <v>0</v>
      </c>
      <c r="E9" s="243"/>
      <c r="F9" s="244"/>
      <c r="G9" s="244"/>
      <c r="H9" s="244"/>
      <c r="I9" s="244"/>
      <c r="J9" s="244"/>
      <c r="K9" s="244"/>
      <c r="L9" s="244"/>
      <c r="M9" s="244"/>
      <c r="N9" s="244"/>
      <c r="O9" s="244"/>
      <c r="P9" s="244"/>
      <c r="Q9" s="244"/>
      <c r="R9" s="244"/>
      <c r="S9" s="244"/>
      <c r="T9" s="244"/>
      <c r="U9" s="244"/>
      <c r="V9" s="244"/>
      <c r="W9" s="244"/>
      <c r="X9" s="244"/>
      <c r="Y9" s="244"/>
      <c r="Z9" s="244"/>
      <c r="AA9" s="244"/>
      <c r="AB9" s="244"/>
      <c r="AC9" s="244"/>
      <c r="AD9" s="244"/>
      <c r="AE9" s="244"/>
      <c r="AF9" s="244"/>
      <c r="AG9" s="244"/>
      <c r="AH9" s="244"/>
      <c r="AI9" s="244"/>
      <c r="AJ9" s="244"/>
      <c r="AK9" s="244">
        <f t="shared" si="2"/>
        <v>0</v>
      </c>
      <c r="AL9" s="244">
        <f t="shared" si="1"/>
        <v>0</v>
      </c>
    </row>
    <row r="10" spans="1:38" s="195" customFormat="1" ht="18.75">
      <c r="A10" s="175" t="s">
        <v>129</v>
      </c>
      <c r="B10" s="176"/>
      <c r="C10" s="182">
        <v>2</v>
      </c>
      <c r="D10" s="195">
        <f t="shared" si="0"/>
        <v>2</v>
      </c>
      <c r="E10" s="243"/>
      <c r="F10" s="244"/>
      <c r="G10" s="244"/>
      <c r="H10" s="244"/>
      <c r="I10" s="244"/>
      <c r="J10" s="244"/>
      <c r="K10" s="244"/>
      <c r="L10" s="244"/>
      <c r="M10" s="244"/>
      <c r="N10" s="244"/>
      <c r="O10" s="244"/>
      <c r="P10" s="244"/>
      <c r="Q10" s="244"/>
      <c r="R10" s="244"/>
      <c r="S10" s="244"/>
      <c r="T10" s="244"/>
      <c r="U10" s="244"/>
      <c r="V10" s="244"/>
      <c r="W10" s="244"/>
      <c r="X10" s="244"/>
      <c r="Y10" s="244"/>
      <c r="Z10" s="244"/>
      <c r="AA10" s="244"/>
      <c r="AB10" s="244"/>
      <c r="AC10" s="244"/>
      <c r="AD10" s="244"/>
      <c r="AE10" s="244"/>
      <c r="AF10" s="244"/>
      <c r="AG10" s="244"/>
      <c r="AH10" s="244"/>
      <c r="AI10" s="244"/>
      <c r="AJ10" s="244"/>
      <c r="AK10" s="244">
        <f t="shared" si="2"/>
        <v>0</v>
      </c>
      <c r="AL10" s="244">
        <f t="shared" si="1"/>
        <v>2</v>
      </c>
    </row>
    <row r="11" spans="1:38" s="195" customFormat="1" ht="18.75">
      <c r="A11" s="175" t="s">
        <v>130</v>
      </c>
      <c r="B11" s="182"/>
      <c r="C11" s="176">
        <v>16</v>
      </c>
      <c r="D11" s="195">
        <f t="shared" si="0"/>
        <v>16</v>
      </c>
      <c r="E11" s="243"/>
      <c r="F11" s="244"/>
      <c r="G11" s="244"/>
      <c r="H11" s="244"/>
      <c r="I11" s="244"/>
      <c r="J11" s="244"/>
      <c r="K11" s="244"/>
      <c r="L11" s="244"/>
      <c r="M11" s="244"/>
      <c r="N11" s="244"/>
      <c r="O11" s="244"/>
      <c r="P11" s="244"/>
      <c r="Q11" s="244"/>
      <c r="R11" s="244"/>
      <c r="S11" s="244"/>
      <c r="T11" s="244"/>
      <c r="U11" s="244"/>
      <c r="V11" s="244"/>
      <c r="W11" s="244"/>
      <c r="X11" s="244"/>
      <c r="Y11" s="244"/>
      <c r="Z11" s="244"/>
      <c r="AA11" s="244"/>
      <c r="AB11" s="244"/>
      <c r="AC11" s="244"/>
      <c r="AD11" s="244"/>
      <c r="AE11" s="244"/>
      <c r="AF11" s="244"/>
      <c r="AG11" s="244"/>
      <c r="AH11" s="244"/>
      <c r="AI11" s="244"/>
      <c r="AJ11" s="244"/>
      <c r="AK11" s="244">
        <f t="shared" si="2"/>
        <v>0</v>
      </c>
      <c r="AL11" s="244">
        <f t="shared" si="1"/>
        <v>16</v>
      </c>
    </row>
    <row r="12" spans="1:38" s="195" customFormat="1" ht="18.75">
      <c r="A12" s="175" t="s">
        <v>131</v>
      </c>
      <c r="B12" s="176"/>
      <c r="C12" s="176">
        <v>24</v>
      </c>
      <c r="D12" s="195">
        <f t="shared" si="0"/>
        <v>24</v>
      </c>
      <c r="E12" s="243"/>
      <c r="F12" s="244"/>
      <c r="G12" s="244"/>
      <c r="H12" s="244"/>
      <c r="I12" s="244"/>
      <c r="J12" s="244"/>
      <c r="K12" s="244"/>
      <c r="L12" s="244"/>
      <c r="M12" s="244"/>
      <c r="N12" s="244"/>
      <c r="O12" s="244"/>
      <c r="Q12" s="244"/>
      <c r="R12" s="244"/>
      <c r="S12" s="244"/>
      <c r="T12" s="244"/>
      <c r="U12" s="244"/>
      <c r="V12" s="244"/>
      <c r="W12" s="244"/>
      <c r="X12" s="244"/>
      <c r="Y12" s="244"/>
      <c r="Z12" s="244"/>
      <c r="AA12" s="244"/>
      <c r="AB12" s="244"/>
      <c r="AC12" s="244"/>
      <c r="AD12" s="244"/>
      <c r="AE12" s="244"/>
      <c r="AF12" s="244"/>
      <c r="AG12" s="244"/>
      <c r="AH12" s="244"/>
      <c r="AI12" s="244"/>
      <c r="AJ12" s="244"/>
      <c r="AK12" s="244">
        <f t="shared" si="2"/>
        <v>0</v>
      </c>
      <c r="AL12" s="244">
        <f t="shared" si="1"/>
        <v>24</v>
      </c>
    </row>
    <row r="13" spans="1:38" s="195" customFormat="1" ht="18.75">
      <c r="A13" s="175" t="s">
        <v>132</v>
      </c>
      <c r="B13" s="176"/>
      <c r="C13" s="176">
        <v>4</v>
      </c>
      <c r="D13" s="195">
        <f t="shared" si="0"/>
        <v>4</v>
      </c>
      <c r="E13" s="243"/>
      <c r="F13" s="244"/>
      <c r="G13" s="244"/>
      <c r="H13" s="244"/>
      <c r="I13" s="244">
        <v>2</v>
      </c>
      <c r="J13" s="244"/>
      <c r="K13" s="244"/>
      <c r="L13" s="244"/>
      <c r="M13" s="244"/>
      <c r="N13" s="244"/>
      <c r="O13" s="244"/>
      <c r="P13" s="244"/>
      <c r="Q13" s="244"/>
      <c r="R13" s="244"/>
      <c r="S13" s="244"/>
      <c r="T13" s="244"/>
      <c r="U13" s="244"/>
      <c r="V13" s="244"/>
      <c r="W13" s="244"/>
      <c r="X13" s="244"/>
      <c r="Y13" s="244"/>
      <c r="Z13" s="244"/>
      <c r="AA13" s="244"/>
      <c r="AB13" s="244"/>
      <c r="AC13" s="244"/>
      <c r="AD13" s="244"/>
      <c r="AE13" s="244"/>
      <c r="AF13" s="244"/>
      <c r="AG13" s="244"/>
      <c r="AH13" s="244"/>
      <c r="AI13" s="244"/>
      <c r="AJ13" s="244"/>
      <c r="AK13" s="244">
        <f t="shared" si="2"/>
        <v>2</v>
      </c>
      <c r="AL13" s="244">
        <f t="shared" si="1"/>
        <v>2</v>
      </c>
    </row>
    <row r="14" spans="1:38" s="195" customFormat="1" ht="18.75">
      <c r="A14" s="175" t="s">
        <v>133</v>
      </c>
      <c r="B14" s="176"/>
      <c r="C14" s="176"/>
      <c r="D14" s="195">
        <f t="shared" si="0"/>
        <v>0</v>
      </c>
      <c r="E14" s="243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4"/>
      <c r="AB14" s="244"/>
      <c r="AC14" s="244"/>
      <c r="AD14" s="244"/>
      <c r="AE14" s="244"/>
      <c r="AF14" s="244"/>
      <c r="AG14" s="244"/>
      <c r="AH14" s="244"/>
      <c r="AI14" s="244"/>
      <c r="AJ14" s="244"/>
      <c r="AK14" s="244">
        <f t="shared" si="2"/>
        <v>0</v>
      </c>
      <c r="AL14" s="244">
        <f t="shared" si="1"/>
        <v>0</v>
      </c>
    </row>
    <row r="15" spans="1:38" s="195" customFormat="1" ht="18.75">
      <c r="A15" s="175" t="s">
        <v>134</v>
      </c>
      <c r="B15" s="176"/>
      <c r="C15" s="176"/>
      <c r="D15" s="195">
        <f t="shared" si="0"/>
        <v>0</v>
      </c>
      <c r="E15" s="243"/>
      <c r="F15" s="244"/>
      <c r="G15" s="244"/>
      <c r="H15" s="244"/>
      <c r="I15" s="244"/>
      <c r="J15" s="244"/>
      <c r="K15" s="244"/>
      <c r="L15" s="244"/>
      <c r="M15" s="244"/>
      <c r="N15" s="244"/>
      <c r="O15" s="244"/>
      <c r="P15" s="244"/>
      <c r="Q15" s="244"/>
      <c r="R15" s="244"/>
      <c r="S15" s="244"/>
      <c r="T15" s="244"/>
      <c r="U15" s="244"/>
      <c r="V15" s="244"/>
      <c r="W15" s="244"/>
      <c r="X15" s="244"/>
      <c r="Y15" s="244"/>
      <c r="Z15" s="244"/>
      <c r="AA15" s="244"/>
      <c r="AB15" s="244"/>
      <c r="AC15" s="244"/>
      <c r="AD15" s="244"/>
      <c r="AE15" s="244"/>
      <c r="AF15" s="244"/>
      <c r="AG15" s="244"/>
      <c r="AH15" s="244"/>
      <c r="AI15" s="244"/>
      <c r="AJ15" s="244"/>
      <c r="AK15" s="244">
        <f t="shared" si="2"/>
        <v>0</v>
      </c>
      <c r="AL15" s="244">
        <f t="shared" si="1"/>
        <v>0</v>
      </c>
    </row>
    <row r="16" spans="1:38" s="195" customFormat="1" ht="18.75">
      <c r="A16" s="175" t="s">
        <v>135</v>
      </c>
      <c r="B16" s="176"/>
      <c r="C16" s="176">
        <v>21</v>
      </c>
      <c r="D16" s="195">
        <f t="shared" si="0"/>
        <v>21</v>
      </c>
      <c r="E16" s="243"/>
      <c r="F16" s="244"/>
      <c r="G16" s="244"/>
      <c r="H16" s="244"/>
      <c r="I16" s="244"/>
      <c r="J16" s="244"/>
      <c r="K16" s="244"/>
      <c r="L16" s="244"/>
      <c r="M16" s="244"/>
      <c r="N16" s="244"/>
      <c r="O16" s="244"/>
      <c r="P16" s="244"/>
      <c r="Q16" s="244"/>
      <c r="R16" s="244"/>
      <c r="S16" s="244"/>
      <c r="T16" s="244"/>
      <c r="U16" s="244"/>
      <c r="V16" s="244"/>
      <c r="W16" s="244">
        <v>2</v>
      </c>
      <c r="X16" s="244"/>
      <c r="Y16" s="244"/>
      <c r="Z16" s="244"/>
      <c r="AA16" s="244"/>
      <c r="AB16" s="244"/>
      <c r="AC16" s="244"/>
      <c r="AD16" s="244"/>
      <c r="AE16" s="244"/>
      <c r="AF16" s="244">
        <v>2</v>
      </c>
      <c r="AG16" s="244"/>
      <c r="AH16" s="244"/>
      <c r="AI16" s="244"/>
      <c r="AJ16" s="244"/>
      <c r="AK16" s="244">
        <f t="shared" si="2"/>
        <v>4</v>
      </c>
      <c r="AL16" s="244">
        <f t="shared" si="1"/>
        <v>17</v>
      </c>
    </row>
    <row r="17" spans="1:38" s="195" customFormat="1" ht="18.75">
      <c r="A17" s="182"/>
      <c r="B17" s="176"/>
      <c r="C17" s="176"/>
      <c r="D17" s="195">
        <f t="shared" si="0"/>
        <v>0</v>
      </c>
      <c r="E17" s="243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>
        <f t="shared" si="2"/>
        <v>0</v>
      </c>
      <c r="AL17" s="244">
        <f t="shared" si="1"/>
        <v>0</v>
      </c>
    </row>
    <row r="18" spans="1:38" s="195" customFormat="1" ht="18.75">
      <c r="A18" s="183" t="s">
        <v>136</v>
      </c>
      <c r="B18" s="176"/>
      <c r="C18" s="176"/>
      <c r="D18" s="195">
        <f t="shared" si="0"/>
        <v>0</v>
      </c>
      <c r="E18" s="243"/>
      <c r="F18" s="244"/>
      <c r="G18" s="244"/>
      <c r="H18" s="244"/>
      <c r="I18" s="244"/>
      <c r="J18" s="244"/>
      <c r="K18" s="244"/>
      <c r="L18" s="244"/>
      <c r="M18" s="244"/>
      <c r="N18" s="244"/>
      <c r="O18" s="244"/>
      <c r="P18" s="244"/>
      <c r="Q18" s="244"/>
      <c r="R18" s="244"/>
      <c r="S18" s="244"/>
      <c r="T18" s="244"/>
      <c r="U18" s="244"/>
      <c r="V18" s="244"/>
      <c r="W18" s="244"/>
      <c r="X18" s="244"/>
      <c r="Y18" s="244"/>
      <c r="Z18" s="244"/>
      <c r="AA18" s="244"/>
      <c r="AB18" s="244"/>
      <c r="AC18" s="244"/>
      <c r="AD18" s="244"/>
      <c r="AE18" s="244"/>
      <c r="AF18" s="244"/>
      <c r="AG18" s="244"/>
      <c r="AH18" s="244"/>
      <c r="AI18" s="244"/>
      <c r="AJ18" s="244"/>
      <c r="AK18" s="244">
        <f t="shared" si="2"/>
        <v>0</v>
      </c>
      <c r="AL18" s="244">
        <f t="shared" si="1"/>
        <v>0</v>
      </c>
    </row>
    <row r="19" spans="1:38" s="195" customFormat="1" ht="18.75">
      <c r="A19" s="175" t="s">
        <v>137</v>
      </c>
      <c r="B19" s="176"/>
      <c r="C19" s="176"/>
      <c r="D19" s="195">
        <f t="shared" si="0"/>
        <v>0</v>
      </c>
      <c r="E19" s="243"/>
      <c r="F19" s="244"/>
      <c r="G19" s="244"/>
      <c r="H19" s="244"/>
      <c r="I19" s="244"/>
      <c r="J19" s="244"/>
      <c r="K19" s="244"/>
      <c r="L19" s="244"/>
      <c r="M19" s="244"/>
      <c r="N19" s="244"/>
      <c r="O19" s="244"/>
      <c r="P19" s="244"/>
      <c r="Q19" s="244"/>
      <c r="R19" s="244"/>
      <c r="S19" s="244"/>
      <c r="T19" s="244"/>
      <c r="U19" s="244"/>
      <c r="V19" s="244"/>
      <c r="W19" s="244"/>
      <c r="X19" s="244"/>
      <c r="Y19" s="244"/>
      <c r="Z19" s="244"/>
      <c r="AA19" s="244"/>
      <c r="AB19" s="244"/>
      <c r="AC19" s="244"/>
      <c r="AD19" s="244"/>
      <c r="AE19" s="244"/>
      <c r="AF19" s="244"/>
      <c r="AG19" s="244"/>
      <c r="AH19" s="244"/>
      <c r="AI19" s="244"/>
      <c r="AJ19" s="244"/>
      <c r="AK19" s="244">
        <f t="shared" si="2"/>
        <v>0</v>
      </c>
      <c r="AL19" s="244">
        <f t="shared" si="1"/>
        <v>0</v>
      </c>
    </row>
    <row r="20" spans="1:38" s="195" customFormat="1" ht="18.75">
      <c r="A20" s="176"/>
      <c r="B20" s="176"/>
      <c r="C20" s="176"/>
      <c r="D20" s="195">
        <f t="shared" si="0"/>
        <v>0</v>
      </c>
      <c r="E20" s="243"/>
      <c r="F20" s="244"/>
      <c r="G20" s="244"/>
      <c r="H20" s="244"/>
      <c r="I20" s="244"/>
      <c r="J20" s="244"/>
      <c r="K20" s="244"/>
      <c r="L20" s="244"/>
      <c r="M20" s="244"/>
      <c r="N20" s="244"/>
      <c r="O20" s="244"/>
      <c r="P20" s="244"/>
      <c r="Q20" s="244"/>
      <c r="R20" s="244"/>
      <c r="S20" s="244"/>
      <c r="T20" s="244"/>
      <c r="U20" s="244"/>
      <c r="V20" s="244"/>
      <c r="W20" s="244"/>
      <c r="X20" s="244"/>
      <c r="Y20" s="244"/>
      <c r="Z20" s="244"/>
      <c r="AA20" s="244"/>
      <c r="AB20" s="244"/>
      <c r="AC20" s="244"/>
      <c r="AD20" s="244"/>
      <c r="AE20" s="244"/>
      <c r="AF20" s="244"/>
      <c r="AG20" s="244"/>
      <c r="AH20" s="244"/>
      <c r="AI20" s="244"/>
      <c r="AJ20" s="244"/>
      <c r="AK20" s="244">
        <f t="shared" si="2"/>
        <v>0</v>
      </c>
      <c r="AL20" s="244">
        <f t="shared" si="1"/>
        <v>0</v>
      </c>
    </row>
    <row r="21" spans="1:38" s="195" customFormat="1" ht="18.75">
      <c r="A21" s="172" t="s">
        <v>138</v>
      </c>
      <c r="B21" s="176"/>
      <c r="C21" s="182"/>
      <c r="D21" s="195">
        <f t="shared" si="0"/>
        <v>0</v>
      </c>
      <c r="E21" s="243"/>
      <c r="F21" s="244"/>
      <c r="G21" s="244"/>
      <c r="H21" s="244"/>
      <c r="I21" s="244"/>
      <c r="J21" s="244"/>
      <c r="K21" s="244"/>
      <c r="L21" s="244"/>
      <c r="M21" s="244"/>
      <c r="N21" s="244"/>
      <c r="O21" s="244"/>
      <c r="P21" s="244"/>
      <c r="Q21" s="244"/>
      <c r="R21" s="244"/>
      <c r="S21" s="244"/>
      <c r="T21" s="244"/>
      <c r="U21" s="244"/>
      <c r="V21" s="244"/>
      <c r="W21" s="244"/>
      <c r="X21" s="244"/>
      <c r="Y21" s="244"/>
      <c r="Z21" s="244"/>
      <c r="AA21" s="244"/>
      <c r="AB21" s="244"/>
      <c r="AC21" s="244"/>
      <c r="AD21" s="244"/>
      <c r="AE21" s="244"/>
      <c r="AF21" s="244"/>
      <c r="AG21" s="244"/>
      <c r="AH21" s="244"/>
      <c r="AI21" s="244"/>
      <c r="AJ21" s="244"/>
      <c r="AK21" s="244">
        <f t="shared" si="2"/>
        <v>0</v>
      </c>
      <c r="AL21" s="244">
        <f t="shared" si="1"/>
        <v>0</v>
      </c>
    </row>
    <row r="22" spans="1:38" s="195" customFormat="1" ht="18.75">
      <c r="A22" s="175" t="s">
        <v>139</v>
      </c>
      <c r="B22" s="182"/>
      <c r="C22" s="176">
        <v>4</v>
      </c>
      <c r="D22" s="195">
        <f t="shared" si="0"/>
        <v>4</v>
      </c>
      <c r="E22" s="243"/>
      <c r="F22" s="244"/>
      <c r="G22" s="244"/>
      <c r="H22" s="244"/>
      <c r="I22" s="244">
        <v>4</v>
      </c>
      <c r="J22" s="244"/>
      <c r="K22" s="244"/>
      <c r="L22" s="244"/>
      <c r="M22" s="244"/>
      <c r="N22" s="244"/>
      <c r="O22" s="244"/>
      <c r="P22" s="244"/>
      <c r="Q22" s="244"/>
      <c r="R22" s="244"/>
      <c r="S22" s="244"/>
      <c r="T22" s="244"/>
      <c r="U22" s="244"/>
      <c r="V22" s="244"/>
      <c r="W22" s="244"/>
      <c r="X22" s="244"/>
      <c r="Y22" s="244"/>
      <c r="Z22" s="244"/>
      <c r="AA22" s="244"/>
      <c r="AB22" s="244"/>
      <c r="AC22" s="244"/>
      <c r="AD22" s="244"/>
      <c r="AE22" s="244"/>
      <c r="AF22" s="244"/>
      <c r="AG22" s="244"/>
      <c r="AH22" s="244"/>
      <c r="AI22" s="244"/>
      <c r="AJ22" s="244"/>
      <c r="AK22" s="244">
        <f t="shared" si="2"/>
        <v>4</v>
      </c>
      <c r="AL22" s="244">
        <f t="shared" si="1"/>
        <v>0</v>
      </c>
    </row>
    <row r="23" spans="1:38" s="195" customFormat="1" ht="18.75">
      <c r="A23" s="175" t="s">
        <v>140</v>
      </c>
      <c r="B23" s="176"/>
      <c r="C23" s="176">
        <v>4</v>
      </c>
      <c r="D23" s="195">
        <f t="shared" si="0"/>
        <v>4</v>
      </c>
      <c r="E23" s="243"/>
      <c r="F23" s="244"/>
      <c r="G23" s="244"/>
      <c r="H23" s="244"/>
      <c r="I23" s="244"/>
      <c r="J23" s="244"/>
      <c r="K23" s="244"/>
      <c r="L23" s="244"/>
      <c r="M23" s="244"/>
      <c r="N23" s="244"/>
      <c r="O23" s="244"/>
      <c r="P23" s="244"/>
      <c r="Q23" s="244"/>
      <c r="R23" s="244"/>
      <c r="S23" s="244"/>
      <c r="T23" s="244"/>
      <c r="U23" s="244"/>
      <c r="V23" s="244"/>
      <c r="W23" s="244"/>
      <c r="X23" s="244"/>
      <c r="Y23" s="244"/>
      <c r="Z23" s="244"/>
      <c r="AA23" s="244"/>
      <c r="AB23" s="244"/>
      <c r="AC23" s="244"/>
      <c r="AD23" s="244"/>
      <c r="AE23" s="244"/>
      <c r="AF23" s="244"/>
      <c r="AG23" s="244"/>
      <c r="AH23" s="244"/>
      <c r="AI23" s="244"/>
      <c r="AJ23" s="244"/>
      <c r="AK23" s="244">
        <f t="shared" si="2"/>
        <v>0</v>
      </c>
      <c r="AL23" s="244">
        <f t="shared" si="1"/>
        <v>4</v>
      </c>
    </row>
    <row r="24" spans="1:38" s="195" customFormat="1" ht="18.75">
      <c r="A24" s="176"/>
      <c r="B24" s="176"/>
      <c r="C24" s="182"/>
      <c r="D24" s="195">
        <f t="shared" si="0"/>
        <v>0</v>
      </c>
      <c r="E24" s="243"/>
      <c r="F24" s="244"/>
      <c r="G24" s="244"/>
      <c r="H24" s="244"/>
      <c r="I24" s="244"/>
      <c r="J24" s="244"/>
      <c r="K24" s="244"/>
      <c r="L24" s="244"/>
      <c r="M24" s="244"/>
      <c r="N24" s="244"/>
      <c r="O24" s="244"/>
      <c r="P24" s="244"/>
      <c r="Q24" s="244"/>
      <c r="R24" s="244"/>
      <c r="S24" s="244"/>
      <c r="T24" s="244"/>
      <c r="U24" s="244"/>
      <c r="V24" s="244"/>
      <c r="W24" s="244"/>
      <c r="X24" s="244"/>
      <c r="Y24" s="244"/>
      <c r="Z24" s="244"/>
      <c r="AA24" s="244"/>
      <c r="AB24" s="244"/>
      <c r="AC24" s="244"/>
      <c r="AD24" s="244"/>
      <c r="AE24" s="244"/>
      <c r="AF24" s="244"/>
      <c r="AG24" s="244"/>
      <c r="AH24" s="244"/>
      <c r="AI24" s="244"/>
      <c r="AJ24" s="244"/>
      <c r="AK24" s="244">
        <f t="shared" si="2"/>
        <v>0</v>
      </c>
      <c r="AL24" s="244">
        <f t="shared" si="1"/>
        <v>0</v>
      </c>
    </row>
    <row r="25" spans="1:38" s="195" customFormat="1" ht="18.75">
      <c r="A25" s="184" t="s">
        <v>141</v>
      </c>
      <c r="B25" s="182"/>
      <c r="C25" s="182"/>
      <c r="D25" s="195">
        <f t="shared" si="0"/>
        <v>0</v>
      </c>
      <c r="E25" s="243"/>
      <c r="F25" s="244"/>
      <c r="G25" s="244"/>
      <c r="H25" s="244"/>
      <c r="I25" s="244"/>
      <c r="J25" s="244"/>
      <c r="K25" s="244"/>
      <c r="L25" s="244"/>
      <c r="M25" s="244"/>
      <c r="N25" s="244"/>
      <c r="O25" s="244"/>
      <c r="P25" s="244"/>
      <c r="Q25" s="244"/>
      <c r="R25" s="244"/>
      <c r="S25" s="244"/>
      <c r="T25" s="244"/>
      <c r="U25" s="244"/>
      <c r="V25" s="244"/>
      <c r="W25" s="244"/>
      <c r="X25" s="244"/>
      <c r="Y25" s="244"/>
      <c r="Z25" s="244"/>
      <c r="AA25" s="244"/>
      <c r="AB25" s="244"/>
      <c r="AC25" s="244"/>
      <c r="AD25" s="244"/>
      <c r="AE25" s="244"/>
      <c r="AF25" s="244"/>
      <c r="AG25" s="244"/>
      <c r="AH25" s="244"/>
      <c r="AI25" s="244"/>
      <c r="AJ25" s="244"/>
      <c r="AK25" s="244">
        <f t="shared" si="2"/>
        <v>0</v>
      </c>
      <c r="AL25" s="244">
        <f t="shared" si="1"/>
        <v>0</v>
      </c>
    </row>
    <row r="26" spans="1:38" s="195" customFormat="1" ht="18.75">
      <c r="A26" s="175" t="s">
        <v>142</v>
      </c>
      <c r="B26" s="182"/>
      <c r="C26" s="176">
        <v>5</v>
      </c>
      <c r="D26" s="195">
        <f t="shared" si="0"/>
        <v>5</v>
      </c>
      <c r="E26" s="243"/>
      <c r="F26" s="244"/>
      <c r="G26" s="244"/>
      <c r="H26" s="244"/>
      <c r="I26" s="244"/>
      <c r="J26" s="244"/>
      <c r="K26" s="244"/>
      <c r="L26" s="244"/>
      <c r="M26" s="244"/>
      <c r="N26" s="244"/>
      <c r="O26" s="244"/>
      <c r="P26" s="244"/>
      <c r="Q26" s="244"/>
      <c r="R26" s="244"/>
      <c r="S26" s="244"/>
      <c r="T26" s="244"/>
      <c r="U26" s="244"/>
      <c r="V26" s="244"/>
      <c r="W26" s="244"/>
      <c r="X26" s="244"/>
      <c r="Y26" s="244"/>
      <c r="Z26" s="244"/>
      <c r="AA26" s="244"/>
      <c r="AB26" s="244"/>
      <c r="AC26" s="244"/>
      <c r="AD26" s="244"/>
      <c r="AE26" s="244"/>
      <c r="AF26" s="244"/>
      <c r="AG26" s="244"/>
      <c r="AH26" s="244"/>
      <c r="AI26" s="244"/>
      <c r="AJ26" s="244"/>
      <c r="AK26" s="244">
        <f t="shared" si="2"/>
        <v>0</v>
      </c>
      <c r="AL26" s="244">
        <f t="shared" si="1"/>
        <v>5</v>
      </c>
    </row>
    <row r="27" spans="1:38" s="195" customFormat="1" ht="18.75">
      <c r="A27" s="176"/>
      <c r="B27" s="182"/>
      <c r="C27" s="176"/>
      <c r="D27" s="195">
        <f t="shared" si="0"/>
        <v>0</v>
      </c>
      <c r="E27" s="243"/>
      <c r="F27" s="244"/>
      <c r="G27" s="244"/>
      <c r="H27" s="244"/>
      <c r="I27" s="244"/>
      <c r="J27" s="244"/>
      <c r="K27" s="244"/>
      <c r="L27" s="244"/>
      <c r="M27" s="244"/>
      <c r="N27" s="244"/>
      <c r="O27" s="244"/>
      <c r="P27" s="244"/>
      <c r="Q27" s="244"/>
      <c r="R27" s="244"/>
      <c r="S27" s="244"/>
      <c r="T27" s="244"/>
      <c r="U27" s="244"/>
      <c r="V27" s="244"/>
      <c r="W27" s="244"/>
      <c r="X27" s="244"/>
      <c r="Y27" s="244"/>
      <c r="Z27" s="244"/>
      <c r="AA27" s="244"/>
      <c r="AB27" s="244"/>
      <c r="AC27" s="244"/>
      <c r="AD27" s="244"/>
      <c r="AE27" s="244"/>
      <c r="AF27" s="244"/>
      <c r="AG27" s="244"/>
      <c r="AH27" s="244"/>
      <c r="AI27" s="244"/>
      <c r="AJ27" s="244"/>
      <c r="AK27" s="244">
        <f t="shared" si="2"/>
        <v>0</v>
      </c>
      <c r="AL27" s="244">
        <f>D27-AK27</f>
        <v>0</v>
      </c>
    </row>
    <row r="28" spans="1:38" s="195" customFormat="1" ht="18.75">
      <c r="A28" s="186"/>
      <c r="B28" s="176"/>
      <c r="C28" s="176"/>
      <c r="D28" s="195">
        <f t="shared" si="0"/>
        <v>0</v>
      </c>
      <c r="E28" s="243"/>
      <c r="F28" s="244"/>
      <c r="G28" s="244"/>
      <c r="H28" s="244"/>
      <c r="I28" s="244"/>
      <c r="J28" s="244"/>
      <c r="K28" s="244"/>
      <c r="L28" s="244"/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4"/>
      <c r="X28" s="244"/>
      <c r="Y28" s="244"/>
      <c r="Z28" s="244"/>
      <c r="AA28" s="244"/>
      <c r="AB28" s="244"/>
      <c r="AC28" s="244"/>
      <c r="AD28" s="244"/>
      <c r="AE28" s="244"/>
      <c r="AF28" s="244"/>
      <c r="AG28" s="244"/>
      <c r="AH28" s="244"/>
      <c r="AI28" s="244"/>
      <c r="AJ28" s="244"/>
      <c r="AK28" s="244">
        <f t="shared" si="2"/>
        <v>0</v>
      </c>
      <c r="AL28" s="244">
        <f>D28-AK28</f>
        <v>0</v>
      </c>
    </row>
    <row r="29" spans="1:38" s="195" customFormat="1" ht="18.75">
      <c r="A29" s="184" t="s">
        <v>414</v>
      </c>
      <c r="B29" s="176"/>
      <c r="C29" s="176"/>
      <c r="D29" s="195">
        <f t="shared" si="0"/>
        <v>0</v>
      </c>
      <c r="E29" s="243"/>
      <c r="F29" s="244"/>
      <c r="G29" s="244"/>
      <c r="H29" s="244"/>
      <c r="I29" s="244"/>
      <c r="J29" s="244"/>
      <c r="K29" s="244"/>
      <c r="L29" s="244"/>
      <c r="M29" s="244"/>
      <c r="N29" s="244"/>
      <c r="O29" s="244"/>
      <c r="P29" s="244"/>
      <c r="Q29" s="244"/>
      <c r="R29" s="244"/>
      <c r="S29" s="244"/>
      <c r="T29" s="244"/>
      <c r="U29" s="244"/>
      <c r="V29" s="244"/>
      <c r="W29" s="244"/>
      <c r="X29" s="244"/>
      <c r="Y29" s="244"/>
      <c r="Z29" s="244"/>
      <c r="AA29" s="244"/>
      <c r="AB29" s="244"/>
      <c r="AC29" s="244"/>
      <c r="AD29" s="244"/>
      <c r="AE29" s="244"/>
      <c r="AF29" s="244"/>
      <c r="AG29" s="244"/>
      <c r="AH29" s="244"/>
      <c r="AI29" s="244"/>
      <c r="AJ29" s="244"/>
      <c r="AK29" s="244">
        <f t="shared" si="2"/>
        <v>0</v>
      </c>
      <c r="AL29" s="244">
        <f>D29-AK29</f>
        <v>0</v>
      </c>
    </row>
    <row r="30" spans="1:38" s="195" customFormat="1" ht="18.75">
      <c r="A30" s="185" t="s">
        <v>415</v>
      </c>
      <c r="B30" s="176"/>
      <c r="C30" s="176"/>
      <c r="D30" s="195">
        <f t="shared" si="0"/>
        <v>0</v>
      </c>
      <c r="E30" s="243"/>
      <c r="F30" s="244"/>
      <c r="G30" s="244"/>
      <c r="H30" s="244"/>
      <c r="I30" s="244"/>
      <c r="J30" s="244"/>
      <c r="K30" s="244"/>
      <c r="L30" s="244"/>
      <c r="M30" s="244"/>
      <c r="N30" s="244"/>
      <c r="O30" s="244"/>
      <c r="P30" s="244"/>
      <c r="Q30" s="244"/>
      <c r="R30" s="244"/>
      <c r="S30" s="244"/>
      <c r="T30" s="244"/>
      <c r="U30" s="244"/>
      <c r="V30" s="244"/>
      <c r="W30" s="244"/>
      <c r="X30" s="244"/>
      <c r="Y30" s="244"/>
      <c r="Z30" s="244"/>
      <c r="AA30" s="244"/>
      <c r="AB30" s="244"/>
      <c r="AC30" s="244"/>
      <c r="AD30" s="244"/>
      <c r="AE30" s="244"/>
      <c r="AF30" s="244"/>
      <c r="AG30" s="244"/>
      <c r="AH30" s="244"/>
      <c r="AI30" s="244"/>
      <c r="AJ30" s="244"/>
      <c r="AK30" s="244">
        <f t="shared" si="2"/>
        <v>0</v>
      </c>
      <c r="AL30" s="244">
        <f>D30-AK30</f>
        <v>0</v>
      </c>
    </row>
    <row r="31" spans="1:38" s="195" customFormat="1" ht="18.75">
      <c r="A31" s="186"/>
      <c r="B31" s="176"/>
      <c r="C31" s="176"/>
      <c r="D31" s="195">
        <f t="shared" si="0"/>
        <v>0</v>
      </c>
      <c r="E31" s="243"/>
      <c r="F31" s="244"/>
      <c r="G31" s="244"/>
      <c r="H31" s="244"/>
      <c r="I31" s="244"/>
      <c r="J31" s="244"/>
      <c r="K31" s="244"/>
      <c r="L31" s="244"/>
      <c r="M31" s="244"/>
      <c r="N31" s="244"/>
      <c r="O31" s="244"/>
      <c r="P31" s="244"/>
      <c r="Q31" s="244"/>
      <c r="R31" s="244"/>
      <c r="S31" s="244"/>
      <c r="T31" s="244"/>
      <c r="U31" s="244"/>
      <c r="V31" s="244"/>
      <c r="W31" s="244"/>
      <c r="X31" s="244"/>
      <c r="Y31" s="244"/>
      <c r="Z31" s="244"/>
      <c r="AA31" s="244"/>
      <c r="AB31" s="244"/>
      <c r="AC31" s="244"/>
      <c r="AD31" s="244"/>
      <c r="AE31" s="244"/>
      <c r="AF31" s="244"/>
      <c r="AG31" s="244"/>
      <c r="AH31" s="244"/>
      <c r="AI31" s="244"/>
      <c r="AJ31" s="244"/>
      <c r="AK31" s="244">
        <f t="shared" si="2"/>
        <v>0</v>
      </c>
      <c r="AL31" s="244">
        <f t="shared" si="1"/>
        <v>0</v>
      </c>
    </row>
    <row r="32" spans="1:38" s="195" customFormat="1" ht="18.75">
      <c r="A32" s="184" t="s">
        <v>416</v>
      </c>
      <c r="B32" s="176"/>
      <c r="C32" s="176"/>
      <c r="D32" s="195">
        <f t="shared" si="0"/>
        <v>0</v>
      </c>
      <c r="E32" s="243"/>
      <c r="F32" s="244"/>
      <c r="G32" s="244"/>
      <c r="H32" s="244"/>
      <c r="I32" s="244"/>
      <c r="J32" s="244"/>
      <c r="K32" s="244"/>
      <c r="L32" s="244"/>
      <c r="M32" s="244"/>
      <c r="N32" s="244"/>
      <c r="O32" s="244"/>
      <c r="P32" s="244"/>
      <c r="Q32" s="244"/>
      <c r="R32" s="244"/>
      <c r="S32" s="244"/>
      <c r="T32" s="244"/>
      <c r="U32" s="244"/>
      <c r="V32" s="244"/>
      <c r="W32" s="244"/>
      <c r="X32" s="244"/>
      <c r="Y32" s="244"/>
      <c r="Z32" s="244"/>
      <c r="AA32" s="244"/>
      <c r="AB32" s="244"/>
      <c r="AC32" s="244"/>
      <c r="AD32" s="244"/>
      <c r="AE32" s="244"/>
      <c r="AF32" s="244"/>
      <c r="AG32" s="244"/>
      <c r="AH32" s="244"/>
      <c r="AI32" s="244"/>
      <c r="AJ32" s="244"/>
      <c r="AK32" s="244">
        <f t="shared" si="2"/>
        <v>0</v>
      </c>
      <c r="AL32" s="244">
        <f t="shared" si="1"/>
        <v>0</v>
      </c>
    </row>
    <row r="33" spans="1:38" s="195" customFormat="1" ht="18.75">
      <c r="A33" s="185" t="s">
        <v>417</v>
      </c>
      <c r="B33" s="176"/>
      <c r="C33" s="176"/>
      <c r="D33" s="195">
        <f t="shared" si="0"/>
        <v>0</v>
      </c>
      <c r="E33" s="243"/>
      <c r="F33" s="244"/>
      <c r="G33" s="244"/>
      <c r="H33" s="244"/>
      <c r="I33" s="244"/>
      <c r="J33" s="244"/>
      <c r="K33" s="244"/>
      <c r="L33" s="244"/>
      <c r="M33" s="244"/>
      <c r="N33" s="244"/>
      <c r="O33" s="244"/>
      <c r="P33" s="244"/>
      <c r="Q33" s="244"/>
      <c r="R33" s="244"/>
      <c r="S33" s="244"/>
      <c r="T33" s="244"/>
      <c r="U33" s="244"/>
      <c r="V33" s="244"/>
      <c r="W33" s="244"/>
      <c r="X33" s="244"/>
      <c r="Y33" s="244"/>
      <c r="Z33" s="244"/>
      <c r="AA33" s="244"/>
      <c r="AB33" s="244"/>
      <c r="AC33" s="244"/>
      <c r="AD33" s="244"/>
      <c r="AE33" s="244"/>
      <c r="AF33" s="244"/>
      <c r="AG33" s="244"/>
      <c r="AH33" s="244"/>
      <c r="AI33" s="244"/>
      <c r="AJ33" s="244"/>
      <c r="AK33" s="244">
        <f t="shared" si="2"/>
        <v>0</v>
      </c>
      <c r="AL33" s="244">
        <f t="shared" si="1"/>
        <v>0</v>
      </c>
    </row>
    <row r="34" spans="1:38" s="195" customFormat="1" ht="18.75">
      <c r="A34" s="181"/>
      <c r="B34" s="176"/>
      <c r="C34" s="176"/>
      <c r="D34" s="195">
        <f t="shared" si="0"/>
        <v>0</v>
      </c>
      <c r="E34" s="243"/>
      <c r="F34" s="244"/>
      <c r="G34" s="244"/>
      <c r="H34" s="244"/>
      <c r="I34" s="244"/>
      <c r="J34" s="244"/>
      <c r="K34" s="244"/>
      <c r="L34" s="244"/>
      <c r="M34" s="244"/>
      <c r="N34" s="244"/>
      <c r="O34" s="244"/>
      <c r="P34" s="244"/>
      <c r="Q34" s="244"/>
      <c r="R34" s="244"/>
      <c r="S34" s="244"/>
      <c r="T34" s="244"/>
      <c r="U34" s="244"/>
      <c r="V34" s="244"/>
      <c r="W34" s="244"/>
      <c r="X34" s="244"/>
      <c r="Y34" s="244"/>
      <c r="Z34" s="244"/>
      <c r="AA34" s="244"/>
      <c r="AB34" s="244"/>
      <c r="AC34" s="244"/>
      <c r="AD34" s="244"/>
      <c r="AE34" s="244"/>
      <c r="AF34" s="244"/>
      <c r="AG34" s="244"/>
      <c r="AH34" s="244"/>
      <c r="AI34" s="244"/>
      <c r="AJ34" s="244"/>
      <c r="AK34" s="244">
        <f t="shared" si="2"/>
        <v>0</v>
      </c>
      <c r="AL34" s="244">
        <f t="shared" si="1"/>
        <v>0</v>
      </c>
    </row>
    <row r="35" spans="1:38" s="181" customFormat="1" ht="18.75">
      <c r="A35" s="184" t="s">
        <v>418</v>
      </c>
      <c r="B35" s="177"/>
      <c r="D35" s="195">
        <f t="shared" si="0"/>
        <v>0</v>
      </c>
      <c r="E35" s="245"/>
      <c r="F35" s="246"/>
      <c r="G35" s="34"/>
      <c r="H35" s="247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244">
        <f t="shared" si="2"/>
        <v>0</v>
      </c>
      <c r="AL35" s="244">
        <f t="shared" si="1"/>
        <v>0</v>
      </c>
    </row>
    <row r="36" spans="1:38" s="181" customFormat="1" ht="18.75">
      <c r="A36" s="248" t="s">
        <v>419</v>
      </c>
      <c r="B36" s="177"/>
      <c r="D36" s="195">
        <f t="shared" si="0"/>
        <v>0</v>
      </c>
      <c r="E36" s="245"/>
      <c r="F36" s="246"/>
      <c r="G36" s="34"/>
      <c r="H36" s="247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244">
        <f t="shared" si="2"/>
        <v>0</v>
      </c>
      <c r="AL36" s="244">
        <f t="shared" si="1"/>
        <v>0</v>
      </c>
    </row>
    <row r="37" spans="1:38" s="181" customFormat="1" ht="18.75">
      <c r="A37" s="186"/>
      <c r="B37" s="177"/>
      <c r="D37" s="195">
        <f t="shared" si="0"/>
        <v>0</v>
      </c>
      <c r="E37" s="245"/>
      <c r="F37" s="246"/>
      <c r="G37" s="34"/>
      <c r="H37" s="247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244">
        <f t="shared" si="2"/>
        <v>0</v>
      </c>
      <c r="AL37" s="244">
        <f t="shared" si="1"/>
        <v>0</v>
      </c>
    </row>
    <row r="38" spans="1:38" s="181" customFormat="1" ht="18.75">
      <c r="A38" s="186"/>
      <c r="B38" s="177"/>
      <c r="D38" s="195">
        <f t="shared" si="0"/>
        <v>0</v>
      </c>
      <c r="E38" s="245"/>
      <c r="F38" s="246"/>
      <c r="G38" s="34"/>
      <c r="H38" s="247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244">
        <f t="shared" si="2"/>
        <v>0</v>
      </c>
      <c r="AL38" s="244">
        <f t="shared" si="1"/>
        <v>0</v>
      </c>
    </row>
    <row r="39" spans="1:38" s="181" customFormat="1" ht="18.75">
      <c r="A39" s="186"/>
      <c r="B39" s="177"/>
      <c r="D39" s="195">
        <f t="shared" si="0"/>
        <v>0</v>
      </c>
      <c r="E39" s="245"/>
      <c r="F39" s="246"/>
      <c r="G39" s="34"/>
      <c r="H39" s="247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244">
        <f t="shared" si="2"/>
        <v>0</v>
      </c>
      <c r="AL39" s="244">
        <f t="shared" si="1"/>
        <v>0</v>
      </c>
    </row>
    <row r="40" spans="1:38" s="181" customFormat="1" ht="18.75">
      <c r="A40" s="186"/>
      <c r="B40" s="177"/>
      <c r="D40" s="195">
        <f t="shared" si="0"/>
        <v>0</v>
      </c>
      <c r="E40" s="245"/>
      <c r="F40" s="246"/>
      <c r="G40" s="34"/>
      <c r="H40" s="247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244">
        <f t="shared" si="2"/>
        <v>0</v>
      </c>
      <c r="AL40" s="244">
        <f t="shared" si="1"/>
        <v>0</v>
      </c>
    </row>
    <row r="41" spans="1:38" s="181" customFormat="1" ht="18.75">
      <c r="A41" s="186"/>
      <c r="B41" s="177"/>
      <c r="D41" s="195">
        <f t="shared" si="0"/>
        <v>0</v>
      </c>
      <c r="E41" s="245"/>
      <c r="F41" s="246"/>
      <c r="G41" s="34"/>
      <c r="H41" s="247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244">
        <f t="shared" si="2"/>
        <v>0</v>
      </c>
      <c r="AL41" s="244">
        <f t="shared" si="1"/>
        <v>0</v>
      </c>
    </row>
    <row r="42" spans="1:38" s="181" customFormat="1" ht="18.75">
      <c r="A42" s="186"/>
      <c r="B42" s="177"/>
      <c r="D42" s="195">
        <v>4</v>
      </c>
      <c r="E42" s="245"/>
      <c r="F42" s="246"/>
      <c r="G42" s="34"/>
      <c r="H42" s="247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244">
        <f t="shared" si="2"/>
        <v>0</v>
      </c>
      <c r="AL42" s="244">
        <f t="shared" si="1"/>
        <v>4</v>
      </c>
    </row>
    <row r="43" spans="1:38" s="181" customFormat="1" ht="18.75">
      <c r="A43" s="186"/>
      <c r="B43" s="177"/>
      <c r="D43" s="195">
        <f t="shared" si="0"/>
        <v>0</v>
      </c>
      <c r="E43" s="245"/>
      <c r="F43" s="249"/>
      <c r="G43" s="250"/>
      <c r="H43" s="251"/>
      <c r="I43" s="250"/>
      <c r="J43" s="250"/>
      <c r="K43" s="250"/>
      <c r="L43" s="250"/>
      <c r="M43" s="250"/>
      <c r="N43" s="250"/>
      <c r="O43" s="250"/>
      <c r="P43" s="250"/>
      <c r="Q43" s="250"/>
      <c r="R43" s="250"/>
      <c r="S43" s="250"/>
      <c r="T43" s="250"/>
      <c r="U43" s="250"/>
      <c r="V43" s="250"/>
      <c r="W43" s="250"/>
      <c r="X43" s="250"/>
      <c r="Y43" s="250"/>
      <c r="Z43" s="250"/>
      <c r="AA43" s="250"/>
      <c r="AB43" s="250"/>
      <c r="AC43" s="250"/>
      <c r="AD43" s="250"/>
      <c r="AE43" s="250"/>
      <c r="AF43" s="250"/>
      <c r="AG43" s="250"/>
      <c r="AH43" s="250"/>
      <c r="AI43" s="250"/>
      <c r="AJ43" s="250"/>
      <c r="AK43" s="244">
        <f t="shared" si="2"/>
        <v>0</v>
      </c>
      <c r="AL43" s="244">
        <f t="shared" si="1"/>
        <v>0</v>
      </c>
    </row>
    <row r="44" spans="1:38" s="181" customFormat="1" ht="18.75">
      <c r="A44" s="186"/>
      <c r="B44" s="177"/>
      <c r="D44" s="195">
        <f t="shared" si="0"/>
        <v>0</v>
      </c>
      <c r="E44" s="245"/>
      <c r="F44" s="249"/>
      <c r="G44" s="250"/>
      <c r="H44" s="251"/>
      <c r="I44" s="250"/>
      <c r="J44" s="250"/>
      <c r="K44" s="250"/>
      <c r="L44" s="250"/>
      <c r="M44" s="250"/>
      <c r="N44" s="250"/>
      <c r="O44" s="250"/>
      <c r="P44" s="250"/>
      <c r="Q44" s="250"/>
      <c r="R44" s="250"/>
      <c r="S44" s="250"/>
      <c r="T44" s="250"/>
      <c r="U44" s="250"/>
      <c r="V44" s="250"/>
      <c r="W44" s="250"/>
      <c r="X44" s="250"/>
      <c r="Y44" s="250"/>
      <c r="Z44" s="250"/>
      <c r="AA44" s="250"/>
      <c r="AB44" s="250"/>
      <c r="AC44" s="250"/>
      <c r="AD44" s="250"/>
      <c r="AE44" s="250"/>
      <c r="AF44" s="250"/>
      <c r="AG44" s="250"/>
      <c r="AH44" s="250"/>
      <c r="AI44" s="250"/>
      <c r="AJ44" s="250"/>
      <c r="AK44" s="244">
        <f t="shared" si="2"/>
        <v>0</v>
      </c>
      <c r="AL44" s="244">
        <f>D44-AK44</f>
        <v>0</v>
      </c>
    </row>
    <row r="45" spans="1:38" s="181" customFormat="1" ht="18.75">
      <c r="A45" s="186"/>
      <c r="B45" s="252"/>
      <c r="D45" s="195">
        <f t="shared" si="0"/>
        <v>0</v>
      </c>
      <c r="E45" s="245"/>
      <c r="F45" s="249"/>
      <c r="G45" s="250"/>
      <c r="H45" s="251"/>
      <c r="I45" s="250"/>
      <c r="J45" s="250"/>
      <c r="K45" s="250"/>
      <c r="L45" s="250"/>
      <c r="M45" s="250"/>
      <c r="N45" s="250"/>
      <c r="O45" s="250"/>
      <c r="P45" s="250"/>
      <c r="Q45" s="250"/>
      <c r="R45" s="250"/>
      <c r="S45" s="250"/>
      <c r="T45" s="250"/>
      <c r="U45" s="250"/>
      <c r="V45" s="250"/>
      <c r="W45" s="250"/>
      <c r="X45" s="250"/>
      <c r="Y45" s="250"/>
      <c r="Z45" s="250"/>
      <c r="AA45" s="250"/>
      <c r="AB45" s="250"/>
      <c r="AC45" s="250"/>
      <c r="AD45" s="250"/>
      <c r="AE45" s="250"/>
      <c r="AF45" s="250"/>
      <c r="AG45" s="250"/>
      <c r="AH45" s="250"/>
      <c r="AI45" s="250"/>
      <c r="AJ45" s="250"/>
      <c r="AK45" s="244">
        <f t="shared" si="2"/>
        <v>0</v>
      </c>
      <c r="AL45" s="244">
        <f>D45-AK45</f>
        <v>0</v>
      </c>
    </row>
    <row r="46" spans="1:38" s="181" customFormat="1" ht="18.75">
      <c r="A46" s="186"/>
      <c r="B46" s="177"/>
      <c r="D46" s="195">
        <f t="shared" si="0"/>
        <v>0</v>
      </c>
      <c r="E46" s="245"/>
      <c r="F46" s="249"/>
      <c r="G46" s="250"/>
      <c r="H46" s="251"/>
      <c r="I46" s="250"/>
      <c r="J46" s="250"/>
      <c r="K46" s="250"/>
      <c r="L46" s="250"/>
      <c r="M46" s="250"/>
      <c r="N46" s="250"/>
      <c r="O46" s="250"/>
      <c r="P46" s="250"/>
      <c r="Q46" s="250"/>
      <c r="R46" s="250"/>
      <c r="S46" s="250"/>
      <c r="T46" s="250"/>
      <c r="U46" s="250"/>
      <c r="V46" s="250"/>
      <c r="W46" s="250"/>
      <c r="X46" s="250"/>
      <c r="Y46" s="250"/>
      <c r="Z46" s="250"/>
      <c r="AA46" s="250"/>
      <c r="AB46" s="250"/>
      <c r="AC46" s="250"/>
      <c r="AD46" s="250"/>
      <c r="AE46" s="250"/>
      <c r="AF46" s="250"/>
      <c r="AG46" s="250"/>
      <c r="AH46" s="250"/>
      <c r="AI46" s="250"/>
      <c r="AJ46" s="250"/>
      <c r="AK46" s="244">
        <f t="shared" si="2"/>
        <v>0</v>
      </c>
      <c r="AL46" s="244">
        <f>D46-AK46</f>
        <v>0</v>
      </c>
    </row>
    <row r="47" spans="1:38" s="181" customFormat="1" ht="18.75">
      <c r="A47" s="186"/>
      <c r="B47" s="177"/>
      <c r="D47" s="195">
        <f t="shared" si="0"/>
        <v>0</v>
      </c>
      <c r="E47" s="245"/>
      <c r="F47" s="249"/>
      <c r="G47" s="250"/>
      <c r="H47" s="251"/>
      <c r="I47" s="250"/>
      <c r="J47" s="250"/>
      <c r="K47" s="250"/>
      <c r="L47" s="250"/>
      <c r="M47" s="250"/>
      <c r="N47" s="250"/>
      <c r="O47" s="250"/>
      <c r="P47" s="250"/>
      <c r="Q47" s="250"/>
      <c r="R47" s="250"/>
      <c r="S47" s="250"/>
      <c r="T47" s="250"/>
      <c r="U47" s="250"/>
      <c r="V47" s="250"/>
      <c r="W47" s="250"/>
      <c r="X47" s="250"/>
      <c r="Y47" s="250"/>
      <c r="Z47" s="250"/>
      <c r="AA47" s="250"/>
      <c r="AB47" s="250"/>
      <c r="AC47" s="250"/>
      <c r="AD47" s="250"/>
      <c r="AE47" s="250"/>
      <c r="AF47" s="250"/>
      <c r="AG47" s="250"/>
      <c r="AH47" s="250"/>
      <c r="AI47" s="250"/>
      <c r="AJ47" s="250"/>
      <c r="AK47" s="244">
        <f t="shared" si="2"/>
        <v>0</v>
      </c>
      <c r="AL47" s="244">
        <f t="shared" si="1"/>
        <v>0</v>
      </c>
    </row>
    <row r="48" spans="1:38" s="181" customFormat="1" ht="18.75">
      <c r="A48" s="186"/>
      <c r="B48" s="177"/>
      <c r="D48" s="195">
        <f t="shared" si="0"/>
        <v>0</v>
      </c>
      <c r="E48" s="245"/>
      <c r="F48" s="249"/>
      <c r="G48" s="250"/>
      <c r="H48" s="251"/>
      <c r="I48" s="250"/>
      <c r="J48" s="250"/>
      <c r="K48" s="250"/>
      <c r="L48" s="250"/>
      <c r="M48" s="250"/>
      <c r="N48" s="250"/>
      <c r="O48" s="250"/>
      <c r="P48" s="250"/>
      <c r="Q48" s="250"/>
      <c r="R48" s="250"/>
      <c r="S48" s="250"/>
      <c r="T48" s="250"/>
      <c r="U48" s="250"/>
      <c r="V48" s="250"/>
      <c r="W48" s="250"/>
      <c r="X48" s="250"/>
      <c r="Y48" s="250"/>
      <c r="Z48" s="250"/>
      <c r="AA48" s="250"/>
      <c r="AB48" s="250"/>
      <c r="AC48" s="250"/>
      <c r="AD48" s="250"/>
      <c r="AE48" s="250"/>
      <c r="AF48" s="250"/>
      <c r="AG48" s="250"/>
      <c r="AH48" s="250"/>
      <c r="AI48" s="250"/>
      <c r="AJ48" s="250"/>
      <c r="AK48" s="244">
        <f t="shared" si="2"/>
        <v>0</v>
      </c>
      <c r="AL48" s="244">
        <f t="shared" si="1"/>
        <v>0</v>
      </c>
    </row>
    <row r="49" spans="1:38" s="181" customFormat="1" ht="18.75">
      <c r="A49" s="186"/>
      <c r="B49" s="177"/>
      <c r="D49" s="195">
        <f t="shared" si="0"/>
        <v>0</v>
      </c>
      <c r="E49" s="245"/>
      <c r="F49" s="249"/>
      <c r="G49" s="250"/>
      <c r="H49" s="251"/>
      <c r="I49" s="250"/>
      <c r="J49" s="250"/>
      <c r="K49" s="250"/>
      <c r="L49" s="250"/>
      <c r="M49" s="250"/>
      <c r="N49" s="250"/>
      <c r="O49" s="250"/>
      <c r="P49" s="250"/>
      <c r="Q49" s="250"/>
      <c r="R49" s="250"/>
      <c r="S49" s="250"/>
      <c r="T49" s="250"/>
      <c r="U49" s="250"/>
      <c r="V49" s="250"/>
      <c r="W49" s="250"/>
      <c r="X49" s="250"/>
      <c r="Y49" s="250"/>
      <c r="Z49" s="250"/>
      <c r="AA49" s="250"/>
      <c r="AB49" s="250"/>
      <c r="AC49" s="250"/>
      <c r="AD49" s="250"/>
      <c r="AE49" s="250"/>
      <c r="AF49" s="250"/>
      <c r="AG49" s="250"/>
      <c r="AH49" s="250"/>
      <c r="AI49" s="250"/>
      <c r="AJ49" s="250"/>
      <c r="AK49" s="244">
        <f t="shared" si="2"/>
        <v>0</v>
      </c>
      <c r="AL49" s="244">
        <f t="shared" si="1"/>
        <v>0</v>
      </c>
    </row>
    <row r="50" spans="1:38" s="181" customFormat="1" ht="18.75">
      <c r="A50" s="186"/>
      <c r="B50" s="177"/>
      <c r="D50" s="195">
        <f t="shared" si="0"/>
        <v>0</v>
      </c>
      <c r="E50" s="245"/>
      <c r="F50" s="249"/>
      <c r="G50" s="250"/>
      <c r="H50" s="251"/>
      <c r="I50" s="250"/>
      <c r="J50" s="250"/>
      <c r="K50" s="250"/>
      <c r="L50" s="250"/>
      <c r="M50" s="250"/>
      <c r="N50" s="250"/>
      <c r="O50" s="250"/>
      <c r="P50" s="250"/>
      <c r="Q50" s="250"/>
      <c r="R50" s="250"/>
      <c r="S50" s="250"/>
      <c r="T50" s="250"/>
      <c r="U50" s="250"/>
      <c r="V50" s="250"/>
      <c r="W50" s="250"/>
      <c r="X50" s="250"/>
      <c r="Y50" s="250"/>
      <c r="Z50" s="250"/>
      <c r="AA50" s="250"/>
      <c r="AB50" s="250"/>
      <c r="AC50" s="250"/>
      <c r="AD50" s="250"/>
      <c r="AE50" s="250"/>
      <c r="AF50" s="250"/>
      <c r="AG50" s="250"/>
      <c r="AH50" s="250"/>
      <c r="AI50" s="250"/>
      <c r="AJ50" s="250"/>
      <c r="AK50" s="244">
        <f t="shared" si="2"/>
        <v>0</v>
      </c>
      <c r="AL50" s="244">
        <f t="shared" si="1"/>
        <v>0</v>
      </c>
    </row>
    <row r="51" spans="1:38" s="181" customFormat="1" ht="18.75">
      <c r="A51" s="186"/>
      <c r="B51" s="177"/>
      <c r="D51" s="195">
        <f t="shared" si="0"/>
        <v>0</v>
      </c>
      <c r="E51" s="245"/>
      <c r="F51" s="249"/>
      <c r="G51" s="250"/>
      <c r="H51" s="251"/>
      <c r="I51" s="250"/>
      <c r="J51" s="250"/>
      <c r="K51" s="250"/>
      <c r="L51" s="250"/>
      <c r="M51" s="250"/>
      <c r="N51" s="250"/>
      <c r="O51" s="250"/>
      <c r="P51" s="250"/>
      <c r="Q51" s="250"/>
      <c r="R51" s="250"/>
      <c r="S51" s="250"/>
      <c r="T51" s="250"/>
      <c r="U51" s="250"/>
      <c r="V51" s="250"/>
      <c r="W51" s="250"/>
      <c r="X51" s="250"/>
      <c r="Y51" s="250"/>
      <c r="Z51" s="250"/>
      <c r="AA51" s="250"/>
      <c r="AB51" s="250"/>
      <c r="AC51" s="250"/>
      <c r="AD51" s="250"/>
      <c r="AE51" s="250"/>
      <c r="AF51" s="250"/>
      <c r="AG51" s="250"/>
      <c r="AH51" s="250"/>
      <c r="AI51" s="250"/>
      <c r="AJ51" s="250"/>
      <c r="AK51" s="244">
        <f t="shared" si="2"/>
        <v>0</v>
      </c>
      <c r="AL51" s="244">
        <f t="shared" si="1"/>
        <v>0</v>
      </c>
    </row>
    <row r="52" spans="1:38" s="195" customFormat="1" ht="18.75">
      <c r="A52" s="176"/>
      <c r="B52" s="176"/>
      <c r="C52" s="176"/>
      <c r="D52" s="195">
        <f>B52+C52</f>
        <v>0</v>
      </c>
      <c r="E52" s="243"/>
      <c r="F52" s="253"/>
      <c r="G52" s="253"/>
      <c r="H52" s="253"/>
      <c r="I52" s="253"/>
      <c r="J52" s="253"/>
      <c r="K52" s="253"/>
      <c r="L52" s="253"/>
      <c r="M52" s="253"/>
      <c r="N52" s="253"/>
      <c r="O52" s="253"/>
      <c r="P52" s="253"/>
      <c r="Q52" s="253"/>
      <c r="R52" s="253"/>
      <c r="S52" s="253"/>
      <c r="T52" s="253"/>
      <c r="U52" s="253"/>
      <c r="V52" s="253"/>
      <c r="W52" s="253"/>
      <c r="X52" s="253"/>
      <c r="Y52" s="253"/>
      <c r="Z52" s="253"/>
      <c r="AA52" s="253"/>
      <c r="AB52" s="253"/>
      <c r="AC52" s="253"/>
      <c r="AD52" s="253"/>
      <c r="AE52" s="253"/>
      <c r="AF52" s="253"/>
      <c r="AG52" s="253"/>
      <c r="AH52" s="253"/>
      <c r="AI52" s="253"/>
      <c r="AJ52" s="253"/>
      <c r="AK52" s="244">
        <f t="shared" si="2"/>
        <v>0</v>
      </c>
      <c r="AL52" s="244">
        <f t="shared" si="1"/>
        <v>0</v>
      </c>
    </row>
    <row r="53" spans="1:38" s="195" customFormat="1" ht="18.75">
      <c r="A53" s="176"/>
      <c r="B53" s="176"/>
      <c r="C53" s="195">
        <f>SUM(C4:C52)</f>
        <v>87</v>
      </c>
      <c r="D53" s="195">
        <f>B53+C53</f>
        <v>87</v>
      </c>
      <c r="E53" s="254">
        <f>SUM(E4:E52)</f>
        <v>0</v>
      </c>
      <c r="F53" s="244">
        <f>SUM(F3:F52)</f>
        <v>0</v>
      </c>
      <c r="G53" s="244">
        <f t="shared" ref="G53:M53" si="3">SUM(G4:G52)</f>
        <v>0</v>
      </c>
      <c r="H53" s="244">
        <f t="shared" si="3"/>
        <v>0</v>
      </c>
      <c r="I53" s="244">
        <f t="shared" si="3"/>
        <v>6</v>
      </c>
      <c r="J53" s="244">
        <f t="shared" si="3"/>
        <v>0</v>
      </c>
      <c r="K53" s="244">
        <f t="shared" si="3"/>
        <v>0</v>
      </c>
      <c r="L53" s="244">
        <f t="shared" si="3"/>
        <v>0</v>
      </c>
      <c r="M53" s="244">
        <f t="shared" si="3"/>
        <v>0</v>
      </c>
      <c r="N53" s="244"/>
      <c r="O53" s="244"/>
      <c r="P53" s="244">
        <f>SUM(P4:P52)</f>
        <v>0</v>
      </c>
      <c r="Q53" s="244">
        <f>SUM(Q4:Q52)</f>
        <v>0</v>
      </c>
      <c r="R53" s="244">
        <f>SUM(R4:R52)</f>
        <v>0</v>
      </c>
      <c r="S53" s="244">
        <f>SUM(S4:S52)</f>
        <v>0</v>
      </c>
      <c r="T53" s="244">
        <f>SUM(T4:T52)</f>
        <v>0</v>
      </c>
      <c r="U53" s="244">
        <f>SUM(U3:U52)</f>
        <v>0</v>
      </c>
      <c r="V53" s="244">
        <f>SUM(V4:V52)</f>
        <v>0</v>
      </c>
      <c r="W53" s="244">
        <f>SUM(W4:W52)</f>
        <v>2</v>
      </c>
      <c r="X53" s="244">
        <f>SUM(X4:X52)</f>
        <v>0</v>
      </c>
      <c r="Y53" s="244">
        <f>SUM(Y4:Y52)</f>
        <v>0</v>
      </c>
      <c r="Z53" s="244">
        <f>SUM(Z4:Z52)</f>
        <v>0</v>
      </c>
      <c r="AA53" s="244"/>
      <c r="AB53" s="244">
        <f>SUM(AB4:AB52)</f>
        <v>0</v>
      </c>
      <c r="AC53" s="244">
        <f>SUM(AC4:AC52)</f>
        <v>0</v>
      </c>
      <c r="AD53" s="244">
        <f>SUM(AD4:AD52)</f>
        <v>0</v>
      </c>
      <c r="AE53" s="244">
        <f>SUM(AE4:AE52)</f>
        <v>0</v>
      </c>
      <c r="AF53" s="244"/>
      <c r="AG53" s="244">
        <f>SUM(AG4:AG52)</f>
        <v>0</v>
      </c>
      <c r="AH53" s="244"/>
      <c r="AI53" s="244"/>
      <c r="AJ53" s="244">
        <f>SUM(AJ4:AJ52)</f>
        <v>0</v>
      </c>
      <c r="AK53" s="244">
        <f t="shared" si="2"/>
        <v>8</v>
      </c>
      <c r="AL53" s="244">
        <f>SUM(AL4:AL52)</f>
        <v>81</v>
      </c>
    </row>
    <row r="54" spans="1:38" s="195" customFormat="1" ht="18.75">
      <c r="A54" s="176"/>
    </row>
    <row r="55" spans="1:38" s="195" customFormat="1" ht="18.75">
      <c r="A55" s="176"/>
    </row>
    <row r="56" spans="1:38" ht="18.75">
      <c r="A56" s="181"/>
      <c r="B56" s="195"/>
    </row>
    <row r="57" spans="1:38">
      <c r="A57" s="181"/>
    </row>
  </sheetData>
  <phoneticPr fontId="2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Daily Sales</vt:lpstr>
      <vt:lpstr>Accounts-PDC receivable</vt:lpstr>
      <vt:lpstr>DR - SI record </vt:lpstr>
      <vt:lpstr>Accounts Payable- PDC payable</vt:lpstr>
      <vt:lpstr>Others INVentory</vt:lpstr>
      <vt:lpstr>Yokohama INVentory</vt:lpstr>
      <vt:lpstr>INVentory input 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</dc:creator>
  <cp:lastModifiedBy>galia</cp:lastModifiedBy>
  <dcterms:created xsi:type="dcterms:W3CDTF">2010-11-11T07:46:15Z</dcterms:created>
  <dcterms:modified xsi:type="dcterms:W3CDTF">2011-01-21T03:52:43Z</dcterms:modified>
</cp:coreProperties>
</file>