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<sst xmlns="http://schemas.openxmlformats.org/spreadsheetml/2006/main">
  <si>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Lista de electronica necesaria: proyecto PLC</t>
  </si>
  <si>
    <t>Lista de electronica necesaria: proyecto PLC</t>
  </si>
  <si>
    <t>Tipo</t>
  </si>
  <si>
    <t>Material</t>
  </si>
  <si>
    <t>Cantidad</t>
  </si>
  <si>
    <t>Referencia</t>
  </si>
  <si>
    <t>Uso</t>
  </si>
  <si>
    <t>Alternativos</t>
  </si>
  <si>
    <t>Requisitos</t>
  </si>
  <si>
    <t>Precio (€)</t>
  </si>
  <si>
    <t>Hardware</t>
  </si>
  <si>
    <t>Separador roscado, Redondo, Hembra/Hembra, 20mm, M3 x M3</t>
  </si>
  <si>
    <t>Separacion de placas</t>
  </si>
  <si>
    <t>Altura de separacion 20mm, hembra-hembra, metrica 3 M3.</t>
  </si>
  <si>
    <t>Hardware</t>
  </si>
  <si>
    <t>Separador roscado, Hexagonal, Hembra/Hembra, 10mm, M3 x M3</t>
  </si>
  <si>
    <t>http://es.rs-online.com/web/p/separadores-roscados/0325643/</t>
  </si>
  <si>
    <t>Separacion de placas</t>
  </si>
  <si>
    <t>Hembra-Hembra M3 M3 10mm de altura</t>
  </si>
  <si>
    <t>Hardware</t>
  </si>
  <si>
    <t>RS Self clinching captive stud,M3x10mm</t>
  </si>
  <si>
    <t>http://es.rs-online.com/web/p/tornillos-prisioneros-de-autorremache/0827344/</t>
  </si>
  <si>
    <t>Union de separadores</t>
  </si>
  <si>
    <t>Tornillo M3 para los separadores</t>
  </si>
  <si>
    <t>Conex.Elec</t>
  </si>
  <si>
    <t>Borne de potencia, Orificio Pasante, 3 vías, Terminación soldada, 13,5A</t>
  </si>
  <si>
    <t>http://es.rs-online.com/web/p/bloques-terminales-sin-fusible/1930592/</t>
  </si>
  <si>
    <t>Conexion E/S externas</t>
  </si>
  <si>
    <t>Paso 5.08mm entre cada pin a PCB</t>
  </si>
  <si>
    <t>Conex.Elec</t>
  </si>
  <si>
    <t>Conector IEC, C14, Macho, Montaje en Panel, Ángulo de 90°, Encaje a Presión, 10A, 250V</t>
  </si>
  <si>
    <t>http://es.rs-online.com/web/p/conectores-iec/2110985/</t>
  </si>
  <si>
    <t>Toma electrica</t>
  </si>
  <si>
    <t>http://es.rs-online.com/web/p/conectores-iec/2188994/</t>
  </si>
  <si>
    <t>Sustituible por algun tipo de conector similar. Opcional con botos encendido apagado</t>
  </si>
  <si>
    <t>Conex.Elec</t>
  </si>
  <si>
    <t>Conector macho para PCB RS Recto 36 pines 1 fila paso 2.54mm, Terminación Soldada</t>
  </si>
  <si>
    <t>http://es.rs-online.com/web/p/conectores-macho-para-pcb/2518351/</t>
  </si>
  <si>
    <t>Conexiones pin macho</t>
  </si>
  <si>
    <t>Separacion entre pines 2.54mm</t>
  </si>
  <si>
    <t>Conex.Elec</t>
  </si>
  <si>
    <t>Conector hembra para PCB Stelvio Kontek Recto 25 pines 1 fila paso 2.54mm Montaje Orificio Pasante</t>
  </si>
  <si>
    <t>http://es.rs-online.com/web/p/conectores-hembra-para-pcb/2304944/</t>
  </si>
  <si>
    <t>Conexiones pin hembra</t>
  </si>
  <si>
    <t>Separacion pines 2.54mm</t>
  </si>
  <si>
    <t>conex.Elec</t>
  </si>
  <si>
    <t>Tira de pines tipo poste 40 pines macho extra largos</t>
  </si>
  <si>
    <t>http://www.ebay.es/itm/2-x-Tira-de-pines-tipo-poste-40-pines-macho-extra-largos-/190650634354</t>
  </si>
  <si>
    <t>Conex.pin macho. largo</t>
  </si>
  <si>
    <t>Largo de los pines 20mm, separacion pines 2.54</t>
  </si>
  <si>
    <t>conex.Elec</t>
  </si>
  <si>
    <t>Conector macho para PCB RS Recto 36 pines 1 fila paso 2.54mm, Terminación Soldada</t>
  </si>
  <si>
    <t>http://es.rs-online.com/web/p/conectores-macho-para-pcb/6705164/</t>
  </si>
  <si>
    <t>Conexion E/S externas</t>
  </si>
  <si>
    <t>Dimension superior 14,7 mm  Dimension inferior 2.9 mm</t>
  </si>
  <si>
    <t>AC-DC </t>
  </si>
  <si>
    <t>Fuente de alimentación conmutada integrada (SMPS), 40W, 3 salidas, Tensión 5, ±12V, Corriente 0.7, 5A</t>
  </si>
  <si>
    <t>http://es.rs-online.com/web/p/fuentes-de-alimentacion-de-modo-conmutado-smps-integradas/1921100/</t>
  </si>
  <si>
    <t>Alimentacion</t>
  </si>
  <si>
    <t>5 voltios 5amperios,  y 12 voltios 0.7 amperios</t>
  </si>
  <si>
    <t>Analogico</t>
  </si>
  <si>
    <t>Multiplexor/Demultiplexor CD74HC4067E, Único 16:1, 3, 5V, PDIP, 24 pines</t>
  </si>
  <si>
    <t>http://es.rs-online.com/web/p/circuitos-integrados-de-conmutador-multiplexor/6622707/</t>
  </si>
  <si>
    <t>Mul/Demul analog</t>
  </si>
  <si>
    <t>16 canales analogicos</t>
  </si>
  <si>
    <t>Digital</t>
  </si>
  <si>
    <t>Multiplexor CD4051BEE4, Único 8:1, 5, 9, 12, 15, 18V, PDIP, 16 pines</t>
  </si>
  <si>
    <t>http://es.rs-online.com/web/p/circuitos-integrados-de-conmutador-multiplexor/7091977/</t>
  </si>
  <si>
    <t>Mul/Demux analog digital</t>
  </si>
  <si>
    <t>8 canales analog/digital</t>
  </si>
  <si>
    <t>Dig-Analogico</t>
  </si>
  <si>
    <t>Optoacoplador Vishay, CNY75GC, entrada DC, salida Transistor, Orificio Pasante, PDIP, 6 pines</t>
  </si>
  <si>
    <t>http://es.rs-online.com/web/p/optoacopladores/7085351/</t>
  </si>
  <si>
    <t>Optoacoplador potencia </t>
  </si>
  <si>
    <t>Solo DC</t>
  </si>
  <si>
    <t>TOTAL</t>
  </si>
  <si>
    <t>Resistencias</t>
  </si>
  <si>
    <t>Condensadores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</si>
</sst>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name val="Arial"/>
    </font>
    <font>
      <b/>
      <sz val="18.0"/>
    </font>
    <font/>
    <font>
      <sz val="12.0"/>
      <color rgb="FFCC0000"/>
    </font>
    <font>
      <u/>
      <color rgb="FF0000FF"/>
    </font>
    <font>
      <u/>
      <color rgb="FF0000FF"/>
    </font>
    <font>
      <u/>
      <color rgb="FF0000FF"/>
    </font>
    <font>
      <strike/>
    </font>
    <font>
      <strike/>
      <sz val="12.0"/>
      <color rgb="FFCC0000"/>
    </font>
    <font>
      <strike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3">
    <xf fillId="0" numFmtId="0" borderId="0" fontId="0"/>
    <xf applyAlignment="1" fillId="2" xfId="0" numFmtId="0" borderId="1" applyFont="1" fontId="1" applyFill="1">
      <alignment horizontal="center"/>
    </xf>
    <xf applyAlignment="1" fillId="0" xfId="0" numFmtId="0" borderId="1" applyFont="1" fontId="2">
      <alignment vertical="center" horizontal="center"/>
    </xf>
    <xf applyAlignment="1" fillId="0" xfId="0" numFmtId="0" borderId="1" applyFont="1" fontId="2">
      <alignment/>
    </xf>
    <xf applyAlignment="1" fillId="3" xfId="0" numFmtId="0" borderId="1" applyFont="1" fontId="3" applyFill="1">
      <alignment vertical="center" horizontal="center"/>
    </xf>
    <xf applyAlignment="1" fillId="0" xfId="0" numFmtId="0" borderId="1" applyFont="1" fontId="4">
      <alignment vertical="center" horizontal="center"/>
    </xf>
    <xf applyAlignment="1" fillId="0" xfId="0" numFmtId="0" borderId="1" applyFont="1" fontId="2">
      <alignment/>
    </xf>
    <xf applyAlignment="1" fillId="0" xfId="0" numFmtId="0" borderId="1" applyFont="1" fontId="5">
      <alignment vertical="center" horizontal="center" wrapText="1"/>
    </xf>
    <xf applyAlignment="1" fillId="0" xfId="0" numFmtId="0" borderId="1" applyFont="1" fontId="6">
      <alignment vertical="center" horizontal="center"/>
    </xf>
    <xf applyAlignment="1" fillId="0" xfId="0" numFmtId="0" borderId="1" applyFont="1" fontId="2">
      <alignment vertical="center" horizontal="center"/>
    </xf>
    <xf applyAlignment="1" fillId="0" xfId="0" numFmtId="0" borderId="1" applyFont="1" fontId="7">
      <alignment vertical="center" horizontal="center"/>
    </xf>
    <xf applyAlignment="1" fillId="3" xfId="0" numFmtId="0" borderId="1" applyFont="1" fontId="8">
      <alignment vertical="center" horizontal="center"/>
    </xf>
    <xf applyAlignment="1" fillId="0" xfId="0" numFmtId="0" borderId="1" applyFont="1" fontId="9">
      <alignment vertical="center" horizontal="center"/>
    </xf>
    <xf applyAlignment="1" fillId="0" xfId="0" numFmtId="0" borderId="1" applyFont="1" fontId="7">
      <alignment vertical="center" horizontal="center"/>
    </xf>
    <xf fillId="0" xfId="0" numFmtId="0" borderId="1" applyFont="1" fontId="7"/>
    <xf applyAlignment="1" fillId="0" xfId="0" numFmtId="0" borderId="1" applyFont="1" fontId="7">
      <alignment/>
    </xf>
    <xf applyAlignment="1" fillId="4" xfId="0" numFmtId="0" borderId="1" applyFont="1" fontId="2" applyFill="1">
      <alignment vertical="center" horizontal="center"/>
    </xf>
    <xf applyAlignment="1" fillId="4" xfId="0" numFmtId="0" borderId="1" applyFont="1" fontId="3">
      <alignment vertical="center" horizontal="center"/>
    </xf>
    <xf applyAlignment="1" fillId="4" xfId="0" numFmtId="0" borderId="1" applyFont="1" fontId="10">
      <alignment vertical="center" horizontal="center"/>
    </xf>
    <xf applyAlignment="1" fillId="4" xfId="0" numFmtId="0" borderId="1" applyFont="1" fontId="2">
      <alignment vertical="center" horizontal="center"/>
    </xf>
    <xf applyAlignment="1" fillId="4" xfId="0" numFmtId="0" borderId="1" applyFont="1" fontId="2">
      <alignment/>
    </xf>
    <xf fillId="4" xfId="0" numFmtId="0" borderId="1" applyFont="1" fontId="2"/>
    <xf applyAlignment="1" fillId="0" xfId="0" numFmtId="0" borderId="1" applyFont="1" fontId="2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5"/><Relationship Target="http://es.rs-online.com/web/p/optoacopladores/7085351/" Type="http://schemas.openxmlformats.org/officeDocument/2006/relationships/hyperlink" TargetMode="External" Id="rId14"/><Relationship Target="http://es.rs-online.com/web/p/separadores-roscados/0325643/" Type="http://schemas.openxmlformats.org/officeDocument/2006/relationships/hyperlink" TargetMode="External" Id="rId2"/><Relationship Target="http://es.rs-online.com/web/p/circuitos-integrados-de-conmutador-multiplexor/6622707/" Type="http://schemas.openxmlformats.org/officeDocument/2006/relationships/hyperlink" TargetMode="External" Id="rId12"/><Relationship Target="http://es.rs-online.com/web/p/circuitos-integrados-de-conmutador-multiplexor/7091977/" Type="http://schemas.openxmlformats.org/officeDocument/2006/relationships/hyperlink" TargetMode="External" Id="rId13"/><Relationship Target="http://es.rs-online.com/web/p/separadores-roscados/6539318/" Type="http://schemas.openxmlformats.org/officeDocument/2006/relationships/hyperlink" TargetMode="External" Id="rId1"/><Relationship Target="http://es.rs-online.com/web/p/bloques-terminales-sin-fusible/1930592/" Type="http://schemas.openxmlformats.org/officeDocument/2006/relationships/hyperlink" TargetMode="External" Id="rId4"/><Relationship Target="http://es.rs-online.com/web/p/conectores-macho-para-pcb/6705164/" Type="http://schemas.openxmlformats.org/officeDocument/2006/relationships/hyperlink" TargetMode="External" Id="rId10"/><Relationship Target="http://es.rs-online.com/web/p/tornillos-prisioneros-de-autorremache/0827344/" Type="http://schemas.openxmlformats.org/officeDocument/2006/relationships/hyperlink" TargetMode="External" Id="rId3"/><Relationship Target="http://es.rs-online.com/web/p/fuentes-de-alimentacion-de-modo-conmutado-smps-integradas/1921100/" Type="http://schemas.openxmlformats.org/officeDocument/2006/relationships/hyperlink" TargetMode="External" Id="rId11"/><Relationship Target="http://www.ebay.es/itm/2-x-Tira-de-pines-tipo-poste-40-pines-macho-extra-largos-/190650634354" Type="http://schemas.openxmlformats.org/officeDocument/2006/relationships/hyperlink" TargetMode="External" Id="rId9"/><Relationship Target="http://es.rs-online.com/web/p/conectores-iec/2188994/" Type="http://schemas.openxmlformats.org/officeDocument/2006/relationships/hyperlink" TargetMode="External" Id="rId6"/><Relationship Target="http://es.rs-online.com/web/p/conectores-iec/2110985/" Type="http://schemas.openxmlformats.org/officeDocument/2006/relationships/hyperlink" TargetMode="External" Id="rId5"/><Relationship Target="http://es.rs-online.com/web/p/conectores-hembra-para-pcb/2304944/" Type="http://schemas.openxmlformats.org/officeDocument/2006/relationships/hyperlink" TargetMode="External" Id="rId8"/><Relationship Target="http://es.rs-online.com/web/p/conectores-macho-para-pcb/2518351/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3.86"/>
    <col min="3" customWidth="1" max="3" width="87.43"/>
    <col min="4" customWidth="1" max="4" width="9.14"/>
    <col min="5" customWidth="1" max="5" width="9.43"/>
    <col min="6" customWidth="1" max="6" width="8.43"/>
    <col min="7" customWidth="1" max="7" width="47.57"/>
    <col min="8" customWidth="1" max="8" width="12.29"/>
    <col min="9" customWidth="1" max="9" width="11.0"/>
    <col min="10" customWidth="1" max="10" width="5.57"/>
    <col min="11" customWidth="1" max="11" width="5.29"/>
    <col min="12" customWidth="1" max="12" width="4.29"/>
    <col min="13" customWidth="1" max="13" width="5.57"/>
    <col min="15" customWidth="1" max="15" width="57.71"/>
  </cols>
  <sheetData>
    <row r="1">
      <c t="s" s="1" r="A1">
        <v>0</v>
      </c>
      <c t="s" s="1" r="P1">
        <v>1</v>
      </c>
    </row>
    <row r="2">
      <c t="s" s="2" r="A2">
        <v>2</v>
      </c>
      <c t="s" s="2" r="B2">
        <v>3</v>
      </c>
      <c t="s" s="2" r="D2">
        <v>4</v>
      </c>
      <c t="s" s="2" r="E2">
        <v>5</v>
      </c>
      <c t="s" s="2" r="H2">
        <v>6</v>
      </c>
      <c t="s" s="2" r="J2">
        <v>7</v>
      </c>
      <c t="s" s="3" r="N2">
        <v>8</v>
      </c>
      <c t="s" s="3" r="Q2">
        <v>9</v>
      </c>
    </row>
    <row r="3">
      <c t="s" s="2" r="A3">
        <v>10</v>
      </c>
      <c t="s" s="4" r="B3">
        <v>11</v>
      </c>
      <c s="2" r="D3">
        <v>20.0</v>
      </c>
      <c t="str" s="5" r="E3">
        <f>HYPERLINK("http://es.rs-online.com/web/p/separadores-roscados/6539318/","http://es.rs-online.com/web/p/separadores-roscados/6539318/")</f>
        <v>http://es.rs-online.com/web/p/separadores-roscados/6539318/</v>
      </c>
      <c t="s" s="2" r="H3">
        <v>12</v>
      </c>
      <c s="2" r="J3"/>
      <c t="s" s="2" r="N3">
        <v>13</v>
      </c>
      <c s="6" r="Q3">
        <v>0.77</v>
      </c>
    </row>
    <row r="4">
      <c t="s" s="2" r="A4">
        <v>14</v>
      </c>
      <c t="s" s="4" r="B4">
        <v>15</v>
      </c>
      <c s="2" r="D4">
        <v>8.0</v>
      </c>
      <c t="s" s="7" r="E4">
        <v>16</v>
      </c>
      <c t="s" s="2" r="H4">
        <v>17</v>
      </c>
      <c s="2" r="J4"/>
      <c t="s" s="2" r="N4">
        <v>18</v>
      </c>
      <c t="str" s="6" r="Q4">
        <f>0.199*8</f>
        <v>1,592</v>
      </c>
    </row>
    <row r="5">
      <c t="s" s="2" r="A5">
        <v>19</v>
      </c>
      <c t="s" s="4" r="B5">
        <v>20</v>
      </c>
      <c s="2" r="D5">
        <v>40.0</v>
      </c>
      <c t="s" s="8" r="E5">
        <v>21</v>
      </c>
      <c t="s" s="2" r="H5">
        <v>22</v>
      </c>
      <c s="9" r="J5"/>
      <c t="s" s="2" r="N5">
        <v>23</v>
      </c>
      <c s="3" r="Q5">
        <v>5.74</v>
      </c>
    </row>
    <row r="6">
      <c t="s" s="2" r="A6">
        <v>24</v>
      </c>
      <c t="s" s="4" r="B6">
        <v>25</v>
      </c>
      <c s="2" r="D6">
        <v>30.0</v>
      </c>
      <c t="s" s="8" r="E6">
        <v>26</v>
      </c>
      <c t="s" s="2" r="H6">
        <v>27</v>
      </c>
      <c s="9" r="J6"/>
      <c t="s" s="2" r="N6">
        <v>28</v>
      </c>
      <c t="str" r="Q6">
        <f>6*1.13</f>
        <v>6,78</v>
      </c>
    </row>
    <row r="7">
      <c t="s" s="2" r="A7">
        <v>29</v>
      </c>
      <c t="s" s="4" r="B7">
        <v>30</v>
      </c>
      <c s="2" r="D7">
        <v>1.0</v>
      </c>
      <c t="s" s="8" r="E7">
        <v>31</v>
      </c>
      <c t="s" s="2" r="H7">
        <v>32</v>
      </c>
      <c t="s" s="8" r="J7">
        <v>33</v>
      </c>
      <c t="s" s="2" r="N7">
        <v>34</v>
      </c>
      <c s="3" r="Q7">
        <v>6.08</v>
      </c>
    </row>
    <row r="8">
      <c t="s" s="2" r="A8">
        <v>35</v>
      </c>
      <c t="s" s="4" r="B8">
        <v>36</v>
      </c>
      <c s="2" r="D8">
        <v>2.0</v>
      </c>
      <c t="s" s="8" r="E8">
        <v>37</v>
      </c>
      <c t="s" s="2" r="H8">
        <v>38</v>
      </c>
      <c s="9" r="J8"/>
      <c t="s" s="2" r="N8">
        <v>39</v>
      </c>
      <c s="3" r="Q8">
        <v>1.953</v>
      </c>
    </row>
    <row r="9">
      <c t="s" s="2" r="A9">
        <v>40</v>
      </c>
      <c t="s" s="4" r="B9">
        <v>41</v>
      </c>
      <c s="2" r="D9">
        <v>2.0</v>
      </c>
      <c t="s" s="8" r="E9">
        <v>42</v>
      </c>
      <c t="s" s="3" r="H9">
        <v>43</v>
      </c>
      <c s="9" r="J9"/>
      <c t="s" s="2" r="N9">
        <v>44</v>
      </c>
      <c t="str" s="3" r="Q9">
        <f>4.94*2</f>
        <v>9,88</v>
      </c>
    </row>
    <row r="10">
      <c t="s" s="10" r="A10">
        <v>45</v>
      </c>
      <c t="s" s="11" r="B10">
        <v>46</v>
      </c>
      <c s="10" r="D10">
        <v>1.0</v>
      </c>
      <c t="s" s="12" r="E10">
        <v>47</v>
      </c>
      <c t="s" s="10" r="H10">
        <v>48</v>
      </c>
      <c s="13" r="J10"/>
      <c t="s" s="10" r="N10">
        <v>49</v>
      </c>
      <c s="14" r="P10"/>
      <c s="15" r="Q10">
        <v>1.55</v>
      </c>
      <c s="14" r="R10"/>
      <c s="14" r="S10"/>
      <c s="14" r="T10"/>
      <c s="14" r="U10"/>
      <c s="14" r="V10"/>
      <c s="14" r="W10"/>
      <c s="14" r="X10"/>
      <c s="14" r="Y10"/>
      <c s="14" r="Z10"/>
    </row>
    <row r="11">
      <c t="s" s="16" r="A11">
        <v>50</v>
      </c>
      <c t="s" s="17" r="B11">
        <v>51</v>
      </c>
      <c s="16" r="D11">
        <v>2.0</v>
      </c>
      <c t="s" s="18" r="E11">
        <v>52</v>
      </c>
      <c t="s" s="16" r="H11">
        <v>53</v>
      </c>
      <c s="19" r="J11"/>
      <c t="s" s="20" r="N11">
        <v>54</v>
      </c>
      <c s="21" r="P11"/>
      <c t="str" s="20" r="Q11">
        <f>2*2.185</f>
        <v>4,37</v>
      </c>
      <c s="21" r="R11"/>
      <c s="21" r="S11"/>
      <c s="21" r="T11"/>
      <c s="21" r="U11"/>
      <c s="21" r="V11"/>
      <c s="21" r="W11"/>
      <c s="21" r="X11"/>
      <c s="21" r="Y11"/>
      <c s="21" r="Z11"/>
    </row>
    <row r="12">
      <c t="s" s="2" r="A12">
        <v>55</v>
      </c>
      <c t="s" s="4" r="B12">
        <v>56</v>
      </c>
      <c s="22" r="D12">
        <v>1.0</v>
      </c>
      <c t="s" s="8" r="E12">
        <v>57</v>
      </c>
      <c t="s" s="2" r="H12">
        <v>58</v>
      </c>
      <c s="9" r="J12"/>
      <c t="s" s="2" r="N12">
        <v>59</v>
      </c>
      <c s="3" r="Q12">
        <v>31.42</v>
      </c>
    </row>
    <row r="13">
      <c t="s" s="2" r="A13">
        <v>60</v>
      </c>
      <c t="s" s="4" r="B13">
        <v>61</v>
      </c>
      <c s="4" r="D13">
        <v>1.0</v>
      </c>
      <c t="s" s="8" r="E13">
        <v>62</v>
      </c>
      <c t="s" s="2" r="H13">
        <v>63</v>
      </c>
      <c s="9" r="J13"/>
      <c t="s" s="2" r="N13">
        <v>64</v>
      </c>
      <c s="3" r="Q13">
        <v>0.8</v>
      </c>
    </row>
    <row r="14">
      <c t="s" s="2" r="A14">
        <v>65</v>
      </c>
      <c t="s" s="4" r="B14">
        <v>66</v>
      </c>
      <c s="4" r="D14">
        <v>2.0</v>
      </c>
      <c t="s" s="8" r="E14">
        <v>67</v>
      </c>
      <c t="s" s="2" r="H14">
        <v>68</v>
      </c>
      <c s="9" r="J14"/>
      <c t="s" s="2" r="N14">
        <v>69</v>
      </c>
      <c s="3" r="Q14">
        <v>0.82</v>
      </c>
    </row>
    <row r="15">
      <c t="s" s="2" r="A15">
        <v>70</v>
      </c>
      <c t="s" s="4" r="B15">
        <v>71</v>
      </c>
      <c s="2" r="D15">
        <v>10.0</v>
      </c>
      <c t="s" s="8" r="E15">
        <v>72</v>
      </c>
      <c t="s" s="2" r="H15">
        <v>73</v>
      </c>
      <c s="9" r="J15"/>
      <c t="s" s="2" r="N15">
        <v>74</v>
      </c>
      <c t="str" s="3" r="Q15">
        <f>0.265*10</f>
        <v>2,65</v>
      </c>
    </row>
    <row r="16">
      <c s="9" r="A16"/>
      <c s="9" r="D16"/>
      <c s="9" r="E16"/>
      <c s="9" r="H16"/>
      <c s="9" r="J16"/>
      <c s="9" r="N16"/>
    </row>
    <row r="17">
      <c s="9" r="A17"/>
      <c s="9" r="D17"/>
      <c s="9" r="E17"/>
      <c s="9" r="H17"/>
      <c s="9" r="J17"/>
      <c s="9" r="N17"/>
      <c t="s" s="3" r="P17">
        <v>75</v>
      </c>
      <c t="str" r="Q17">
        <f>SUM(Q3:Q16)</f>
        <v>74,405</v>
      </c>
    </row>
    <row r="18">
      <c s="9" r="A18"/>
      <c s="9" r="D18"/>
      <c s="9" r="E18"/>
      <c s="9" r="H18"/>
      <c s="9" r="J18"/>
      <c s="9" r="N18"/>
    </row>
    <row r="19">
      <c s="9" r="A19"/>
      <c s="9" r="B19"/>
      <c s="9" r="D19"/>
      <c s="9" r="E19"/>
      <c s="9" r="H19"/>
      <c s="9" r="J19"/>
      <c s="9" r="N19"/>
    </row>
    <row r="20">
      <c s="9" r="A20"/>
      <c s="9" r="B20"/>
      <c s="9" r="D20"/>
      <c s="9" r="E20"/>
      <c s="9" r="H20"/>
      <c s="9" r="J20"/>
      <c s="9" r="N20"/>
    </row>
    <row r="21">
      <c s="9" r="A21"/>
      <c s="9" r="B21"/>
      <c s="9" r="D21"/>
      <c s="9" r="E21"/>
      <c s="9" r="H21"/>
      <c s="9" r="J21"/>
      <c s="9" r="N21"/>
    </row>
    <row r="22">
      <c s="9" r="A22"/>
      <c s="9" r="B22"/>
      <c s="9" r="D22"/>
      <c s="9" r="E22"/>
      <c s="9" r="H22"/>
      <c s="9" r="J22"/>
      <c s="9" r="N22"/>
    </row>
    <row r="23">
      <c s="9" r="A23"/>
      <c t="s" s="2" r="B23">
        <v>76</v>
      </c>
      <c s="9" r="D23"/>
      <c s="9" r="E23"/>
      <c s="9" r="H23"/>
      <c s="9" r="J23"/>
      <c s="9" r="N23"/>
    </row>
    <row r="24">
      <c s="9" r="A24"/>
      <c t="s" s="2" r="B24">
        <v>77</v>
      </c>
      <c s="9" r="D24"/>
      <c s="9" r="E24"/>
      <c s="9" r="H24"/>
      <c s="9" r="J24"/>
      <c s="9" r="N24"/>
    </row>
    <row r="25">
      <c s="9" r="A25"/>
      <c s="2" r="B25"/>
      <c s="9" r="D25"/>
      <c s="9" r="E25"/>
      <c s="9" r="H25"/>
      <c s="9" r="J25"/>
      <c s="9" r="N25"/>
    </row>
    <row r="26">
      <c s="9" r="A26"/>
      <c s="9" r="B26"/>
      <c s="9" r="D26"/>
      <c s="9" r="E26"/>
      <c s="9" r="H26"/>
      <c s="9" r="J26"/>
      <c s="9" r="N26"/>
    </row>
    <row r="27">
      <c s="9" r="A27"/>
      <c s="9" r="B27"/>
      <c s="9" r="D27"/>
      <c s="9" r="E27"/>
      <c s="9" r="H27"/>
      <c s="9" r="J27"/>
      <c s="9" r="N27"/>
    </row>
    <row r="28">
      <c s="9" r="A28"/>
      <c s="9" r="B28"/>
      <c s="9" r="D28"/>
      <c s="9" r="E28"/>
      <c s="9" r="H28"/>
      <c s="9" r="J28"/>
      <c s="9" r="K28"/>
      <c s="9" r="L28"/>
      <c s="9" r="M28"/>
      <c s="9" r="N28"/>
    </row>
    <row r="29">
      <c s="9" r="A29"/>
      <c s="9" r="B29"/>
      <c s="9" r="D29"/>
      <c s="9" r="E29"/>
      <c s="9" r="H29"/>
      <c s="9" r="J29"/>
      <c s="9" r="K29"/>
      <c s="9" r="L29"/>
      <c s="9" r="M29"/>
      <c s="9" r="N29"/>
    </row>
    <row r="30">
      <c s="9" r="A30"/>
      <c s="9" r="B30"/>
      <c s="9" r="D30"/>
      <c s="9" r="E30"/>
      <c s="9" r="H30"/>
      <c s="9" r="J30"/>
      <c s="9" r="K30"/>
      <c s="9" r="L30"/>
      <c s="9" r="M30"/>
      <c s="9" r="N30"/>
    </row>
    <row r="31">
      <c s="9" r="A31"/>
      <c s="9" r="B31"/>
      <c s="9" r="C31"/>
      <c s="9" r="D31"/>
      <c s="9" r="E31"/>
      <c s="9" r="F31"/>
      <c s="9" r="G31"/>
      <c s="9" r="H31"/>
      <c s="9" r="I31"/>
      <c s="9" r="J31"/>
      <c s="9" r="K31"/>
      <c s="9" r="L31"/>
      <c s="9" r="M31"/>
      <c s="9" r="N31"/>
    </row>
  </sheetData>
  <mergeCells count="145">
    <mergeCell ref="N23:O23"/>
    <mergeCell ref="N22:O22"/>
    <mergeCell ref="N18:O18"/>
    <mergeCell ref="N15:O15"/>
    <mergeCell ref="N16:O16"/>
    <mergeCell ref="N17:O17"/>
    <mergeCell ref="N12:O12"/>
    <mergeCell ref="N8:O8"/>
    <mergeCell ref="N14:O14"/>
    <mergeCell ref="J16:M16"/>
    <mergeCell ref="J14:M14"/>
    <mergeCell ref="J15:M15"/>
    <mergeCell ref="J20:M20"/>
    <mergeCell ref="J22:M22"/>
    <mergeCell ref="J21:M21"/>
    <mergeCell ref="N26:O26"/>
    <mergeCell ref="J26:M26"/>
    <mergeCell ref="J24:M24"/>
    <mergeCell ref="J25:M25"/>
    <mergeCell ref="J6:M6"/>
    <mergeCell ref="J5:M5"/>
    <mergeCell ref="J8:M8"/>
    <mergeCell ref="J19:M19"/>
    <mergeCell ref="J23:M23"/>
    <mergeCell ref="N6:O6"/>
    <mergeCell ref="N5:O5"/>
    <mergeCell ref="J10:M10"/>
    <mergeCell ref="J9:M9"/>
    <mergeCell ref="N13:O13"/>
    <mergeCell ref="J13:M13"/>
    <mergeCell ref="J11:M11"/>
    <mergeCell ref="J12:M12"/>
    <mergeCell ref="N9:O9"/>
    <mergeCell ref="N7:O7"/>
    <mergeCell ref="N10:O10"/>
    <mergeCell ref="N11:O11"/>
    <mergeCell ref="E25:G25"/>
    <mergeCell ref="E26:G26"/>
    <mergeCell ref="E28:G28"/>
    <mergeCell ref="E27:G27"/>
    <mergeCell ref="E19:G19"/>
    <mergeCell ref="E20:G20"/>
    <mergeCell ref="E29:G29"/>
    <mergeCell ref="E30:G30"/>
    <mergeCell ref="E23:G23"/>
    <mergeCell ref="E24:G24"/>
    <mergeCell ref="E22:G22"/>
    <mergeCell ref="H20:I20"/>
    <mergeCell ref="H19:I19"/>
    <mergeCell ref="B20:C20"/>
    <mergeCell ref="B21:C21"/>
    <mergeCell ref="H18:I18"/>
    <mergeCell ref="J18:M18"/>
    <mergeCell ref="N19:O19"/>
    <mergeCell ref="N20:O20"/>
    <mergeCell ref="E21:G21"/>
    <mergeCell ref="E18:G18"/>
    <mergeCell ref="H21:I21"/>
    <mergeCell ref="B19:C19"/>
    <mergeCell ref="B18:C18"/>
    <mergeCell ref="H27:I27"/>
    <mergeCell ref="H28:I28"/>
    <mergeCell ref="N30:O30"/>
    <mergeCell ref="N31:O31"/>
    <mergeCell ref="B29:C29"/>
    <mergeCell ref="B30:C30"/>
    <mergeCell ref="B28:C28"/>
    <mergeCell ref="H30:I30"/>
    <mergeCell ref="B27:C27"/>
    <mergeCell ref="H29:I29"/>
    <mergeCell ref="E11:G11"/>
    <mergeCell ref="E10:G10"/>
    <mergeCell ref="E9:G9"/>
    <mergeCell ref="H11:I11"/>
    <mergeCell ref="B9:C9"/>
    <mergeCell ref="H10:I10"/>
    <mergeCell ref="H9:I9"/>
    <mergeCell ref="E17:G17"/>
    <mergeCell ref="E16:G16"/>
    <mergeCell ref="E13:G13"/>
    <mergeCell ref="H13:I13"/>
    <mergeCell ref="E12:G12"/>
    <mergeCell ref="H12:I12"/>
    <mergeCell ref="E14:G14"/>
    <mergeCell ref="H14:I14"/>
    <mergeCell ref="B12:C12"/>
    <mergeCell ref="B13:C13"/>
    <mergeCell ref="B14:C14"/>
    <mergeCell ref="H16:I16"/>
    <mergeCell ref="B16:C16"/>
    <mergeCell ref="B17:C17"/>
    <mergeCell ref="B15:C15"/>
    <mergeCell ref="E15:G15"/>
    <mergeCell ref="H17:I17"/>
    <mergeCell ref="H15:I15"/>
    <mergeCell ref="E7:G7"/>
    <mergeCell ref="E6:G6"/>
    <mergeCell ref="B5:C5"/>
    <mergeCell ref="B8:C8"/>
    <mergeCell ref="B3:C3"/>
    <mergeCell ref="B4:C4"/>
    <mergeCell ref="H7:I7"/>
    <mergeCell ref="H8:I8"/>
    <mergeCell ref="H6:I6"/>
    <mergeCell ref="E5:G5"/>
    <mergeCell ref="H5:I5"/>
    <mergeCell ref="E8:G8"/>
    <mergeCell ref="J3:M3"/>
    <mergeCell ref="J2:M2"/>
    <mergeCell ref="P1:Z1"/>
    <mergeCell ref="B2:C2"/>
    <mergeCell ref="E2:G2"/>
    <mergeCell ref="H3:I3"/>
    <mergeCell ref="H4:I4"/>
    <mergeCell ref="E4:G4"/>
    <mergeCell ref="N3:O3"/>
    <mergeCell ref="N2:O2"/>
    <mergeCell ref="H2:I2"/>
    <mergeCell ref="A1:O1"/>
    <mergeCell ref="E3:G3"/>
    <mergeCell ref="B23:C23"/>
    <mergeCell ref="B24:C24"/>
    <mergeCell ref="B25:C25"/>
    <mergeCell ref="B26:C26"/>
    <mergeCell ref="B22:C22"/>
    <mergeCell ref="N25:O25"/>
    <mergeCell ref="N24:O24"/>
    <mergeCell ref="H26:I26"/>
    <mergeCell ref="H25:I25"/>
    <mergeCell ref="H24:I24"/>
    <mergeCell ref="H23:I23"/>
    <mergeCell ref="H22:I22"/>
    <mergeCell ref="B11:C11"/>
    <mergeCell ref="B10:C10"/>
    <mergeCell ref="B7:C7"/>
    <mergeCell ref="B6:C6"/>
    <mergeCell ref="N21:O21"/>
    <mergeCell ref="J17:M17"/>
    <mergeCell ref="N4:O4"/>
    <mergeCell ref="J4:M4"/>
    <mergeCell ref="N27:O27"/>
    <mergeCell ref="N28:O28"/>
    <mergeCell ref="N29:O29"/>
    <mergeCell ref="J27:M27"/>
    <mergeCell ref="J7:M7"/>
  </mergeCells>
  <hyperlinks>
    <hyperlink ref="E3" r:id="rId1"/>
    <hyperlink ref="E4" r:id="rId2"/>
    <hyperlink ref="E5" r:id="rId3"/>
    <hyperlink ref="E6" r:id="rId4"/>
    <hyperlink ref="E7" r:id="rId5"/>
    <hyperlink ref="J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drawing r:id="rId15"/>
</worksheet>
</file>