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eidyValladares\Documents\Universidad\7th-semester\Finanzas para Ingenieros\Proyecto\"/>
    </mc:Choice>
  </mc:AlternateContent>
  <bookViews>
    <workbookView xWindow="0" yWindow="0" windowWidth="20490" windowHeight="7650" tabRatio="500"/>
  </bookViews>
  <sheets>
    <sheet name="Sheet1" sheetId="1" r:id="rId1"/>
    <sheet name="Sheet2" sheetId="2" r:id="rId2"/>
    <sheet name="Sheet3" sheetId="3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71" i="1" l="1"/>
  <c r="R70" i="1"/>
  <c r="R69" i="1"/>
  <c r="R68" i="1"/>
  <c r="N71" i="1"/>
  <c r="J71" i="1"/>
  <c r="J66" i="1"/>
  <c r="R66" i="1"/>
  <c r="N66" i="1"/>
  <c r="F66" i="1"/>
  <c r="B71" i="1"/>
  <c r="B70" i="1"/>
  <c r="F71" i="1"/>
  <c r="F70" i="1"/>
  <c r="J70" i="1"/>
  <c r="N70" i="1"/>
  <c r="N69" i="1"/>
  <c r="N68" i="1"/>
  <c r="G62" i="1"/>
  <c r="G61" i="1"/>
  <c r="G60" i="1"/>
  <c r="C62" i="1"/>
  <c r="C61" i="1"/>
  <c r="C60" i="1"/>
  <c r="K60" i="1"/>
  <c r="K62" i="1"/>
  <c r="K61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67" i="1" s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65" i="1" s="1"/>
  <c r="K59" i="1"/>
  <c r="G59" i="1"/>
  <c r="C59" i="1"/>
  <c r="K58" i="1"/>
  <c r="G58" i="1"/>
  <c r="C58" i="1"/>
  <c r="K57" i="1"/>
  <c r="G57" i="1"/>
  <c r="C57" i="1"/>
  <c r="K56" i="1"/>
  <c r="G56" i="1"/>
  <c r="C56" i="1"/>
  <c r="K55" i="1"/>
  <c r="G55" i="1"/>
  <c r="C55" i="1"/>
  <c r="K54" i="1"/>
  <c r="G54" i="1"/>
  <c r="C54" i="1"/>
  <c r="K53" i="1"/>
  <c r="G53" i="1"/>
  <c r="C53" i="1"/>
  <c r="K52" i="1"/>
  <c r="G52" i="1"/>
  <c r="C52" i="1"/>
  <c r="K51" i="1"/>
  <c r="G51" i="1"/>
  <c r="C51" i="1"/>
  <c r="K50" i="1"/>
  <c r="G50" i="1"/>
  <c r="C50" i="1"/>
  <c r="K49" i="1"/>
  <c r="G49" i="1"/>
  <c r="C49" i="1"/>
  <c r="K48" i="1"/>
  <c r="G48" i="1"/>
  <c r="C48" i="1"/>
  <c r="K47" i="1"/>
  <c r="G47" i="1"/>
  <c r="C47" i="1"/>
  <c r="K46" i="1"/>
  <c r="G46" i="1"/>
  <c r="C46" i="1"/>
  <c r="K45" i="1"/>
  <c r="G45" i="1"/>
  <c r="C45" i="1"/>
  <c r="K44" i="1"/>
  <c r="G44" i="1"/>
  <c r="C44" i="1"/>
  <c r="K43" i="1"/>
  <c r="G43" i="1"/>
  <c r="C43" i="1"/>
  <c r="K42" i="1"/>
  <c r="G42" i="1"/>
  <c r="C42" i="1"/>
  <c r="K41" i="1"/>
  <c r="G41" i="1"/>
  <c r="C41" i="1"/>
  <c r="K40" i="1"/>
  <c r="G40" i="1"/>
  <c r="C40" i="1"/>
  <c r="K39" i="1"/>
  <c r="G39" i="1"/>
  <c r="C39" i="1"/>
  <c r="K38" i="1"/>
  <c r="G38" i="1"/>
  <c r="C38" i="1"/>
  <c r="K37" i="1"/>
  <c r="G37" i="1"/>
  <c r="C37" i="1"/>
  <c r="K36" i="1"/>
  <c r="G36" i="1"/>
  <c r="C36" i="1"/>
  <c r="K35" i="1"/>
  <c r="G35" i="1"/>
  <c r="C35" i="1"/>
  <c r="K34" i="1"/>
  <c r="G34" i="1"/>
  <c r="C34" i="1"/>
  <c r="K33" i="1"/>
  <c r="G33" i="1"/>
  <c r="C33" i="1"/>
  <c r="K32" i="1"/>
  <c r="G32" i="1"/>
  <c r="C32" i="1"/>
  <c r="K31" i="1"/>
  <c r="G31" i="1"/>
  <c r="C31" i="1"/>
  <c r="K30" i="1"/>
  <c r="G30" i="1"/>
  <c r="C30" i="1"/>
  <c r="K29" i="1"/>
  <c r="G29" i="1"/>
  <c r="C29" i="1"/>
  <c r="K28" i="1"/>
  <c r="G28" i="1"/>
  <c r="C28" i="1"/>
  <c r="K27" i="1"/>
  <c r="G27" i="1"/>
  <c r="C27" i="1"/>
  <c r="K26" i="1"/>
  <c r="G26" i="1"/>
  <c r="C26" i="1"/>
  <c r="K25" i="1"/>
  <c r="G25" i="1"/>
  <c r="C25" i="1"/>
  <c r="K24" i="1"/>
  <c r="G24" i="1"/>
  <c r="C24" i="1"/>
  <c r="K23" i="1"/>
  <c r="G23" i="1"/>
  <c r="C23" i="1"/>
  <c r="K22" i="1"/>
  <c r="G22" i="1"/>
  <c r="C22" i="1"/>
  <c r="K21" i="1"/>
  <c r="G21" i="1"/>
  <c r="C21" i="1"/>
  <c r="K20" i="1"/>
  <c r="G20" i="1"/>
  <c r="C20" i="1"/>
  <c r="K19" i="1"/>
  <c r="G19" i="1"/>
  <c r="C19" i="1"/>
  <c r="K18" i="1"/>
  <c r="G18" i="1"/>
  <c r="C18" i="1"/>
  <c r="K17" i="1"/>
  <c r="G17" i="1"/>
  <c r="C17" i="1"/>
  <c r="K16" i="1"/>
  <c r="G16" i="1"/>
  <c r="C16" i="1"/>
  <c r="K15" i="1"/>
  <c r="G15" i="1"/>
  <c r="C15" i="1"/>
  <c r="K14" i="1"/>
  <c r="G14" i="1"/>
  <c r="C14" i="1"/>
  <c r="K13" i="1"/>
  <c r="G13" i="1"/>
  <c r="C13" i="1"/>
  <c r="K12" i="1"/>
  <c r="G12" i="1"/>
  <c r="C12" i="1"/>
  <c r="K11" i="1"/>
  <c r="G11" i="1"/>
  <c r="C11" i="1"/>
  <c r="K10" i="1"/>
  <c r="G10" i="1"/>
  <c r="C10" i="1"/>
  <c r="K9" i="1"/>
  <c r="G9" i="1"/>
  <c r="C9" i="1"/>
  <c r="K8" i="1"/>
  <c r="G8" i="1"/>
  <c r="C8" i="1"/>
  <c r="K7" i="1"/>
  <c r="G7" i="1"/>
  <c r="C7" i="1"/>
  <c r="K6" i="1"/>
  <c r="G6" i="1"/>
  <c r="C6" i="1"/>
  <c r="K5" i="1"/>
  <c r="G5" i="1"/>
  <c r="C5" i="1"/>
  <c r="K4" i="1"/>
  <c r="G4" i="1"/>
  <c r="C4" i="1"/>
  <c r="K3" i="1"/>
  <c r="G3" i="1"/>
  <c r="C3" i="1"/>
  <c r="F68" i="1" l="1"/>
  <c r="N65" i="1"/>
  <c r="J65" i="1"/>
  <c r="J67" i="1"/>
  <c r="R67" i="1"/>
  <c r="J69" i="1"/>
  <c r="B65" i="1"/>
  <c r="F67" i="1"/>
  <c r="F69" i="1"/>
  <c r="B68" i="1"/>
  <c r="B66" i="1"/>
  <c r="B67" i="1" s="1"/>
  <c r="J68" i="1"/>
  <c r="B69" i="1"/>
  <c r="F65" i="1"/>
</calcChain>
</file>

<file path=xl/sharedStrings.xml><?xml version="1.0" encoding="utf-8"?>
<sst xmlns="http://schemas.openxmlformats.org/spreadsheetml/2006/main" count="55" uniqueCount="31">
  <si>
    <t>APIIX</t>
  </si>
  <si>
    <t>APIUX</t>
  </si>
  <si>
    <t>PRPFX</t>
  </si>
  <si>
    <t>Date</t>
  </si>
  <si>
    <t>Adj Close</t>
  </si>
  <si>
    <t>Rendimiento acciones</t>
  </si>
  <si>
    <t>Rendimiento</t>
  </si>
  <si>
    <t>Varianza</t>
  </si>
  <si>
    <t>Riesgo</t>
  </si>
  <si>
    <t>cov(APIIX,APIUX)</t>
  </si>
  <si>
    <t>cov(APIUX,APIIX)</t>
  </si>
  <si>
    <t>cov(PRPFX,APIIX)</t>
  </si>
  <si>
    <t>cov(APIIX,PRPFX)</t>
  </si>
  <si>
    <t>cov(APIUX,PRPFX)</t>
  </si>
  <si>
    <t>cov(PRPFX,APIUX)</t>
  </si>
  <si>
    <t>MPERX</t>
  </si>
  <si>
    <t>AFFIX</t>
  </si>
  <si>
    <t>cov(MPERX,APIIX)</t>
  </si>
  <si>
    <t>cov(MPERX,APIUX)</t>
  </si>
  <si>
    <t>cov(MPERX,PRPFX)</t>
  </si>
  <si>
    <t>cov(MPERX,AFFIX)</t>
  </si>
  <si>
    <t>cov(AFFIX,APIIX)</t>
  </si>
  <si>
    <t>cov(AFFIX,APIUX)</t>
  </si>
  <si>
    <t>cov(AFFIX,PRPFX)</t>
  </si>
  <si>
    <t>cov(AFFIX, MPERX)</t>
  </si>
  <si>
    <t>cov(PRPFX,MPERX)</t>
  </si>
  <si>
    <t>cov(PRPFX,AFFIX)</t>
  </si>
  <si>
    <t>cov(APIUX,MPERX)</t>
  </si>
  <si>
    <t>cov(APIUX,AFFIX)</t>
  </si>
  <si>
    <t>cov(APIIX,MPERX)</t>
  </si>
  <si>
    <t>cov(APIIX,AFFIX)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</si>
</sst>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d/mm/yyyy"/>
    <numFmt numFmtId="165" formatCode="0.0000"/>
    <numFmt numFmtId="166" formatCode="0.00\ %"/>
    <numFmt numFmtId="167" formatCode="#,##0.00000"/>
    <numFmt numFmtId="168" formatCode="0.00000"/>
    <numFmt numFmtId="169" formatCode="0.00000000"/>
    <numFmt numFmtId="176" formatCode="0.0000E+00"/>
  </numFmts>
  <fonts count="4" x14ac:knownFonts="1"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EDCA9"/>
        <bgColor rgb="FF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164" fontId="0" fillId="0" borderId="0" xfId="0" applyNumberFormat="1"/>
    <xf numFmtId="168" fontId="0" fillId="0" borderId="0" xfId="0" applyNumberFormat="1"/>
    <xf numFmtId="165" fontId="0" fillId="0" borderId="0" xfId="0" applyNumberFormat="1"/>
    <xf numFmtId="2" fontId="0" fillId="0" borderId="0" xfId="0" applyNumberFormat="1"/>
    <xf numFmtId="169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DCA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topLeftCell="A58" zoomScaleNormal="100" workbookViewId="0">
      <selection activeCell="O71" sqref="O71"/>
    </sheetView>
  </sheetViews>
  <sheetFormatPr baseColWidth="10" defaultColWidth="9.140625" defaultRowHeight="12.75" x14ac:dyDescent="0.2"/>
  <cols>
    <col min="1" max="1" width="15.85546875"/>
    <col min="2" max="2" width="13" bestFit="1" customWidth="1"/>
    <col min="3" max="3" width="20.85546875"/>
    <col min="4" max="4" width="2.42578125"/>
    <col min="5" max="5" width="16.7109375"/>
    <col min="6" max="6" width="12.42578125" bestFit="1" customWidth="1"/>
    <col min="7" max="7" width="20.28515625"/>
    <col min="8" max="8" width="2.140625"/>
    <col min="9" max="9" width="18.140625" customWidth="1"/>
    <col min="10" max="10" width="12.28515625" bestFit="1" customWidth="1"/>
    <col min="11" max="11" width="20.7109375"/>
    <col min="12" max="12" width="2.42578125" customWidth="1"/>
    <col min="13" max="13" width="16.42578125" customWidth="1"/>
    <col min="14" max="14" width="13.5703125" bestFit="1" customWidth="1"/>
    <col min="15" max="15" width="20.5703125" customWidth="1"/>
    <col min="16" max="16" width="2.85546875" customWidth="1"/>
    <col min="17" max="17" width="16.7109375" customWidth="1"/>
    <col min="18" max="18" width="13" bestFit="1" customWidth="1"/>
    <col min="19" max="19" width="20.28515625" customWidth="1"/>
    <col min="20" max="1025" width="11.5703125"/>
  </cols>
  <sheetData>
    <row r="1" spans="1:19" ht="15" x14ac:dyDescent="0.25">
      <c r="A1" s="1" t="s">
        <v>0</v>
      </c>
      <c r="B1" s="1"/>
      <c r="C1" s="1"/>
      <c r="D1" s="2"/>
      <c r="E1" s="1" t="s">
        <v>1</v>
      </c>
      <c r="F1" s="1"/>
      <c r="G1" s="1"/>
      <c r="H1" s="2"/>
      <c r="I1" s="1" t="s">
        <v>2</v>
      </c>
      <c r="J1" s="1"/>
      <c r="K1" s="1"/>
      <c r="L1" s="2"/>
      <c r="M1" s="1" t="s">
        <v>15</v>
      </c>
      <c r="N1" s="1"/>
      <c r="O1" s="1"/>
      <c r="Q1" s="1" t="s">
        <v>16</v>
      </c>
      <c r="R1" s="1"/>
      <c r="S1" s="1"/>
    </row>
    <row r="2" spans="1:19" ht="15" x14ac:dyDescent="0.25">
      <c r="A2" s="3" t="s">
        <v>3</v>
      </c>
      <c r="B2" s="3" t="s">
        <v>4</v>
      </c>
      <c r="C2" s="3" t="s">
        <v>5</v>
      </c>
      <c r="D2" s="3"/>
      <c r="E2" s="3" t="s">
        <v>3</v>
      </c>
      <c r="F2" s="3" t="s">
        <v>4</v>
      </c>
      <c r="G2" s="3" t="s">
        <v>5</v>
      </c>
      <c r="H2" s="3"/>
      <c r="I2" s="3" t="s">
        <v>3</v>
      </c>
      <c r="J2" s="3" t="s">
        <v>4</v>
      </c>
      <c r="K2" s="3" t="s">
        <v>5</v>
      </c>
      <c r="M2" s="3" t="s">
        <v>3</v>
      </c>
      <c r="N2" s="3" t="s">
        <v>4</v>
      </c>
      <c r="O2" s="3" t="s">
        <v>5</v>
      </c>
      <c r="Q2" s="3" t="s">
        <v>3</v>
      </c>
      <c r="R2" s="3" t="s">
        <v>4</v>
      </c>
      <c r="S2" s="3" t="s">
        <v>5</v>
      </c>
    </row>
    <row r="3" spans="1:19" ht="15" x14ac:dyDescent="0.25">
      <c r="A3" s="4">
        <v>43374</v>
      </c>
      <c r="B3" s="2">
        <v>10.73</v>
      </c>
      <c r="C3" s="5">
        <f t="shared" ref="C3:C34" si="0">(B3/B4)-1</f>
        <v>-1.6498625114573784E-2</v>
      </c>
      <c r="D3" s="2"/>
      <c r="E3" s="4">
        <v>43374</v>
      </c>
      <c r="F3" s="6">
        <v>10.24</v>
      </c>
      <c r="G3" s="5">
        <f t="shared" ref="G3:G34" si="1">(F3/F4)-1</f>
        <v>-1.6718002501031615E-2</v>
      </c>
      <c r="H3" s="2"/>
      <c r="I3" s="4">
        <v>43374</v>
      </c>
      <c r="J3" s="6">
        <v>40.150002000000001</v>
      </c>
      <c r="K3" s="5">
        <f t="shared" ref="K3:K34" si="2">(J3/J4)-1</f>
        <v>-1.6172481838459096E-2</v>
      </c>
      <c r="M3" s="12">
        <v>42461</v>
      </c>
      <c r="N3" s="15">
        <v>0.92</v>
      </c>
      <c r="O3" s="14">
        <f>(N3/N4)-1</f>
        <v>4.5454545454545414E-2</v>
      </c>
      <c r="Q3" s="12">
        <v>43374</v>
      </c>
      <c r="R3" s="15">
        <v>9.5399999999999991</v>
      </c>
      <c r="S3" s="14">
        <f>(R3/R4)-1</f>
        <v>-3.0201990424007064E-2</v>
      </c>
    </row>
    <row r="4" spans="1:19" ht="15" x14ac:dyDescent="0.25">
      <c r="A4" s="4">
        <v>43344</v>
      </c>
      <c r="B4" s="2">
        <v>10.91</v>
      </c>
      <c r="C4" s="5">
        <f t="shared" si="0"/>
        <v>-1.8298261665141702E-3</v>
      </c>
      <c r="D4" s="2"/>
      <c r="E4" s="4">
        <v>43344</v>
      </c>
      <c r="F4" s="6">
        <v>10.414103000000001</v>
      </c>
      <c r="G4" s="5">
        <f t="shared" si="1"/>
        <v>-2.4023912984753037E-3</v>
      </c>
      <c r="H4" s="2"/>
      <c r="I4" s="4">
        <v>43344</v>
      </c>
      <c r="J4" s="6">
        <v>40.810001</v>
      </c>
      <c r="K4" s="5">
        <f t="shared" si="2"/>
        <v>-2.6880988606109435E-3</v>
      </c>
      <c r="M4" s="12">
        <v>42430</v>
      </c>
      <c r="N4" s="15">
        <v>0.88</v>
      </c>
      <c r="O4" s="14">
        <f t="shared" ref="O4:O62" si="3">(N4/N5)-1</f>
        <v>3.529411764705892E-2</v>
      </c>
      <c r="Q4" s="12">
        <v>43344</v>
      </c>
      <c r="R4" s="15">
        <v>9.8370999999999995</v>
      </c>
      <c r="S4" s="14">
        <f t="shared" ref="S4:S62" si="4">(R4/R5)-1</f>
        <v>-2.9452194055681336E-3</v>
      </c>
    </row>
    <row r="5" spans="1:19" ht="15" x14ac:dyDescent="0.25">
      <c r="A5" s="4">
        <v>43313</v>
      </c>
      <c r="B5" s="2">
        <v>10.93</v>
      </c>
      <c r="C5" s="5">
        <f t="shared" si="0"/>
        <v>9.2336103416434945E-3</v>
      </c>
      <c r="D5" s="2"/>
      <c r="E5" s="4">
        <v>43313</v>
      </c>
      <c r="F5" s="6">
        <v>10.439182000000001</v>
      </c>
      <c r="G5" s="5">
        <f t="shared" si="1"/>
        <v>8.250141349588791E-3</v>
      </c>
      <c r="H5" s="2"/>
      <c r="I5" s="4">
        <v>43313</v>
      </c>
      <c r="J5" s="6">
        <v>40.919998</v>
      </c>
      <c r="K5" s="5">
        <f t="shared" si="2"/>
        <v>9.7840017176120675E-4</v>
      </c>
      <c r="M5" s="12">
        <v>42401</v>
      </c>
      <c r="N5" s="15">
        <v>0.85</v>
      </c>
      <c r="O5" s="14">
        <f t="shared" si="3"/>
        <v>4.9382716049382713E-2</v>
      </c>
      <c r="Q5" s="12">
        <v>43313</v>
      </c>
      <c r="R5" s="15">
        <v>9.8661580000000004</v>
      </c>
      <c r="S5" s="14">
        <f t="shared" si="4"/>
        <v>8.3231831515226951E-3</v>
      </c>
    </row>
    <row r="6" spans="1:19" ht="15" x14ac:dyDescent="0.25">
      <c r="A6" s="4">
        <v>43282</v>
      </c>
      <c r="B6" s="2">
        <v>10.83</v>
      </c>
      <c r="C6" s="5">
        <f t="shared" si="0"/>
        <v>1.4995313964386137E-2</v>
      </c>
      <c r="D6" s="2"/>
      <c r="E6" s="4">
        <v>43282</v>
      </c>
      <c r="F6" s="6">
        <v>10.353762</v>
      </c>
      <c r="G6" s="5">
        <f t="shared" si="1"/>
        <v>1.4936395922516388E-2</v>
      </c>
      <c r="H6" s="2"/>
      <c r="I6" s="4">
        <v>43282</v>
      </c>
      <c r="J6" s="6">
        <v>40.880001</v>
      </c>
      <c r="K6" s="5">
        <f t="shared" si="2"/>
        <v>-2.9268048780487499E-3</v>
      </c>
      <c r="M6" s="12">
        <v>42370</v>
      </c>
      <c r="N6" s="15">
        <v>0.81</v>
      </c>
      <c r="O6" s="14">
        <f t="shared" si="3"/>
        <v>1.1607256596054105E-2</v>
      </c>
      <c r="Q6" s="12">
        <v>43282</v>
      </c>
      <c r="R6" s="15">
        <v>9.7847179999999998</v>
      </c>
      <c r="S6" s="14">
        <f t="shared" si="4"/>
        <v>1.4367317708481764E-2</v>
      </c>
    </row>
    <row r="7" spans="1:19" ht="15" x14ac:dyDescent="0.25">
      <c r="A7" s="4">
        <v>43252</v>
      </c>
      <c r="B7" s="2">
        <v>10.67</v>
      </c>
      <c r="C7" s="5">
        <f t="shared" si="0"/>
        <v>1.877934272300319E-3</v>
      </c>
      <c r="D7" s="2"/>
      <c r="E7" s="4">
        <v>43252</v>
      </c>
      <c r="F7" s="6">
        <v>10.20139</v>
      </c>
      <c r="G7" s="5">
        <f t="shared" si="1"/>
        <v>2.416969668145974E-3</v>
      </c>
      <c r="H7" s="2"/>
      <c r="I7" s="4">
        <v>43252</v>
      </c>
      <c r="J7" s="6">
        <v>41</v>
      </c>
      <c r="K7" s="5">
        <f t="shared" si="2"/>
        <v>-9.4225419043861836E-3</v>
      </c>
      <c r="M7" s="12">
        <v>42339</v>
      </c>
      <c r="N7" s="15">
        <v>0.80070600000000003</v>
      </c>
      <c r="O7" s="14">
        <f t="shared" si="3"/>
        <v>-2.3809030338866277E-2</v>
      </c>
      <c r="Q7" s="12">
        <v>43252</v>
      </c>
      <c r="R7" s="15">
        <v>9.6461290000000002</v>
      </c>
      <c r="S7" s="14">
        <f t="shared" si="4"/>
        <v>2.1476382887586354E-3</v>
      </c>
    </row>
    <row r="8" spans="1:19" ht="15" x14ac:dyDescent="0.25">
      <c r="A8" s="4">
        <v>43221</v>
      </c>
      <c r="B8" s="2">
        <v>10.65</v>
      </c>
      <c r="C8" s="5">
        <f t="shared" si="0"/>
        <v>8.5227272727272929E-3</v>
      </c>
      <c r="D8" s="2"/>
      <c r="E8" s="4">
        <v>43221</v>
      </c>
      <c r="F8" s="6">
        <v>10.176793</v>
      </c>
      <c r="G8" s="5">
        <f t="shared" si="1"/>
        <v>8.2640296645890565E-3</v>
      </c>
      <c r="H8" s="2"/>
      <c r="I8" s="4">
        <v>43221</v>
      </c>
      <c r="J8" s="6">
        <v>41.389999000000003</v>
      </c>
      <c r="K8" s="5">
        <f t="shared" si="2"/>
        <v>1.9207042127381557E-2</v>
      </c>
      <c r="M8" s="12">
        <v>42309</v>
      </c>
      <c r="N8" s="15">
        <v>0.82023500000000005</v>
      </c>
      <c r="O8" s="14">
        <f t="shared" si="3"/>
        <v>-4.5454757044736671E-2</v>
      </c>
      <c r="Q8" s="12">
        <v>43221</v>
      </c>
      <c r="R8" s="15">
        <v>9.6254570000000008</v>
      </c>
      <c r="S8" s="14">
        <f t="shared" si="4"/>
        <v>7.2998299863265004E-3</v>
      </c>
    </row>
    <row r="9" spans="1:19" ht="15" x14ac:dyDescent="0.25">
      <c r="A9" s="4">
        <v>43191</v>
      </c>
      <c r="B9" s="2">
        <v>10.56</v>
      </c>
      <c r="C9" s="5">
        <f t="shared" si="0"/>
        <v>4.7573739295909689E-3</v>
      </c>
      <c r="D9" s="2"/>
      <c r="E9" s="4">
        <v>43191</v>
      </c>
      <c r="F9" s="6">
        <v>10.093381000000001</v>
      </c>
      <c r="G9" s="5">
        <f t="shared" si="1"/>
        <v>3.4095549853248031E-3</v>
      </c>
      <c r="H9" s="2"/>
      <c r="I9" s="4">
        <v>43191</v>
      </c>
      <c r="J9" s="6">
        <v>40.610000999999997</v>
      </c>
      <c r="K9" s="5">
        <f t="shared" si="2"/>
        <v>4.9275683665905845E-4</v>
      </c>
      <c r="M9" s="12">
        <v>42278</v>
      </c>
      <c r="N9" s="15">
        <v>0.859294</v>
      </c>
      <c r="O9" s="14">
        <f t="shared" si="3"/>
        <v>3.5293975903614605E-2</v>
      </c>
      <c r="Q9" s="12">
        <v>43191</v>
      </c>
      <c r="R9" s="15">
        <v>9.5557020000000001</v>
      </c>
      <c r="S9" s="14">
        <f t="shared" si="4"/>
        <v>3.2960921364477702E-3</v>
      </c>
    </row>
    <row r="10" spans="1:19" ht="15" x14ac:dyDescent="0.25">
      <c r="A10" s="4">
        <v>43160</v>
      </c>
      <c r="B10" s="2">
        <v>10.51</v>
      </c>
      <c r="C10" s="5">
        <f t="shared" si="0"/>
        <v>-2.8462998102466441E-3</v>
      </c>
      <c r="D10" s="2"/>
      <c r="E10" s="4">
        <v>43160</v>
      </c>
      <c r="F10" s="6">
        <v>10.059084</v>
      </c>
      <c r="G10" s="5">
        <f t="shared" si="1"/>
        <v>-3.6365624589557166E-3</v>
      </c>
      <c r="H10" s="2"/>
      <c r="I10" s="4">
        <v>43160</v>
      </c>
      <c r="J10" s="6">
        <v>40.590000000000003</v>
      </c>
      <c r="K10" s="5">
        <f t="shared" si="2"/>
        <v>-1.7215937038856932E-3</v>
      </c>
      <c r="M10" s="12">
        <v>42248</v>
      </c>
      <c r="N10" s="15">
        <v>0.83</v>
      </c>
      <c r="O10" s="14">
        <f t="shared" si="3"/>
        <v>-4.4944014157842105E-2</v>
      </c>
      <c r="Q10" s="12">
        <v>43160</v>
      </c>
      <c r="R10" s="15">
        <v>9.5243090000000006</v>
      </c>
      <c r="S10" s="14">
        <f t="shared" si="4"/>
        <v>-4.6417887440594052E-3</v>
      </c>
    </row>
    <row r="11" spans="1:19" ht="15" x14ac:dyDescent="0.25">
      <c r="A11" s="4">
        <v>43132</v>
      </c>
      <c r="B11" s="2">
        <v>10.54</v>
      </c>
      <c r="C11" s="5">
        <f t="shared" si="0"/>
        <v>-2.5878003696857776E-2</v>
      </c>
      <c r="D11" s="2"/>
      <c r="E11" s="4">
        <v>43132</v>
      </c>
      <c r="F11" s="6">
        <v>10.095798</v>
      </c>
      <c r="G11" s="5">
        <f t="shared" si="1"/>
        <v>-2.5352163257551408E-2</v>
      </c>
      <c r="H11" s="2"/>
      <c r="I11" s="4">
        <v>43132</v>
      </c>
      <c r="J11" s="6">
        <v>40.659999999999997</v>
      </c>
      <c r="K11" s="5">
        <f t="shared" si="2"/>
        <v>-3.2135159825525506E-2</v>
      </c>
      <c r="M11" s="12">
        <v>42217</v>
      </c>
      <c r="N11" s="15">
        <v>0.86905900000000003</v>
      </c>
      <c r="O11" s="14">
        <f t="shared" si="3"/>
        <v>-4.3010930297604499E-2</v>
      </c>
      <c r="Q11" s="12">
        <v>43132</v>
      </c>
      <c r="R11" s="15">
        <v>9.5687250000000006</v>
      </c>
      <c r="S11" s="14">
        <f t="shared" si="4"/>
        <v>-2.5793839468120527E-2</v>
      </c>
    </row>
    <row r="12" spans="1:19" ht="15" x14ac:dyDescent="0.25">
      <c r="A12" s="4">
        <v>43101</v>
      </c>
      <c r="B12" s="2">
        <v>10.82</v>
      </c>
      <c r="C12" s="5">
        <f t="shared" si="0"/>
        <v>2.0754716981132182E-2</v>
      </c>
      <c r="D12" s="2"/>
      <c r="E12" s="4">
        <v>43101</v>
      </c>
      <c r="F12" s="6">
        <v>10.358406</v>
      </c>
      <c r="G12" s="5">
        <f t="shared" si="1"/>
        <v>2.0040278096315811E-2</v>
      </c>
      <c r="H12" s="2"/>
      <c r="I12" s="4">
        <v>43101</v>
      </c>
      <c r="J12" s="6">
        <v>42.009998000000003</v>
      </c>
      <c r="K12" s="5">
        <f t="shared" si="2"/>
        <v>4.2587557008521681E-2</v>
      </c>
      <c r="M12" s="12">
        <v>42186</v>
      </c>
      <c r="N12" s="15">
        <v>0.90811799999999998</v>
      </c>
      <c r="O12" s="14">
        <f t="shared" si="3"/>
        <v>-4.1237276665290756E-2</v>
      </c>
      <c r="Q12" s="12">
        <v>43101</v>
      </c>
      <c r="R12" s="15">
        <v>9.8220740000000006</v>
      </c>
      <c r="S12" s="14">
        <f t="shared" si="4"/>
        <v>2.0783417829840278E-2</v>
      </c>
    </row>
    <row r="13" spans="1:19" ht="15" x14ac:dyDescent="0.25">
      <c r="A13" s="4">
        <v>43070</v>
      </c>
      <c r="B13" s="2">
        <v>10.6</v>
      </c>
      <c r="C13" s="5">
        <f t="shared" si="0"/>
        <v>3.7878787878786735E-3</v>
      </c>
      <c r="D13" s="2"/>
      <c r="E13" s="4">
        <v>43070</v>
      </c>
      <c r="F13" s="6">
        <v>10.154899</v>
      </c>
      <c r="G13" s="5">
        <f t="shared" si="1"/>
        <v>3.3227058780871399E-3</v>
      </c>
      <c r="H13" s="2"/>
      <c r="I13" s="4">
        <v>43070</v>
      </c>
      <c r="J13" s="6">
        <v>40.293976000000001</v>
      </c>
      <c r="K13" s="5">
        <f t="shared" si="2"/>
        <v>7.2902708486854984E-4</v>
      </c>
      <c r="M13" s="12">
        <v>42156</v>
      </c>
      <c r="N13" s="15">
        <v>0.94717700000000005</v>
      </c>
      <c r="O13" s="14">
        <f t="shared" si="3"/>
        <v>-2.9999866867525982E-2</v>
      </c>
      <c r="Q13" s="12">
        <v>43070</v>
      </c>
      <c r="R13" s="15">
        <v>9.6220940000000006</v>
      </c>
      <c r="S13" s="14">
        <f t="shared" si="4"/>
        <v>2.1006206672746774E-3</v>
      </c>
    </row>
    <row r="14" spans="1:19" ht="15" x14ac:dyDescent="0.25">
      <c r="A14" s="4">
        <v>43040</v>
      </c>
      <c r="B14" s="2">
        <v>10.56</v>
      </c>
      <c r="C14" s="5">
        <f t="shared" si="0"/>
        <v>3.8022813688214363E-3</v>
      </c>
      <c r="D14" s="2"/>
      <c r="E14" s="4">
        <v>43040</v>
      </c>
      <c r="F14" s="6">
        <v>10.121269</v>
      </c>
      <c r="G14" s="5">
        <f t="shared" si="1"/>
        <v>3.4066937869747793E-3</v>
      </c>
      <c r="H14" s="2"/>
      <c r="I14" s="4">
        <v>43040</v>
      </c>
      <c r="J14" s="6">
        <v>40.264622000000003</v>
      </c>
      <c r="K14" s="5">
        <f t="shared" si="2"/>
        <v>8.3312760828186949E-3</v>
      </c>
      <c r="M14" s="12">
        <v>42125</v>
      </c>
      <c r="N14" s="15">
        <v>0.97647099999999998</v>
      </c>
      <c r="O14" s="14">
        <f t="shared" si="3"/>
        <v>0</v>
      </c>
      <c r="Q14" s="12">
        <v>43040</v>
      </c>
      <c r="R14" s="15">
        <v>9.6019240000000003</v>
      </c>
      <c r="S14" s="14">
        <f t="shared" si="4"/>
        <v>3.1954776651417216E-3</v>
      </c>
    </row>
    <row r="15" spans="1:19" ht="15" x14ac:dyDescent="0.25">
      <c r="A15" s="4">
        <v>43009</v>
      </c>
      <c r="B15" s="2">
        <v>10.52</v>
      </c>
      <c r="C15" s="5">
        <f t="shared" si="0"/>
        <v>6.698564593301537E-3</v>
      </c>
      <c r="D15" s="2"/>
      <c r="E15" s="4">
        <v>43009</v>
      </c>
      <c r="F15" s="6">
        <v>10.086906000000001</v>
      </c>
      <c r="G15" s="5">
        <f t="shared" si="1"/>
        <v>6.3956154385538255E-3</v>
      </c>
      <c r="H15" s="2"/>
      <c r="I15" s="4">
        <v>43009</v>
      </c>
      <c r="J15" s="6">
        <v>39.931938000000002</v>
      </c>
      <c r="K15" s="5">
        <f t="shared" si="2"/>
        <v>-3.4187591361325431E-3</v>
      </c>
      <c r="M15" s="12">
        <v>42095</v>
      </c>
      <c r="N15" s="15">
        <v>0.97647099999999998</v>
      </c>
      <c r="O15" s="14">
        <f t="shared" si="3"/>
        <v>2.0408781732625059E-2</v>
      </c>
      <c r="Q15" s="12">
        <v>43009</v>
      </c>
      <c r="R15" s="15">
        <v>9.571339</v>
      </c>
      <c r="S15" s="14">
        <f t="shared" si="4"/>
        <v>6.3461382164469171E-3</v>
      </c>
    </row>
    <row r="16" spans="1:19" ht="15" x14ac:dyDescent="0.25">
      <c r="A16" s="4">
        <v>42979</v>
      </c>
      <c r="B16" s="2">
        <v>10.45</v>
      </c>
      <c r="C16" s="5">
        <f t="shared" si="0"/>
        <v>1.7526777020447915E-2</v>
      </c>
      <c r="D16" s="2"/>
      <c r="E16" s="4">
        <v>42979</v>
      </c>
      <c r="F16" s="6">
        <v>10.022804000000001</v>
      </c>
      <c r="G16" s="5">
        <f t="shared" si="1"/>
        <v>1.7087361222144271E-2</v>
      </c>
      <c r="H16" s="2"/>
      <c r="I16" s="4">
        <v>42979</v>
      </c>
      <c r="J16" s="6">
        <v>40.068924000000003</v>
      </c>
      <c r="K16" s="5">
        <f t="shared" si="2"/>
        <v>-3.4071110441226127E-3</v>
      </c>
      <c r="M16" s="12">
        <v>42064</v>
      </c>
      <c r="N16" s="15">
        <v>0.95694100000000004</v>
      </c>
      <c r="O16" s="14">
        <f t="shared" si="3"/>
        <v>-3.9215863453815225E-2</v>
      </c>
      <c r="Q16" s="12">
        <v>42979</v>
      </c>
      <c r="R16" s="15">
        <v>9.5109809999999992</v>
      </c>
      <c r="S16" s="14">
        <f t="shared" si="4"/>
        <v>1.6611818758625718E-2</v>
      </c>
    </row>
    <row r="17" spans="1:19" ht="15" x14ac:dyDescent="0.25">
      <c r="A17" s="4">
        <v>42948</v>
      </c>
      <c r="B17" s="2">
        <v>10.27</v>
      </c>
      <c r="C17" s="5">
        <f t="shared" si="0"/>
        <v>-1.9436345966957758E-3</v>
      </c>
      <c r="D17" s="2"/>
      <c r="E17" s="4">
        <v>42948</v>
      </c>
      <c r="F17" s="6">
        <v>9.8544180000000008</v>
      </c>
      <c r="G17" s="5">
        <f t="shared" si="1"/>
        <v>-2.9893873561874784E-3</v>
      </c>
      <c r="H17" s="2"/>
      <c r="I17" s="4">
        <v>42948</v>
      </c>
      <c r="J17" s="6">
        <v>40.205910000000003</v>
      </c>
      <c r="K17" s="5">
        <f t="shared" si="2"/>
        <v>1.8087154137691908E-2</v>
      </c>
      <c r="M17" s="12">
        <v>42036</v>
      </c>
      <c r="N17" s="15">
        <v>0.996</v>
      </c>
      <c r="O17" s="14">
        <f t="shared" si="3"/>
        <v>0</v>
      </c>
      <c r="Q17" s="12">
        <v>42948</v>
      </c>
      <c r="R17" s="15">
        <v>9.3555679999999999</v>
      </c>
      <c r="S17" s="14">
        <f t="shared" si="4"/>
        <v>-3.5587461514725582E-3</v>
      </c>
    </row>
    <row r="18" spans="1:19" ht="15" x14ac:dyDescent="0.25">
      <c r="A18" s="4">
        <v>42917</v>
      </c>
      <c r="B18" s="2">
        <v>10.29</v>
      </c>
      <c r="C18" s="5">
        <f t="shared" si="0"/>
        <v>1.1799410029498469E-2</v>
      </c>
      <c r="D18" s="2"/>
      <c r="E18" s="4">
        <v>42917</v>
      </c>
      <c r="F18" s="6">
        <v>9.8839649999999999</v>
      </c>
      <c r="G18" s="5">
        <f t="shared" si="1"/>
        <v>1.2439404764648554E-2</v>
      </c>
      <c r="H18" s="2"/>
      <c r="I18" s="4">
        <v>42917</v>
      </c>
      <c r="J18" s="6">
        <v>39.491619</v>
      </c>
      <c r="K18" s="5">
        <f t="shared" si="2"/>
        <v>2.3845814778563179E-2</v>
      </c>
      <c r="M18" s="12">
        <v>42005</v>
      </c>
      <c r="N18" s="15">
        <v>0.996</v>
      </c>
      <c r="O18" s="14">
        <f t="shared" si="3"/>
        <v>4.7765923201703364E-2</v>
      </c>
      <c r="Q18" s="12">
        <v>42917</v>
      </c>
      <c r="R18" s="15">
        <v>9.3889809999999994</v>
      </c>
      <c r="S18" s="14">
        <f t="shared" si="4"/>
        <v>1.1591031525416406E-2</v>
      </c>
    </row>
    <row r="19" spans="1:19" ht="15" x14ac:dyDescent="0.25">
      <c r="A19" s="4">
        <v>42887</v>
      </c>
      <c r="B19" s="2">
        <v>10.17</v>
      </c>
      <c r="C19" s="5">
        <f t="shared" si="0"/>
        <v>7.9286422200197659E-3</v>
      </c>
      <c r="D19" s="2"/>
      <c r="E19" s="4">
        <v>42887</v>
      </c>
      <c r="F19" s="6">
        <v>9.7625250000000001</v>
      </c>
      <c r="G19" s="5">
        <f t="shared" si="1"/>
        <v>1.92687620269405E-3</v>
      </c>
      <c r="H19" s="2"/>
      <c r="I19" s="4">
        <v>42887</v>
      </c>
      <c r="J19" s="6">
        <v>38.571841999999997</v>
      </c>
      <c r="K19" s="5">
        <f t="shared" si="2"/>
        <v>2.5374683720813529E-4</v>
      </c>
      <c r="M19" s="12">
        <v>41974</v>
      </c>
      <c r="N19" s="15">
        <v>0.95059400000000005</v>
      </c>
      <c r="O19" s="14">
        <f t="shared" si="3"/>
        <v>-3.8835108523541884E-2</v>
      </c>
      <c r="Q19" s="12">
        <v>42887</v>
      </c>
      <c r="R19" s="15">
        <v>9.2813999999999997</v>
      </c>
      <c r="S19" s="14">
        <f t="shared" si="4"/>
        <v>6.6029920014247789E-3</v>
      </c>
    </row>
    <row r="20" spans="1:19" ht="15" x14ac:dyDescent="0.25">
      <c r="A20" s="4">
        <v>42856</v>
      </c>
      <c r="B20" s="2">
        <v>10.09</v>
      </c>
      <c r="C20" s="5">
        <f t="shared" si="0"/>
        <v>-3.9486673247779436E-3</v>
      </c>
      <c r="D20" s="2"/>
      <c r="E20" s="4">
        <v>42856</v>
      </c>
      <c r="F20" s="6">
        <v>9.7437500000000004</v>
      </c>
      <c r="G20" s="5">
        <f t="shared" si="1"/>
        <v>-4.0517652879012989E-3</v>
      </c>
      <c r="H20" s="2"/>
      <c r="I20" s="4">
        <v>42856</v>
      </c>
      <c r="J20" s="6">
        <v>38.562057000000003</v>
      </c>
      <c r="K20" s="5">
        <f t="shared" si="2"/>
        <v>-1.267100672733501E-3</v>
      </c>
      <c r="M20" s="12">
        <v>41944</v>
      </c>
      <c r="N20" s="15">
        <v>0.98900200000000005</v>
      </c>
      <c r="O20" s="14">
        <f t="shared" si="3"/>
        <v>0</v>
      </c>
      <c r="Q20" s="12">
        <v>42856</v>
      </c>
      <c r="R20" s="15">
        <v>9.2205169999999992</v>
      </c>
      <c r="S20" s="14">
        <f t="shared" si="4"/>
        <v>-4.5749201059626099E-3</v>
      </c>
    </row>
    <row r="21" spans="1:19" ht="15" x14ac:dyDescent="0.25">
      <c r="A21" s="4">
        <v>42826</v>
      </c>
      <c r="B21" s="2">
        <v>10.130000000000001</v>
      </c>
      <c r="C21" s="5">
        <f t="shared" si="0"/>
        <v>8.9641434262950348E-3</v>
      </c>
      <c r="D21" s="2"/>
      <c r="E21" s="4">
        <v>42826</v>
      </c>
      <c r="F21" s="6">
        <v>9.7833900000000007</v>
      </c>
      <c r="G21" s="5">
        <f t="shared" si="1"/>
        <v>8.4717319623419662E-3</v>
      </c>
      <c r="H21" s="2"/>
      <c r="I21" s="4">
        <v>42826</v>
      </c>
      <c r="J21" s="6">
        <v>38.610981000000002</v>
      </c>
      <c r="K21" s="5">
        <f t="shared" si="2"/>
        <v>3.8157548584580869E-3</v>
      </c>
      <c r="M21" s="12">
        <v>41913</v>
      </c>
      <c r="N21" s="15">
        <v>0.98900200000000005</v>
      </c>
      <c r="O21" s="14">
        <f t="shared" si="3"/>
        <v>-1.904769461796485E-2</v>
      </c>
      <c r="Q21" s="12">
        <v>42826</v>
      </c>
      <c r="R21" s="15">
        <v>9.2628939999999993</v>
      </c>
      <c r="S21" s="14">
        <f t="shared" si="4"/>
        <v>7.5034468476298244E-3</v>
      </c>
    </row>
    <row r="22" spans="1:19" ht="15" x14ac:dyDescent="0.25">
      <c r="A22" s="4">
        <v>42795</v>
      </c>
      <c r="B22" s="2">
        <v>10.039999999999999</v>
      </c>
      <c r="C22" s="5">
        <f t="shared" si="0"/>
        <v>1.2096774193548265E-2</v>
      </c>
      <c r="D22" s="2"/>
      <c r="E22" s="4">
        <v>42795</v>
      </c>
      <c r="F22" s="6">
        <v>9.7012040000000006</v>
      </c>
      <c r="G22" s="5">
        <f t="shared" si="1"/>
        <v>1.1653743264343319E-2</v>
      </c>
      <c r="H22" s="2"/>
      <c r="I22" s="4">
        <v>42795</v>
      </c>
      <c r="J22" s="6">
        <v>38.464210999999999</v>
      </c>
      <c r="K22" s="5">
        <f t="shared" si="2"/>
        <v>-7.6256901640570085E-4</v>
      </c>
      <c r="M22" s="12">
        <v>41883</v>
      </c>
      <c r="N22" s="15">
        <v>1.0082059999999999</v>
      </c>
      <c r="O22" s="14">
        <f t="shared" si="3"/>
        <v>-5.4054256918160459E-2</v>
      </c>
      <c r="Q22" s="12">
        <v>42795</v>
      </c>
      <c r="R22" s="15">
        <v>9.1939080000000004</v>
      </c>
      <c r="S22" s="14">
        <f t="shared" si="4"/>
        <v>1.1973525521437489E-2</v>
      </c>
    </row>
    <row r="23" spans="1:19" ht="15" x14ac:dyDescent="0.25">
      <c r="A23" s="4">
        <v>42767</v>
      </c>
      <c r="B23" s="2">
        <v>9.92</v>
      </c>
      <c r="C23" s="5">
        <f t="shared" si="0"/>
        <v>1.4314928425357865E-2</v>
      </c>
      <c r="D23" s="2"/>
      <c r="E23" s="4">
        <v>42767</v>
      </c>
      <c r="F23" s="6">
        <v>9.5894510000000004</v>
      </c>
      <c r="G23" s="5">
        <f t="shared" si="1"/>
        <v>1.4620148483717399E-2</v>
      </c>
      <c r="H23" s="2"/>
      <c r="I23" s="4">
        <v>42767</v>
      </c>
      <c r="J23" s="6">
        <v>38.493564999999997</v>
      </c>
      <c r="K23" s="5">
        <f t="shared" si="2"/>
        <v>7.6844200605128421E-3</v>
      </c>
      <c r="M23" s="12">
        <v>41852</v>
      </c>
      <c r="N23" s="15">
        <v>1.0658179999999999</v>
      </c>
      <c r="O23" s="14">
        <f t="shared" si="3"/>
        <v>9.090943519128647E-3</v>
      </c>
      <c r="Q23" s="12">
        <v>42767</v>
      </c>
      <c r="R23" s="15">
        <v>9.085127</v>
      </c>
      <c r="S23" s="14">
        <f t="shared" si="4"/>
        <v>1.3333203949724703E-2</v>
      </c>
    </row>
    <row r="24" spans="1:19" ht="15" x14ac:dyDescent="0.25">
      <c r="A24" s="4">
        <v>42736</v>
      </c>
      <c r="B24" s="2">
        <v>9.7799999999999994</v>
      </c>
      <c r="C24" s="5">
        <f t="shared" si="0"/>
        <v>1.6632016632016633E-2</v>
      </c>
      <c r="D24" s="2"/>
      <c r="E24" s="4">
        <v>42736</v>
      </c>
      <c r="F24" s="6">
        <v>9.4512719999999995</v>
      </c>
      <c r="G24" s="5">
        <f t="shared" si="1"/>
        <v>1.6534805608236613E-2</v>
      </c>
      <c r="H24" s="2"/>
      <c r="I24" s="4">
        <v>42736</v>
      </c>
      <c r="J24" s="6">
        <v>38.200020000000002</v>
      </c>
      <c r="K24" s="5">
        <f t="shared" si="2"/>
        <v>4.3338226095426702E-2</v>
      </c>
      <c r="M24" s="12">
        <v>41821</v>
      </c>
      <c r="N24" s="15">
        <v>1.056216</v>
      </c>
      <c r="O24" s="14">
        <f t="shared" si="3"/>
        <v>-1.7857209276375685E-2</v>
      </c>
      <c r="Q24" s="12">
        <v>42736</v>
      </c>
      <c r="R24" s="15">
        <v>8.9655869999999993</v>
      </c>
      <c r="S24" s="14">
        <f t="shared" si="4"/>
        <v>1.6990743891649007E-2</v>
      </c>
    </row>
    <row r="25" spans="1:19" ht="15" x14ac:dyDescent="0.25">
      <c r="A25" s="4">
        <v>42705</v>
      </c>
      <c r="B25" s="2">
        <v>9.6199999999999992</v>
      </c>
      <c r="C25" s="5">
        <f t="shared" si="0"/>
        <v>2.1231422505307851E-2</v>
      </c>
      <c r="D25" s="2"/>
      <c r="E25" s="4">
        <v>42705</v>
      </c>
      <c r="F25" s="6">
        <v>9.2975390000000004</v>
      </c>
      <c r="G25" s="5">
        <f t="shared" si="1"/>
        <v>2.0268219406512022E-2</v>
      </c>
      <c r="H25" s="2"/>
      <c r="I25" s="4">
        <v>42705</v>
      </c>
      <c r="J25" s="6">
        <v>36.613266000000003</v>
      </c>
      <c r="K25" s="5">
        <f t="shared" si="2"/>
        <v>-1.4609976995442531E-2</v>
      </c>
      <c r="M25" s="12">
        <v>41791</v>
      </c>
      <c r="N25" s="15">
        <v>1.07542</v>
      </c>
      <c r="O25" s="14">
        <f t="shared" si="3"/>
        <v>2.7523040968303603E-2</v>
      </c>
      <c r="Q25" s="12">
        <v>42705</v>
      </c>
      <c r="R25" s="15">
        <v>8.8157999999999994</v>
      </c>
      <c r="S25" s="14">
        <f t="shared" si="4"/>
        <v>1.8780022537090213E-2</v>
      </c>
    </row>
    <row r="26" spans="1:19" ht="15" x14ac:dyDescent="0.25">
      <c r="A26" s="4">
        <v>42675</v>
      </c>
      <c r="B26" s="2">
        <v>9.42</v>
      </c>
      <c r="C26" s="5">
        <f t="shared" si="0"/>
        <v>1.6181229773462924E-2</v>
      </c>
      <c r="D26" s="2"/>
      <c r="E26" s="4">
        <v>42675</v>
      </c>
      <c r="F26" s="6">
        <v>9.112838</v>
      </c>
      <c r="G26" s="5">
        <f t="shared" si="1"/>
        <v>1.5683918627927396E-2</v>
      </c>
      <c r="H26" s="2"/>
      <c r="I26" s="4">
        <v>42675</v>
      </c>
      <c r="J26" s="6">
        <v>37.156115999999997</v>
      </c>
      <c r="K26" s="5">
        <f t="shared" si="2"/>
        <v>-8.0226941999225199E-3</v>
      </c>
      <c r="M26" s="12">
        <v>41760</v>
      </c>
      <c r="N26" s="15">
        <v>1.0466139999999999</v>
      </c>
      <c r="O26" s="14">
        <f t="shared" si="3"/>
        <v>-1.8018085639386783E-2</v>
      </c>
      <c r="Q26" s="12">
        <v>42675</v>
      </c>
      <c r="R26" s="15">
        <v>8.6532909999999994</v>
      </c>
      <c r="S26" s="14">
        <f t="shared" si="4"/>
        <v>1.6071305070521902E-2</v>
      </c>
    </row>
    <row r="27" spans="1:19" ht="15" x14ac:dyDescent="0.25">
      <c r="A27" s="4">
        <v>42644</v>
      </c>
      <c r="B27" s="2">
        <v>9.27</v>
      </c>
      <c r="C27" s="5">
        <f t="shared" si="0"/>
        <v>-1.4877789585547307E-2</v>
      </c>
      <c r="D27" s="2"/>
      <c r="E27" s="4">
        <v>42644</v>
      </c>
      <c r="F27" s="6">
        <v>8.9721200000000003</v>
      </c>
      <c r="G27" s="5">
        <f t="shared" si="1"/>
        <v>-8.5488861628890689E-3</v>
      </c>
      <c r="H27" s="2"/>
      <c r="I27" s="4">
        <v>42644</v>
      </c>
      <c r="J27" s="6">
        <v>37.456619000000003</v>
      </c>
      <c r="K27" s="5">
        <f t="shared" si="2"/>
        <v>-2.0283940855276184E-2</v>
      </c>
      <c r="M27" s="12">
        <v>41730</v>
      </c>
      <c r="N27" s="15">
        <v>1.0658179999999999</v>
      </c>
      <c r="O27" s="14">
        <f t="shared" si="3"/>
        <v>9.090943519128647E-3</v>
      </c>
      <c r="Q27" s="12">
        <v>42644</v>
      </c>
      <c r="R27" s="15">
        <v>8.5164209999999994</v>
      </c>
      <c r="S27" s="14">
        <f t="shared" si="4"/>
        <v>-9.4056448524907355E-3</v>
      </c>
    </row>
    <row r="28" spans="1:19" ht="15" x14ac:dyDescent="0.25">
      <c r="A28" s="4">
        <v>42614</v>
      </c>
      <c r="B28" s="2">
        <v>9.41</v>
      </c>
      <c r="C28" s="5">
        <f t="shared" si="0"/>
        <v>2.1299254526090383E-3</v>
      </c>
      <c r="D28" s="2"/>
      <c r="E28" s="4">
        <v>42614</v>
      </c>
      <c r="F28" s="6">
        <v>9.0494830000000004</v>
      </c>
      <c r="G28" s="5">
        <f t="shared" si="1"/>
        <v>2.3537274680438536E-3</v>
      </c>
      <c r="H28" s="2"/>
      <c r="I28" s="4">
        <v>42614</v>
      </c>
      <c r="J28" s="6">
        <v>38.232117000000002</v>
      </c>
      <c r="K28" s="5">
        <f t="shared" si="2"/>
        <v>9.7285377748295154E-3</v>
      </c>
      <c r="M28" s="12">
        <v>41699</v>
      </c>
      <c r="N28" s="15">
        <v>1.056216</v>
      </c>
      <c r="O28" s="14">
        <f t="shared" si="3"/>
        <v>-9.0090428196932804E-3</v>
      </c>
      <c r="Q28" s="12">
        <v>42614</v>
      </c>
      <c r="R28" s="15">
        <v>8.5972840000000001</v>
      </c>
      <c r="S28" s="14">
        <f t="shared" si="4"/>
        <v>2.0548614198194759E-3</v>
      </c>
    </row>
    <row r="29" spans="1:19" ht="15" x14ac:dyDescent="0.25">
      <c r="A29" s="4">
        <v>42583</v>
      </c>
      <c r="B29" s="2">
        <v>9.39</v>
      </c>
      <c r="C29" s="5">
        <f t="shared" si="0"/>
        <v>1.6233766233766378E-2</v>
      </c>
      <c r="D29" s="2"/>
      <c r="E29" s="4">
        <v>42583</v>
      </c>
      <c r="F29" s="6">
        <v>9.0282330000000002</v>
      </c>
      <c r="G29" s="5">
        <f t="shared" si="1"/>
        <v>1.4444220716151257E-2</v>
      </c>
      <c r="H29" s="2"/>
      <c r="I29" s="4">
        <v>42583</v>
      </c>
      <c r="J29" s="6">
        <v>37.863757999999997</v>
      </c>
      <c r="K29" s="5">
        <f t="shared" si="2"/>
        <v>-2.0807229397673543E-2</v>
      </c>
      <c r="M29" s="12">
        <v>41671</v>
      </c>
      <c r="N29" s="15">
        <v>1.0658179999999999</v>
      </c>
      <c r="O29" s="14">
        <f t="shared" si="3"/>
        <v>6.7307961914832903E-2</v>
      </c>
      <c r="Q29" s="12">
        <v>42583</v>
      </c>
      <c r="R29" s="15">
        <v>8.5796539999999997</v>
      </c>
      <c r="S29" s="14">
        <f t="shared" si="4"/>
        <v>1.4757030994507758E-2</v>
      </c>
    </row>
    <row r="30" spans="1:19" ht="15" x14ac:dyDescent="0.25">
      <c r="A30" s="4">
        <v>42552</v>
      </c>
      <c r="B30" s="2">
        <v>9.24</v>
      </c>
      <c r="C30" s="5">
        <f t="shared" si="0"/>
        <v>2.8953229398663627E-2</v>
      </c>
      <c r="D30" s="2"/>
      <c r="E30" s="4">
        <v>42552</v>
      </c>
      <c r="F30" s="6">
        <v>8.8996840000000006</v>
      </c>
      <c r="G30" s="5">
        <f t="shared" si="1"/>
        <v>2.9332150214733232E-2</v>
      </c>
      <c r="H30" s="2"/>
      <c r="I30" s="4">
        <v>42552</v>
      </c>
      <c r="J30" s="6">
        <v>38.668339000000003</v>
      </c>
      <c r="K30" s="5">
        <f t="shared" si="2"/>
        <v>2.8622962633207072E-2</v>
      </c>
      <c r="M30" s="12">
        <v>41640</v>
      </c>
      <c r="N30" s="15">
        <v>0.99860400000000005</v>
      </c>
      <c r="O30" s="14">
        <f t="shared" si="3"/>
        <v>6.7892039177985364E-2</v>
      </c>
      <c r="Q30" s="12">
        <v>42552</v>
      </c>
      <c r="R30" s="15">
        <v>8.4548850000000009</v>
      </c>
      <c r="S30" s="14">
        <f t="shared" si="4"/>
        <v>2.8216317765606513E-2</v>
      </c>
    </row>
    <row r="31" spans="1:19" ht="15" x14ac:dyDescent="0.25">
      <c r="A31" s="4">
        <v>42522</v>
      </c>
      <c r="B31" s="2">
        <v>8.98</v>
      </c>
      <c r="C31" s="5">
        <f t="shared" si="0"/>
        <v>1.9296254256526701E-2</v>
      </c>
      <c r="D31" s="2"/>
      <c r="E31" s="4">
        <v>42522</v>
      </c>
      <c r="F31" s="6">
        <v>8.6460760000000008</v>
      </c>
      <c r="G31" s="5">
        <f t="shared" si="1"/>
        <v>1.9191420289581984E-2</v>
      </c>
      <c r="H31" s="2"/>
      <c r="I31" s="4">
        <v>42522</v>
      </c>
      <c r="J31" s="6">
        <v>37.592334999999999</v>
      </c>
      <c r="K31" s="5">
        <f t="shared" si="2"/>
        <v>3.9399618799881742E-2</v>
      </c>
      <c r="M31" s="12">
        <v>41609</v>
      </c>
      <c r="N31" s="15">
        <v>0.93511699999999998</v>
      </c>
      <c r="O31" s="14">
        <f t="shared" si="3"/>
        <v>-9.3220758088961797E-2</v>
      </c>
      <c r="Q31" s="12">
        <v>42522</v>
      </c>
      <c r="R31" s="15">
        <v>8.2228659999999998</v>
      </c>
      <c r="S31" s="14">
        <f t="shared" si="4"/>
        <v>1.8626564771793808E-2</v>
      </c>
    </row>
    <row r="32" spans="1:19" ht="15" x14ac:dyDescent="0.25">
      <c r="A32" s="4">
        <v>42491</v>
      </c>
      <c r="B32" s="2">
        <v>8.81</v>
      </c>
      <c r="C32" s="5">
        <f t="shared" si="0"/>
        <v>1.6147635524798254E-2</v>
      </c>
      <c r="D32" s="2"/>
      <c r="E32" s="4">
        <v>42491</v>
      </c>
      <c r="F32" s="6">
        <v>8.4832699999999992</v>
      </c>
      <c r="G32" s="5">
        <f t="shared" si="1"/>
        <v>1.5143015373009661E-2</v>
      </c>
      <c r="H32" s="2"/>
      <c r="I32" s="4">
        <v>42491</v>
      </c>
      <c r="J32" s="6">
        <v>36.167355000000001</v>
      </c>
      <c r="K32" s="5">
        <f t="shared" si="2"/>
        <v>-2.6610989157208942E-2</v>
      </c>
      <c r="M32" s="12">
        <v>41579</v>
      </c>
      <c r="N32" s="15">
        <v>1.0312509999999999</v>
      </c>
      <c r="O32" s="14">
        <f t="shared" si="3"/>
        <v>-8.4029654131290155E-3</v>
      </c>
      <c r="Q32" s="12">
        <v>42491</v>
      </c>
      <c r="R32" s="15">
        <v>8.0725029999999993</v>
      </c>
      <c r="S32" s="14">
        <f t="shared" si="4"/>
        <v>1.4353999047531651E-2</v>
      </c>
    </row>
    <row r="33" spans="1:19" ht="15" x14ac:dyDescent="0.25">
      <c r="A33" s="4">
        <v>42461</v>
      </c>
      <c r="B33" s="2">
        <v>8.67</v>
      </c>
      <c r="C33" s="5">
        <f t="shared" si="0"/>
        <v>1.7605633802816989E-2</v>
      </c>
      <c r="D33" s="2"/>
      <c r="E33" s="4">
        <v>42461</v>
      </c>
      <c r="F33" s="6">
        <v>8.3567239999999998</v>
      </c>
      <c r="G33" s="5">
        <f t="shared" si="1"/>
        <v>1.6302853415879115E-2</v>
      </c>
      <c r="H33" s="2"/>
      <c r="I33" s="4">
        <v>42461</v>
      </c>
      <c r="J33" s="6">
        <v>37.156115999999997</v>
      </c>
      <c r="K33" s="5">
        <f t="shared" si="2"/>
        <v>3.1485528294334708E-2</v>
      </c>
      <c r="M33" s="12">
        <v>41548</v>
      </c>
      <c r="N33" s="15">
        <v>1.03999</v>
      </c>
      <c r="O33" s="14">
        <f t="shared" si="3"/>
        <v>0</v>
      </c>
      <c r="Q33" s="12">
        <v>42461</v>
      </c>
      <c r="R33" s="15">
        <v>7.9582699999999997</v>
      </c>
      <c r="S33" s="14">
        <f t="shared" si="4"/>
        <v>9.9337664302197037E-3</v>
      </c>
    </row>
    <row r="34" spans="1:19" ht="15" x14ac:dyDescent="0.25">
      <c r="A34" s="4">
        <v>42430</v>
      </c>
      <c r="B34" s="2">
        <v>8.52</v>
      </c>
      <c r="C34" s="5">
        <f t="shared" si="0"/>
        <v>5.9701492537313383E-2</v>
      </c>
      <c r="D34" s="2"/>
      <c r="E34" s="4">
        <v>42430</v>
      </c>
      <c r="F34" s="6">
        <v>8.2226710000000001</v>
      </c>
      <c r="G34" s="5">
        <f t="shared" si="1"/>
        <v>5.9884244615036275E-2</v>
      </c>
      <c r="H34" s="2"/>
      <c r="I34" s="4">
        <v>42430</v>
      </c>
      <c r="J34" s="6">
        <v>36.021946</v>
      </c>
      <c r="K34" s="5">
        <f t="shared" si="2"/>
        <v>4.2648745114693298E-2</v>
      </c>
      <c r="M34" s="12">
        <v>41518</v>
      </c>
      <c r="N34" s="15">
        <v>1.03999</v>
      </c>
      <c r="O34" s="14">
        <f t="shared" si="3"/>
        <v>1.7094192629712568E-2</v>
      </c>
      <c r="Q34" s="12">
        <v>42430</v>
      </c>
      <c r="R34" s="15">
        <v>7.8799919999999997</v>
      </c>
      <c r="S34" s="14">
        <f t="shared" si="4"/>
        <v>5.8944285229351578E-2</v>
      </c>
    </row>
    <row r="35" spans="1:19" ht="15" x14ac:dyDescent="0.25">
      <c r="A35" s="4">
        <v>42401</v>
      </c>
      <c r="B35" s="2">
        <v>8.0399999999999991</v>
      </c>
      <c r="C35" s="5">
        <f t="shared" ref="C35:C63" si="5">(B35/B36)-1</f>
        <v>3.7453183520599342E-3</v>
      </c>
      <c r="D35" s="2"/>
      <c r="E35" s="4">
        <v>42401</v>
      </c>
      <c r="F35" s="6">
        <v>7.7580840000000002</v>
      </c>
      <c r="G35" s="5">
        <f t="shared" ref="G35:G66" si="6">(F35/F36)-1</f>
        <v>3.3262790008334875E-3</v>
      </c>
      <c r="H35" s="2"/>
      <c r="I35" s="4">
        <v>42401</v>
      </c>
      <c r="J35" s="6">
        <v>34.548496</v>
      </c>
      <c r="K35" s="5">
        <f t="shared" ref="K35:K66" si="7">(J35/J36)-1</f>
        <v>3.6950853593273658E-2</v>
      </c>
      <c r="M35" s="12">
        <v>41487</v>
      </c>
      <c r="N35" s="15">
        <v>1.0225109999999999</v>
      </c>
      <c r="O35" s="14">
        <f t="shared" si="3"/>
        <v>1.7391486042235504E-2</v>
      </c>
      <c r="Q35" s="12">
        <v>42401</v>
      </c>
      <c r="R35" s="15">
        <v>7.4413660000000004</v>
      </c>
      <c r="S35" s="14">
        <f t="shared" si="4"/>
        <v>3.4883698977465905E-3</v>
      </c>
    </row>
    <row r="36" spans="1:19" ht="15" x14ac:dyDescent="0.25">
      <c r="A36" s="4">
        <v>42370</v>
      </c>
      <c r="B36" s="2">
        <v>8.01</v>
      </c>
      <c r="C36" s="5">
        <f t="shared" si="5"/>
        <v>-2.5547445255474588E-2</v>
      </c>
      <c r="D36" s="2"/>
      <c r="E36" s="4">
        <v>42370</v>
      </c>
      <c r="F36" s="6">
        <v>7.7323639999999996</v>
      </c>
      <c r="G36" s="5">
        <f t="shared" si="6"/>
        <v>-2.6033974598216991E-2</v>
      </c>
      <c r="H36" s="2"/>
      <c r="I36" s="4">
        <v>42370</v>
      </c>
      <c r="J36" s="6">
        <v>33.317390000000003</v>
      </c>
      <c r="K36" s="5">
        <f t="shared" si="7"/>
        <v>6.435977258485126E-2</v>
      </c>
      <c r="M36" s="12">
        <v>41456</v>
      </c>
      <c r="N36" s="15">
        <v>1.0050319999999999</v>
      </c>
      <c r="O36" s="14">
        <f t="shared" si="3"/>
        <v>3.6035358090869218E-2</v>
      </c>
      <c r="Q36" s="12">
        <v>42370</v>
      </c>
      <c r="R36" s="15">
        <v>7.4154980000000004</v>
      </c>
      <c r="S36" s="14">
        <f t="shared" si="4"/>
        <v>-2.6600058990769448E-2</v>
      </c>
    </row>
    <row r="37" spans="1:19" ht="15" x14ac:dyDescent="0.25">
      <c r="A37" s="4">
        <v>42339</v>
      </c>
      <c r="B37" s="2">
        <v>8.2200000000000006</v>
      </c>
      <c r="C37" s="5">
        <f t="shared" si="5"/>
        <v>-3.4077555816686145E-2</v>
      </c>
      <c r="D37" s="2"/>
      <c r="E37" s="4">
        <v>42339</v>
      </c>
      <c r="F37" s="6">
        <v>7.9390489999999998</v>
      </c>
      <c r="G37" s="5">
        <f t="shared" si="6"/>
        <v>-3.4530257907372186E-2</v>
      </c>
      <c r="H37" s="2"/>
      <c r="I37" s="4">
        <v>42339</v>
      </c>
      <c r="J37" s="6">
        <v>31.302752000000002</v>
      </c>
      <c r="K37" s="5">
        <f t="shared" si="7"/>
        <v>-8.0872524703416437E-2</v>
      </c>
      <c r="M37" s="12">
        <v>41426</v>
      </c>
      <c r="N37" s="15">
        <v>0.97007500000000002</v>
      </c>
      <c r="O37" s="14">
        <f t="shared" si="3"/>
        <v>-5.9322124293697542E-2</v>
      </c>
      <c r="Q37" s="12">
        <v>42339</v>
      </c>
      <c r="R37" s="15">
        <v>7.6181409999999996</v>
      </c>
      <c r="S37" s="14">
        <f t="shared" si="4"/>
        <v>-3.4368640504177539E-2</v>
      </c>
    </row>
    <row r="38" spans="1:19" ht="15" x14ac:dyDescent="0.25">
      <c r="A38" s="4">
        <v>42309</v>
      </c>
      <c r="B38" s="2">
        <v>8.51</v>
      </c>
      <c r="C38" s="5">
        <f t="shared" si="5"/>
        <v>0</v>
      </c>
      <c r="D38" s="2"/>
      <c r="E38" s="4">
        <v>42309</v>
      </c>
      <c r="F38" s="6">
        <v>8.2229910000000004</v>
      </c>
      <c r="G38" s="5">
        <f t="shared" si="6"/>
        <v>3.3575698785104358E-4</v>
      </c>
      <c r="H38" s="2"/>
      <c r="I38" s="4">
        <v>42309</v>
      </c>
      <c r="J38" s="6">
        <v>34.057029999999997</v>
      </c>
      <c r="K38" s="5">
        <f t="shared" si="7"/>
        <v>-2.6922177014634729E-2</v>
      </c>
      <c r="M38" s="12">
        <v>41395</v>
      </c>
      <c r="N38" s="15">
        <v>1.0312509999999999</v>
      </c>
      <c r="O38" s="14">
        <f t="shared" si="3"/>
        <v>-3.2786285602809273E-2</v>
      </c>
      <c r="Q38" s="12">
        <v>42309</v>
      </c>
      <c r="R38" s="15">
        <v>7.8892850000000001</v>
      </c>
      <c r="S38" s="14">
        <f t="shared" si="4"/>
        <v>-1.1353144974356466E-3</v>
      </c>
    </row>
    <row r="39" spans="1:19" ht="15" x14ac:dyDescent="0.25">
      <c r="A39" s="4">
        <v>42278</v>
      </c>
      <c r="B39" s="2">
        <v>8.51</v>
      </c>
      <c r="C39" s="5">
        <f t="shared" si="5"/>
        <v>4.034229828850866E-2</v>
      </c>
      <c r="D39" s="2"/>
      <c r="E39" s="4">
        <v>42278</v>
      </c>
      <c r="F39" s="6">
        <v>8.2202310000000001</v>
      </c>
      <c r="G39" s="5">
        <f t="shared" si="6"/>
        <v>4.0486837958222166E-2</v>
      </c>
      <c r="H39" s="2"/>
      <c r="I39" s="4">
        <v>42278</v>
      </c>
      <c r="J39" s="6">
        <v>34.999287000000002</v>
      </c>
      <c r="K39" s="5">
        <f t="shared" si="7"/>
        <v>3.5101969232889552E-2</v>
      </c>
      <c r="M39" s="12">
        <v>41365</v>
      </c>
      <c r="N39" s="15">
        <v>1.066208</v>
      </c>
      <c r="O39" s="14">
        <f t="shared" si="3"/>
        <v>-2.3999794951786058E-2</v>
      </c>
      <c r="Q39" s="12">
        <v>42278</v>
      </c>
      <c r="R39" s="15">
        <v>7.8982520000000003</v>
      </c>
      <c r="S39" s="14">
        <f t="shared" si="4"/>
        <v>3.9704437440170937E-2</v>
      </c>
    </row>
    <row r="40" spans="1:19" ht="15" x14ac:dyDescent="0.25">
      <c r="A40" s="4">
        <v>42248</v>
      </c>
      <c r="B40" s="2">
        <v>8.18</v>
      </c>
      <c r="C40" s="5">
        <f t="shared" si="5"/>
        <v>-3.4238488783943422E-2</v>
      </c>
      <c r="D40" s="2"/>
      <c r="E40" s="4">
        <v>42248</v>
      </c>
      <c r="F40" s="6">
        <v>7.9003699999999997</v>
      </c>
      <c r="G40" s="5">
        <f t="shared" si="6"/>
        <v>-3.6011343296767362E-2</v>
      </c>
      <c r="H40" s="2"/>
      <c r="I40" s="4">
        <v>42248</v>
      </c>
      <c r="J40" s="6">
        <v>33.812404999999998</v>
      </c>
      <c r="K40" s="5">
        <f t="shared" si="7"/>
        <v>-1.0342140281296874E-2</v>
      </c>
      <c r="M40" s="12">
        <v>41334</v>
      </c>
      <c r="N40" s="15">
        <v>1.0924259999999999</v>
      </c>
      <c r="O40" s="14">
        <f t="shared" si="3"/>
        <v>0</v>
      </c>
      <c r="Q40" s="12">
        <v>42248</v>
      </c>
      <c r="R40" s="15">
        <v>7.5966319999999996</v>
      </c>
      <c r="S40" s="14">
        <f t="shared" si="4"/>
        <v>-3.5870600129504493E-2</v>
      </c>
    </row>
    <row r="41" spans="1:19" ht="15" x14ac:dyDescent="0.25">
      <c r="A41" s="4">
        <v>42217</v>
      </c>
      <c r="B41" s="2">
        <v>8.4700000000000006</v>
      </c>
      <c r="C41" s="5">
        <f t="shared" si="5"/>
        <v>-4.4018058690744821E-2</v>
      </c>
      <c r="D41" s="2"/>
      <c r="E41" s="4">
        <v>42217</v>
      </c>
      <c r="F41" s="6">
        <v>8.1955010000000001</v>
      </c>
      <c r="G41" s="5">
        <f t="shared" si="6"/>
        <v>-4.3709656961875787E-2</v>
      </c>
      <c r="H41" s="2"/>
      <c r="I41" s="4">
        <v>42217</v>
      </c>
      <c r="J41" s="6">
        <v>34.165751999999998</v>
      </c>
      <c r="K41" s="5">
        <f t="shared" si="7"/>
        <v>-1.6175373728507081E-2</v>
      </c>
      <c r="M41" s="12">
        <v>41306</v>
      </c>
      <c r="N41" s="15">
        <v>1.0924259999999999</v>
      </c>
      <c r="O41" s="14">
        <f t="shared" si="3"/>
        <v>-3.1008068235845121E-2</v>
      </c>
      <c r="Q41" s="12">
        <v>42217</v>
      </c>
      <c r="R41" s="15">
        <v>7.8792660000000003</v>
      </c>
      <c r="S41" s="14">
        <f t="shared" si="4"/>
        <v>-4.4199924450794348E-2</v>
      </c>
    </row>
    <row r="42" spans="1:19" ht="15" x14ac:dyDescent="0.25">
      <c r="A42" s="4">
        <v>42186</v>
      </c>
      <c r="B42" s="2">
        <v>8.86</v>
      </c>
      <c r="C42" s="5">
        <f t="shared" si="5"/>
        <v>-7.838745800671898E-3</v>
      </c>
      <c r="D42" s="2"/>
      <c r="E42" s="4">
        <v>42186</v>
      </c>
      <c r="F42" s="6">
        <v>8.5700970000000005</v>
      </c>
      <c r="G42" s="5">
        <f t="shared" si="6"/>
        <v>-8.1469907207819547E-3</v>
      </c>
      <c r="H42" s="2"/>
      <c r="I42" s="4">
        <v>42186</v>
      </c>
      <c r="J42" s="6">
        <v>34.727482000000002</v>
      </c>
      <c r="K42" s="5">
        <f t="shared" si="7"/>
        <v>-2.0945090207999506E-2</v>
      </c>
      <c r="M42" s="12">
        <v>41275</v>
      </c>
      <c r="N42" s="15">
        <v>1.1273839999999999</v>
      </c>
      <c r="O42" s="14">
        <f t="shared" si="3"/>
        <v>7.8121298535283046E-3</v>
      </c>
      <c r="Q42" s="12">
        <v>42186</v>
      </c>
      <c r="R42" s="15">
        <v>8.2436340000000001</v>
      </c>
      <c r="S42" s="14">
        <f t="shared" si="4"/>
        <v>-8.9023611268573832E-3</v>
      </c>
    </row>
    <row r="43" spans="1:19" ht="15" x14ac:dyDescent="0.25">
      <c r="A43" s="4">
        <v>42156</v>
      </c>
      <c r="B43" s="2">
        <v>8.93</v>
      </c>
      <c r="C43" s="5">
        <f t="shared" si="5"/>
        <v>-2.5109170305676942E-2</v>
      </c>
      <c r="D43" s="2"/>
      <c r="E43" s="4">
        <v>42156</v>
      </c>
      <c r="F43" s="6">
        <v>8.6404910000000008</v>
      </c>
      <c r="G43" s="5">
        <f t="shared" si="6"/>
        <v>-2.5260011781951253E-2</v>
      </c>
      <c r="H43" s="2"/>
      <c r="I43" s="4">
        <v>42156</v>
      </c>
      <c r="J43" s="6">
        <v>35.470413000000001</v>
      </c>
      <c r="K43" s="5">
        <f t="shared" si="7"/>
        <v>-1.7812226159850009E-2</v>
      </c>
      <c r="M43" s="12">
        <v>41244</v>
      </c>
      <c r="N43" s="15">
        <v>1.1186449999999999</v>
      </c>
      <c r="O43" s="14">
        <f t="shared" si="3"/>
        <v>7.8745478216604159E-3</v>
      </c>
      <c r="Q43" s="12">
        <v>42156</v>
      </c>
      <c r="R43" s="15">
        <v>8.3176810000000003</v>
      </c>
      <c r="S43" s="14">
        <f t="shared" si="4"/>
        <v>-2.4877595052875123E-2</v>
      </c>
    </row>
    <row r="44" spans="1:19" ht="15" x14ac:dyDescent="0.25">
      <c r="A44" s="4">
        <v>42125</v>
      </c>
      <c r="B44" s="2">
        <v>9.16</v>
      </c>
      <c r="C44" s="5">
        <f t="shared" si="5"/>
        <v>-1.0905125408942062E-3</v>
      </c>
      <c r="D44" s="2"/>
      <c r="E44" s="4">
        <v>42125</v>
      </c>
      <c r="F44" s="6">
        <v>8.8644060000000007</v>
      </c>
      <c r="G44" s="5">
        <f t="shared" si="6"/>
        <v>-2.3320994736485412E-3</v>
      </c>
      <c r="H44" s="2"/>
      <c r="I44" s="4">
        <v>42125</v>
      </c>
      <c r="J44" s="6">
        <v>36.113678</v>
      </c>
      <c r="K44" s="5">
        <f t="shared" si="7"/>
        <v>-4.2468091442247058E-3</v>
      </c>
      <c r="M44" s="12">
        <v>41214</v>
      </c>
      <c r="N44" s="15">
        <v>1.1099049999999999</v>
      </c>
      <c r="O44" s="14">
        <f t="shared" si="3"/>
        <v>-7.8130237921770762E-3</v>
      </c>
      <c r="Q44" s="12">
        <v>42125</v>
      </c>
      <c r="R44" s="15">
        <v>8.5298839999999991</v>
      </c>
      <c r="S44" s="14">
        <f t="shared" si="4"/>
        <v>-2.8116884217614935E-3</v>
      </c>
    </row>
    <row r="45" spans="1:19" ht="15" x14ac:dyDescent="0.25">
      <c r="A45" s="4">
        <v>42095</v>
      </c>
      <c r="B45" s="2">
        <v>9.17</v>
      </c>
      <c r="C45" s="5">
        <f t="shared" si="5"/>
        <v>1.7758046614872347E-2</v>
      </c>
      <c r="D45" s="2"/>
      <c r="E45" s="4">
        <v>42095</v>
      </c>
      <c r="F45" s="6">
        <v>8.8851270000000007</v>
      </c>
      <c r="G45" s="5">
        <f t="shared" si="6"/>
        <v>1.6978898189792035E-2</v>
      </c>
      <c r="H45" s="2"/>
      <c r="I45" s="4">
        <v>42095</v>
      </c>
      <c r="J45" s="6">
        <v>36.267699999999998</v>
      </c>
      <c r="K45" s="5">
        <f t="shared" si="7"/>
        <v>1.0001251950513268E-3</v>
      </c>
      <c r="M45" s="12">
        <v>41183</v>
      </c>
      <c r="N45" s="15">
        <v>1.1186449999999999</v>
      </c>
      <c r="O45" s="14">
        <f t="shared" si="3"/>
        <v>-1.5383897694175808E-2</v>
      </c>
      <c r="Q45" s="12">
        <v>42095</v>
      </c>
      <c r="R45" s="15">
        <v>8.5539349999999992</v>
      </c>
      <c r="S45" s="14">
        <f t="shared" si="4"/>
        <v>1.640036354947183E-2</v>
      </c>
    </row>
    <row r="46" spans="1:19" ht="15" x14ac:dyDescent="0.25">
      <c r="A46" s="4">
        <v>42064</v>
      </c>
      <c r="B46" s="2">
        <v>9.01</v>
      </c>
      <c r="C46" s="5">
        <f t="shared" si="5"/>
        <v>-1.1086474501108556E-3</v>
      </c>
      <c r="D46" s="2"/>
      <c r="E46" s="4">
        <v>42064</v>
      </c>
      <c r="F46" s="6">
        <v>8.7367860000000004</v>
      </c>
      <c r="G46" s="5">
        <f t="shared" si="6"/>
        <v>-1.1598353754018742E-3</v>
      </c>
      <c r="H46" s="2"/>
      <c r="I46" s="4">
        <v>42064</v>
      </c>
      <c r="J46" s="6">
        <v>36.231464000000003</v>
      </c>
      <c r="K46" s="5">
        <f t="shared" si="7"/>
        <v>-1.3566842003997159E-2</v>
      </c>
      <c r="M46" s="12">
        <v>41153</v>
      </c>
      <c r="N46" s="15">
        <v>1.136123</v>
      </c>
      <c r="O46" s="14">
        <f t="shared" si="3"/>
        <v>3.174544074190444E-2</v>
      </c>
      <c r="Q46" s="12">
        <v>42064</v>
      </c>
      <c r="R46" s="15">
        <v>8.4159109999999995</v>
      </c>
      <c r="S46" s="14">
        <f t="shared" si="4"/>
        <v>-1.4978876521378748E-3</v>
      </c>
    </row>
    <row r="47" spans="1:19" ht="15" x14ac:dyDescent="0.25">
      <c r="A47" s="4">
        <v>42036</v>
      </c>
      <c r="B47" s="2">
        <v>9.02</v>
      </c>
      <c r="C47" s="5">
        <f t="shared" si="5"/>
        <v>3.203661327231111E-2</v>
      </c>
      <c r="D47" s="2"/>
      <c r="E47" s="4">
        <v>42036</v>
      </c>
      <c r="F47" s="6">
        <v>8.746931</v>
      </c>
      <c r="G47" s="5">
        <f t="shared" si="6"/>
        <v>3.1804774909782729E-2</v>
      </c>
      <c r="H47" s="2"/>
      <c r="I47" s="4">
        <v>42036</v>
      </c>
      <c r="J47" s="6">
        <v>36.729771</v>
      </c>
      <c r="K47" s="5">
        <f t="shared" si="7"/>
        <v>-4.4204225680243292E-3</v>
      </c>
      <c r="M47" s="12">
        <v>41122</v>
      </c>
      <c r="N47" s="15">
        <v>1.1011660000000001</v>
      </c>
      <c r="O47" s="14">
        <f t="shared" si="3"/>
        <v>1.6129195976329003E-2</v>
      </c>
      <c r="Q47" s="12">
        <v>42036</v>
      </c>
      <c r="R47" s="15">
        <v>8.4285359999999994</v>
      </c>
      <c r="S47" s="14">
        <f t="shared" si="4"/>
        <v>3.1249472356367658E-2</v>
      </c>
    </row>
    <row r="48" spans="1:19" ht="15" x14ac:dyDescent="0.25">
      <c r="A48" s="4">
        <v>42005</v>
      </c>
      <c r="B48" s="2">
        <v>8.74</v>
      </c>
      <c r="C48" s="5">
        <f t="shared" si="5"/>
        <v>1.1454753722794919E-3</v>
      </c>
      <c r="D48" s="2"/>
      <c r="E48" s="4">
        <v>42005</v>
      </c>
      <c r="F48" s="6">
        <v>8.4773119999999995</v>
      </c>
      <c r="G48" s="5">
        <f t="shared" si="6"/>
        <v>6.9421565258553919E-4</v>
      </c>
      <c r="H48" s="2"/>
      <c r="I48" s="4">
        <v>42005</v>
      </c>
      <c r="J48" s="6">
        <v>36.892853000000002</v>
      </c>
      <c r="K48" s="5">
        <f t="shared" si="7"/>
        <v>0.11008892602071696</v>
      </c>
      <c r="M48" s="12">
        <v>41091</v>
      </c>
      <c r="N48" s="15">
        <v>1.0836870000000001</v>
      </c>
      <c r="O48" s="14">
        <f t="shared" si="3"/>
        <v>0</v>
      </c>
      <c r="Q48" s="12">
        <v>42005</v>
      </c>
      <c r="R48" s="15">
        <v>8.1731300000000005</v>
      </c>
      <c r="S48" s="14">
        <f t="shared" si="4"/>
        <v>2.3362481567956728E-4</v>
      </c>
    </row>
    <row r="49" spans="1:19" ht="15" x14ac:dyDescent="0.25">
      <c r="A49" s="4">
        <v>41974</v>
      </c>
      <c r="B49" s="2">
        <v>8.73</v>
      </c>
      <c r="C49" s="5">
        <f t="shared" si="5"/>
        <v>-5.0054406964091358E-2</v>
      </c>
      <c r="D49" s="2"/>
      <c r="E49" s="4">
        <v>41974</v>
      </c>
      <c r="F49" s="6">
        <v>8.4714310000000008</v>
      </c>
      <c r="G49" s="5">
        <f t="shared" si="6"/>
        <v>-4.960653401250481E-2</v>
      </c>
      <c r="H49" s="2"/>
      <c r="I49" s="4">
        <v>41974</v>
      </c>
      <c r="J49" s="6">
        <v>33.234141999999999</v>
      </c>
      <c r="K49" s="5">
        <f t="shared" si="7"/>
        <v>-8.1689420089926967E-2</v>
      </c>
      <c r="M49" s="12">
        <v>41061</v>
      </c>
      <c r="N49" s="15">
        <v>1.0836870000000001</v>
      </c>
      <c r="O49" s="14">
        <f t="shared" si="3"/>
        <v>1.6393611753053872E-2</v>
      </c>
      <c r="Q49" s="12">
        <v>41974</v>
      </c>
      <c r="R49" s="15">
        <v>8.1712209999999992</v>
      </c>
      <c r="S49" s="14">
        <f t="shared" si="4"/>
        <v>-5.0252499775674586E-2</v>
      </c>
    </row>
    <row r="50" spans="1:19" ht="15" x14ac:dyDescent="0.25">
      <c r="A50" s="4">
        <v>41944</v>
      </c>
      <c r="B50" s="2">
        <v>9.19</v>
      </c>
      <c r="C50" s="5">
        <f t="shared" si="5"/>
        <v>0</v>
      </c>
      <c r="D50" s="2"/>
      <c r="E50" s="4">
        <v>41944</v>
      </c>
      <c r="F50" s="6">
        <v>8.9136039999999994</v>
      </c>
      <c r="G50" s="5">
        <f t="shared" si="6"/>
        <v>-1.3027113808035118E-3</v>
      </c>
      <c r="H50" s="2"/>
      <c r="I50" s="4">
        <v>41944</v>
      </c>
      <c r="J50" s="6">
        <v>36.190525000000001</v>
      </c>
      <c r="K50" s="5">
        <f t="shared" si="7"/>
        <v>-2.0842597606199886E-3</v>
      </c>
      <c r="M50" s="12">
        <v>41030</v>
      </c>
      <c r="N50" s="15">
        <v>1.066208</v>
      </c>
      <c r="O50" s="14">
        <f t="shared" si="3"/>
        <v>-4.6875460937115698E-2</v>
      </c>
      <c r="Q50" s="12">
        <v>41944</v>
      </c>
      <c r="R50" s="15">
        <v>8.6035719999999998</v>
      </c>
      <c r="S50" s="14">
        <f t="shared" si="4"/>
        <v>-9.0879552890243964E-4</v>
      </c>
    </row>
    <row r="51" spans="1:19" ht="15" x14ac:dyDescent="0.25">
      <c r="A51" s="4">
        <v>41913</v>
      </c>
      <c r="B51" s="2">
        <v>9.19</v>
      </c>
      <c r="C51" s="5">
        <f t="shared" si="5"/>
        <v>-2.1715526601521207E-3</v>
      </c>
      <c r="D51" s="2"/>
      <c r="E51" s="4">
        <v>41913</v>
      </c>
      <c r="F51" s="6">
        <v>8.9252310000000001</v>
      </c>
      <c r="G51" s="5">
        <f t="shared" si="6"/>
        <v>-2.2419629735705993E-3</v>
      </c>
      <c r="H51" s="2"/>
      <c r="I51" s="4">
        <v>41913</v>
      </c>
      <c r="J51" s="6">
        <v>36.266112999999997</v>
      </c>
      <c r="K51" s="5">
        <f t="shared" si="7"/>
        <v>-4.3810009494946733E-3</v>
      </c>
      <c r="M51" s="12">
        <v>41000</v>
      </c>
      <c r="N51" s="15">
        <v>1.1186449999999999</v>
      </c>
      <c r="O51" s="14">
        <f t="shared" si="3"/>
        <v>-7.7515735543524089E-3</v>
      </c>
      <c r="Q51" s="12">
        <v>41913</v>
      </c>
      <c r="R51" s="15">
        <v>8.6113979999999994</v>
      </c>
      <c r="S51" s="14">
        <f t="shared" si="4"/>
        <v>-3.5870827070122457E-3</v>
      </c>
    </row>
    <row r="52" spans="1:19" ht="15" x14ac:dyDescent="0.25">
      <c r="A52" s="4">
        <v>41883</v>
      </c>
      <c r="B52" s="2">
        <v>9.2100000000000009</v>
      </c>
      <c r="C52" s="5">
        <f t="shared" si="5"/>
        <v>-3.5602094240837712E-2</v>
      </c>
      <c r="D52" s="2"/>
      <c r="E52" s="4">
        <v>41883</v>
      </c>
      <c r="F52" s="6">
        <v>8.9452859999999994</v>
      </c>
      <c r="G52" s="5">
        <f t="shared" si="6"/>
        <v>-3.6071954469999334E-2</v>
      </c>
      <c r="H52" s="2"/>
      <c r="I52" s="4">
        <v>41883</v>
      </c>
      <c r="J52" s="6">
        <v>36.425694</v>
      </c>
      <c r="K52" s="5">
        <f t="shared" si="7"/>
        <v>-3.9849328936660711E-2</v>
      </c>
      <c r="M52" s="12">
        <v>40969</v>
      </c>
      <c r="N52" s="15">
        <v>1.1273839999999999</v>
      </c>
      <c r="O52" s="14">
        <f t="shared" si="3"/>
        <v>-1.5267328929312929E-2</v>
      </c>
      <c r="Q52" s="12">
        <v>41883</v>
      </c>
      <c r="R52" s="15">
        <v>8.6423989999999993</v>
      </c>
      <c r="S52" s="14">
        <f t="shared" si="4"/>
        <v>-3.6198864413202525E-2</v>
      </c>
    </row>
    <row r="53" spans="1:19" ht="15" x14ac:dyDescent="0.25">
      <c r="A53" s="4">
        <v>41852</v>
      </c>
      <c r="B53" s="2">
        <v>9.5500000000000007</v>
      </c>
      <c r="C53" s="5">
        <f t="shared" si="5"/>
        <v>2.3579849946409492E-2</v>
      </c>
      <c r="D53" s="2"/>
      <c r="E53" s="4">
        <v>41852</v>
      </c>
      <c r="F53" s="6">
        <v>9.2800349999999998</v>
      </c>
      <c r="G53" s="5">
        <f t="shared" si="6"/>
        <v>2.2237886196271539E-2</v>
      </c>
      <c r="H53" s="2"/>
      <c r="I53" s="4">
        <v>41852</v>
      </c>
      <c r="J53" s="6">
        <v>37.937477000000001</v>
      </c>
      <c r="K53" s="5">
        <f t="shared" si="7"/>
        <v>5.7892402132901921E-3</v>
      </c>
      <c r="M53" s="12">
        <v>40940</v>
      </c>
      <c r="N53" s="15">
        <v>1.144863</v>
      </c>
      <c r="O53" s="14">
        <f t="shared" si="3"/>
        <v>1.5504034117922671E-2</v>
      </c>
      <c r="Q53" s="12">
        <v>41852</v>
      </c>
      <c r="R53" s="15">
        <v>8.9669939999999997</v>
      </c>
      <c r="S53" s="14">
        <f t="shared" si="4"/>
        <v>2.1856484394257025E-2</v>
      </c>
    </row>
    <row r="54" spans="1:19" ht="15" x14ac:dyDescent="0.25">
      <c r="A54" s="4">
        <v>41821</v>
      </c>
      <c r="B54" s="2">
        <v>9.33</v>
      </c>
      <c r="C54" s="5">
        <f t="shared" si="5"/>
        <v>-2.3036649214659755E-2</v>
      </c>
      <c r="D54" s="2"/>
      <c r="E54" s="4">
        <v>41821</v>
      </c>
      <c r="F54" s="6">
        <v>9.0781559999999999</v>
      </c>
      <c r="G54" s="5">
        <f t="shared" si="6"/>
        <v>-2.2540298523854529E-2</v>
      </c>
      <c r="H54" s="2"/>
      <c r="I54" s="4">
        <v>41821</v>
      </c>
      <c r="J54" s="6">
        <v>37.719112000000003</v>
      </c>
      <c r="K54" s="5">
        <f t="shared" si="7"/>
        <v>-1.0138732637557046E-2</v>
      </c>
      <c r="M54" s="12">
        <v>40909</v>
      </c>
      <c r="N54" s="15">
        <v>1.1273839999999999</v>
      </c>
      <c r="O54" s="14">
        <f t="shared" si="3"/>
        <v>6.4805387383473301E-2</v>
      </c>
      <c r="Q54" s="12">
        <v>41821</v>
      </c>
      <c r="R54" s="15">
        <v>8.7751990000000006</v>
      </c>
      <c r="S54" s="14">
        <f t="shared" si="4"/>
        <v>-2.3045907896526718E-2</v>
      </c>
    </row>
    <row r="55" spans="1:19" ht="15" x14ac:dyDescent="0.25">
      <c r="A55" s="4">
        <v>41791</v>
      </c>
      <c r="B55" s="2">
        <v>9.5500000000000007</v>
      </c>
      <c r="C55" s="5">
        <f t="shared" si="5"/>
        <v>2.6881720430107503E-2</v>
      </c>
      <c r="D55" s="2"/>
      <c r="E55" s="4">
        <v>41791</v>
      </c>
      <c r="F55" s="6">
        <v>9.2874990000000004</v>
      </c>
      <c r="G55" s="5">
        <f t="shared" si="6"/>
        <v>2.6330079723892563E-2</v>
      </c>
      <c r="H55" s="2"/>
      <c r="I55" s="4">
        <v>41791</v>
      </c>
      <c r="J55" s="6">
        <v>38.105452999999997</v>
      </c>
      <c r="K55" s="5">
        <f t="shared" si="7"/>
        <v>2.8564909475082167E-2</v>
      </c>
      <c r="M55" s="12">
        <v>40878</v>
      </c>
      <c r="N55" s="15">
        <v>1.05877</v>
      </c>
      <c r="O55" s="14">
        <f t="shared" si="3"/>
        <v>-8.270687114300157E-2</v>
      </c>
      <c r="Q55" s="12">
        <v>41791</v>
      </c>
      <c r="R55" s="15">
        <v>8.9822019999999991</v>
      </c>
      <c r="S55" s="14">
        <f t="shared" si="4"/>
        <v>2.6114143320771888E-2</v>
      </c>
    </row>
    <row r="56" spans="1:19" ht="15" x14ac:dyDescent="0.25">
      <c r="A56" s="4">
        <v>41760</v>
      </c>
      <c r="B56" s="2">
        <v>9.3000000000000007</v>
      </c>
      <c r="C56" s="5">
        <f t="shared" si="5"/>
        <v>1.3071895424836777E-2</v>
      </c>
      <c r="D56" s="2"/>
      <c r="E56" s="4">
        <v>41760</v>
      </c>
      <c r="F56" s="6">
        <v>9.0492319999999999</v>
      </c>
      <c r="G56" s="5">
        <f t="shared" si="6"/>
        <v>1.2281640429194551E-2</v>
      </c>
      <c r="H56" s="2"/>
      <c r="I56" s="4">
        <v>41760</v>
      </c>
      <c r="J56" s="6">
        <v>37.047203000000003</v>
      </c>
      <c r="K56" s="5">
        <f t="shared" si="7"/>
        <v>-4.0642622487903068E-3</v>
      </c>
      <c r="M56" s="12">
        <v>40848</v>
      </c>
      <c r="N56" s="15">
        <v>1.1542330000000001</v>
      </c>
      <c r="O56" s="14">
        <f t="shared" si="3"/>
        <v>0</v>
      </c>
      <c r="Q56" s="12">
        <v>41760</v>
      </c>
      <c r="R56" s="15">
        <v>8.7536090000000009</v>
      </c>
      <c r="S56" s="14">
        <f t="shared" si="4"/>
        <v>1.1467975509688255E-2</v>
      </c>
    </row>
    <row r="57" spans="1:19" ht="15" x14ac:dyDescent="0.25">
      <c r="A57" s="4">
        <v>41730</v>
      </c>
      <c r="B57" s="2">
        <v>9.18</v>
      </c>
      <c r="C57" s="5">
        <f t="shared" si="5"/>
        <v>-1.0881392818280489E-3</v>
      </c>
      <c r="D57" s="2"/>
      <c r="E57" s="4">
        <v>41730</v>
      </c>
      <c r="F57" s="6">
        <v>8.9394410000000004</v>
      </c>
      <c r="G57" s="5">
        <f t="shared" si="6"/>
        <v>-1.1663843537567109E-3</v>
      </c>
      <c r="H57" s="2"/>
      <c r="I57" s="4">
        <v>41730</v>
      </c>
      <c r="J57" s="6">
        <v>37.198386999999997</v>
      </c>
      <c r="K57" s="5">
        <f t="shared" si="7"/>
        <v>6.3623253550861847E-3</v>
      </c>
      <c r="M57" s="12">
        <v>40817</v>
      </c>
      <c r="N57" s="15">
        <v>1.1542330000000001</v>
      </c>
      <c r="O57" s="14">
        <f t="shared" si="3"/>
        <v>6.4000442475836694E-2</v>
      </c>
      <c r="Q57" s="12">
        <v>41730</v>
      </c>
      <c r="R57" s="15">
        <v>8.6543609999999997</v>
      </c>
      <c r="S57" s="14">
        <f t="shared" si="4"/>
        <v>-1.6490445577723722E-3</v>
      </c>
    </row>
    <row r="58" spans="1:19" ht="15" x14ac:dyDescent="0.25">
      <c r="A58" s="4">
        <v>41699</v>
      </c>
      <c r="B58" s="2">
        <v>9.19</v>
      </c>
      <c r="C58" s="5">
        <f t="shared" si="5"/>
        <v>1.0893246187364536E-3</v>
      </c>
      <c r="D58" s="2"/>
      <c r="E58" s="4">
        <v>41699</v>
      </c>
      <c r="F58" s="6">
        <v>8.9498800000000003</v>
      </c>
      <c r="G58" s="5">
        <f t="shared" si="6"/>
        <v>-2.1548717136399276E-4</v>
      </c>
      <c r="H58" s="2"/>
      <c r="I58" s="4">
        <v>41699</v>
      </c>
      <c r="J58" s="6">
        <v>36.963214999999998</v>
      </c>
      <c r="K58" s="5">
        <f t="shared" si="7"/>
        <v>-1.4333822283632558E-2</v>
      </c>
      <c r="M58" s="12">
        <v>40787</v>
      </c>
      <c r="N58" s="15">
        <v>1.084805</v>
      </c>
      <c r="O58" s="14">
        <f t="shared" si="3"/>
        <v>-8.0882477538999686E-2</v>
      </c>
      <c r="Q58" s="12">
        <v>41699</v>
      </c>
      <c r="R58" s="15">
        <v>8.6686560000000004</v>
      </c>
      <c r="S58" s="14">
        <f t="shared" si="4"/>
        <v>3.7493911134234281E-4</v>
      </c>
    </row>
    <row r="59" spans="1:19" ht="15" x14ac:dyDescent="0.25">
      <c r="A59" s="4">
        <v>41671</v>
      </c>
      <c r="B59" s="2">
        <v>9.18</v>
      </c>
      <c r="C59" s="5">
        <f t="shared" si="5"/>
        <v>1.8867924528301883E-2</v>
      </c>
      <c r="D59" s="2"/>
      <c r="E59" s="4">
        <v>41671</v>
      </c>
      <c r="F59" s="6">
        <v>8.9518090000000008</v>
      </c>
      <c r="G59" s="5">
        <f t="shared" si="6"/>
        <v>1.9376654728894938E-2</v>
      </c>
      <c r="H59" s="2"/>
      <c r="I59" s="4">
        <v>41671</v>
      </c>
      <c r="J59" s="6">
        <v>37.500743999999997</v>
      </c>
      <c r="K59" s="5">
        <f t="shared" si="7"/>
        <v>3.9339091009848115E-2</v>
      </c>
      <c r="M59" s="12">
        <v>40756</v>
      </c>
      <c r="N59" s="15">
        <v>1.1802680000000001</v>
      </c>
      <c r="O59" s="14">
        <f t="shared" si="3"/>
        <v>1.4925475810272815E-2</v>
      </c>
      <c r="Q59" s="12">
        <v>41671</v>
      </c>
      <c r="R59" s="15">
        <v>8.6654070000000001</v>
      </c>
      <c r="S59" s="14">
        <f t="shared" si="4"/>
        <v>1.8405537421384288E-2</v>
      </c>
    </row>
    <row r="60" spans="1:19" ht="15" x14ac:dyDescent="0.25">
      <c r="A60" s="4">
        <v>41640</v>
      </c>
      <c r="B60" s="2">
        <v>9.01</v>
      </c>
      <c r="C60" s="5">
        <f>(B60/B61)-1</f>
        <v>1.0276338049899802E-2</v>
      </c>
      <c r="D60" s="2"/>
      <c r="E60" s="4">
        <v>41640</v>
      </c>
      <c r="F60" s="6">
        <v>8.7816500000000008</v>
      </c>
      <c r="G60" s="5">
        <f t="shared" si="6"/>
        <v>9.8550463313327175E-3</v>
      </c>
      <c r="H60" s="2"/>
      <c r="I60" s="4">
        <v>41640</v>
      </c>
      <c r="J60" s="6">
        <v>36.081336999999998</v>
      </c>
      <c r="K60" s="5">
        <f t="shared" si="7"/>
        <v>0.10393637866111294</v>
      </c>
      <c r="M60" s="12">
        <v>40725</v>
      </c>
      <c r="N60" s="15">
        <v>1.162911</v>
      </c>
      <c r="O60" s="14">
        <f t="shared" si="3"/>
        <v>6.2917076068825351E-2</v>
      </c>
      <c r="Q60" s="12">
        <v>41640</v>
      </c>
      <c r="R60" s="15">
        <v>8.5087980000000005</v>
      </c>
      <c r="S60" s="14">
        <f t="shared" si="4"/>
        <v>9.0142246041431395E-3</v>
      </c>
    </row>
    <row r="61" spans="1:19" ht="15" x14ac:dyDescent="0.25">
      <c r="A61" s="12">
        <v>41609</v>
      </c>
      <c r="B61" s="15">
        <v>8.9183520000000005</v>
      </c>
      <c r="C61" s="5">
        <f t="shared" si="5"/>
        <v>4.0870064808229412E-3</v>
      </c>
      <c r="D61" s="2"/>
      <c r="E61" s="12">
        <v>41609</v>
      </c>
      <c r="F61" s="15">
        <v>8.6959510000000009</v>
      </c>
      <c r="G61" s="5">
        <f t="shared" si="6"/>
        <v>3.8823313058937714E-3</v>
      </c>
      <c r="H61" s="2"/>
      <c r="I61" s="12">
        <v>41609</v>
      </c>
      <c r="J61" s="15">
        <v>32.684254000000003</v>
      </c>
      <c r="K61" s="5">
        <f>(J61/J62)-1</f>
        <v>-9.2900791027436314E-2</v>
      </c>
      <c r="M61" s="12">
        <v>40695</v>
      </c>
      <c r="N61" s="15">
        <v>1.0940749999999999</v>
      </c>
      <c r="O61" s="14">
        <f t="shared" si="3"/>
        <v>-3.7313426269335093E-2</v>
      </c>
      <c r="Q61" s="12">
        <v>41609</v>
      </c>
      <c r="R61" s="15">
        <v>8.4327830000000006</v>
      </c>
      <c r="S61" s="14">
        <f t="shared" si="4"/>
        <v>3.5950884103979064E-3</v>
      </c>
    </row>
    <row r="62" spans="1:19" ht="15" x14ac:dyDescent="0.25">
      <c r="A62" s="12">
        <v>41579</v>
      </c>
      <c r="B62" s="15">
        <v>8.8820510000000006</v>
      </c>
      <c r="C62" s="5">
        <f t="shared" si="5"/>
        <v>1.2362675877343632E-2</v>
      </c>
      <c r="E62" s="12">
        <v>41579</v>
      </c>
      <c r="F62" s="15">
        <v>8.6623210000000004</v>
      </c>
      <c r="G62" s="5">
        <f t="shared" si="6"/>
        <v>1.1404322910214537E-2</v>
      </c>
      <c r="I62" s="12">
        <v>41579</v>
      </c>
      <c r="J62" s="15">
        <v>36.031619999999997</v>
      </c>
      <c r="K62" s="5">
        <f>(J62/J63)-1</f>
        <v>-1.4940760358821081E-2</v>
      </c>
      <c r="M62" s="12">
        <v>40664</v>
      </c>
      <c r="N62" s="15">
        <v>1.1364810000000001</v>
      </c>
      <c r="O62" s="14">
        <f t="shared" si="3"/>
        <v>-2.1898143167588313E-2</v>
      </c>
      <c r="Q62" s="12">
        <v>41579</v>
      </c>
      <c r="R62" s="15">
        <v>8.4025750000000006</v>
      </c>
      <c r="S62" s="14">
        <f t="shared" si="4"/>
        <v>1.1414771567347382E-2</v>
      </c>
    </row>
    <row r="63" spans="1:19" ht="15" x14ac:dyDescent="0.25">
      <c r="A63" s="12">
        <v>41548</v>
      </c>
      <c r="B63" s="15">
        <v>8.7735859999999999</v>
      </c>
      <c r="C63" s="5"/>
      <c r="E63" s="12">
        <v>41548</v>
      </c>
      <c r="F63" s="15">
        <v>8.5646470000000008</v>
      </c>
      <c r="I63" s="12">
        <v>41548</v>
      </c>
      <c r="J63" s="15">
        <v>36.578125</v>
      </c>
      <c r="K63" s="5"/>
      <c r="M63" s="12">
        <v>40634</v>
      </c>
      <c r="N63" s="15">
        <v>1.1619250000000001</v>
      </c>
      <c r="O63" s="14"/>
      <c r="Q63" s="12">
        <v>41548</v>
      </c>
      <c r="R63" s="15">
        <v>8.3077439999999996</v>
      </c>
      <c r="S63" s="13"/>
    </row>
    <row r="64" spans="1:19" ht="15" x14ac:dyDescent="0.25">
      <c r="C64" s="2"/>
      <c r="D64" s="2"/>
      <c r="G64" s="2"/>
      <c r="H64" s="2"/>
      <c r="K64" s="2"/>
    </row>
    <row r="65" spans="1:18" ht="15.75" x14ac:dyDescent="0.25">
      <c r="A65" s="7" t="s">
        <v>6</v>
      </c>
      <c r="B65" s="8">
        <f>AVERAGE(C3:C59)</f>
        <v>3.2787339735380616E-3</v>
      </c>
      <c r="C65" s="2"/>
      <c r="D65" s="2"/>
      <c r="E65" s="7" t="s">
        <v>6</v>
      </c>
      <c r="F65" s="8">
        <f>AVEDEV(G3:G59)</f>
        <v>1.4903347167983912E-2</v>
      </c>
      <c r="G65" s="2"/>
      <c r="H65" s="2"/>
      <c r="I65" s="7" t="s">
        <v>6</v>
      </c>
      <c r="J65" s="8">
        <f>AVERAGE(K3:K59)</f>
        <v>2.327935038112983E-3</v>
      </c>
      <c r="K65" s="2"/>
      <c r="M65" s="7" t="s">
        <v>6</v>
      </c>
      <c r="N65" s="8">
        <f>AVERAGE(O3:O62)</f>
        <v>-3.1730785297184056E-3</v>
      </c>
      <c r="Q65" s="7" t="s">
        <v>6</v>
      </c>
      <c r="R65" s="8">
        <f>AVERAGE(S3:S62)</f>
        <v>2.5082608159045839E-3</v>
      </c>
    </row>
    <row r="66" spans="1:18" ht="15.75" x14ac:dyDescent="0.25">
      <c r="A66" s="7" t="s">
        <v>7</v>
      </c>
      <c r="B66" s="9">
        <f>_xlfn.VAR.P(C3:C59)</f>
        <v>4.1679557690265192E-4</v>
      </c>
      <c r="C66" s="2"/>
      <c r="D66" s="2"/>
      <c r="E66" s="7" t="s">
        <v>7</v>
      </c>
      <c r="F66" s="10">
        <f>_xlfn.VAR.P(G3:G62)</f>
        <v>3.929207611279577E-4</v>
      </c>
      <c r="G66" s="2"/>
      <c r="H66" s="2"/>
      <c r="I66" s="7" t="s">
        <v>7</v>
      </c>
      <c r="J66" s="10">
        <f>_xlfn.VAR.P(K3:K62)</f>
        <v>1.192236554080601E-3</v>
      </c>
      <c r="K66" s="2"/>
      <c r="M66" s="7" t="s">
        <v>7</v>
      </c>
      <c r="N66" s="10">
        <f>_xlfn.VAR.P(O3:O62)</f>
        <v>1.4108546935190779E-3</v>
      </c>
      <c r="Q66" s="7" t="s">
        <v>7</v>
      </c>
      <c r="R66" s="10">
        <f>_xlfn.VAR.P(S3:S62)</f>
        <v>3.9949072727942935E-4</v>
      </c>
    </row>
    <row r="67" spans="1:18" ht="15.75" x14ac:dyDescent="0.25">
      <c r="A67" s="7" t="s">
        <v>8</v>
      </c>
      <c r="B67" s="8">
        <f>SQRT(B66)</f>
        <v>2.0415571922007276E-2</v>
      </c>
      <c r="C67" s="2"/>
      <c r="D67" s="2"/>
      <c r="E67" s="7" t="s">
        <v>8</v>
      </c>
      <c r="F67" s="8">
        <f>SQRT(F66)</f>
        <v>1.9822228964673921E-2</v>
      </c>
      <c r="G67" s="2"/>
      <c r="H67" s="2"/>
      <c r="I67" s="7" t="s">
        <v>8</v>
      </c>
      <c r="J67" s="8">
        <f>SQRT(J66)</f>
        <v>3.4528778635807569E-2</v>
      </c>
      <c r="M67" s="7" t="s">
        <v>8</v>
      </c>
      <c r="N67" s="8">
        <f>SQRT(N66)</f>
        <v>3.7561345736262935E-2</v>
      </c>
      <c r="Q67" s="7" t="s">
        <v>8</v>
      </c>
      <c r="R67" s="8">
        <f>SQRT(R66)</f>
        <v>1.998726412692416E-2</v>
      </c>
    </row>
    <row r="68" spans="1:18" ht="15" x14ac:dyDescent="0.25">
      <c r="A68" s="2" t="s">
        <v>9</v>
      </c>
      <c r="B68" s="11">
        <f>COVAR(C3:C59,G3:G59)</f>
        <v>4.133239124936335E-4</v>
      </c>
      <c r="C68" s="2"/>
      <c r="D68" s="2"/>
      <c r="E68" s="2" t="s">
        <v>10</v>
      </c>
      <c r="F68" s="11">
        <f>COVAR(C3:C59,G3:G59)</f>
        <v>4.133239124936335E-4</v>
      </c>
      <c r="G68" s="2"/>
      <c r="H68" s="2"/>
      <c r="I68" s="2" t="s">
        <v>11</v>
      </c>
      <c r="J68" s="11">
        <f>COVAR(C3:C59,K3:K59)</f>
        <v>3.1970606988470106E-4</v>
      </c>
      <c r="M68" s="2" t="s">
        <v>17</v>
      </c>
      <c r="N68" s="17">
        <f>COVAR(C3:C62,O3:O62)</f>
        <v>-4.0997917603171231E-6</v>
      </c>
      <c r="Q68" s="2" t="s">
        <v>21</v>
      </c>
      <c r="R68" s="16">
        <f>COVAR(C3:C62,S3:S62)</f>
        <v>3.9652503191443534E-4</v>
      </c>
    </row>
    <row r="69" spans="1:18" ht="15" x14ac:dyDescent="0.25">
      <c r="A69" s="2" t="s">
        <v>12</v>
      </c>
      <c r="B69" s="11">
        <f>COVAR(C3:C59,K3:K59)</f>
        <v>3.1970606988470106E-4</v>
      </c>
      <c r="E69" s="2" t="s">
        <v>13</v>
      </c>
      <c r="F69" s="11">
        <f>COVAR(G3:G59,K3:K59)</f>
        <v>3.1759799875286901E-4</v>
      </c>
      <c r="I69" s="2" t="s">
        <v>14</v>
      </c>
      <c r="J69" s="11">
        <f>COVAR(G3:G59,K3:K59)</f>
        <v>3.1759799875286901E-4</v>
      </c>
      <c r="M69" s="2" t="s">
        <v>18</v>
      </c>
      <c r="N69" s="17">
        <f>COVAR(G3:G62,O3:O62)</f>
        <v>2.014762652754084E-6</v>
      </c>
      <c r="Q69" s="2" t="s">
        <v>22</v>
      </c>
      <c r="R69" s="16">
        <f>COVAR(G3:G62,S3:S62)</f>
        <v>3.9417127739854518E-4</v>
      </c>
    </row>
    <row r="70" spans="1:18" ht="15.75" x14ac:dyDescent="0.25">
      <c r="A70" s="2" t="s">
        <v>29</v>
      </c>
      <c r="B70" s="17">
        <f>COVAR(C3:C62,O3:O62)</f>
        <v>-4.0997917603171231E-6</v>
      </c>
      <c r="E70" s="2" t="s">
        <v>27</v>
      </c>
      <c r="F70" s="17">
        <f>COVAR(G3:G62,O3:O62)</f>
        <v>2.014762652754084E-6</v>
      </c>
      <c r="I70" s="7" t="s">
        <v>25</v>
      </c>
      <c r="J70" s="16">
        <f>COVAR(K3:K62,O3:O62)</f>
        <v>2.1440854832180213E-4</v>
      </c>
      <c r="M70" s="2" t="s">
        <v>19</v>
      </c>
      <c r="N70" s="16">
        <f>COVAR(O3:O62,K3:K62)</f>
        <v>2.1440854832180213E-4</v>
      </c>
      <c r="Q70" s="2" t="s">
        <v>23</v>
      </c>
      <c r="R70" s="17">
        <f>COVAR(S3:S62,K3:K62)</f>
        <v>3.0891727780621079E-4</v>
      </c>
    </row>
    <row r="71" spans="1:18" ht="15.75" x14ac:dyDescent="0.25">
      <c r="A71" s="2" t="s">
        <v>30</v>
      </c>
      <c r="B71">
        <f>COVAR(C3:C62,S3:S62)</f>
        <v>3.9652503191443534E-4</v>
      </c>
      <c r="E71" s="2" t="s">
        <v>28</v>
      </c>
      <c r="F71" s="16">
        <f>COVAR(G3:G62,S3:S62)</f>
        <v>3.9417127739854518E-4</v>
      </c>
      <c r="I71" s="7" t="s">
        <v>26</v>
      </c>
      <c r="J71" s="16">
        <f>COVAR(K3:K62,S3:S62)</f>
        <v>3.0891727780621079E-4</v>
      </c>
      <c r="M71" s="2" t="s">
        <v>20</v>
      </c>
      <c r="N71" s="17">
        <f>COVAR(O3:O62,S3:S62)</f>
        <v>-1.5685076095809883E-5</v>
      </c>
      <c r="Q71" s="2" t="s">
        <v>24</v>
      </c>
      <c r="R71" s="17">
        <f>COVAR(S3:S62,O3:O62)</f>
        <v>-1.5685076095809883E-5</v>
      </c>
    </row>
  </sheetData>
  <sortState ref="E62:F63">
    <sortCondition descending="1" ref="E61"/>
  </sortState>
  <mergeCells count="5">
    <mergeCell ref="Q1:S1"/>
    <mergeCell ref="A1:C1"/>
    <mergeCell ref="E1:G1"/>
    <mergeCell ref="I1:K1"/>
    <mergeCell ref="M1:O1"/>
  </mergeCells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baseColWidth="10" defaultColWidth="9.140625" defaultRowHeight="12.75" x14ac:dyDescent="0.2"/>
  <cols>
    <col min="1" max="1025" width="11.5703125"/>
  </cols>
  <sheetData/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4</cp:revision>
  <dcterms:created xsi:type="dcterms:W3CDTF">2009-04-16T11:32:48Z</dcterms:created>
  <dcterms:modified xsi:type="dcterms:W3CDTF">2018-10-26T03:11:06Z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