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Internexa\"/>
    </mc:Choice>
  </mc:AlternateContent>
  <xr:revisionPtr revIDLastSave="0" documentId="13_ncr:1_{774BB603-1089-4A3F-B1EC-446E87DE0D5A}" xr6:coauthVersionLast="34" xr6:coauthVersionMax="34" xr10:uidLastSave="{00000000-0000-0000-0000-000000000000}"/>
  <bookViews>
    <workbookView xWindow="0" yWindow="0" windowWidth="27855" windowHeight="12510" activeTab="1" xr2:uid="{00000000-000D-0000-FFFF-FFFF00000000}"/>
  </bookViews>
  <sheets>
    <sheet name="cálculos_manuales" sheetId="4" r:id="rId1"/>
    <sheet name="nodo fijo" sheetId="1" r:id="rId2"/>
    <sheet name="trafo fijo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C15" i="4" s="1"/>
  <c r="C16" i="4" s="1"/>
  <c r="C17" i="4" s="1"/>
  <c r="C13" i="4"/>
  <c r="F12" i="4"/>
  <c r="F14" i="4" s="1"/>
  <c r="F15" i="4" s="1"/>
  <c r="C11" i="4"/>
  <c r="I10" i="4"/>
  <c r="C5" i="4"/>
  <c r="F10" i="4" s="1"/>
  <c r="C4" i="4"/>
  <c r="D21" i="2" l="1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20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21" i="2"/>
  <c r="C21" i="2"/>
  <c r="E21" i="2" s="1"/>
  <c r="C20" i="2"/>
  <c r="E20" i="2" s="1"/>
  <c r="C14" i="2"/>
  <c r="C13" i="2"/>
  <c r="F12" i="2"/>
  <c r="F14" i="2" s="1"/>
  <c r="F15" i="2" s="1"/>
  <c r="C11" i="2"/>
  <c r="C15" i="2" s="1"/>
  <c r="I10" i="2"/>
  <c r="C5" i="2"/>
  <c r="F10" i="2" s="1"/>
  <c r="B21" i="1"/>
  <c r="C21" i="1" s="1"/>
  <c r="E21" i="1" s="1"/>
  <c r="D20" i="1"/>
  <c r="C20" i="1"/>
  <c r="E20" i="1" s="1"/>
  <c r="C16" i="2" l="1"/>
  <c r="C17" i="2" s="1"/>
  <c r="F20" i="2"/>
  <c r="F21" i="2"/>
  <c r="F20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D21" i="1"/>
  <c r="F21" i="1" s="1"/>
  <c r="I10" i="1"/>
  <c r="F12" i="1"/>
  <c r="F14" i="1" s="1"/>
  <c r="F15" i="1" s="1"/>
  <c r="C5" i="1"/>
  <c r="F10" i="1" s="1"/>
  <c r="C14" i="1"/>
  <c r="C13" i="1"/>
  <c r="C11" i="1"/>
  <c r="C22" i="2" l="1"/>
  <c r="C22" i="1"/>
  <c r="E22" i="1" s="1"/>
  <c r="D22" i="1"/>
  <c r="C15" i="1"/>
  <c r="C16" i="1" s="1"/>
  <c r="C17" i="1" s="1"/>
  <c r="E22" i="2" l="1"/>
  <c r="F22" i="2" s="1"/>
  <c r="C23" i="2"/>
  <c r="E23" i="2" s="1"/>
  <c r="F22" i="1"/>
  <c r="C23" i="1"/>
  <c r="E23" i="1" s="1"/>
  <c r="D23" i="1"/>
  <c r="F23" i="2" l="1"/>
  <c r="C24" i="2"/>
  <c r="E24" i="2" s="1"/>
  <c r="F23" i="1"/>
  <c r="C24" i="1"/>
  <c r="E24" i="1" s="1"/>
  <c r="D24" i="1"/>
  <c r="F24" i="2" l="1"/>
  <c r="C25" i="2"/>
  <c r="E25" i="2" s="1"/>
  <c r="F24" i="1"/>
  <c r="D25" i="1"/>
  <c r="C25" i="1"/>
  <c r="E25" i="1" s="1"/>
  <c r="F25" i="2" l="1"/>
  <c r="C26" i="2"/>
  <c r="E26" i="2" s="1"/>
  <c r="F26" i="2" s="1"/>
  <c r="F25" i="1"/>
  <c r="D26" i="1"/>
  <c r="C26" i="1"/>
  <c r="E26" i="1" s="1"/>
  <c r="C27" i="2" l="1"/>
  <c r="E27" i="2" s="1"/>
  <c r="F27" i="2"/>
  <c r="F26" i="1"/>
  <c r="C27" i="1"/>
  <c r="E27" i="1" s="1"/>
  <c r="D27" i="1"/>
  <c r="C28" i="2" l="1"/>
  <c r="E28" i="2" s="1"/>
  <c r="F28" i="2" s="1"/>
  <c r="F27" i="1"/>
  <c r="C28" i="1"/>
  <c r="E28" i="1" s="1"/>
  <c r="D28" i="1"/>
  <c r="C29" i="2" l="1"/>
  <c r="E29" i="2" s="1"/>
  <c r="F29" i="2" s="1"/>
  <c r="F28" i="1"/>
  <c r="C29" i="1"/>
  <c r="E29" i="1" s="1"/>
  <c r="D29" i="1"/>
  <c r="C30" i="2" l="1"/>
  <c r="E30" i="2" s="1"/>
  <c r="F30" i="2" s="1"/>
  <c r="F29" i="1"/>
  <c r="C30" i="1"/>
  <c r="E30" i="1" s="1"/>
  <c r="D30" i="1"/>
  <c r="C31" i="2" l="1"/>
  <c r="E31" i="2" s="1"/>
  <c r="F30" i="1"/>
  <c r="C31" i="1"/>
  <c r="E31" i="1" s="1"/>
  <c r="D31" i="1"/>
  <c r="F31" i="2" l="1"/>
  <c r="C32" i="2"/>
  <c r="E32" i="2" s="1"/>
  <c r="F32" i="2" s="1"/>
  <c r="F31" i="1"/>
  <c r="C32" i="1"/>
  <c r="E32" i="1" s="1"/>
  <c r="D32" i="1"/>
  <c r="C33" i="2" l="1"/>
  <c r="E33" i="2" s="1"/>
  <c r="F33" i="2"/>
  <c r="F32" i="1"/>
  <c r="D33" i="1"/>
  <c r="C33" i="1"/>
  <c r="E33" i="1" s="1"/>
  <c r="C34" i="2" l="1"/>
  <c r="E34" i="2" s="1"/>
  <c r="F33" i="1"/>
  <c r="D34" i="1"/>
  <c r="C34" i="1"/>
  <c r="E34" i="1" s="1"/>
  <c r="F34" i="2" l="1"/>
  <c r="C35" i="2"/>
  <c r="E35" i="2" s="1"/>
  <c r="F35" i="2" s="1"/>
  <c r="C35" i="1"/>
  <c r="E35" i="1" s="1"/>
  <c r="D35" i="1"/>
  <c r="F34" i="1"/>
  <c r="C36" i="2" l="1"/>
  <c r="E36" i="2" s="1"/>
  <c r="F36" i="2"/>
  <c r="F35" i="1"/>
  <c r="C36" i="1"/>
  <c r="E36" i="1" s="1"/>
  <c r="D36" i="1"/>
  <c r="C37" i="2" l="1"/>
  <c r="E37" i="2" s="1"/>
  <c r="F36" i="1"/>
  <c r="C37" i="1"/>
  <c r="E37" i="1" s="1"/>
  <c r="D37" i="1"/>
  <c r="F37" i="2" l="1"/>
  <c r="C38" i="2"/>
  <c r="E38" i="2" s="1"/>
  <c r="F37" i="1"/>
  <c r="C38" i="1"/>
  <c r="E38" i="1" s="1"/>
  <c r="D38" i="1"/>
  <c r="F38" i="2" l="1"/>
  <c r="C39" i="2"/>
  <c r="E39" i="2" s="1"/>
  <c r="F38" i="1"/>
  <c r="C39" i="1"/>
  <c r="E39" i="1" s="1"/>
  <c r="D39" i="1"/>
  <c r="F39" i="2" l="1"/>
  <c r="C40" i="2"/>
  <c r="E40" i="2" s="1"/>
  <c r="F40" i="2" s="1"/>
  <c r="F39" i="1"/>
  <c r="C40" i="1"/>
  <c r="E40" i="1" s="1"/>
  <c r="D40" i="1"/>
  <c r="C41" i="2" l="1"/>
  <c r="E41" i="2" s="1"/>
  <c r="F41" i="2" s="1"/>
  <c r="F40" i="1"/>
  <c r="D41" i="1"/>
  <c r="C41" i="1"/>
  <c r="E41" i="1" s="1"/>
  <c r="C42" i="2" l="1"/>
  <c r="E42" i="2" s="1"/>
  <c r="F42" i="2" s="1"/>
  <c r="F41" i="1"/>
  <c r="D42" i="1"/>
  <c r="C42" i="1"/>
  <c r="E42" i="1" s="1"/>
  <c r="C43" i="2" l="1"/>
  <c r="E43" i="2" s="1"/>
  <c r="F43" i="2" s="1"/>
  <c r="F42" i="1"/>
  <c r="C43" i="1"/>
  <c r="E43" i="1" s="1"/>
  <c r="D43" i="1"/>
  <c r="C44" i="2" l="1"/>
  <c r="E44" i="2" s="1"/>
  <c r="F44" i="2"/>
  <c r="F43" i="1"/>
  <c r="C44" i="1"/>
  <c r="E44" i="1" s="1"/>
  <c r="D44" i="1"/>
  <c r="C45" i="2" l="1"/>
  <c r="E45" i="2" s="1"/>
  <c r="F44" i="1"/>
  <c r="C45" i="1"/>
  <c r="E45" i="1" s="1"/>
  <c r="D45" i="1"/>
  <c r="F45" i="1" l="1"/>
  <c r="F45" i="2"/>
  <c r="C46" i="2"/>
  <c r="E46" i="2" s="1"/>
  <c r="C46" i="1"/>
  <c r="E46" i="1" s="1"/>
  <c r="D46" i="1"/>
  <c r="F46" i="2" l="1"/>
  <c r="C47" i="2"/>
  <c r="E47" i="2" s="1"/>
  <c r="F47" i="2" s="1"/>
  <c r="F46" i="1"/>
  <c r="C47" i="1"/>
  <c r="E47" i="1" s="1"/>
  <c r="D47" i="1"/>
  <c r="C48" i="2" l="1"/>
  <c r="E48" i="2" s="1"/>
  <c r="F48" i="2" s="1"/>
  <c r="F47" i="1"/>
  <c r="C48" i="1"/>
  <c r="E48" i="1" s="1"/>
  <c r="D48" i="1"/>
  <c r="C49" i="2" l="1"/>
  <c r="E49" i="2" s="1"/>
  <c r="F48" i="1"/>
  <c r="D49" i="1"/>
  <c r="C49" i="1"/>
  <c r="E49" i="1" s="1"/>
  <c r="F49" i="2" l="1"/>
  <c r="C50" i="2"/>
  <c r="E50" i="2" s="1"/>
  <c r="F50" i="2" s="1"/>
  <c r="F49" i="1"/>
  <c r="D50" i="1"/>
  <c r="C50" i="1"/>
  <c r="E50" i="1" s="1"/>
  <c r="C51" i="2" l="1"/>
  <c r="E51" i="2" s="1"/>
  <c r="F51" i="2" s="1"/>
  <c r="F50" i="1"/>
  <c r="C51" i="1"/>
  <c r="E51" i="1" s="1"/>
  <c r="D51" i="1"/>
  <c r="F51" i="1" l="1"/>
  <c r="C52" i="2"/>
  <c r="E52" i="2" s="1"/>
  <c r="F52" i="2" s="1"/>
  <c r="C52" i="1"/>
  <c r="E52" i="1" s="1"/>
  <c r="D52" i="1"/>
  <c r="C53" i="2" l="1"/>
  <c r="E53" i="2" s="1"/>
  <c r="F53" i="2" s="1"/>
  <c r="C53" i="1"/>
  <c r="E53" i="1" s="1"/>
  <c r="D53" i="1"/>
  <c r="F52" i="1"/>
  <c r="C54" i="2" l="1"/>
  <c r="E54" i="2" s="1"/>
  <c r="F54" i="2" s="1"/>
  <c r="F53" i="1"/>
  <c r="C54" i="1"/>
  <c r="E54" i="1" s="1"/>
  <c r="D54" i="1"/>
  <c r="C55" i="2" l="1"/>
  <c r="E55" i="2" s="1"/>
  <c r="F55" i="2" s="1"/>
  <c r="F54" i="1"/>
  <c r="C55" i="1"/>
  <c r="E55" i="1" s="1"/>
  <c r="D55" i="1"/>
  <c r="C56" i="2" l="1"/>
  <c r="E56" i="2" s="1"/>
  <c r="F56" i="2" s="1"/>
  <c r="F55" i="1"/>
  <c r="C56" i="1"/>
  <c r="E56" i="1" s="1"/>
  <c r="D56" i="1"/>
  <c r="C57" i="2" l="1"/>
  <c r="E57" i="2" s="1"/>
  <c r="F57" i="2"/>
  <c r="F56" i="1"/>
  <c r="D57" i="1"/>
  <c r="C57" i="1"/>
  <c r="E57" i="1" s="1"/>
  <c r="C58" i="2" l="1"/>
  <c r="E58" i="2" s="1"/>
  <c r="F57" i="1"/>
  <c r="D58" i="1"/>
  <c r="C58" i="1"/>
  <c r="E58" i="1" s="1"/>
  <c r="F58" i="2" l="1"/>
  <c r="C59" i="2"/>
  <c r="E59" i="2" s="1"/>
  <c r="F59" i="2" s="1"/>
  <c r="F58" i="1"/>
  <c r="C59" i="1"/>
  <c r="E59" i="1" s="1"/>
  <c r="D59" i="1"/>
  <c r="C60" i="2" l="1"/>
  <c r="E60" i="2" s="1"/>
  <c r="F60" i="2" s="1"/>
  <c r="F59" i="1"/>
  <c r="C60" i="1"/>
  <c r="E60" i="1" s="1"/>
  <c r="D60" i="1"/>
  <c r="C61" i="2" l="1"/>
  <c r="E61" i="2" s="1"/>
  <c r="F61" i="2"/>
  <c r="F60" i="1"/>
  <c r="C61" i="1"/>
  <c r="E61" i="1" s="1"/>
  <c r="D61" i="1"/>
  <c r="C62" i="2" l="1"/>
  <c r="E62" i="2" s="1"/>
  <c r="F62" i="2" s="1"/>
  <c r="F61" i="1"/>
  <c r="C62" i="1"/>
  <c r="E62" i="1" s="1"/>
  <c r="D62" i="1"/>
  <c r="C63" i="2" l="1"/>
  <c r="E63" i="2" s="1"/>
  <c r="C63" i="1"/>
  <c r="E63" i="1" s="1"/>
  <c r="D63" i="1"/>
  <c r="F62" i="1"/>
  <c r="F63" i="2" l="1"/>
  <c r="C64" i="2"/>
  <c r="E64" i="2" s="1"/>
  <c r="F64" i="2" s="1"/>
  <c r="F63" i="1"/>
  <c r="C64" i="1"/>
  <c r="E64" i="1" s="1"/>
  <c r="D64" i="1"/>
  <c r="C65" i="2" l="1"/>
  <c r="E65" i="2" s="1"/>
  <c r="F65" i="2" s="1"/>
  <c r="D65" i="1"/>
  <c r="C65" i="1"/>
  <c r="E65" i="1" s="1"/>
  <c r="F64" i="1"/>
  <c r="C66" i="2" l="1"/>
  <c r="E66" i="2" s="1"/>
  <c r="F65" i="1"/>
  <c r="D66" i="1"/>
  <c r="C66" i="1"/>
  <c r="E66" i="1" s="1"/>
  <c r="F66" i="2" l="1"/>
  <c r="C67" i="2"/>
  <c r="E67" i="2" s="1"/>
  <c r="F67" i="2" s="1"/>
  <c r="F66" i="1"/>
  <c r="C67" i="1"/>
  <c r="E67" i="1" s="1"/>
  <c r="D67" i="1"/>
  <c r="C68" i="2" l="1"/>
  <c r="E68" i="2" s="1"/>
  <c r="F67" i="1"/>
  <c r="C68" i="1"/>
  <c r="E68" i="1" s="1"/>
  <c r="D68" i="1"/>
  <c r="F68" i="2" l="1"/>
  <c r="C69" i="2"/>
  <c r="E69" i="2" s="1"/>
  <c r="F69" i="2" s="1"/>
  <c r="F68" i="1"/>
  <c r="C69" i="1"/>
  <c r="E69" i="1" s="1"/>
  <c r="D69" i="1"/>
  <c r="C70" i="2" l="1"/>
  <c r="E70" i="2" s="1"/>
  <c r="F70" i="2" s="1"/>
  <c r="F69" i="1"/>
  <c r="C70" i="1"/>
  <c r="E70" i="1" s="1"/>
  <c r="D70" i="1"/>
  <c r="C71" i="2" l="1"/>
  <c r="E71" i="2" s="1"/>
  <c r="F71" i="2" s="1"/>
  <c r="F70" i="1"/>
  <c r="C71" i="1"/>
  <c r="E71" i="1" s="1"/>
  <c r="D71" i="1"/>
  <c r="C72" i="2" l="1"/>
  <c r="E72" i="2" s="1"/>
  <c r="F72" i="2" s="1"/>
  <c r="F71" i="1"/>
  <c r="C72" i="1"/>
  <c r="E72" i="1" s="1"/>
  <c r="D72" i="1"/>
  <c r="C73" i="2" l="1"/>
  <c r="E73" i="2" s="1"/>
  <c r="F73" i="2" s="1"/>
  <c r="F72" i="1"/>
  <c r="D73" i="1"/>
  <c r="C73" i="1"/>
  <c r="E73" i="1" s="1"/>
  <c r="C74" i="2" l="1"/>
  <c r="E74" i="2" s="1"/>
  <c r="F73" i="1"/>
  <c r="D74" i="1"/>
  <c r="C74" i="1"/>
  <c r="E74" i="1" s="1"/>
  <c r="F74" i="2" l="1"/>
  <c r="C75" i="2"/>
  <c r="E75" i="2" s="1"/>
  <c r="F74" i="1"/>
  <c r="C75" i="1"/>
  <c r="E75" i="1" s="1"/>
  <c r="D75" i="1"/>
  <c r="F75" i="2" l="1"/>
  <c r="C76" i="2"/>
  <c r="E76" i="2" s="1"/>
  <c r="F75" i="1"/>
  <c r="C76" i="1"/>
  <c r="E76" i="1" s="1"/>
  <c r="D76" i="1"/>
  <c r="F76" i="2" l="1"/>
  <c r="C77" i="2"/>
  <c r="E77" i="2" s="1"/>
  <c r="F77" i="2" s="1"/>
  <c r="F76" i="1"/>
  <c r="C77" i="1"/>
  <c r="E77" i="1" s="1"/>
  <c r="D77" i="1"/>
  <c r="F77" i="1" s="1"/>
  <c r="C78" i="2" l="1"/>
  <c r="E78" i="2" s="1"/>
  <c r="C78" i="1"/>
  <c r="E78" i="1" s="1"/>
  <c r="D78" i="1"/>
  <c r="F78" i="2" l="1"/>
  <c r="C79" i="2"/>
  <c r="E79" i="2" s="1"/>
  <c r="F78" i="1"/>
  <c r="C79" i="1"/>
  <c r="E79" i="1" s="1"/>
  <c r="D79" i="1"/>
  <c r="F79" i="2" l="1"/>
  <c r="C80" i="2"/>
  <c r="E80" i="2" s="1"/>
  <c r="F79" i="1"/>
  <c r="C80" i="1"/>
  <c r="E80" i="1" s="1"/>
  <c r="D80" i="1"/>
  <c r="F80" i="2" l="1"/>
  <c r="C81" i="2"/>
  <c r="E81" i="2" s="1"/>
  <c r="F81" i="2" s="1"/>
  <c r="F80" i="1"/>
  <c r="D81" i="1"/>
  <c r="C81" i="1"/>
  <c r="E81" i="1" s="1"/>
  <c r="C82" i="2" l="1"/>
  <c r="E82" i="2" s="1"/>
  <c r="F81" i="1"/>
  <c r="D82" i="1"/>
  <c r="C82" i="1"/>
  <c r="E82" i="1" s="1"/>
  <c r="F82" i="2" l="1"/>
  <c r="C83" i="2"/>
  <c r="E83" i="2" s="1"/>
  <c r="F83" i="2" s="1"/>
  <c r="F82" i="1"/>
  <c r="C83" i="1"/>
  <c r="E83" i="1" s="1"/>
  <c r="D83" i="1"/>
  <c r="C84" i="2" l="1"/>
  <c r="E84" i="2" s="1"/>
  <c r="F83" i="1"/>
  <c r="C84" i="1"/>
  <c r="E84" i="1" s="1"/>
  <c r="D84" i="1"/>
  <c r="F84" i="1" l="1"/>
  <c r="F84" i="2"/>
  <c r="C85" i="2"/>
  <c r="E85" i="2" s="1"/>
  <c r="C85" i="1"/>
  <c r="E85" i="1" s="1"/>
  <c r="D85" i="1"/>
  <c r="F85" i="2" l="1"/>
  <c r="C86" i="2"/>
  <c r="E86" i="2" s="1"/>
  <c r="F85" i="1"/>
  <c r="C86" i="1"/>
  <c r="E86" i="1" s="1"/>
  <c r="D86" i="1"/>
  <c r="F86" i="1" l="1"/>
  <c r="F86" i="2"/>
  <c r="C87" i="2"/>
  <c r="E87" i="2" s="1"/>
  <c r="F87" i="2" s="1"/>
  <c r="C87" i="1"/>
  <c r="E87" i="1" s="1"/>
  <c r="D87" i="1"/>
  <c r="C88" i="2" l="1"/>
  <c r="E88" i="2" s="1"/>
  <c r="F87" i="1"/>
  <c r="C88" i="1"/>
  <c r="E88" i="1" s="1"/>
  <c r="D88" i="1"/>
  <c r="F88" i="2" l="1"/>
  <c r="C89" i="2"/>
  <c r="E89" i="2" s="1"/>
  <c r="F89" i="2" s="1"/>
  <c r="F88" i="1"/>
  <c r="D89" i="1"/>
  <c r="C89" i="1"/>
  <c r="E89" i="1" s="1"/>
  <c r="C90" i="2" l="1"/>
  <c r="E90" i="2" s="1"/>
  <c r="F89" i="1"/>
  <c r="D90" i="1"/>
  <c r="C90" i="1"/>
  <c r="E90" i="1" s="1"/>
  <c r="F90" i="2" l="1"/>
  <c r="C91" i="2"/>
  <c r="E91" i="2" s="1"/>
  <c r="F91" i="2" s="1"/>
  <c r="F90" i="1"/>
  <c r="C91" i="1"/>
  <c r="E91" i="1" s="1"/>
  <c r="D91" i="1"/>
  <c r="C92" i="2" l="1"/>
  <c r="E92" i="2" s="1"/>
  <c r="F91" i="1"/>
  <c r="C92" i="1"/>
  <c r="E92" i="1" s="1"/>
  <c r="D92" i="1"/>
  <c r="F92" i="2" l="1"/>
  <c r="C93" i="2"/>
  <c r="E93" i="2" s="1"/>
  <c r="F93" i="2" s="1"/>
  <c r="F92" i="1"/>
  <c r="C93" i="1"/>
  <c r="E93" i="1" s="1"/>
  <c r="D93" i="1"/>
  <c r="C94" i="2" l="1"/>
  <c r="E94" i="2" s="1"/>
  <c r="F94" i="2" s="1"/>
  <c r="F93" i="1"/>
  <c r="C94" i="1"/>
  <c r="E94" i="1" s="1"/>
  <c r="D94" i="1"/>
  <c r="F94" i="1" l="1"/>
  <c r="C95" i="2"/>
  <c r="E95" i="2" s="1"/>
  <c r="F95" i="2" s="1"/>
  <c r="C95" i="1"/>
  <c r="E95" i="1" s="1"/>
  <c r="D95" i="1"/>
  <c r="C96" i="2" l="1"/>
  <c r="E96" i="2" s="1"/>
  <c r="F95" i="1"/>
  <c r="C96" i="1"/>
  <c r="E96" i="1" s="1"/>
  <c r="D96" i="1"/>
  <c r="F96" i="2" l="1"/>
  <c r="C97" i="2"/>
  <c r="E97" i="2" s="1"/>
  <c r="F96" i="1"/>
  <c r="D97" i="1"/>
  <c r="C97" i="1"/>
  <c r="E97" i="1" s="1"/>
  <c r="F97" i="2" l="1"/>
  <c r="C98" i="2"/>
  <c r="E98" i="2" s="1"/>
  <c r="F98" i="2" s="1"/>
  <c r="F97" i="1"/>
  <c r="D98" i="1"/>
  <c r="C98" i="1"/>
  <c r="E98" i="1" s="1"/>
  <c r="C99" i="2" l="1"/>
  <c r="E99" i="2" s="1"/>
  <c r="F99" i="2" s="1"/>
  <c r="F98" i="1"/>
  <c r="C99" i="1"/>
  <c r="E99" i="1" s="1"/>
  <c r="D99" i="1"/>
  <c r="F99" i="1" s="1"/>
  <c r="C100" i="2" l="1"/>
  <c r="E100" i="2" s="1"/>
  <c r="C100" i="1"/>
  <c r="E100" i="1" s="1"/>
  <c r="D100" i="1"/>
  <c r="F100" i="2" l="1"/>
  <c r="C101" i="2"/>
  <c r="E101" i="2" s="1"/>
  <c r="F100" i="1"/>
  <c r="C101" i="1"/>
  <c r="E101" i="1" s="1"/>
  <c r="D101" i="1"/>
  <c r="F101" i="2" l="1"/>
  <c r="C102" i="2"/>
  <c r="E102" i="2" s="1"/>
  <c r="F101" i="1"/>
  <c r="C102" i="1"/>
  <c r="E102" i="1" s="1"/>
  <c r="D102" i="1"/>
  <c r="F102" i="2" l="1"/>
  <c r="C103" i="2"/>
  <c r="E103" i="2" s="1"/>
  <c r="F103" i="2" s="1"/>
  <c r="F102" i="1"/>
  <c r="C103" i="1"/>
  <c r="E103" i="1" s="1"/>
  <c r="D103" i="1"/>
  <c r="C104" i="2" l="1"/>
  <c r="E104" i="2" s="1"/>
  <c r="F104" i="2"/>
  <c r="F103" i="1"/>
  <c r="C104" i="1"/>
  <c r="E104" i="1" s="1"/>
  <c r="D104" i="1"/>
  <c r="C105" i="2" l="1"/>
  <c r="E105" i="2" s="1"/>
  <c r="F104" i="1"/>
  <c r="D105" i="1"/>
  <c r="C105" i="1"/>
  <c r="E105" i="1" s="1"/>
  <c r="F105" i="2" l="1"/>
  <c r="C106" i="2"/>
  <c r="E106" i="2" s="1"/>
  <c r="F106" i="2" s="1"/>
  <c r="F105" i="1"/>
  <c r="D106" i="1"/>
  <c r="C106" i="1"/>
  <c r="E106" i="1" s="1"/>
  <c r="C107" i="2" l="1"/>
  <c r="E107" i="2" s="1"/>
  <c r="F107" i="2" s="1"/>
  <c r="F106" i="1"/>
  <c r="C107" i="1"/>
  <c r="E107" i="1" s="1"/>
  <c r="D107" i="1"/>
  <c r="C108" i="2" l="1"/>
  <c r="E108" i="2" s="1"/>
  <c r="F107" i="1"/>
  <c r="C108" i="1"/>
  <c r="E108" i="1" s="1"/>
  <c r="D108" i="1"/>
  <c r="F108" i="2" l="1"/>
  <c r="C109" i="2"/>
  <c r="E109" i="2" s="1"/>
  <c r="F108" i="1"/>
  <c r="C109" i="1"/>
  <c r="E109" i="1" s="1"/>
  <c r="D109" i="1"/>
  <c r="F109" i="2" l="1"/>
  <c r="C110" i="2"/>
  <c r="E110" i="2" s="1"/>
  <c r="F110" i="2" s="1"/>
  <c r="F109" i="1"/>
  <c r="C110" i="1"/>
  <c r="E110" i="1" s="1"/>
  <c r="D110" i="1"/>
  <c r="C111" i="2" l="1"/>
  <c r="E111" i="2" s="1"/>
  <c r="F111" i="2" s="1"/>
  <c r="F110" i="1"/>
  <c r="C111" i="1"/>
  <c r="E111" i="1" s="1"/>
  <c r="D111" i="1"/>
  <c r="C112" i="2" l="1"/>
  <c r="E112" i="2" s="1"/>
  <c r="F112" i="2" s="1"/>
  <c r="F111" i="1"/>
  <c r="C112" i="1"/>
  <c r="E112" i="1" s="1"/>
  <c r="D112" i="1"/>
  <c r="C113" i="2" l="1"/>
  <c r="E113" i="2" s="1"/>
  <c r="F113" i="2" s="1"/>
  <c r="F112" i="1"/>
  <c r="D113" i="1"/>
  <c r="C113" i="1"/>
  <c r="E113" i="1" s="1"/>
  <c r="C114" i="2" l="1"/>
  <c r="E114" i="2" s="1"/>
  <c r="F114" i="2" s="1"/>
  <c r="F113" i="1"/>
  <c r="D114" i="1"/>
  <c r="C114" i="1"/>
  <c r="E114" i="1" s="1"/>
  <c r="C115" i="2" l="1"/>
  <c r="E115" i="2" s="1"/>
  <c r="F114" i="1"/>
  <c r="C115" i="1"/>
  <c r="E115" i="1" s="1"/>
  <c r="D115" i="1"/>
  <c r="F115" i="1" l="1"/>
  <c r="F115" i="2"/>
  <c r="C116" i="2"/>
  <c r="E116" i="2" s="1"/>
  <c r="F116" i="2" s="1"/>
  <c r="C116" i="1"/>
  <c r="E116" i="1" s="1"/>
  <c r="D116" i="1"/>
  <c r="C117" i="2" l="1"/>
  <c r="E117" i="2" s="1"/>
  <c r="F116" i="1"/>
  <c r="C117" i="1"/>
  <c r="E117" i="1" s="1"/>
  <c r="D117" i="1"/>
  <c r="F117" i="2" l="1"/>
  <c r="C118" i="2"/>
  <c r="E118" i="2" s="1"/>
  <c r="F117" i="1"/>
  <c r="C118" i="1"/>
  <c r="E118" i="1" s="1"/>
  <c r="D118" i="1"/>
  <c r="F118" i="1" l="1"/>
  <c r="F118" i="2"/>
  <c r="C119" i="2"/>
  <c r="E119" i="2" s="1"/>
  <c r="F119" i="2" s="1"/>
  <c r="C119" i="1"/>
  <c r="E119" i="1" s="1"/>
  <c r="D119" i="1"/>
  <c r="C120" i="2" l="1"/>
  <c r="E120" i="2" s="1"/>
  <c r="F120" i="2" s="1"/>
  <c r="F119" i="1"/>
  <c r="C120" i="1"/>
  <c r="E120" i="1" s="1"/>
  <c r="D120" i="1"/>
  <c r="C121" i="2" l="1"/>
  <c r="E121" i="2" s="1"/>
  <c r="F120" i="1"/>
  <c r="D121" i="1"/>
  <c r="C121" i="1"/>
  <c r="E121" i="1" s="1"/>
  <c r="F121" i="2" l="1"/>
  <c r="C122" i="2"/>
  <c r="E122" i="2" s="1"/>
  <c r="F122" i="2" s="1"/>
  <c r="F121" i="1"/>
  <c r="D122" i="1"/>
  <c r="C122" i="1"/>
  <c r="E122" i="1" s="1"/>
  <c r="C123" i="2" l="1"/>
  <c r="E123" i="2" s="1"/>
  <c r="F123" i="2" s="1"/>
  <c r="F122" i="1"/>
  <c r="C123" i="1"/>
  <c r="E123" i="1" s="1"/>
  <c r="D123" i="1"/>
  <c r="C124" i="2" l="1"/>
  <c r="E124" i="2" s="1"/>
  <c r="F124" i="2" s="1"/>
  <c r="F123" i="1"/>
  <c r="C124" i="1"/>
  <c r="E124" i="1" s="1"/>
  <c r="D124" i="1"/>
  <c r="C125" i="2" l="1"/>
  <c r="E125" i="2" s="1"/>
  <c r="F125" i="2" s="1"/>
  <c r="F124" i="1"/>
  <c r="C125" i="1"/>
  <c r="E125" i="1" s="1"/>
  <c r="D125" i="1"/>
  <c r="C126" i="2" l="1"/>
  <c r="E126" i="2" s="1"/>
  <c r="F126" i="2" s="1"/>
  <c r="F125" i="1"/>
  <c r="C126" i="1"/>
  <c r="E126" i="1" s="1"/>
  <c r="D126" i="1"/>
  <c r="F126" i="1" l="1"/>
  <c r="C127" i="2"/>
  <c r="E127" i="2" s="1"/>
  <c r="F127" i="2" s="1"/>
  <c r="C127" i="1"/>
  <c r="E127" i="1" s="1"/>
  <c r="D127" i="1"/>
  <c r="C128" i="2" l="1"/>
  <c r="E128" i="2" s="1"/>
  <c r="F128" i="2" s="1"/>
  <c r="F127" i="1"/>
  <c r="C128" i="1"/>
  <c r="E128" i="1" s="1"/>
  <c r="D128" i="1"/>
  <c r="C129" i="2" l="1"/>
  <c r="E129" i="2" s="1"/>
  <c r="F129" i="2" s="1"/>
  <c r="F128" i="1"/>
  <c r="D129" i="1"/>
  <c r="C129" i="1"/>
  <c r="E129" i="1" s="1"/>
  <c r="C130" i="2" l="1"/>
  <c r="E130" i="2" s="1"/>
  <c r="F130" i="2" s="1"/>
  <c r="D130" i="1"/>
  <c r="C130" i="1"/>
  <c r="E130" i="1" s="1"/>
  <c r="F129" i="1"/>
  <c r="C131" i="2" l="1"/>
  <c r="E131" i="2" s="1"/>
  <c r="C131" i="1"/>
  <c r="E131" i="1" s="1"/>
  <c r="D131" i="1"/>
  <c r="F130" i="1"/>
  <c r="F131" i="2" l="1"/>
  <c r="C132" i="2"/>
  <c r="E132" i="2" s="1"/>
  <c r="F131" i="1"/>
  <c r="C132" i="1"/>
  <c r="E132" i="1" s="1"/>
  <c r="D132" i="1"/>
  <c r="F132" i="2" l="1"/>
  <c r="C133" i="2"/>
  <c r="E133" i="2" s="1"/>
  <c r="F133" i="2" s="1"/>
  <c r="F132" i="1"/>
  <c r="C133" i="1"/>
  <c r="E133" i="1" s="1"/>
  <c r="D133" i="1"/>
  <c r="C134" i="2" l="1"/>
  <c r="E134" i="2" s="1"/>
  <c r="F134" i="2" s="1"/>
  <c r="F133" i="1"/>
  <c r="C134" i="1"/>
  <c r="E134" i="1" s="1"/>
  <c r="D134" i="1"/>
  <c r="C135" i="2" l="1"/>
  <c r="E135" i="2" s="1"/>
  <c r="F134" i="1"/>
  <c r="C135" i="1"/>
  <c r="E135" i="1" s="1"/>
  <c r="D135" i="1"/>
  <c r="F135" i="2" l="1"/>
  <c r="C136" i="2"/>
  <c r="E136" i="2" s="1"/>
  <c r="F136" i="2" s="1"/>
  <c r="F135" i="1"/>
  <c r="C136" i="1"/>
  <c r="E136" i="1" s="1"/>
  <c r="D136" i="1"/>
  <c r="C137" i="2" l="1"/>
  <c r="E137" i="2" s="1"/>
  <c r="F136" i="1"/>
  <c r="D137" i="1"/>
  <c r="C137" i="1"/>
  <c r="E137" i="1" s="1"/>
  <c r="F137" i="2" l="1"/>
  <c r="C138" i="2"/>
  <c r="E138" i="2" s="1"/>
  <c r="F137" i="1"/>
  <c r="D138" i="1"/>
  <c r="C138" i="1"/>
  <c r="E138" i="1" s="1"/>
  <c r="F138" i="2" l="1"/>
  <c r="C139" i="2"/>
  <c r="E139" i="2" s="1"/>
  <c r="F139" i="2" s="1"/>
  <c r="C139" i="1"/>
  <c r="E139" i="1" s="1"/>
  <c r="D139" i="1"/>
  <c r="F138" i="1"/>
  <c r="C140" i="2" l="1"/>
  <c r="E140" i="2" s="1"/>
  <c r="F140" i="2" s="1"/>
  <c r="F139" i="1"/>
  <c r="C140" i="1"/>
  <c r="E140" i="1" s="1"/>
  <c r="D140" i="1"/>
  <c r="C141" i="2" l="1"/>
  <c r="E141" i="2" s="1"/>
  <c r="F141" i="2" s="1"/>
  <c r="F140" i="1"/>
  <c r="C141" i="1"/>
  <c r="E141" i="1" s="1"/>
  <c r="D141" i="1"/>
  <c r="F141" i="1" s="1"/>
  <c r="C142" i="2" l="1"/>
  <c r="E142" i="2" s="1"/>
  <c r="F142" i="2" s="1"/>
  <c r="C142" i="1"/>
  <c r="E142" i="1" s="1"/>
  <c r="D142" i="1"/>
  <c r="C143" i="2" l="1"/>
  <c r="E143" i="2" s="1"/>
  <c r="F143" i="2"/>
  <c r="F142" i="1"/>
  <c r="C143" i="1"/>
  <c r="E143" i="1" s="1"/>
  <c r="D143" i="1"/>
  <c r="C144" i="2" l="1"/>
  <c r="E144" i="2" s="1"/>
  <c r="F144" i="2"/>
  <c r="F143" i="1"/>
  <c r="C144" i="1"/>
  <c r="E144" i="1" s="1"/>
  <c r="D144" i="1"/>
  <c r="C145" i="2" l="1"/>
  <c r="E145" i="2" s="1"/>
  <c r="F145" i="2"/>
  <c r="F144" i="1"/>
  <c r="D145" i="1"/>
  <c r="C145" i="1"/>
  <c r="E145" i="1" s="1"/>
  <c r="C146" i="2" l="1"/>
  <c r="E146" i="2" s="1"/>
  <c r="F145" i="1"/>
  <c r="D146" i="1"/>
  <c r="C146" i="1"/>
  <c r="E146" i="1" s="1"/>
  <c r="F146" i="2" l="1"/>
  <c r="C147" i="2"/>
  <c r="E147" i="2" s="1"/>
  <c r="F147" i="2" s="1"/>
  <c r="F146" i="1"/>
  <c r="C147" i="1"/>
  <c r="E147" i="1" s="1"/>
  <c r="D147" i="1"/>
  <c r="C148" i="2" l="1"/>
  <c r="E148" i="2" s="1"/>
  <c r="F148" i="2" s="1"/>
  <c r="F147" i="1"/>
  <c r="C148" i="1"/>
  <c r="E148" i="1" s="1"/>
  <c r="D148" i="1"/>
  <c r="C149" i="2" l="1"/>
  <c r="E149" i="2" s="1"/>
  <c r="F148" i="1"/>
  <c r="C149" i="1"/>
  <c r="E149" i="1" s="1"/>
  <c r="D149" i="1"/>
  <c r="F149" i="2" l="1"/>
  <c r="C150" i="2"/>
  <c r="E150" i="2" s="1"/>
  <c r="F149" i="1"/>
  <c r="C150" i="1"/>
  <c r="E150" i="1" s="1"/>
  <c r="D150" i="1"/>
  <c r="F150" i="2" l="1"/>
  <c r="C151" i="2"/>
  <c r="E151" i="2" s="1"/>
  <c r="F151" i="2" s="1"/>
  <c r="F150" i="1"/>
  <c r="C151" i="1"/>
  <c r="E151" i="1" s="1"/>
  <c r="D151" i="1"/>
  <c r="C152" i="2" l="1"/>
  <c r="E152" i="2" s="1"/>
  <c r="F152" i="2" s="1"/>
  <c r="F151" i="1"/>
  <c r="C152" i="1"/>
  <c r="E152" i="1" s="1"/>
  <c r="D152" i="1"/>
  <c r="F152" i="1" s="1"/>
  <c r="C153" i="2" l="1"/>
  <c r="E153" i="2" s="1"/>
  <c r="F153" i="2" s="1"/>
  <c r="D153" i="1"/>
  <c r="C153" i="1"/>
  <c r="E153" i="1" s="1"/>
  <c r="C154" i="2" l="1"/>
  <c r="E154" i="2" s="1"/>
  <c r="F154" i="2" s="1"/>
  <c r="F153" i="1"/>
  <c r="D154" i="1"/>
  <c r="C154" i="1"/>
  <c r="E154" i="1" s="1"/>
  <c r="C155" i="2" l="1"/>
  <c r="E155" i="2" s="1"/>
  <c r="F154" i="1"/>
  <c r="C155" i="1"/>
  <c r="E155" i="1" s="1"/>
  <c r="D155" i="1"/>
  <c r="F155" i="1" l="1"/>
  <c r="F155" i="2"/>
  <c r="C156" i="2"/>
  <c r="E156" i="2" s="1"/>
  <c r="C156" i="1"/>
  <c r="E156" i="1" s="1"/>
  <c r="D156" i="1"/>
  <c r="F156" i="2" l="1"/>
  <c r="C157" i="2"/>
  <c r="E157" i="2" s="1"/>
  <c r="F157" i="2" s="1"/>
  <c r="F156" i="1"/>
  <c r="C157" i="1"/>
  <c r="E157" i="1" s="1"/>
  <c r="D157" i="1"/>
  <c r="F157" i="1" s="1"/>
  <c r="C158" i="2" l="1"/>
  <c r="E158" i="2" s="1"/>
  <c r="C158" i="1"/>
  <c r="E158" i="1" s="1"/>
  <c r="D158" i="1"/>
  <c r="F158" i="1" l="1"/>
  <c r="F158" i="2"/>
  <c r="C159" i="2"/>
  <c r="E159" i="2" s="1"/>
  <c r="C159" i="1"/>
  <c r="E159" i="1" s="1"/>
  <c r="D159" i="1"/>
  <c r="F159" i="2" l="1"/>
  <c r="C160" i="2"/>
  <c r="E160" i="2" s="1"/>
  <c r="F159" i="1"/>
  <c r="C160" i="1"/>
  <c r="E160" i="1" s="1"/>
  <c r="D160" i="1"/>
  <c r="F160" i="2" l="1"/>
  <c r="C161" i="2"/>
  <c r="E161" i="2" s="1"/>
  <c r="F160" i="1"/>
  <c r="D161" i="1"/>
  <c r="C161" i="1"/>
  <c r="E161" i="1" s="1"/>
  <c r="F161" i="2" l="1"/>
  <c r="C162" i="2"/>
  <c r="E162" i="2" s="1"/>
  <c r="F161" i="1"/>
  <c r="D162" i="1"/>
  <c r="C162" i="1"/>
  <c r="E162" i="1" s="1"/>
  <c r="F162" i="2" l="1"/>
  <c r="C163" i="2"/>
  <c r="E163" i="2" s="1"/>
  <c r="F162" i="1"/>
  <c r="C163" i="1"/>
  <c r="E163" i="1" s="1"/>
  <c r="D163" i="1"/>
  <c r="F163" i="2" l="1"/>
  <c r="C164" i="2"/>
  <c r="E164" i="2" s="1"/>
  <c r="F163" i="1"/>
  <c r="C164" i="1"/>
  <c r="E164" i="1" s="1"/>
  <c r="D164" i="1"/>
  <c r="F164" i="1" l="1"/>
  <c r="F164" i="2"/>
  <c r="C165" i="2"/>
  <c r="E165" i="2" s="1"/>
  <c r="C165" i="1"/>
  <c r="E165" i="1" s="1"/>
  <c r="D165" i="1"/>
  <c r="F165" i="2" l="1"/>
  <c r="C166" i="2"/>
  <c r="E166" i="2" s="1"/>
  <c r="F166" i="2" s="1"/>
  <c r="C166" i="1"/>
  <c r="E166" i="1" s="1"/>
  <c r="D166" i="1"/>
  <c r="F165" i="1"/>
  <c r="C167" i="2" l="1"/>
  <c r="E167" i="2" s="1"/>
  <c r="F166" i="1"/>
  <c r="C167" i="1"/>
  <c r="E167" i="1" s="1"/>
  <c r="D167" i="1"/>
  <c r="F167" i="1" l="1"/>
  <c r="F167" i="2"/>
  <c r="C168" i="2"/>
  <c r="E168" i="2" s="1"/>
  <c r="F168" i="2" s="1"/>
  <c r="C168" i="1"/>
  <c r="E168" i="1" s="1"/>
  <c r="D168" i="1"/>
  <c r="C169" i="2" l="1"/>
  <c r="E169" i="2" s="1"/>
  <c r="F169" i="2" s="1"/>
  <c r="F168" i="1"/>
  <c r="D169" i="1"/>
  <c r="C169" i="1"/>
  <c r="E169" i="1" s="1"/>
  <c r="F169" i="1" l="1"/>
</calcChain>
</file>

<file path=xl/sharedStrings.xml><?xml version="1.0" encoding="utf-8"?>
<sst xmlns="http://schemas.openxmlformats.org/spreadsheetml/2006/main" count="73" uniqueCount="26">
  <si>
    <t>id_n</t>
  </si>
  <si>
    <t>id_t</t>
  </si>
  <si>
    <t>cmax_n</t>
  </si>
  <si>
    <t>capa_t</t>
  </si>
  <si>
    <t>pcn_t</t>
  </si>
  <si>
    <t>FU_nt</t>
  </si>
  <si>
    <t>pfe_t</t>
  </si>
  <si>
    <t>pcu_nt</t>
  </si>
  <si>
    <t>PT_nt</t>
  </si>
  <si>
    <t>CPT_nt</t>
  </si>
  <si>
    <t>cpre_n</t>
  </si>
  <si>
    <t>fenv_nt</t>
  </si>
  <si>
    <t>CVU_nt</t>
  </si>
  <si>
    <t>PDVUR_nt</t>
  </si>
  <si>
    <t>Theta_nt</t>
  </si>
  <si>
    <t>Pérdidas de transformación</t>
  </si>
  <si>
    <t>Vida útil</t>
  </si>
  <si>
    <t>Reubicación</t>
  </si>
  <si>
    <t>valor a nuevo</t>
  </si>
  <si>
    <t>capaT</t>
  </si>
  <si>
    <t>FU</t>
  </si>
  <si>
    <t>cprom_n</t>
  </si>
  <si>
    <t>PV</t>
  </si>
  <si>
    <t>PC</t>
  </si>
  <si>
    <t>PT</t>
  </si>
  <si>
    <t>Cmax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</si>
</sst>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41" fontId="0" fillId="0" borderId="0" xfId="1" applyFont="1"/>
    <xf numFmtId="0" fontId="2" fillId="0" borderId="0" xfId="0" applyFont="1"/>
    <xf numFmtId="41" fontId="0" fillId="2" borderId="0" xfId="1" applyFont="1" applyFill="1"/>
    <xf numFmtId="0" fontId="0" fillId="3" borderId="0" xfId="0" applyFill="1"/>
    <xf numFmtId="9" fontId="0" fillId="0" borderId="0" xfId="2" applyFont="1"/>
    <xf numFmtId="9" fontId="0" fillId="3" borderId="0" xfId="2" applyFont="1" applyFill="1"/>
    <xf numFmtId="2" fontId="0" fillId="3" borderId="0" xfId="0" applyNumberFormat="1" applyFill="1"/>
    <xf numFmtId="41" fontId="0" fillId="3" borderId="0" xfId="1" applyFont="1" applyFill="1"/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'nodo fijo'!$C$20:$C$164</c:f>
              <c:numCache>
                <c:formatCode>0%</c:formatCode>
                <c:ptCount val="145"/>
                <c:pt idx="0">
                  <c:v>6.6666666666666666E-2</c:v>
                </c:pt>
                <c:pt idx="1">
                  <c:v>6.7114093959731544E-2</c:v>
                </c:pt>
                <c:pt idx="2">
                  <c:v>6.7567567567567571E-2</c:v>
                </c:pt>
                <c:pt idx="3">
                  <c:v>6.8027210884353748E-2</c:v>
                </c:pt>
                <c:pt idx="4">
                  <c:v>6.8493150684931503E-2</c:v>
                </c:pt>
                <c:pt idx="5">
                  <c:v>6.8965517241379309E-2</c:v>
                </c:pt>
                <c:pt idx="6">
                  <c:v>6.9444444444444448E-2</c:v>
                </c:pt>
                <c:pt idx="7">
                  <c:v>6.9930069930069935E-2</c:v>
                </c:pt>
                <c:pt idx="8">
                  <c:v>7.0422535211267609E-2</c:v>
                </c:pt>
                <c:pt idx="9">
                  <c:v>7.0921985815602842E-2</c:v>
                </c:pt>
                <c:pt idx="10">
                  <c:v>7.1428571428571425E-2</c:v>
                </c:pt>
                <c:pt idx="11">
                  <c:v>7.1942446043165464E-2</c:v>
                </c:pt>
                <c:pt idx="12">
                  <c:v>7.2463768115942032E-2</c:v>
                </c:pt>
                <c:pt idx="13">
                  <c:v>7.2992700729927001E-2</c:v>
                </c:pt>
                <c:pt idx="14">
                  <c:v>7.3529411764705885E-2</c:v>
                </c:pt>
                <c:pt idx="15">
                  <c:v>7.407407407407407E-2</c:v>
                </c:pt>
                <c:pt idx="16">
                  <c:v>7.4626865671641784E-2</c:v>
                </c:pt>
                <c:pt idx="17">
                  <c:v>7.5187969924812026E-2</c:v>
                </c:pt>
                <c:pt idx="18">
                  <c:v>7.575757575757576E-2</c:v>
                </c:pt>
                <c:pt idx="19">
                  <c:v>7.6335877862595422E-2</c:v>
                </c:pt>
                <c:pt idx="20">
                  <c:v>7.6923076923076927E-2</c:v>
                </c:pt>
                <c:pt idx="21">
                  <c:v>7.7519379844961239E-2</c:v>
                </c:pt>
                <c:pt idx="22">
                  <c:v>7.8125E-2</c:v>
                </c:pt>
                <c:pt idx="23">
                  <c:v>7.874015748031496E-2</c:v>
                </c:pt>
                <c:pt idx="24">
                  <c:v>7.9365079365079361E-2</c:v>
                </c:pt>
                <c:pt idx="25">
                  <c:v>0.08</c:v>
                </c:pt>
                <c:pt idx="26">
                  <c:v>8.0645161290322578E-2</c:v>
                </c:pt>
                <c:pt idx="27">
                  <c:v>8.1300813008130079E-2</c:v>
                </c:pt>
                <c:pt idx="28">
                  <c:v>8.1967213114754092E-2</c:v>
                </c:pt>
                <c:pt idx="29">
                  <c:v>8.2644628099173556E-2</c:v>
                </c:pt>
                <c:pt idx="30">
                  <c:v>8.3333333333333329E-2</c:v>
                </c:pt>
                <c:pt idx="31">
                  <c:v>8.4033613445378158E-2</c:v>
                </c:pt>
                <c:pt idx="32">
                  <c:v>8.4745762711864403E-2</c:v>
                </c:pt>
                <c:pt idx="33">
                  <c:v>8.5470085470085472E-2</c:v>
                </c:pt>
                <c:pt idx="34">
                  <c:v>8.6206896551724144E-2</c:v>
                </c:pt>
                <c:pt idx="35">
                  <c:v>8.6956521739130432E-2</c:v>
                </c:pt>
                <c:pt idx="36">
                  <c:v>8.771929824561403E-2</c:v>
                </c:pt>
                <c:pt idx="37">
                  <c:v>8.8495575221238937E-2</c:v>
                </c:pt>
                <c:pt idx="38">
                  <c:v>8.9285714285714288E-2</c:v>
                </c:pt>
                <c:pt idx="39">
                  <c:v>9.0090090090090086E-2</c:v>
                </c:pt>
                <c:pt idx="40">
                  <c:v>9.0909090909090912E-2</c:v>
                </c:pt>
                <c:pt idx="41">
                  <c:v>9.1743119266055051E-2</c:v>
                </c:pt>
                <c:pt idx="42">
                  <c:v>9.2592592592592587E-2</c:v>
                </c:pt>
                <c:pt idx="43">
                  <c:v>9.3457943925233641E-2</c:v>
                </c:pt>
                <c:pt idx="44">
                  <c:v>9.4339622641509441E-2</c:v>
                </c:pt>
                <c:pt idx="45">
                  <c:v>9.5238095238095233E-2</c:v>
                </c:pt>
                <c:pt idx="46">
                  <c:v>9.6153846153846159E-2</c:v>
                </c:pt>
                <c:pt idx="47">
                  <c:v>9.7087378640776698E-2</c:v>
                </c:pt>
                <c:pt idx="48">
                  <c:v>9.8039215686274508E-2</c:v>
                </c:pt>
                <c:pt idx="49">
                  <c:v>9.9009900990099015E-2</c:v>
                </c:pt>
                <c:pt idx="50">
                  <c:v>0.1</c:v>
                </c:pt>
                <c:pt idx="51">
                  <c:v>0.10101010101010101</c:v>
                </c:pt>
                <c:pt idx="52">
                  <c:v>0.10204081632653061</c:v>
                </c:pt>
                <c:pt idx="53">
                  <c:v>0.10309278350515463</c:v>
                </c:pt>
                <c:pt idx="54">
                  <c:v>0.10416666666666667</c:v>
                </c:pt>
                <c:pt idx="55">
                  <c:v>0.10526315789473684</c:v>
                </c:pt>
                <c:pt idx="56">
                  <c:v>0.10638297872340426</c:v>
                </c:pt>
                <c:pt idx="57">
                  <c:v>0.10752688172043011</c:v>
                </c:pt>
                <c:pt idx="58">
                  <c:v>0.10869565217391304</c:v>
                </c:pt>
                <c:pt idx="59">
                  <c:v>0.10989010989010989</c:v>
                </c:pt>
                <c:pt idx="60">
                  <c:v>0.1111111111111111</c:v>
                </c:pt>
                <c:pt idx="61">
                  <c:v>0.11235955056179775</c:v>
                </c:pt>
                <c:pt idx="62">
                  <c:v>0.11363636363636363</c:v>
                </c:pt>
                <c:pt idx="63">
                  <c:v>0.11494252873563218</c:v>
                </c:pt>
                <c:pt idx="64">
                  <c:v>0.11627906976744186</c:v>
                </c:pt>
                <c:pt idx="65">
                  <c:v>0.11764705882352941</c:v>
                </c:pt>
                <c:pt idx="66">
                  <c:v>0.11904761904761904</c:v>
                </c:pt>
                <c:pt idx="67">
                  <c:v>0.12048192771084337</c:v>
                </c:pt>
                <c:pt idx="68">
                  <c:v>0.12195121951219512</c:v>
                </c:pt>
                <c:pt idx="69">
                  <c:v>0.12345679012345678</c:v>
                </c:pt>
                <c:pt idx="70">
                  <c:v>0.125</c:v>
                </c:pt>
                <c:pt idx="71">
                  <c:v>0.12658227848101267</c:v>
                </c:pt>
                <c:pt idx="72">
                  <c:v>0.12820512820512819</c:v>
                </c:pt>
                <c:pt idx="73">
                  <c:v>0.12987012987012986</c:v>
                </c:pt>
                <c:pt idx="74">
                  <c:v>0.13157894736842105</c:v>
                </c:pt>
                <c:pt idx="75">
                  <c:v>0.13333333333333333</c:v>
                </c:pt>
                <c:pt idx="76">
                  <c:v>0.13513513513513514</c:v>
                </c:pt>
                <c:pt idx="77">
                  <c:v>0.13698630136986301</c:v>
                </c:pt>
                <c:pt idx="78">
                  <c:v>0.1388888888888889</c:v>
                </c:pt>
                <c:pt idx="79">
                  <c:v>0.14084507042253522</c:v>
                </c:pt>
                <c:pt idx="80">
                  <c:v>0.14285714285714285</c:v>
                </c:pt>
                <c:pt idx="81">
                  <c:v>0.14492753623188406</c:v>
                </c:pt>
                <c:pt idx="82">
                  <c:v>0.14705882352941177</c:v>
                </c:pt>
                <c:pt idx="83">
                  <c:v>0.14925373134328357</c:v>
                </c:pt>
                <c:pt idx="84">
                  <c:v>0.15151515151515152</c:v>
                </c:pt>
                <c:pt idx="85">
                  <c:v>0.15384615384615385</c:v>
                </c:pt>
                <c:pt idx="86">
                  <c:v>0.15625</c:v>
                </c:pt>
                <c:pt idx="87">
                  <c:v>0.15873015873015872</c:v>
                </c:pt>
                <c:pt idx="88">
                  <c:v>0.16129032258064516</c:v>
                </c:pt>
                <c:pt idx="89">
                  <c:v>0.16393442622950818</c:v>
                </c:pt>
                <c:pt idx="90">
                  <c:v>0.16666666666666666</c:v>
                </c:pt>
                <c:pt idx="91">
                  <c:v>0.16949152542372881</c:v>
                </c:pt>
                <c:pt idx="92">
                  <c:v>0.17241379310344829</c:v>
                </c:pt>
                <c:pt idx="93">
                  <c:v>0.17543859649122806</c:v>
                </c:pt>
                <c:pt idx="94">
                  <c:v>0.17857142857142858</c:v>
                </c:pt>
                <c:pt idx="95">
                  <c:v>0.18181818181818182</c:v>
                </c:pt>
                <c:pt idx="96">
                  <c:v>0.18518518518518517</c:v>
                </c:pt>
                <c:pt idx="97">
                  <c:v>0.18867924528301888</c:v>
                </c:pt>
                <c:pt idx="98">
                  <c:v>0.19230769230769232</c:v>
                </c:pt>
                <c:pt idx="99">
                  <c:v>0.19607843137254902</c:v>
                </c:pt>
                <c:pt idx="100">
                  <c:v>0.2</c:v>
                </c:pt>
                <c:pt idx="101">
                  <c:v>0.20408163265306123</c:v>
                </c:pt>
                <c:pt idx="102">
                  <c:v>0.20833333333333334</c:v>
                </c:pt>
                <c:pt idx="103">
                  <c:v>0.21276595744680851</c:v>
                </c:pt>
                <c:pt idx="104">
                  <c:v>0.21739130434782608</c:v>
                </c:pt>
                <c:pt idx="105">
                  <c:v>0.22222222222222221</c:v>
                </c:pt>
                <c:pt idx="106">
                  <c:v>0.22727272727272727</c:v>
                </c:pt>
                <c:pt idx="107">
                  <c:v>0.23255813953488372</c:v>
                </c:pt>
                <c:pt idx="108">
                  <c:v>0.23809523809523808</c:v>
                </c:pt>
                <c:pt idx="109">
                  <c:v>0.24390243902439024</c:v>
                </c:pt>
                <c:pt idx="110">
                  <c:v>0.25</c:v>
                </c:pt>
                <c:pt idx="111">
                  <c:v>0.25641025641025639</c:v>
                </c:pt>
                <c:pt idx="112">
                  <c:v>0.26315789473684209</c:v>
                </c:pt>
                <c:pt idx="113">
                  <c:v>0.27027027027027029</c:v>
                </c:pt>
                <c:pt idx="114">
                  <c:v>0.27777777777777779</c:v>
                </c:pt>
                <c:pt idx="115">
                  <c:v>0.2857142857142857</c:v>
                </c:pt>
                <c:pt idx="116">
                  <c:v>0.29411764705882354</c:v>
                </c:pt>
                <c:pt idx="117">
                  <c:v>0.30303030303030304</c:v>
                </c:pt>
                <c:pt idx="118">
                  <c:v>0.3125</c:v>
                </c:pt>
                <c:pt idx="119">
                  <c:v>0.32258064516129031</c:v>
                </c:pt>
                <c:pt idx="120">
                  <c:v>0.33333333333333331</c:v>
                </c:pt>
                <c:pt idx="121">
                  <c:v>0.34482758620689657</c:v>
                </c:pt>
                <c:pt idx="122">
                  <c:v>0.35714285714285715</c:v>
                </c:pt>
                <c:pt idx="123">
                  <c:v>0.37037037037037035</c:v>
                </c:pt>
                <c:pt idx="124">
                  <c:v>0.38461538461538464</c:v>
                </c:pt>
                <c:pt idx="125">
                  <c:v>0.4</c:v>
                </c:pt>
                <c:pt idx="126">
                  <c:v>0.41666666666666669</c:v>
                </c:pt>
                <c:pt idx="127">
                  <c:v>0.43478260869565216</c:v>
                </c:pt>
                <c:pt idx="128">
                  <c:v>0.45454545454545453</c:v>
                </c:pt>
                <c:pt idx="129">
                  <c:v>0.47619047619047616</c:v>
                </c:pt>
                <c:pt idx="130">
                  <c:v>0.5</c:v>
                </c:pt>
                <c:pt idx="131">
                  <c:v>0.52631578947368418</c:v>
                </c:pt>
                <c:pt idx="132">
                  <c:v>0.55555555555555558</c:v>
                </c:pt>
                <c:pt idx="133">
                  <c:v>0.58823529411764708</c:v>
                </c:pt>
                <c:pt idx="134">
                  <c:v>0.625</c:v>
                </c:pt>
                <c:pt idx="135">
                  <c:v>0.66666666666666663</c:v>
                </c:pt>
                <c:pt idx="136">
                  <c:v>0.7142857142857143</c:v>
                </c:pt>
                <c:pt idx="137">
                  <c:v>0.76923076923076927</c:v>
                </c:pt>
                <c:pt idx="138">
                  <c:v>0.83333333333333337</c:v>
                </c:pt>
                <c:pt idx="139">
                  <c:v>0.90909090909090906</c:v>
                </c:pt>
                <c:pt idx="140">
                  <c:v>1</c:v>
                </c:pt>
                <c:pt idx="141">
                  <c:v>1.1111111111111112</c:v>
                </c:pt>
                <c:pt idx="142">
                  <c:v>1.25</c:v>
                </c:pt>
                <c:pt idx="143">
                  <c:v>1.4285714285714286</c:v>
                </c:pt>
                <c:pt idx="144">
                  <c:v>1.6666666666666667</c:v>
                </c:pt>
              </c:numCache>
            </c:numRef>
          </c:cat>
          <c:val>
            <c:numRef>
              <c:f>'nodo fijo'!$F$20:$F$164</c:f>
              <c:numCache>
                <c:formatCode>_(* #,##0_);_(* \(#,##0\);_(* "-"_);_(@_)</c:formatCode>
                <c:ptCount val="145"/>
                <c:pt idx="0">
                  <c:v>456.20195377642887</c:v>
                </c:pt>
                <c:pt idx="1">
                  <c:v>454.0353084787937</c:v>
                </c:pt>
                <c:pt idx="2">
                  <c:v>451.86585841051891</c:v>
                </c:pt>
                <c:pt idx="3">
                  <c:v>449.69359231475556</c:v>
                </c:pt>
                <c:pt idx="4">
                  <c:v>447.51849903642733</c:v>
                </c:pt>
                <c:pt idx="5">
                  <c:v>445.34056753256561</c:v>
                </c:pt>
                <c:pt idx="6">
                  <c:v>443.15978688325015</c:v>
                </c:pt>
                <c:pt idx="7">
                  <c:v>440.97614630318031</c:v>
                </c:pt>
                <c:pt idx="8">
                  <c:v>438.7896351539265</c:v>
                </c:pt>
                <c:pt idx="9">
                  <c:v>436.60024295688896</c:v>
                </c:pt>
                <c:pt idx="10">
                  <c:v>434.40795940701707</c:v>
                </c:pt>
                <c:pt idx="11">
                  <c:v>432.21277438732784</c:v>
                </c:pt>
                <c:pt idx="12">
                  <c:v>430.01467798427223</c:v>
                </c:pt>
                <c:pt idx="13">
                  <c:v>427.81366050400362</c:v>
                </c:pt>
                <c:pt idx="14">
                  <c:v>425.60971248960089</c:v>
                </c:pt>
                <c:pt idx="15">
                  <c:v>423.40282473930188</c:v>
                </c:pt>
                <c:pt idx="16">
                  <c:v>421.19298832581461</c:v>
                </c:pt>
                <c:pt idx="17">
                  <c:v>418.98019461676802</c:v>
                </c:pt>
                <c:pt idx="18">
                  <c:v>416.76443529637231</c:v>
                </c:pt>
                <c:pt idx="19">
                  <c:v>414.54570238837107</c:v>
                </c:pt>
                <c:pt idx="20">
                  <c:v>412.32398828035548</c:v>
                </c:pt>
                <c:pt idx="21">
                  <c:v>410.09928574953523</c:v>
                </c:pt>
                <c:pt idx="22">
                  <c:v>407.87158799005442</c:v>
                </c:pt>
                <c:pt idx="23">
                  <c:v>405.6408886419506</c:v>
                </c:pt>
                <c:pt idx="24">
                  <c:v>403.4071818218639</c:v>
                </c:pt>
                <c:pt idx="25">
                  <c:v>401.17046215560902</c:v>
                </c:pt>
                <c:pt idx="26">
                  <c:v>398.93072481272844</c:v>
                </c:pt>
                <c:pt idx="27">
                  <c:v>396.68796554316054</c:v>
                </c:pt>
                <c:pt idx="28">
                  <c:v>394.44218071615779</c:v>
                </c:pt>
                <c:pt idx="29">
                  <c:v>392.19336736160608</c:v>
                </c:pt>
                <c:pt idx="30">
                  <c:v>389.94152321390408</c:v>
                </c:pt>
                <c:pt idx="31">
                  <c:v>387.68664675857735</c:v>
                </c:pt>
                <c:pt idx="32">
                  <c:v>385.42873728180513</c:v>
                </c:pt>
                <c:pt idx="33">
                  <c:v>383.16779492306705</c:v>
                </c:pt>
                <c:pt idx="34">
                  <c:v>380.90382073111647</c:v>
                </c:pt>
                <c:pt idx="35">
                  <c:v>378.63681672351277</c:v>
                </c:pt>
                <c:pt idx="36">
                  <c:v>376.36678594996005</c:v>
                </c:pt>
                <c:pt idx="37">
                  <c:v>374.09373255971917</c:v>
                </c:pt>
                <c:pt idx="38">
                  <c:v>371.81766187337911</c:v>
                </c:pt>
                <c:pt idx="39">
                  <c:v>369.53858045930025</c:v>
                </c:pt>
                <c:pt idx="40">
                  <c:v>367.25649621506045</c:v>
                </c:pt>
                <c:pt idx="41">
                  <c:v>364.97141845427092</c:v>
                </c:pt>
                <c:pt idx="42">
                  <c:v>362.68335799914774</c:v>
                </c:pt>
                <c:pt idx="43">
                  <c:v>360.39232727926412</c:v>
                </c:pt>
                <c:pt idx="44">
                  <c:v>358.09834043694229</c:v>
                </c:pt>
                <c:pt idx="45">
                  <c:v>355.80141343977584</c:v>
                </c:pt>
                <c:pt idx="46">
                  <c:v>353.50156420082607</c:v>
                </c:pt>
                <c:pt idx="47">
                  <c:v>351.19881270706844</c:v>
                </c:pt>
                <c:pt idx="48">
                  <c:v>348.89318115672614</c:v>
                </c:pt>
                <c:pt idx="49">
                  <c:v>346.58469410617448</c:v>
                </c:pt>
                <c:pt idx="50">
                  <c:v>344.27337862716251</c:v>
                </c:pt>
                <c:pt idx="51">
                  <c:v>341.95926447516678</c:v>
                </c:pt>
                <c:pt idx="52">
                  <c:v>339.64238426975612</c:v>
                </c:pt>
                <c:pt idx="53">
                  <c:v>337.32277368793399</c:v>
                </c:pt>
                <c:pt idx="54">
                  <c:v>335.000471671507</c:v>
                </c:pt>
                <c:pt idx="55">
                  <c:v>332.67552064962558</c:v>
                </c:pt>
                <c:pt idx="56">
                  <c:v>330.34796677774773</c:v>
                </c:pt>
                <c:pt idx="57">
                  <c:v>328.01786019439533</c:v>
                </c:pt>
                <c:pt idx="58">
                  <c:v>325.68525529719801</c:v>
                </c:pt>
                <c:pt idx="59">
                  <c:v>323.35021103986617</c:v>
                </c:pt>
                <c:pt idx="60">
                  <c:v>321.01279125188955</c:v>
                </c:pt>
                <c:pt idx="61">
                  <c:v>318.67306498293175</c:v>
                </c:pt>
                <c:pt idx="62">
                  <c:v>316.33110687409038</c:v>
                </c:pt>
                <c:pt idx="63">
                  <c:v>313.98699755839988</c:v>
                </c:pt>
                <c:pt idx="64">
                  <c:v>311.64082409320173</c:v>
                </c:pt>
                <c:pt idx="65">
                  <c:v>309.2926804272671</c:v>
                </c:pt>
                <c:pt idx="66">
                  <c:v>306.94266790585505</c:v>
                </c:pt>
                <c:pt idx="67">
                  <c:v>304.59089581722844</c:v>
                </c:pt>
                <c:pt idx="68">
                  <c:v>302.23748198450545</c:v>
                </c:pt>
                <c:pt idx="69">
                  <c:v>299.88255340715597</c:v>
                </c:pt>
                <c:pt idx="70">
                  <c:v>297.52624695690179</c:v>
                </c:pt>
                <c:pt idx="71">
                  <c:v>295.16871013331138</c:v>
                </c:pt>
                <c:pt idx="72">
                  <c:v>292.81010188495657</c:v>
                </c:pt>
                <c:pt idx="73">
                  <c:v>290.45059350266456</c:v>
                </c:pt>
                <c:pt idx="74">
                  <c:v>288.09036959213211</c:v>
                </c:pt>
                <c:pt idx="75">
                  <c:v>285.72962913401267</c:v>
                </c:pt>
                <c:pt idx="76">
                  <c:v>283.36858664052772</c:v>
                </c:pt>
                <c:pt idx="77">
                  <c:v>281.00747341872358</c:v>
                </c:pt>
                <c:pt idx="78">
                  <c:v>278.64653895171392</c:v>
                </c:pt>
                <c:pt idx="79">
                  <c:v>276.28605241061564</c:v>
                </c:pt>
                <c:pt idx="80">
                  <c:v>273.92630431146074</c:v>
                </c:pt>
                <c:pt idx="81">
                  <c:v>271.5676083331486</c:v>
                </c:pt>
                <c:pt idx="82">
                  <c:v>269.21030331454085</c:v>
                </c:pt>
                <c:pt idx="83">
                  <c:v>266.85475545113133</c:v>
                </c:pt>
                <c:pt idx="84">
                  <c:v>264.50136071439653</c:v>
                </c:pt>
                <c:pt idx="85">
                  <c:v>262.15054751999395</c:v>
                </c:pt>
                <c:pt idx="86">
                  <c:v>259.80277967450928</c:v>
                </c:pt>
                <c:pt idx="87">
                  <c:v>257.45855963451214</c:v>
                </c:pt>
                <c:pt idx="88">
                  <c:v>255.11843211638879</c:v>
                </c:pt>
                <c:pt idx="89">
                  <c:v>252.78298810085096</c:v>
                </c:pt>
                <c:pt idx="90">
                  <c:v>250.45286928234438</c:v>
                </c:pt>
                <c:pt idx="91">
                  <c:v>248.12877302092028</c:v>
                </c:pt>
                <c:pt idx="92">
                  <c:v>245.81145786270602</c:v>
                </c:pt>
                <c:pt idx="93">
                  <c:v>243.50174970512828</c:v>
                </c:pt>
                <c:pt idx="94">
                  <c:v>241.20054869478435</c:v>
                </c:pt>
                <c:pt idx="95">
                  <c:v>238.90883695966568</c:v>
                </c:pt>
                <c:pt idx="96">
                  <c:v>236.62768729370839</c:v>
                </c:pt>
                <c:pt idx="97">
                  <c:v>234.35827293088369</c:v>
                </c:pt>
                <c:pt idx="98">
                  <c:v>232.10187856885429</c:v>
                </c:pt>
                <c:pt idx="99">
                  <c:v>229.85991282935683</c:v>
                </c:pt>
                <c:pt idx="100">
                  <c:v>227.63392237485087</c:v>
                </c:pt>
                <c:pt idx="101">
                  <c:v>225.42560793974835</c:v>
                </c:pt>
                <c:pt idx="102">
                  <c:v>223.23684258112368</c:v>
                </c:pt>
                <c:pt idx="103">
                  <c:v>221.06969250998881</c:v>
                </c:pt>
                <c:pt idx="104">
                  <c:v>218.92644093222648</c:v>
                </c:pt>
                <c:pt idx="105">
                  <c:v>216.80961541092887</c:v>
                </c:pt>
                <c:pt idx="106">
                  <c:v>214.72201936275309</c:v>
                </c:pt>
                <c:pt idx="107">
                  <c:v>212.66676842451682</c:v>
                </c:pt>
                <c:pt idx="108">
                  <c:v>210.64733257843463</c:v>
                </c:pt>
                <c:pt idx="109">
                  <c:v>208.66758511260969</c:v>
                </c:pt>
                <c:pt idx="110">
                  <c:v>206.73185972732591</c:v>
                </c:pt>
                <c:pt idx="111">
                  <c:v>204.8450173899322</c:v>
                </c:pt>
                <c:pt idx="112">
                  <c:v>203.0125249081762</c:v>
                </c:pt>
                <c:pt idx="113">
                  <c:v>201.24054765548374</c:v>
                </c:pt>
                <c:pt idx="114">
                  <c:v>199.53605947079788</c:v>
                </c:pt>
                <c:pt idx="115">
                  <c:v>197.9069735088016</c:v>
                </c:pt>
                <c:pt idx="116">
                  <c:v>196.36229878572277</c:v>
                </c:pt>
                <c:pt idx="117">
                  <c:v>194.91232842214461</c:v>
                </c:pt>
                <c:pt idx="118">
                  <c:v>193.56886722417082</c:v>
                </c:pt>
                <c:pt idx="119">
                  <c:v>192.34550840172381</c:v>
                </c:pt>
                <c:pt idx="120">
                  <c:v>191.25797208438951</c:v>
                </c:pt>
                <c:pt idx="121">
                  <c:v>190.32452212407156</c:v>
                </c:pt>
                <c:pt idx="122">
                  <c:v>189.5664828443492</c:v>
                </c:pt>
                <c:pt idx="123">
                  <c:v>189.00888444824636</c:v>
                </c:pt>
                <c:pt idx="124">
                  <c:v>188.68127551533291</c:v>
                </c:pt>
                <c:pt idx="125">
                  <c:v>188.61875456643617</c:v>
                </c:pt>
                <c:pt idx="126">
                  <c:v>188.86329178715471</c:v>
                </c:pt>
                <c:pt idx="127">
                  <c:v>189.4654393190591</c:v>
                </c:pt>
                <c:pt idx="128">
                  <c:v>190.48656812320593</c:v>
                </c:pt>
                <c:pt idx="129">
                  <c:v>192.00182768956057</c:v>
                </c:pt>
                <c:pt idx="130">
                  <c:v>194.10411203683356</c:v>
                </c:pt>
                <c:pt idx="131">
                  <c:v>196.9094482134488</c:v>
                </c:pt>
                <c:pt idx="132">
                  <c:v>200.56442972118788</c:v>
                </c:pt>
                <c:pt idx="133">
                  <c:v>205.25664453120652</c:v>
                </c:pt>
                <c:pt idx="134">
                  <c:v>211.22957916329989</c:v>
                </c:pt>
                <c:pt idx="135">
                  <c:v>218.80436756166665</c:v>
                </c:pt>
                <c:pt idx="136">
                  <c:v>228.41227793153519</c:v>
                </c:pt>
                <c:pt idx="137">
                  <c:v>240.64453769471419</c:v>
                </c:pt>
                <c:pt idx="138">
                  <c:v>256.33108645874563</c:v>
                </c:pt>
                <c:pt idx="139">
                  <c:v>276.66944479955663</c:v>
                </c:pt>
                <c:pt idx="140">
                  <c:v>303.44427871863695</c:v>
                </c:pt>
                <c:pt idx="141">
                  <c:v>339.41973462298029</c:v>
                </c:pt>
                <c:pt idx="142">
                  <c:v>389.08165654825609</c:v>
                </c:pt>
                <c:pt idx="143">
                  <c:v>460.1430601038366</c:v>
                </c:pt>
                <c:pt idx="144">
                  <c:v>566.87610465001342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9-4F1D-836F-A92450102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440655"/>
        <c:axId val="1953443151"/>
      </c:lineChart>
      <c:catAx>
        <c:axId val="195344065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3443151"/>
        <c:crosses val="autoZero"/>
        <c:auto val="1"/>
        <c:lblAlgn val="ctr"/>
        <c:lblOffset val="100"/>
        <c:noMultiLvlLbl val="0"/>
      </c:catAx>
      <c:valAx>
        <c:axId val="19534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344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'nodo fijo'!$C$137:$C$156</c:f>
              <c:numCache>
                <c:formatCode>0%</c:formatCode>
                <c:ptCount val="20"/>
                <c:pt idx="0">
                  <c:v>0.30303030303030304</c:v>
                </c:pt>
                <c:pt idx="1">
                  <c:v>0.3125</c:v>
                </c:pt>
                <c:pt idx="2">
                  <c:v>0.32258064516129031</c:v>
                </c:pt>
                <c:pt idx="3">
                  <c:v>0.33333333333333331</c:v>
                </c:pt>
                <c:pt idx="4">
                  <c:v>0.34482758620689657</c:v>
                </c:pt>
                <c:pt idx="5">
                  <c:v>0.35714285714285715</c:v>
                </c:pt>
                <c:pt idx="6">
                  <c:v>0.37037037037037035</c:v>
                </c:pt>
                <c:pt idx="7">
                  <c:v>0.38461538461538464</c:v>
                </c:pt>
                <c:pt idx="8">
                  <c:v>0.4</c:v>
                </c:pt>
                <c:pt idx="9">
                  <c:v>0.41666666666666669</c:v>
                </c:pt>
                <c:pt idx="10">
                  <c:v>0.43478260869565216</c:v>
                </c:pt>
                <c:pt idx="11">
                  <c:v>0.45454545454545453</c:v>
                </c:pt>
                <c:pt idx="12">
                  <c:v>0.47619047619047616</c:v>
                </c:pt>
                <c:pt idx="13">
                  <c:v>0.5</c:v>
                </c:pt>
                <c:pt idx="14">
                  <c:v>0.52631578947368418</c:v>
                </c:pt>
                <c:pt idx="15">
                  <c:v>0.55555555555555558</c:v>
                </c:pt>
                <c:pt idx="16">
                  <c:v>0.58823529411764708</c:v>
                </c:pt>
                <c:pt idx="17">
                  <c:v>0.625</c:v>
                </c:pt>
                <c:pt idx="18">
                  <c:v>0.66666666666666663</c:v>
                </c:pt>
                <c:pt idx="19">
                  <c:v>0.7142857142857143</c:v>
                </c:pt>
              </c:numCache>
            </c:numRef>
          </c:cat>
          <c:val>
            <c:numRef>
              <c:f>'nodo fijo'!$F$137:$F$156</c:f>
              <c:numCache>
                <c:formatCode>_(* #,##0_);_(* \(#,##0\);_(* "-"_);_(@_)</c:formatCode>
                <c:ptCount val="20"/>
                <c:pt idx="0">
                  <c:v>194.91232842214461</c:v>
                </c:pt>
                <c:pt idx="1">
                  <c:v>193.56886722417082</c:v>
                </c:pt>
                <c:pt idx="2">
                  <c:v>192.34550840172381</c:v>
                </c:pt>
                <c:pt idx="3">
                  <c:v>191.25797208438951</c:v>
                </c:pt>
                <c:pt idx="4">
                  <c:v>190.32452212407156</c:v>
                </c:pt>
                <c:pt idx="5">
                  <c:v>189.5664828443492</c:v>
                </c:pt>
                <c:pt idx="6">
                  <c:v>189.00888444824636</c:v>
                </c:pt>
                <c:pt idx="7">
                  <c:v>188.68127551533291</c:v>
                </c:pt>
                <c:pt idx="8">
                  <c:v>188.61875456643617</c:v>
                </c:pt>
                <c:pt idx="9">
                  <c:v>188.86329178715471</c:v>
                </c:pt>
                <c:pt idx="10">
                  <c:v>189.4654393190591</c:v>
                </c:pt>
                <c:pt idx="11">
                  <c:v>190.48656812320593</c:v>
                </c:pt>
                <c:pt idx="12">
                  <c:v>192.00182768956057</c:v>
                </c:pt>
                <c:pt idx="13">
                  <c:v>194.10411203683356</c:v>
                </c:pt>
                <c:pt idx="14">
                  <c:v>196.9094482134488</c:v>
                </c:pt>
                <c:pt idx="15">
                  <c:v>200.56442972118788</c:v>
                </c:pt>
                <c:pt idx="16">
                  <c:v>205.25664453120652</c:v>
                </c:pt>
                <c:pt idx="17">
                  <c:v>211.22957916329989</c:v>
                </c:pt>
                <c:pt idx="18">
                  <c:v>218.80436756166665</c:v>
                </c:pt>
                <c:pt idx="19">
                  <c:v>228.41227793153519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9-4ACC-AE99-2912A4450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440655"/>
        <c:axId val="1953443151"/>
      </c:lineChart>
      <c:catAx>
        <c:axId val="195344065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3443151"/>
        <c:crosses val="autoZero"/>
        <c:auto val="1"/>
        <c:lblAlgn val="ctr"/>
        <c:lblOffset val="100"/>
        <c:noMultiLvlLbl val="0"/>
      </c:catAx>
      <c:valAx>
        <c:axId val="195344315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3440655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'trafo fijo'!$C$20:$C$164</c:f>
              <c:numCache>
                <c:formatCode>0%</c:formatCode>
                <c:ptCount val="145"/>
                <c:pt idx="0">
                  <c:v>1.3333333333333334E-2</c:v>
                </c:pt>
                <c:pt idx="1">
                  <c:v>2.6666666666666668E-2</c:v>
                </c:pt>
                <c:pt idx="2">
                  <c:v>0.04</c:v>
                </c:pt>
                <c:pt idx="3">
                  <c:v>5.3333333333333337E-2</c:v>
                </c:pt>
                <c:pt idx="4">
                  <c:v>6.6666666666666666E-2</c:v>
                </c:pt>
                <c:pt idx="5">
                  <c:v>0.08</c:v>
                </c:pt>
                <c:pt idx="6">
                  <c:v>9.3333333333333338E-2</c:v>
                </c:pt>
                <c:pt idx="7">
                  <c:v>0.10666666666666667</c:v>
                </c:pt>
                <c:pt idx="8">
                  <c:v>0.12</c:v>
                </c:pt>
                <c:pt idx="9">
                  <c:v>0.13333333333333333</c:v>
                </c:pt>
                <c:pt idx="10">
                  <c:v>0.14666666666666667</c:v>
                </c:pt>
                <c:pt idx="11">
                  <c:v>0.16</c:v>
                </c:pt>
                <c:pt idx="12">
                  <c:v>0.17333333333333334</c:v>
                </c:pt>
                <c:pt idx="13">
                  <c:v>0.18666666666666668</c:v>
                </c:pt>
                <c:pt idx="14">
                  <c:v>0.2</c:v>
                </c:pt>
                <c:pt idx="15">
                  <c:v>0.21333333333333335</c:v>
                </c:pt>
                <c:pt idx="16">
                  <c:v>0.22666666666666666</c:v>
                </c:pt>
                <c:pt idx="17">
                  <c:v>0.24</c:v>
                </c:pt>
                <c:pt idx="18">
                  <c:v>0.25333333333333335</c:v>
                </c:pt>
                <c:pt idx="19">
                  <c:v>0.26666666666666666</c:v>
                </c:pt>
                <c:pt idx="20">
                  <c:v>0.28000000000000003</c:v>
                </c:pt>
                <c:pt idx="21">
                  <c:v>0.29333333333333333</c:v>
                </c:pt>
                <c:pt idx="22">
                  <c:v>0.30666666666666664</c:v>
                </c:pt>
                <c:pt idx="23">
                  <c:v>0.32</c:v>
                </c:pt>
                <c:pt idx="24">
                  <c:v>0.33333333333333331</c:v>
                </c:pt>
                <c:pt idx="25">
                  <c:v>0.34666666666666668</c:v>
                </c:pt>
                <c:pt idx="26">
                  <c:v>0.36</c:v>
                </c:pt>
                <c:pt idx="27">
                  <c:v>0.37333333333333335</c:v>
                </c:pt>
                <c:pt idx="28">
                  <c:v>0.38666666666666666</c:v>
                </c:pt>
                <c:pt idx="29">
                  <c:v>0.4</c:v>
                </c:pt>
                <c:pt idx="30">
                  <c:v>0.41333333333333333</c:v>
                </c:pt>
                <c:pt idx="31">
                  <c:v>0.42666666666666669</c:v>
                </c:pt>
                <c:pt idx="32">
                  <c:v>0.44</c:v>
                </c:pt>
                <c:pt idx="33">
                  <c:v>0.45333333333333331</c:v>
                </c:pt>
                <c:pt idx="34">
                  <c:v>0.46666666666666667</c:v>
                </c:pt>
                <c:pt idx="35">
                  <c:v>0.48</c:v>
                </c:pt>
                <c:pt idx="36">
                  <c:v>0.49333333333333335</c:v>
                </c:pt>
                <c:pt idx="37">
                  <c:v>0.50666666666666671</c:v>
                </c:pt>
                <c:pt idx="38">
                  <c:v>0.52</c:v>
                </c:pt>
                <c:pt idx="39">
                  <c:v>0.53333333333333333</c:v>
                </c:pt>
                <c:pt idx="40">
                  <c:v>0.54666666666666663</c:v>
                </c:pt>
                <c:pt idx="41">
                  <c:v>0.56000000000000005</c:v>
                </c:pt>
                <c:pt idx="42">
                  <c:v>0.57333333333333336</c:v>
                </c:pt>
                <c:pt idx="43">
                  <c:v>0.58666666666666667</c:v>
                </c:pt>
                <c:pt idx="44">
                  <c:v>0.6</c:v>
                </c:pt>
                <c:pt idx="45">
                  <c:v>0.61333333333333329</c:v>
                </c:pt>
                <c:pt idx="46">
                  <c:v>0.62666666666666671</c:v>
                </c:pt>
                <c:pt idx="47">
                  <c:v>0.64</c:v>
                </c:pt>
                <c:pt idx="48">
                  <c:v>0.65333333333333332</c:v>
                </c:pt>
                <c:pt idx="49">
                  <c:v>0.66666666666666663</c:v>
                </c:pt>
                <c:pt idx="50">
                  <c:v>0.68</c:v>
                </c:pt>
                <c:pt idx="51">
                  <c:v>0.69333333333333336</c:v>
                </c:pt>
                <c:pt idx="52">
                  <c:v>0.70666666666666667</c:v>
                </c:pt>
                <c:pt idx="53">
                  <c:v>0.72</c:v>
                </c:pt>
                <c:pt idx="54">
                  <c:v>0.73333333333333328</c:v>
                </c:pt>
                <c:pt idx="55">
                  <c:v>0.7466666666666667</c:v>
                </c:pt>
                <c:pt idx="56">
                  <c:v>0.76</c:v>
                </c:pt>
                <c:pt idx="57">
                  <c:v>0.77333333333333332</c:v>
                </c:pt>
                <c:pt idx="58">
                  <c:v>0.78666666666666663</c:v>
                </c:pt>
                <c:pt idx="59">
                  <c:v>0.8</c:v>
                </c:pt>
                <c:pt idx="60">
                  <c:v>0.81333333333333335</c:v>
                </c:pt>
                <c:pt idx="61">
                  <c:v>0.82666666666666666</c:v>
                </c:pt>
                <c:pt idx="62">
                  <c:v>0.84</c:v>
                </c:pt>
                <c:pt idx="63">
                  <c:v>0.85333333333333339</c:v>
                </c:pt>
                <c:pt idx="64">
                  <c:v>0.8666666666666667</c:v>
                </c:pt>
                <c:pt idx="65">
                  <c:v>0.88</c:v>
                </c:pt>
                <c:pt idx="66">
                  <c:v>0.89333333333333331</c:v>
                </c:pt>
                <c:pt idx="67">
                  <c:v>0.90666666666666662</c:v>
                </c:pt>
                <c:pt idx="68">
                  <c:v>0.92</c:v>
                </c:pt>
                <c:pt idx="69">
                  <c:v>0.93333333333333335</c:v>
                </c:pt>
                <c:pt idx="70">
                  <c:v>0.94666666666666666</c:v>
                </c:pt>
                <c:pt idx="71">
                  <c:v>0.96</c:v>
                </c:pt>
                <c:pt idx="72">
                  <c:v>0.97333333333333338</c:v>
                </c:pt>
                <c:pt idx="73">
                  <c:v>0.98666666666666669</c:v>
                </c:pt>
                <c:pt idx="74">
                  <c:v>1</c:v>
                </c:pt>
                <c:pt idx="75">
                  <c:v>1.0133333333333334</c:v>
                </c:pt>
                <c:pt idx="76">
                  <c:v>1.0266666666666666</c:v>
                </c:pt>
                <c:pt idx="77">
                  <c:v>1.04</c:v>
                </c:pt>
                <c:pt idx="78">
                  <c:v>1.0533333333333332</c:v>
                </c:pt>
                <c:pt idx="79">
                  <c:v>1.0666666666666667</c:v>
                </c:pt>
                <c:pt idx="80">
                  <c:v>1.08</c:v>
                </c:pt>
                <c:pt idx="81">
                  <c:v>1.0933333333333333</c:v>
                </c:pt>
                <c:pt idx="82">
                  <c:v>1.1066666666666667</c:v>
                </c:pt>
                <c:pt idx="83">
                  <c:v>1.1200000000000001</c:v>
                </c:pt>
                <c:pt idx="84">
                  <c:v>1.1333333333333333</c:v>
                </c:pt>
                <c:pt idx="85">
                  <c:v>1.1466666666666667</c:v>
                </c:pt>
                <c:pt idx="86">
                  <c:v>1.1599999999999999</c:v>
                </c:pt>
                <c:pt idx="87">
                  <c:v>1.1733333333333333</c:v>
                </c:pt>
                <c:pt idx="88">
                  <c:v>1.1866666666666668</c:v>
                </c:pt>
                <c:pt idx="89">
                  <c:v>1.2</c:v>
                </c:pt>
                <c:pt idx="90">
                  <c:v>1.2133333333333334</c:v>
                </c:pt>
                <c:pt idx="91">
                  <c:v>1.2266666666666666</c:v>
                </c:pt>
                <c:pt idx="92">
                  <c:v>1.24</c:v>
                </c:pt>
                <c:pt idx="93">
                  <c:v>1.2533333333333334</c:v>
                </c:pt>
                <c:pt idx="94">
                  <c:v>1.2666666666666666</c:v>
                </c:pt>
                <c:pt idx="95">
                  <c:v>1.28</c:v>
                </c:pt>
                <c:pt idx="96">
                  <c:v>1.2933333333333332</c:v>
                </c:pt>
                <c:pt idx="97">
                  <c:v>1.3066666666666666</c:v>
                </c:pt>
                <c:pt idx="98">
                  <c:v>1.32</c:v>
                </c:pt>
                <c:pt idx="99">
                  <c:v>1.3333333333333333</c:v>
                </c:pt>
                <c:pt idx="100">
                  <c:v>1.3466666666666667</c:v>
                </c:pt>
                <c:pt idx="101">
                  <c:v>1.36</c:v>
                </c:pt>
                <c:pt idx="102">
                  <c:v>1.3733333333333333</c:v>
                </c:pt>
                <c:pt idx="103">
                  <c:v>1.3866666666666667</c:v>
                </c:pt>
                <c:pt idx="104">
                  <c:v>1.4</c:v>
                </c:pt>
                <c:pt idx="105">
                  <c:v>1.4133333333333333</c:v>
                </c:pt>
                <c:pt idx="106">
                  <c:v>1.4266666666666667</c:v>
                </c:pt>
                <c:pt idx="107">
                  <c:v>1.44</c:v>
                </c:pt>
                <c:pt idx="108">
                  <c:v>1.4533333333333334</c:v>
                </c:pt>
                <c:pt idx="109">
                  <c:v>1.4666666666666666</c:v>
                </c:pt>
                <c:pt idx="110">
                  <c:v>1.48</c:v>
                </c:pt>
                <c:pt idx="111">
                  <c:v>1.4933333333333334</c:v>
                </c:pt>
                <c:pt idx="112">
                  <c:v>1.5066666666666666</c:v>
                </c:pt>
                <c:pt idx="113">
                  <c:v>1.52</c:v>
                </c:pt>
                <c:pt idx="114">
                  <c:v>1.5333333333333334</c:v>
                </c:pt>
                <c:pt idx="115">
                  <c:v>1.5466666666666666</c:v>
                </c:pt>
                <c:pt idx="116">
                  <c:v>1.56</c:v>
                </c:pt>
                <c:pt idx="117">
                  <c:v>1.5733333333333333</c:v>
                </c:pt>
                <c:pt idx="118">
                  <c:v>1.5866666666666667</c:v>
                </c:pt>
                <c:pt idx="119">
                  <c:v>1.6</c:v>
                </c:pt>
                <c:pt idx="120">
                  <c:v>1.6133333333333333</c:v>
                </c:pt>
                <c:pt idx="121">
                  <c:v>1.6266666666666667</c:v>
                </c:pt>
                <c:pt idx="122">
                  <c:v>1.64</c:v>
                </c:pt>
                <c:pt idx="123">
                  <c:v>1.6533333333333333</c:v>
                </c:pt>
                <c:pt idx="124">
                  <c:v>1.6666666666666667</c:v>
                </c:pt>
                <c:pt idx="125">
                  <c:v>1.68</c:v>
                </c:pt>
                <c:pt idx="126">
                  <c:v>1.6933333333333334</c:v>
                </c:pt>
                <c:pt idx="127">
                  <c:v>1.7066666666666668</c:v>
                </c:pt>
                <c:pt idx="128">
                  <c:v>1.72</c:v>
                </c:pt>
                <c:pt idx="129">
                  <c:v>1.7333333333333334</c:v>
                </c:pt>
                <c:pt idx="130">
                  <c:v>1.7466666666666666</c:v>
                </c:pt>
                <c:pt idx="131">
                  <c:v>1.76</c:v>
                </c:pt>
                <c:pt idx="132">
                  <c:v>1.7733333333333334</c:v>
                </c:pt>
                <c:pt idx="133">
                  <c:v>1.7866666666666666</c:v>
                </c:pt>
                <c:pt idx="134">
                  <c:v>1.8</c:v>
                </c:pt>
                <c:pt idx="135">
                  <c:v>1.8133333333333332</c:v>
                </c:pt>
                <c:pt idx="136">
                  <c:v>1.8266666666666667</c:v>
                </c:pt>
                <c:pt idx="137">
                  <c:v>1.84</c:v>
                </c:pt>
                <c:pt idx="138">
                  <c:v>1.8533333333333333</c:v>
                </c:pt>
                <c:pt idx="139">
                  <c:v>1.8666666666666667</c:v>
                </c:pt>
                <c:pt idx="140">
                  <c:v>1.88</c:v>
                </c:pt>
                <c:pt idx="141">
                  <c:v>1.8933333333333333</c:v>
                </c:pt>
                <c:pt idx="142">
                  <c:v>1.9066666666666667</c:v>
                </c:pt>
                <c:pt idx="143">
                  <c:v>1.92</c:v>
                </c:pt>
                <c:pt idx="144">
                  <c:v>1.9333333333333333</c:v>
                </c:pt>
              </c:numCache>
            </c:numRef>
          </c:cat>
          <c:val>
            <c:numRef>
              <c:f>'trafo fijo'!$F$20:$F$164</c:f>
              <c:numCache>
                <c:formatCode>_(* #,##0_);_(* \(#,##0\);_(* "-"_);_(@_)</c:formatCode>
                <c:ptCount val="145"/>
                <c:pt idx="0">
                  <c:v>266.53537713401266</c:v>
                </c:pt>
                <c:pt idx="1">
                  <c:v>267.1170211340127</c:v>
                </c:pt>
                <c:pt idx="2">
                  <c:v>268.08642780067936</c:v>
                </c:pt>
                <c:pt idx="3">
                  <c:v>269.44359713401269</c:v>
                </c:pt>
                <c:pt idx="4">
                  <c:v>271.1885291340127</c:v>
                </c:pt>
                <c:pt idx="5">
                  <c:v>273.32122380067938</c:v>
                </c:pt>
                <c:pt idx="6">
                  <c:v>275.84168113401267</c:v>
                </c:pt>
                <c:pt idx="7">
                  <c:v>278.7499011340127</c:v>
                </c:pt>
                <c:pt idx="8">
                  <c:v>282.04588380067935</c:v>
                </c:pt>
                <c:pt idx="9">
                  <c:v>285.72962913401267</c:v>
                </c:pt>
                <c:pt idx="10">
                  <c:v>289.80113713401266</c:v>
                </c:pt>
                <c:pt idx="11">
                  <c:v>294.26040780067933</c:v>
                </c:pt>
                <c:pt idx="12">
                  <c:v>299.10744113401267</c:v>
                </c:pt>
                <c:pt idx="13">
                  <c:v>304.34223713401269</c:v>
                </c:pt>
                <c:pt idx="14">
                  <c:v>309.96479580067938</c:v>
                </c:pt>
                <c:pt idx="15">
                  <c:v>315.97511713401269</c:v>
                </c:pt>
                <c:pt idx="16">
                  <c:v>322.37320113401267</c:v>
                </c:pt>
                <c:pt idx="17">
                  <c:v>329.15904780067933</c:v>
                </c:pt>
                <c:pt idx="18">
                  <c:v>336.33265713401272</c:v>
                </c:pt>
                <c:pt idx="19">
                  <c:v>343.89402913401267</c:v>
                </c:pt>
                <c:pt idx="20">
                  <c:v>351.84316380067935</c:v>
                </c:pt>
                <c:pt idx="21">
                  <c:v>360.1800611340127</c:v>
                </c:pt>
                <c:pt idx="22">
                  <c:v>368.90472113401268</c:v>
                </c:pt>
                <c:pt idx="23">
                  <c:v>378.01714380067938</c:v>
                </c:pt>
                <c:pt idx="24">
                  <c:v>387.5173291340127</c:v>
                </c:pt>
                <c:pt idx="25">
                  <c:v>397.40527713401269</c:v>
                </c:pt>
                <c:pt idx="26">
                  <c:v>407.6809878006793</c:v>
                </c:pt>
                <c:pt idx="27">
                  <c:v>418.3444611340127</c:v>
                </c:pt>
                <c:pt idx="28">
                  <c:v>429.39569713401266</c:v>
                </c:pt>
                <c:pt idx="29">
                  <c:v>440.83469580067936</c:v>
                </c:pt>
                <c:pt idx="30">
                  <c:v>452.66145713401266</c:v>
                </c:pt>
                <c:pt idx="31">
                  <c:v>464.8759811340127</c:v>
                </c:pt>
                <c:pt idx="32">
                  <c:v>477.4782678006793</c:v>
                </c:pt>
                <c:pt idx="33">
                  <c:v>490.46831713401264</c:v>
                </c:pt>
                <c:pt idx="34">
                  <c:v>503.8461291340127</c:v>
                </c:pt>
                <c:pt idx="35">
                  <c:v>517.61170380067938</c:v>
                </c:pt>
                <c:pt idx="36">
                  <c:v>531.76504113401279</c:v>
                </c:pt>
                <c:pt idx="37">
                  <c:v>546.30614113401271</c:v>
                </c:pt>
                <c:pt idx="38">
                  <c:v>561.23500380067935</c:v>
                </c:pt>
                <c:pt idx="39">
                  <c:v>576.55162913401273</c:v>
                </c:pt>
                <c:pt idx="40">
                  <c:v>592.25601713401261</c:v>
                </c:pt>
                <c:pt idx="41">
                  <c:v>608.34816780067945</c:v>
                </c:pt>
                <c:pt idx="42">
                  <c:v>624.82808113401268</c:v>
                </c:pt>
                <c:pt idx="43">
                  <c:v>641.69575713401264</c:v>
                </c:pt>
                <c:pt idx="44">
                  <c:v>658.95119580067933</c:v>
                </c:pt>
                <c:pt idx="45">
                  <c:v>676.59439713401264</c:v>
                </c:pt>
                <c:pt idx="46">
                  <c:v>694.62536113401279</c:v>
                </c:pt>
                <c:pt idx="47">
                  <c:v>713.04408780067934</c:v>
                </c:pt>
                <c:pt idx="48">
                  <c:v>731.85057713401261</c:v>
                </c:pt>
                <c:pt idx="49">
                  <c:v>751.04482913401262</c:v>
                </c:pt>
                <c:pt idx="50">
                  <c:v>770.62684380067947</c:v>
                </c:pt>
                <c:pt idx="51">
                  <c:v>790.59662113401271</c:v>
                </c:pt>
                <c:pt idx="52">
                  <c:v>810.95416113401268</c:v>
                </c:pt>
                <c:pt idx="53">
                  <c:v>831.69946380067927</c:v>
                </c:pt>
                <c:pt idx="54">
                  <c:v>852.83252913401259</c:v>
                </c:pt>
                <c:pt idx="55">
                  <c:v>874.35335713401275</c:v>
                </c:pt>
                <c:pt idx="56">
                  <c:v>896.26194780067931</c:v>
                </c:pt>
                <c:pt idx="57">
                  <c:v>918.55830113401259</c:v>
                </c:pt>
                <c:pt idx="58">
                  <c:v>941.24241713401261</c:v>
                </c:pt>
                <c:pt idx="59">
                  <c:v>964.31429580067947</c:v>
                </c:pt>
                <c:pt idx="60">
                  <c:v>987.77393713401273</c:v>
                </c:pt>
                <c:pt idx="61">
                  <c:v>1011.6213411340126</c:v>
                </c:pt>
                <c:pt idx="62">
                  <c:v>1035.8565078006791</c:v>
                </c:pt>
                <c:pt idx="63">
                  <c:v>1060.4794371340129</c:v>
                </c:pt>
                <c:pt idx="64">
                  <c:v>1085.4901291340127</c:v>
                </c:pt>
                <c:pt idx="65">
                  <c:v>1110.8885838006793</c:v>
                </c:pt>
                <c:pt idx="66">
                  <c:v>1136.6748011340128</c:v>
                </c:pt>
                <c:pt idx="67">
                  <c:v>1162.8487811340126</c:v>
                </c:pt>
                <c:pt idx="68">
                  <c:v>1189.4105238006794</c:v>
                </c:pt>
                <c:pt idx="69">
                  <c:v>1216.3600291340126</c:v>
                </c:pt>
                <c:pt idx="70">
                  <c:v>1243.6972971340126</c:v>
                </c:pt>
                <c:pt idx="71">
                  <c:v>1271.4223278006793</c:v>
                </c:pt>
                <c:pt idx="72">
                  <c:v>1299.5351211340126</c:v>
                </c:pt>
                <c:pt idx="73">
                  <c:v>1328.035677134013</c:v>
                </c:pt>
                <c:pt idx="74">
                  <c:v>1356.9239958006792</c:v>
                </c:pt>
                <c:pt idx="75">
                  <c:v>1386.2000771340131</c:v>
                </c:pt>
                <c:pt idx="76">
                  <c:v>1415.8639211340123</c:v>
                </c:pt>
                <c:pt idx="77">
                  <c:v>1445.9155278006797</c:v>
                </c:pt>
                <c:pt idx="78">
                  <c:v>1476.3548971340124</c:v>
                </c:pt>
                <c:pt idx="79">
                  <c:v>1507.1820291340127</c:v>
                </c:pt>
                <c:pt idx="80">
                  <c:v>1538.3969238006794</c:v>
                </c:pt>
                <c:pt idx="81">
                  <c:v>1569.9995811340127</c:v>
                </c:pt>
                <c:pt idx="82">
                  <c:v>1601.9900011340128</c:v>
                </c:pt>
                <c:pt idx="83">
                  <c:v>1634.3681838006796</c:v>
                </c:pt>
                <c:pt idx="84">
                  <c:v>1667.1341291340123</c:v>
                </c:pt>
                <c:pt idx="85">
                  <c:v>1700.2878371340125</c:v>
                </c:pt>
                <c:pt idx="86">
                  <c:v>1733.8293078006791</c:v>
                </c:pt>
                <c:pt idx="87">
                  <c:v>1767.7585411340128</c:v>
                </c:pt>
                <c:pt idx="88">
                  <c:v>1802.0755371340128</c:v>
                </c:pt>
                <c:pt idx="89">
                  <c:v>1836.7802958006791</c:v>
                </c:pt>
                <c:pt idx="90">
                  <c:v>1871.8728171340126</c:v>
                </c:pt>
                <c:pt idx="91">
                  <c:v>1907.3531011340124</c:v>
                </c:pt>
                <c:pt idx="92">
                  <c:v>1943.2211478006793</c:v>
                </c:pt>
                <c:pt idx="93">
                  <c:v>1979.476957134013</c:v>
                </c:pt>
                <c:pt idx="94">
                  <c:v>2016.1205291340125</c:v>
                </c:pt>
                <c:pt idx="95">
                  <c:v>2053.1518638006796</c:v>
                </c:pt>
                <c:pt idx="96">
                  <c:v>2090.5709611340121</c:v>
                </c:pt>
                <c:pt idx="97">
                  <c:v>2128.3778211340127</c:v>
                </c:pt>
                <c:pt idx="98">
                  <c:v>2166.5724438006796</c:v>
                </c:pt>
                <c:pt idx="99">
                  <c:v>2205.1548291340127</c:v>
                </c:pt>
                <c:pt idx="100">
                  <c:v>2244.1249771340126</c:v>
                </c:pt>
                <c:pt idx="101">
                  <c:v>2283.4828878006797</c:v>
                </c:pt>
                <c:pt idx="102">
                  <c:v>2323.2285611340126</c:v>
                </c:pt>
                <c:pt idx="103">
                  <c:v>2363.3619971340127</c:v>
                </c:pt>
                <c:pt idx="104">
                  <c:v>2403.883195800679</c:v>
                </c:pt>
                <c:pt idx="105">
                  <c:v>2444.7921571340125</c:v>
                </c:pt>
                <c:pt idx="106">
                  <c:v>2486.0888811340128</c:v>
                </c:pt>
                <c:pt idx="107">
                  <c:v>2527.7733678006789</c:v>
                </c:pt>
                <c:pt idx="108">
                  <c:v>2569.8456171340126</c:v>
                </c:pt>
                <c:pt idx="109">
                  <c:v>2612.3056291340122</c:v>
                </c:pt>
                <c:pt idx="110">
                  <c:v>2655.1534038006789</c:v>
                </c:pt>
                <c:pt idx="111">
                  <c:v>2698.3889411340128</c:v>
                </c:pt>
                <c:pt idx="112">
                  <c:v>2742.0122411340126</c:v>
                </c:pt>
                <c:pt idx="113">
                  <c:v>2786.0233038006791</c:v>
                </c:pt>
                <c:pt idx="114">
                  <c:v>2830.4221291340127</c:v>
                </c:pt>
                <c:pt idx="115">
                  <c:v>2875.2087171340122</c:v>
                </c:pt>
                <c:pt idx="116">
                  <c:v>2920.3830678006793</c:v>
                </c:pt>
                <c:pt idx="117">
                  <c:v>2965.9451811340123</c:v>
                </c:pt>
                <c:pt idx="118">
                  <c:v>3011.8950571340129</c:v>
                </c:pt>
                <c:pt idx="119">
                  <c:v>3058.2326958006797</c:v>
                </c:pt>
                <c:pt idx="120">
                  <c:v>3104.958097134012</c:v>
                </c:pt>
                <c:pt idx="121">
                  <c:v>3152.0712611340127</c:v>
                </c:pt>
                <c:pt idx="122">
                  <c:v>3199.5721878006789</c:v>
                </c:pt>
                <c:pt idx="123">
                  <c:v>3247.4608771340122</c:v>
                </c:pt>
                <c:pt idx="124">
                  <c:v>3295.7373291340127</c:v>
                </c:pt>
                <c:pt idx="125">
                  <c:v>3344.4015438006786</c:v>
                </c:pt>
                <c:pt idx="126">
                  <c:v>3393.4535211340126</c:v>
                </c:pt>
                <c:pt idx="127">
                  <c:v>3442.8932611340133</c:v>
                </c:pt>
                <c:pt idx="128">
                  <c:v>3492.7207638006789</c:v>
                </c:pt>
                <c:pt idx="129">
                  <c:v>3542.9360291340126</c:v>
                </c:pt>
                <c:pt idx="130">
                  <c:v>3593.5390571340122</c:v>
                </c:pt>
                <c:pt idx="131">
                  <c:v>3644.5298478006789</c:v>
                </c:pt>
                <c:pt idx="132">
                  <c:v>3695.9084011340128</c:v>
                </c:pt>
                <c:pt idx="133">
                  <c:v>3747.6747171340126</c:v>
                </c:pt>
                <c:pt idx="134">
                  <c:v>3799.8287958006795</c:v>
                </c:pt>
                <c:pt idx="135">
                  <c:v>3852.3706371340122</c:v>
                </c:pt>
                <c:pt idx="136">
                  <c:v>3905.3002411340126</c:v>
                </c:pt>
                <c:pt idx="137">
                  <c:v>3958.6176078006793</c:v>
                </c:pt>
                <c:pt idx="138">
                  <c:v>4012.3227371340126</c:v>
                </c:pt>
                <c:pt idx="139">
                  <c:v>4066.4156291340128</c:v>
                </c:pt>
                <c:pt idx="140">
                  <c:v>4120.8962838006792</c:v>
                </c:pt>
                <c:pt idx="141">
                  <c:v>4175.7647011340123</c:v>
                </c:pt>
                <c:pt idx="142">
                  <c:v>4231.0208811340126</c:v>
                </c:pt>
                <c:pt idx="143">
                  <c:v>4286.6648238006792</c:v>
                </c:pt>
                <c:pt idx="144">
                  <c:v>4342.696529134013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27B-9EA9-38570E793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440655"/>
        <c:axId val="1953443151"/>
      </c:lineChart>
      <c:catAx>
        <c:axId val="195344065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3443151"/>
        <c:crosses val="autoZero"/>
        <c:auto val="1"/>
        <c:lblAlgn val="ctr"/>
        <c:lblOffset val="100"/>
        <c:noMultiLvlLbl val="0"/>
      </c:catAx>
      <c:valAx>
        <c:axId val="19534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344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172640</xdr:colOff>
      <xdr:row>18</xdr:row>
      <xdr:rowOff>136922</xdr:rowOff>
    </xdr:from>
    <xdr:to>
      <xdr:col>12</xdr:col>
      <xdr:colOff>220265</xdr:colOff>
      <xdr:row>29</xdr:row>
      <xdr:rowOff>88106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12</xdr:col>
      <xdr:colOff>390525</xdr:colOff>
      <xdr:row>44</xdr:row>
      <xdr:rowOff>5953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E940F4-FEC5-4F61-8123-BDFEBB831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172640</xdr:colOff>
      <xdr:row>18</xdr:row>
      <xdr:rowOff>136922</xdr:rowOff>
    </xdr:from>
    <xdr:to>
      <xdr:col>12</xdr:col>
      <xdr:colOff>220265</xdr:colOff>
      <xdr:row>29</xdr:row>
      <xdr:rowOff>88106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6BC3-1448-4B64-A143-84817212BCBC}">
  <sheetPr codeName="Hoja4"/>
  <dimension ref="B2:K17"/>
  <sheetViews>
    <sheetView zoomScale="160" zoomScaleNormal="160" workbookViewId="0">
      <selection activeCell="M4" sqref="M4"/>
    </sheetView>
  </sheetViews>
  <sheetFormatPr baseColWidth="10" defaultRowHeight="15" x14ac:dyDescent="0.25"/>
  <cols>
    <col min="4" max="4" width="5.42578125" customWidth="1"/>
    <col min="6" max="6" width="12" bestFit="1" customWidth="1"/>
    <col min="7" max="7" width="5.85546875" customWidth="1"/>
  </cols>
  <sheetData>
    <row r="2" spans="2:11" x14ac:dyDescent="0.25">
      <c r="B2" t="s">
        <v>0</v>
      </c>
      <c r="C2">
        <v>1</v>
      </c>
    </row>
    <row r="3" spans="2:11" x14ac:dyDescent="0.25">
      <c r="B3" t="s">
        <v>1</v>
      </c>
      <c r="C3">
        <v>1</v>
      </c>
    </row>
    <row r="4" spans="2:11" x14ac:dyDescent="0.25">
      <c r="B4" t="s">
        <v>2</v>
      </c>
      <c r="C4" s="1">
        <f>24337.5/30*0.068</f>
        <v>55.165000000000006</v>
      </c>
    </row>
    <row r="5" spans="2:11" x14ac:dyDescent="0.25">
      <c r="B5" t="s">
        <v>2</v>
      </c>
      <c r="C5" s="1">
        <f>24337.5/30*0.0416667</f>
        <v>33.802110374999998</v>
      </c>
    </row>
    <row r="6" spans="2:11" x14ac:dyDescent="0.25">
      <c r="B6" t="s">
        <v>18</v>
      </c>
      <c r="C6" s="1">
        <v>5888415</v>
      </c>
    </row>
    <row r="7" spans="2:11" x14ac:dyDescent="0.25">
      <c r="C7" s="1"/>
    </row>
    <row r="8" spans="2:11" x14ac:dyDescent="0.25">
      <c r="C8" s="1"/>
    </row>
    <row r="9" spans="2:11" x14ac:dyDescent="0.25">
      <c r="B9" s="3" t="s">
        <v>15</v>
      </c>
      <c r="C9" s="1"/>
      <c r="E9" s="3" t="s">
        <v>16</v>
      </c>
      <c r="H9" s="3" t="s">
        <v>17</v>
      </c>
    </row>
    <row r="10" spans="2:11" x14ac:dyDescent="0.25">
      <c r="B10" t="s">
        <v>3</v>
      </c>
      <c r="C10">
        <v>112.5</v>
      </c>
      <c r="E10" t="s">
        <v>10</v>
      </c>
      <c r="F10">
        <f>C5/C10</f>
        <v>0.30046320333333332</v>
      </c>
      <c r="H10" t="s">
        <v>10</v>
      </c>
      <c r="I10" s="4">
        <f>(318000+0.05*C6)/(6.5*12)</f>
        <v>7851.5480769230771</v>
      </c>
      <c r="K10" s="2"/>
    </row>
    <row r="11" spans="2:11" x14ac:dyDescent="0.25">
      <c r="B11" t="s">
        <v>5</v>
      </c>
      <c r="C11" s="1">
        <f>C4/C10</f>
        <v>0.4903555555555556</v>
      </c>
      <c r="E11" t="s">
        <v>14</v>
      </c>
      <c r="F11">
        <v>110</v>
      </c>
    </row>
    <row r="12" spans="2:11" x14ac:dyDescent="0.25">
      <c r="E12" t="s">
        <v>11</v>
      </c>
      <c r="F12">
        <f>3/24*(EXP(15000/383-15000/(F11+273))-1)</f>
        <v>0</v>
      </c>
    </row>
    <row r="13" spans="2:11" x14ac:dyDescent="0.25">
      <c r="B13" t="s">
        <v>6</v>
      </c>
      <c r="C13" s="1">
        <f>10.514*C10^0.7486</f>
        <v>360.7951999241389</v>
      </c>
    </row>
    <row r="14" spans="2:11" x14ac:dyDescent="0.25">
      <c r="B14" t="s">
        <v>4</v>
      </c>
      <c r="C14" s="1">
        <f>-0.0103*C10^2 + 13.892*C10+106.62</f>
        <v>1539.1106249999998</v>
      </c>
      <c r="E14" t="s">
        <v>13</v>
      </c>
      <c r="F14">
        <f>0.0137%*(1+F12)</f>
        <v>1.37E-4</v>
      </c>
    </row>
    <row r="15" spans="2:11" x14ac:dyDescent="0.25">
      <c r="B15" t="s">
        <v>7</v>
      </c>
      <c r="C15">
        <f>C14*C11^2</f>
        <v>370.07695018315189</v>
      </c>
      <c r="E15" t="s">
        <v>12</v>
      </c>
      <c r="F15" s="4">
        <f>C6*F14*30</f>
        <v>24201.38565</v>
      </c>
    </row>
    <row r="16" spans="2:11" x14ac:dyDescent="0.25">
      <c r="B16" t="s">
        <v>8</v>
      </c>
      <c r="C16" s="1">
        <f>C15+C13</f>
        <v>730.87215010729074</v>
      </c>
    </row>
    <row r="17" spans="2:3" x14ac:dyDescent="0.25">
      <c r="B17" t="s">
        <v>9</v>
      </c>
      <c r="C17" s="4">
        <f>C16/1000*524.47*30*24</f>
        <v>275990.771928075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K169"/>
  <sheetViews>
    <sheetView tabSelected="1" zoomScaleNormal="100" workbookViewId="0">
      <selection activeCell="O28" sqref="O28"/>
    </sheetView>
  </sheetViews>
  <sheetFormatPr baseColWidth="10" defaultRowHeight="15" x14ac:dyDescent="0.25"/>
  <cols>
    <col min="4" max="4" width="10.42578125" customWidth="1"/>
    <col min="6" max="6" width="12" bestFit="1" customWidth="1"/>
    <col min="7" max="7" width="5.85546875" customWidth="1"/>
  </cols>
  <sheetData>
    <row r="2" spans="2:11" x14ac:dyDescent="0.25">
      <c r="B2" t="s">
        <v>0</v>
      </c>
      <c r="C2">
        <v>1</v>
      </c>
    </row>
    <row r="3" spans="2:11" x14ac:dyDescent="0.25">
      <c r="B3" t="s">
        <v>1</v>
      </c>
      <c r="C3">
        <v>1</v>
      </c>
    </row>
    <row r="4" spans="2:11" x14ac:dyDescent="0.25">
      <c r="B4" t="s">
        <v>2</v>
      </c>
      <c r="C4" s="1">
        <v>10</v>
      </c>
    </row>
    <row r="5" spans="2:11" x14ac:dyDescent="0.25">
      <c r="B5" t="s">
        <v>21</v>
      </c>
      <c r="C5" s="1">
        <f>24337.5/30*0.0416667</f>
        <v>33.802110374999998</v>
      </c>
    </row>
    <row r="6" spans="2:11" x14ac:dyDescent="0.25">
      <c r="B6" t="s">
        <v>18</v>
      </c>
      <c r="C6" s="1">
        <v>5888415</v>
      </c>
    </row>
    <row r="7" spans="2:11" x14ac:dyDescent="0.25">
      <c r="C7" s="1"/>
    </row>
    <row r="8" spans="2:11" x14ac:dyDescent="0.25">
      <c r="C8" s="1"/>
    </row>
    <row r="9" spans="2:11" x14ac:dyDescent="0.25">
      <c r="B9" s="3" t="s">
        <v>15</v>
      </c>
      <c r="C9" s="1"/>
      <c r="E9" s="3" t="s">
        <v>16</v>
      </c>
      <c r="H9" s="3" t="s">
        <v>17</v>
      </c>
    </row>
    <row r="10" spans="2:11" x14ac:dyDescent="0.25">
      <c r="B10" s="5" t="s">
        <v>3</v>
      </c>
      <c r="C10" s="5">
        <v>112.5</v>
      </c>
      <c r="E10" t="s">
        <v>10</v>
      </c>
      <c r="F10">
        <f>C5/C10</f>
        <v>0.30046320333333332</v>
      </c>
      <c r="H10" t="s">
        <v>10</v>
      </c>
      <c r="I10" s="4">
        <f>(318000+0.05*C6)/(6.5*12)</f>
        <v>7851.5480769230771</v>
      </c>
      <c r="K10" s="2"/>
    </row>
    <row r="11" spans="2:11" x14ac:dyDescent="0.25">
      <c r="B11" t="s">
        <v>5</v>
      </c>
      <c r="C11" s="1">
        <f>C4/C10</f>
        <v>8.8888888888888892E-2</v>
      </c>
      <c r="E11" t="s">
        <v>14</v>
      </c>
      <c r="F11">
        <v>110</v>
      </c>
    </row>
    <row r="12" spans="2:11" x14ac:dyDescent="0.25">
      <c r="E12" t="s">
        <v>11</v>
      </c>
      <c r="F12">
        <f>3/24*(EXP(15000/383-15000/(F11+273))-1)</f>
        <v>0</v>
      </c>
    </row>
    <row r="13" spans="2:11" x14ac:dyDescent="0.25">
      <c r="B13" t="s">
        <v>6</v>
      </c>
      <c r="C13" s="1">
        <f>10.514*C10^0.7486</f>
        <v>360.7951999241389</v>
      </c>
    </row>
    <row r="14" spans="2:11" x14ac:dyDescent="0.25">
      <c r="B14" t="s">
        <v>4</v>
      </c>
      <c r="C14" s="1">
        <f>-0.0103*C10^2 + 13.892*C10+106.62</f>
        <v>1539.1106249999998</v>
      </c>
      <c r="E14" t="s">
        <v>13</v>
      </c>
      <c r="F14">
        <f>0.0137%*(1+F12)</f>
        <v>1.37E-4</v>
      </c>
    </row>
    <row r="15" spans="2:11" x14ac:dyDescent="0.25">
      <c r="B15" t="s">
        <v>7</v>
      </c>
      <c r="C15">
        <f>C14*C11^2</f>
        <v>12.160874074074073</v>
      </c>
      <c r="E15" t="s">
        <v>12</v>
      </c>
      <c r="F15" s="4">
        <f>C6*F14*30</f>
        <v>24201.38565</v>
      </c>
    </row>
    <row r="16" spans="2:11" x14ac:dyDescent="0.25">
      <c r="B16" t="s">
        <v>8</v>
      </c>
      <c r="C16" s="1">
        <f>C15+C13</f>
        <v>372.95607399821296</v>
      </c>
    </row>
    <row r="17" spans="2:6" x14ac:dyDescent="0.25">
      <c r="B17" t="s">
        <v>9</v>
      </c>
      <c r="C17" s="4">
        <f>C16/1000*524.47*30*24</f>
        <v>140835.07593348681</v>
      </c>
    </row>
    <row r="19" spans="2:6" x14ac:dyDescent="0.25">
      <c r="B19" t="s">
        <v>19</v>
      </c>
      <c r="C19" t="s">
        <v>20</v>
      </c>
      <c r="D19" t="s">
        <v>22</v>
      </c>
      <c r="E19" t="s">
        <v>23</v>
      </c>
      <c r="F19" t="s">
        <v>24</v>
      </c>
    </row>
    <row r="20" spans="2:6" x14ac:dyDescent="0.25">
      <c r="B20">
        <v>150</v>
      </c>
      <c r="C20" s="6">
        <f>$C$4/B20</f>
        <v>6.6666666666666666E-2</v>
      </c>
      <c r="D20" s="1">
        <f>10.514*B20^0.7486</f>
        <v>447.49675377642887</v>
      </c>
      <c r="E20" s="2">
        <f>(-0.0103*B20^2 + 13.892*B20+106.62)*C20^2</f>
        <v>8.7051999999999978</v>
      </c>
      <c r="F20" s="2">
        <f>SUM(D20:E20)</f>
        <v>456.20195377642887</v>
      </c>
    </row>
    <row r="21" spans="2:6" x14ac:dyDescent="0.25">
      <c r="B21">
        <f>+B20-1</f>
        <v>149</v>
      </c>
      <c r="C21" s="6">
        <f t="shared" ref="C21:C84" si="0">$C$4/B21</f>
        <v>6.7114093959731544E-2</v>
      </c>
      <c r="D21" s="1">
        <f t="shared" ref="D21:D84" si="1">10.514*B21^0.7486</f>
        <v>445.26156990845902</v>
      </c>
      <c r="E21" s="2">
        <f t="shared" ref="E21:E84" si="2">(-0.0103*B21^2 + 13.892*B21+106.62)*C21^2</f>
        <v>8.77373857033467</v>
      </c>
      <c r="F21" s="2">
        <f t="shared" ref="F21:F84" si="3">SUM(D21:E21)</f>
        <v>454.0353084787937</v>
      </c>
    </row>
    <row r="22" spans="2:6" x14ac:dyDescent="0.25">
      <c r="B22">
        <f t="shared" ref="B22:B85" si="4">+B21-1</f>
        <v>148</v>
      </c>
      <c r="C22" s="6">
        <f t="shared" si="0"/>
        <v>6.7567567567567571E-2</v>
      </c>
      <c r="D22" s="1">
        <f t="shared" si="1"/>
        <v>443.0226115149747</v>
      </c>
      <c r="E22" s="2">
        <f t="shared" si="2"/>
        <v>8.8432468955441941</v>
      </c>
      <c r="F22" s="2">
        <f t="shared" si="3"/>
        <v>451.86585841051891</v>
      </c>
    </row>
    <row r="23" spans="2:6" x14ac:dyDescent="0.25">
      <c r="B23">
        <f t="shared" si="4"/>
        <v>147</v>
      </c>
      <c r="C23" s="6">
        <f t="shared" si="0"/>
        <v>6.8027210884353748E-2</v>
      </c>
      <c r="D23" s="1">
        <f t="shared" si="1"/>
        <v>440.77984665322566</v>
      </c>
      <c r="E23" s="2">
        <f t="shared" si="2"/>
        <v>8.9137456615299211</v>
      </c>
      <c r="F23" s="2">
        <f t="shared" si="3"/>
        <v>449.69359231475556</v>
      </c>
    </row>
    <row r="24" spans="2:6" x14ac:dyDescent="0.25">
      <c r="B24">
        <f t="shared" si="4"/>
        <v>146</v>
      </c>
      <c r="C24" s="6">
        <f t="shared" si="0"/>
        <v>6.8493150684931503E-2</v>
      </c>
      <c r="D24" s="1">
        <f t="shared" si="1"/>
        <v>438.53324289080899</v>
      </c>
      <c r="E24" s="2">
        <f t="shared" si="2"/>
        <v>8.9852561456183135</v>
      </c>
      <c r="F24" s="2">
        <f t="shared" si="3"/>
        <v>447.51849903642733</v>
      </c>
    </row>
    <row r="25" spans="2:6" x14ac:dyDescent="0.25">
      <c r="B25">
        <f t="shared" si="4"/>
        <v>145</v>
      </c>
      <c r="C25" s="6">
        <f t="shared" si="0"/>
        <v>6.8965517241379309E-2</v>
      </c>
      <c r="D25" s="1">
        <f t="shared" si="1"/>
        <v>436.28276729475351</v>
      </c>
      <c r="E25" s="2">
        <f t="shared" si="2"/>
        <v>9.0578002378121258</v>
      </c>
      <c r="F25" s="2">
        <f t="shared" si="3"/>
        <v>445.34056753256561</v>
      </c>
    </row>
    <row r="26" spans="2:6" x14ac:dyDescent="0.25">
      <c r="B26">
        <f t="shared" si="4"/>
        <v>144</v>
      </c>
      <c r="C26" s="6">
        <f t="shared" si="0"/>
        <v>6.9444444444444448E-2</v>
      </c>
      <c r="D26" s="1">
        <f t="shared" si="1"/>
        <v>434.02838642028718</v>
      </c>
      <c r="E26" s="2">
        <f t="shared" si="2"/>
        <v>9.131400462962965</v>
      </c>
      <c r="F26" s="2">
        <f t="shared" si="3"/>
        <v>443.15978688325015</v>
      </c>
    </row>
    <row r="27" spans="2:6" x14ac:dyDescent="0.25">
      <c r="B27">
        <f t="shared" si="4"/>
        <v>143</v>
      </c>
      <c r="C27" s="6">
        <f t="shared" si="0"/>
        <v>6.9930069930069935E-2</v>
      </c>
      <c r="D27" s="1">
        <f t="shared" si="1"/>
        <v>431.77006629926814</v>
      </c>
      <c r="E27" s="2">
        <f t="shared" si="2"/>
        <v>9.206080003912172</v>
      </c>
      <c r="F27" s="2">
        <f t="shared" si="3"/>
        <v>440.97614630318031</v>
      </c>
    </row>
    <row r="28" spans="2:6" x14ac:dyDescent="0.25">
      <c r="B28">
        <f t="shared" si="4"/>
        <v>142</v>
      </c>
      <c r="C28" s="6">
        <f t="shared" si="0"/>
        <v>7.0422535211267609E-2</v>
      </c>
      <c r="D28" s="1">
        <f t="shared" si="1"/>
        <v>429.50777242827684</v>
      </c>
      <c r="E28" s="2">
        <f t="shared" si="2"/>
        <v>9.2818627256496722</v>
      </c>
      <c r="F28" s="2">
        <f t="shared" si="3"/>
        <v>438.7896351539265</v>
      </c>
    </row>
    <row r="29" spans="2:6" x14ac:dyDescent="0.25">
      <c r="B29">
        <f t="shared" si="4"/>
        <v>141</v>
      </c>
      <c r="C29" s="6">
        <f t="shared" si="0"/>
        <v>7.0921985815602842E-2</v>
      </c>
      <c r="D29" s="1">
        <f t="shared" si="1"/>
        <v>427.24146975634574</v>
      </c>
      <c r="E29" s="2">
        <f t="shared" si="2"/>
        <v>9.3587732005432329</v>
      </c>
      <c r="F29" s="2">
        <f t="shared" si="3"/>
        <v>436.60024295688896</v>
      </c>
    </row>
    <row r="30" spans="2:6" x14ac:dyDescent="0.25">
      <c r="B30">
        <f t="shared" si="4"/>
        <v>140</v>
      </c>
      <c r="C30" s="6">
        <f t="shared" si="0"/>
        <v>7.1428571428571425E-2</v>
      </c>
      <c r="D30" s="1">
        <f t="shared" si="1"/>
        <v>424.97112267232319</v>
      </c>
      <c r="E30" s="2">
        <f t="shared" si="2"/>
        <v>9.4368367346938768</v>
      </c>
      <c r="F30" s="2">
        <f t="shared" si="3"/>
        <v>434.40795940701707</v>
      </c>
    </row>
    <row r="31" spans="2:6" x14ac:dyDescent="0.25">
      <c r="B31">
        <f t="shared" si="4"/>
        <v>139</v>
      </c>
      <c r="C31" s="6">
        <f t="shared" si="0"/>
        <v>7.1942446043165464E-2</v>
      </c>
      <c r="D31" s="1">
        <f t="shared" si="1"/>
        <v>422.69669499185142</v>
      </c>
      <c r="E31" s="2">
        <f t="shared" si="2"/>
        <v>9.5160793954764227</v>
      </c>
      <c r="F31" s="2">
        <f t="shared" si="3"/>
        <v>432.21277438732784</v>
      </c>
    </row>
    <row r="32" spans="2:6" x14ac:dyDescent="0.25">
      <c r="B32">
        <f t="shared" si="4"/>
        <v>138</v>
      </c>
      <c r="C32" s="6">
        <f t="shared" si="0"/>
        <v>7.2463768115942032E-2</v>
      </c>
      <c r="D32" s="1">
        <f t="shared" si="1"/>
        <v>420.41814994394457</v>
      </c>
      <c r="E32" s="2">
        <f t="shared" si="2"/>
        <v>9.596528040327664</v>
      </c>
      <c r="F32" s="2">
        <f t="shared" si="3"/>
        <v>430.01467798427223</v>
      </c>
    </row>
    <row r="33" spans="2:6" x14ac:dyDescent="0.25">
      <c r="B33">
        <f t="shared" si="4"/>
        <v>137</v>
      </c>
      <c r="C33" s="6">
        <f t="shared" si="0"/>
        <v>7.2992700729927001E-2</v>
      </c>
      <c r="D33" s="1">
        <f t="shared" si="1"/>
        <v>418.13545015715511</v>
      </c>
      <c r="E33" s="2">
        <f t="shared" si="2"/>
        <v>9.678210346848525</v>
      </c>
      <c r="F33" s="2">
        <f t="shared" si="3"/>
        <v>427.81366050400362</v>
      </c>
    </row>
    <row r="34" spans="2:6" x14ac:dyDescent="0.25">
      <c r="B34">
        <f t="shared" si="4"/>
        <v>136</v>
      </c>
      <c r="C34" s="6">
        <f t="shared" si="0"/>
        <v>7.3529411764705885E-2</v>
      </c>
      <c r="D34" s="1">
        <f t="shared" si="1"/>
        <v>415.84855764531022</v>
      </c>
      <c r="E34" s="2">
        <f t="shared" si="2"/>
        <v>9.7611548442906564</v>
      </c>
      <c r="F34" s="2">
        <f t="shared" si="3"/>
        <v>425.60971248960089</v>
      </c>
    </row>
    <row r="35" spans="2:6" x14ac:dyDescent="0.25">
      <c r="B35">
        <f t="shared" si="4"/>
        <v>135</v>
      </c>
      <c r="C35" s="6">
        <f t="shared" si="0"/>
        <v>7.407407407407407E-2</v>
      </c>
      <c r="D35" s="1">
        <f t="shared" si="1"/>
        <v>413.55743379279983</v>
      </c>
      <c r="E35" s="2">
        <f t="shared" si="2"/>
        <v>9.8453909465020555</v>
      </c>
      <c r="F35" s="2">
        <f t="shared" si="3"/>
        <v>423.40282473930188</v>
      </c>
    </row>
    <row r="36" spans="2:6" x14ac:dyDescent="0.25">
      <c r="B36">
        <f t="shared" si="4"/>
        <v>134</v>
      </c>
      <c r="C36" s="6">
        <f t="shared" si="0"/>
        <v>7.4626865671641784E-2</v>
      </c>
      <c r="D36" s="1">
        <f t="shared" si="1"/>
        <v>411.26203933940337</v>
      </c>
      <c r="E36" s="2">
        <f t="shared" si="2"/>
        <v>9.9309489864112255</v>
      </c>
      <c r="F36" s="2">
        <f t="shared" si="3"/>
        <v>421.19298832581461</v>
      </c>
    </row>
    <row r="37" spans="2:6" x14ac:dyDescent="0.25">
      <c r="B37">
        <f t="shared" si="4"/>
        <v>133</v>
      </c>
      <c r="C37" s="6">
        <f t="shared" si="0"/>
        <v>7.5187969924812026E-2</v>
      </c>
      <c r="D37" s="1">
        <f t="shared" si="1"/>
        <v>408.96233436463393</v>
      </c>
      <c r="E37" s="2">
        <f t="shared" si="2"/>
        <v>10.017860252134094</v>
      </c>
      <c r="F37" s="2">
        <f t="shared" si="3"/>
        <v>418.98019461676802</v>
      </c>
    </row>
    <row r="38" spans="2:6" x14ac:dyDescent="0.25">
      <c r="B38">
        <f t="shared" si="4"/>
        <v>132</v>
      </c>
      <c r="C38" s="6">
        <f t="shared" si="0"/>
        <v>7.575757575757576E-2</v>
      </c>
      <c r="D38" s="1">
        <f t="shared" si="1"/>
        <v>406.65827827157892</v>
      </c>
      <c r="E38" s="2">
        <f t="shared" si="2"/>
        <v>10.106157024793388</v>
      </c>
      <c r="F38" s="2">
        <f t="shared" si="3"/>
        <v>416.76443529637231</v>
      </c>
    </row>
    <row r="39" spans="2:6" x14ac:dyDescent="0.25">
      <c r="B39">
        <f t="shared" si="4"/>
        <v>131</v>
      </c>
      <c r="C39" s="6">
        <f t="shared" si="0"/>
        <v>7.6335877862595422E-2</v>
      </c>
      <c r="D39" s="1">
        <f t="shared" si="1"/>
        <v>404.34982977022526</v>
      </c>
      <c r="E39" s="2">
        <f t="shared" si="2"/>
        <v>10.195872618145795</v>
      </c>
      <c r="F39" s="2">
        <f t="shared" si="3"/>
        <v>414.54570238837107</v>
      </c>
    </row>
    <row r="40" spans="2:6" x14ac:dyDescent="0.25">
      <c r="B40">
        <f t="shared" si="4"/>
        <v>130</v>
      </c>
      <c r="C40" s="7">
        <f t="shared" si="0"/>
        <v>7.6923076923076927E-2</v>
      </c>
      <c r="D40" s="8">
        <f t="shared" si="1"/>
        <v>402.03694686023715</v>
      </c>
      <c r="E40" s="2">
        <f t="shared" si="2"/>
        <v>10.287041420118346</v>
      </c>
      <c r="F40" s="9">
        <f t="shared" si="3"/>
        <v>412.32398828035548</v>
      </c>
    </row>
    <row r="41" spans="2:6" x14ac:dyDescent="0.25">
      <c r="B41">
        <f t="shared" si="4"/>
        <v>129</v>
      </c>
      <c r="C41" s="6">
        <f t="shared" si="0"/>
        <v>7.7519379844961239E-2</v>
      </c>
      <c r="D41" s="1">
        <f t="shared" si="1"/>
        <v>399.71958681317324</v>
      </c>
      <c r="E41" s="2">
        <f t="shared" si="2"/>
        <v>10.379698936361997</v>
      </c>
      <c r="F41" s="2">
        <f t="shared" si="3"/>
        <v>410.09928574953523</v>
      </c>
    </row>
    <row r="42" spans="2:6" x14ac:dyDescent="0.25">
      <c r="B42">
        <f t="shared" si="4"/>
        <v>128</v>
      </c>
      <c r="C42" s="6">
        <f t="shared" si="0"/>
        <v>7.8125E-2</v>
      </c>
      <c r="D42" s="1">
        <f t="shared" si="1"/>
        <v>397.39770615411692</v>
      </c>
      <c r="E42" s="2">
        <f t="shared" si="2"/>
        <v>10.473881835937499</v>
      </c>
      <c r="F42" s="2">
        <f t="shared" si="3"/>
        <v>407.87158799005442</v>
      </c>
    </row>
    <row r="43" spans="2:6" x14ac:dyDescent="0.25">
      <c r="B43">
        <f t="shared" si="4"/>
        <v>127</v>
      </c>
      <c r="C43" s="6">
        <f t="shared" si="0"/>
        <v>7.874015748031496E-2</v>
      </c>
      <c r="D43" s="1">
        <f t="shared" si="1"/>
        <v>395.0712606426946</v>
      </c>
      <c r="E43" s="2">
        <f t="shared" si="2"/>
        <v>10.569627999255998</v>
      </c>
      <c r="F43" s="2">
        <f t="shared" si="3"/>
        <v>405.6408886419506</v>
      </c>
    </row>
    <row r="44" spans="2:6" x14ac:dyDescent="0.25">
      <c r="B44">
        <f t="shared" si="4"/>
        <v>126</v>
      </c>
      <c r="C44" s="6">
        <f t="shared" si="0"/>
        <v>7.9365079365079361E-2</v>
      </c>
      <c r="D44" s="1">
        <f t="shared" si="1"/>
        <v>392.74020525345878</v>
      </c>
      <c r="E44" s="2">
        <f t="shared" si="2"/>
        <v>10.666976568405138</v>
      </c>
      <c r="F44" s="2">
        <f t="shared" si="3"/>
        <v>403.4071818218639</v>
      </c>
    </row>
    <row r="45" spans="2:6" x14ac:dyDescent="0.25">
      <c r="B45">
        <f t="shared" si="4"/>
        <v>125</v>
      </c>
      <c r="C45" s="6">
        <f t="shared" si="0"/>
        <v>0.08</v>
      </c>
      <c r="D45" s="1">
        <f t="shared" si="1"/>
        <v>390.40449415560903</v>
      </c>
      <c r="E45" s="2">
        <f t="shared" si="2"/>
        <v>10.765967999999999</v>
      </c>
      <c r="F45" s="2">
        <f t="shared" si="3"/>
        <v>401.17046215560902</v>
      </c>
    </row>
    <row r="46" spans="2:6" x14ac:dyDescent="0.25">
      <c r="B46">
        <f t="shared" si="4"/>
        <v>124</v>
      </c>
      <c r="C46" s="6">
        <f t="shared" si="0"/>
        <v>8.0645161290322578E-2</v>
      </c>
      <c r="D46" s="1">
        <f t="shared" si="1"/>
        <v>388.06408069202087</v>
      </c>
      <c r="E46" s="2">
        <f t="shared" si="2"/>
        <v>10.866644120707596</v>
      </c>
      <c r="F46" s="2">
        <f t="shared" si="3"/>
        <v>398.93072481272844</v>
      </c>
    </row>
    <row r="47" spans="2:6" x14ac:dyDescent="0.25">
      <c r="B47">
        <f t="shared" si="4"/>
        <v>123</v>
      </c>
      <c r="C47" s="6">
        <f t="shared" si="0"/>
        <v>8.1300813008130079E-2</v>
      </c>
      <c r="D47" s="1">
        <f t="shared" si="1"/>
        <v>385.71891735755673</v>
      </c>
      <c r="E47" s="2">
        <f t="shared" si="2"/>
        <v>10.969048185603805</v>
      </c>
      <c r="F47" s="2">
        <f t="shared" si="3"/>
        <v>396.68796554316054</v>
      </c>
    </row>
    <row r="48" spans="2:6" x14ac:dyDescent="0.25">
      <c r="B48">
        <f t="shared" si="4"/>
        <v>122</v>
      </c>
      <c r="C48" s="6">
        <f t="shared" si="0"/>
        <v>8.1967213114754092E-2</v>
      </c>
      <c r="D48" s="1">
        <f t="shared" si="1"/>
        <v>383.3689557766254</v>
      </c>
      <c r="E48" s="2">
        <f t="shared" si="2"/>
        <v>11.073224939532381</v>
      </c>
      <c r="F48" s="2">
        <f t="shared" si="3"/>
        <v>394.44218071615779</v>
      </c>
    </row>
    <row r="49" spans="2:6" x14ac:dyDescent="0.25">
      <c r="B49">
        <f t="shared" si="4"/>
        <v>121</v>
      </c>
      <c r="C49" s="6">
        <f t="shared" si="0"/>
        <v>8.2644628099173556E-2</v>
      </c>
      <c r="D49" s="1">
        <f t="shared" si="1"/>
        <v>381.01414667995863</v>
      </c>
      <c r="E49" s="2">
        <f t="shared" si="2"/>
        <v>11.179220681647429</v>
      </c>
      <c r="F49" s="2">
        <f t="shared" si="3"/>
        <v>392.19336736160608</v>
      </c>
    </row>
    <row r="50" spans="2:6" x14ac:dyDescent="0.25">
      <c r="B50">
        <f t="shared" si="4"/>
        <v>120</v>
      </c>
      <c r="C50" s="6">
        <f t="shared" si="0"/>
        <v>8.3333333333333329E-2</v>
      </c>
      <c r="D50" s="1">
        <f t="shared" si="1"/>
        <v>378.65443988057075</v>
      </c>
      <c r="E50" s="2">
        <f t="shared" si="2"/>
        <v>11.287083333333333</v>
      </c>
      <c r="F50" s="2">
        <f t="shared" si="3"/>
        <v>389.94152321390408</v>
      </c>
    </row>
    <row r="51" spans="2:6" x14ac:dyDescent="0.25">
      <c r="B51">
        <f t="shared" si="4"/>
        <v>119</v>
      </c>
      <c r="C51" s="6">
        <f t="shared" si="0"/>
        <v>8.4033613445378158E-2</v>
      </c>
      <c r="D51" s="1">
        <f t="shared" si="1"/>
        <v>376.28978424886759</v>
      </c>
      <c r="E51" s="2">
        <f t="shared" si="2"/>
        <v>11.396862509709766</v>
      </c>
      <c r="F51" s="2">
        <f t="shared" si="3"/>
        <v>387.68664675857735</v>
      </c>
    </row>
    <row r="52" spans="2:6" x14ac:dyDescent="0.25">
      <c r="B52">
        <f t="shared" si="4"/>
        <v>118</v>
      </c>
      <c r="C52" s="6">
        <f t="shared" si="0"/>
        <v>8.4745762711864403E-2</v>
      </c>
      <c r="D52" s="1">
        <f t="shared" si="1"/>
        <v>373.92012768686112</v>
      </c>
      <c r="E52" s="2">
        <f t="shared" si="2"/>
        <v>11.50860959494398</v>
      </c>
      <c r="F52" s="2">
        <f t="shared" si="3"/>
        <v>385.42873728180513</v>
      </c>
    </row>
    <row r="53" spans="2:6" x14ac:dyDescent="0.25">
      <c r="B53">
        <f t="shared" si="4"/>
        <v>117</v>
      </c>
      <c r="C53" s="6">
        <f t="shared" si="0"/>
        <v>8.5470085470085472E-2</v>
      </c>
      <c r="D53" s="1">
        <f t="shared" si="1"/>
        <v>371.54541710145844</v>
      </c>
      <c r="E53" s="2">
        <f t="shared" si="2"/>
        <v>11.622377821608593</v>
      </c>
      <c r="F53" s="2">
        <f t="shared" si="3"/>
        <v>383.16779492306705</v>
      </c>
    </row>
    <row r="54" spans="2:6" x14ac:dyDescent="0.25">
      <c r="B54">
        <f t="shared" si="4"/>
        <v>116</v>
      </c>
      <c r="C54" s="6">
        <f t="shared" si="0"/>
        <v>8.6206896551724144E-2</v>
      </c>
      <c r="D54" s="1">
        <f t="shared" si="1"/>
        <v>369.16559837677642</v>
      </c>
      <c r="E54" s="2">
        <f t="shared" si="2"/>
        <v>11.738222354340072</v>
      </c>
      <c r="F54" s="2">
        <f t="shared" si="3"/>
        <v>380.90382073111647</v>
      </c>
    </row>
    <row r="55" spans="2:6" x14ac:dyDescent="0.25">
      <c r="B55">
        <f t="shared" si="4"/>
        <v>115</v>
      </c>
      <c r="C55" s="6">
        <f t="shared" si="0"/>
        <v>8.6956521739130432E-2</v>
      </c>
      <c r="D55" s="1">
        <f t="shared" si="1"/>
        <v>366.78061634544093</v>
      </c>
      <c r="E55" s="2">
        <f t="shared" si="2"/>
        <v>11.856200378071833</v>
      </c>
      <c r="F55" s="2">
        <f t="shared" si="3"/>
        <v>378.63681672351277</v>
      </c>
    </row>
    <row r="56" spans="2:6" x14ac:dyDescent="0.25">
      <c r="B56">
        <f t="shared" si="4"/>
        <v>114</v>
      </c>
      <c r="C56" s="6">
        <f t="shared" si="0"/>
        <v>8.771929824561403E-2</v>
      </c>
      <c r="D56" s="1">
        <f t="shared" si="1"/>
        <v>364.39041475882431</v>
      </c>
      <c r="E56" s="2">
        <f t="shared" si="2"/>
        <v>11.976371191135733</v>
      </c>
      <c r="F56" s="2">
        <f t="shared" si="3"/>
        <v>376.36678594996005</v>
      </c>
    </row>
    <row r="57" spans="2:6" x14ac:dyDescent="0.25">
      <c r="B57">
        <f t="shared" si="4"/>
        <v>113</v>
      </c>
      <c r="C57" s="6">
        <f t="shared" si="0"/>
        <v>8.8495575221238937E-2</v>
      </c>
      <c r="D57" s="1">
        <f t="shared" si="1"/>
        <v>361.99493625617151</v>
      </c>
      <c r="E57" s="2">
        <f t="shared" si="2"/>
        <v>12.098796303547656</v>
      </c>
      <c r="F57" s="2">
        <f t="shared" si="3"/>
        <v>374.09373255971917</v>
      </c>
    </row>
    <row r="58" spans="2:6" x14ac:dyDescent="0.25">
      <c r="B58">
        <f t="shared" si="4"/>
        <v>112</v>
      </c>
      <c r="C58" s="6">
        <f t="shared" si="0"/>
        <v>8.9285714285714288E-2</v>
      </c>
      <c r="D58" s="1">
        <f t="shared" si="1"/>
        <v>359.59412233256279</v>
      </c>
      <c r="E58" s="2">
        <f t="shared" si="2"/>
        <v>12.223539540816326</v>
      </c>
      <c r="F58" s="2">
        <f t="shared" si="3"/>
        <v>371.81766187337911</v>
      </c>
    </row>
    <row r="59" spans="2:6" x14ac:dyDescent="0.25">
      <c r="B59">
        <f t="shared" si="4"/>
        <v>111</v>
      </c>
      <c r="C59" s="6">
        <f t="shared" si="0"/>
        <v>9.0090090090090086E-2</v>
      </c>
      <c r="D59" s="1">
        <f t="shared" si="1"/>
        <v>357.18791330566012</v>
      </c>
      <c r="E59" s="2">
        <f t="shared" si="2"/>
        <v>12.350667153640124</v>
      </c>
      <c r="F59" s="2">
        <f t="shared" si="3"/>
        <v>369.53858045930025</v>
      </c>
    </row>
    <row r="60" spans="2:6" x14ac:dyDescent="0.25">
      <c r="B60">
        <f t="shared" si="4"/>
        <v>110</v>
      </c>
      <c r="C60" s="6">
        <f t="shared" si="0"/>
        <v>9.0909090909090912E-2</v>
      </c>
      <c r="D60" s="1">
        <f t="shared" si="1"/>
        <v>354.77624828117615</v>
      </c>
      <c r="E60" s="2">
        <f t="shared" si="2"/>
        <v>12.480247933884295</v>
      </c>
      <c r="F60" s="2">
        <f t="shared" si="3"/>
        <v>367.25649621506045</v>
      </c>
    </row>
    <row r="61" spans="2:6" x14ac:dyDescent="0.25">
      <c r="B61">
        <f t="shared" si="4"/>
        <v>109</v>
      </c>
      <c r="C61" s="6">
        <f t="shared" si="0"/>
        <v>9.1743119266055051E-2</v>
      </c>
      <c r="D61" s="1">
        <f t="shared" si="1"/>
        <v>352.35906511700972</v>
      </c>
      <c r="E61" s="2">
        <f t="shared" si="2"/>
        <v>12.612353337261176</v>
      </c>
      <c r="F61" s="2">
        <f t="shared" si="3"/>
        <v>364.97141845427092</v>
      </c>
    </row>
    <row r="62" spans="2:6" x14ac:dyDescent="0.25">
      <c r="B62">
        <f t="shared" si="4"/>
        <v>108</v>
      </c>
      <c r="C62" s="6">
        <f t="shared" si="0"/>
        <v>9.2592592592592587E-2</v>
      </c>
      <c r="D62" s="1">
        <f t="shared" si="1"/>
        <v>349.936300385979</v>
      </c>
      <c r="E62" s="2">
        <f t="shared" si="2"/>
        <v>12.747057613168723</v>
      </c>
      <c r="F62" s="2">
        <f t="shared" si="3"/>
        <v>362.68335799914774</v>
      </c>
    </row>
    <row r="63" spans="2:6" x14ac:dyDescent="0.25">
      <c r="B63">
        <f t="shared" si="4"/>
        <v>107</v>
      </c>
      <c r="C63" s="6">
        <f t="shared" si="0"/>
        <v>9.3457943925233641E-2</v>
      </c>
      <c r="D63" s="1">
        <f t="shared" si="1"/>
        <v>347.50788933708577</v>
      </c>
      <c r="E63" s="2">
        <f t="shared" si="2"/>
        <v>12.884437942178353</v>
      </c>
      <c r="F63" s="2">
        <f t="shared" si="3"/>
        <v>360.39232727926412</v>
      </c>
    </row>
    <row r="64" spans="2:6" x14ac:dyDescent="0.25">
      <c r="B64">
        <f t="shared" si="4"/>
        <v>106</v>
      </c>
      <c r="C64" s="6">
        <f t="shared" si="0"/>
        <v>9.4339622641509441E-2</v>
      </c>
      <c r="D64" s="1">
        <f t="shared" si="1"/>
        <v>345.07376585524059</v>
      </c>
      <c r="E64" s="2">
        <f t="shared" si="2"/>
        <v>13.024574581701671</v>
      </c>
      <c r="F64" s="2">
        <f t="shared" si="3"/>
        <v>358.09834043694229</v>
      </c>
    </row>
    <row r="65" spans="2:6" x14ac:dyDescent="0.25">
      <c r="B65">
        <f t="shared" si="4"/>
        <v>105</v>
      </c>
      <c r="C65" s="6">
        <f t="shared" si="0"/>
        <v>9.5238095238095233E-2</v>
      </c>
      <c r="D65" s="1">
        <f t="shared" si="1"/>
        <v>342.63386241936769</v>
      </c>
      <c r="E65" s="2">
        <f t="shared" si="2"/>
        <v>13.16755102040816</v>
      </c>
      <c r="F65" s="2">
        <f t="shared" si="3"/>
        <v>355.80141343977584</v>
      </c>
    </row>
    <row r="66" spans="2:6" x14ac:dyDescent="0.25">
      <c r="B66">
        <f t="shared" si="4"/>
        <v>104</v>
      </c>
      <c r="C66" s="6">
        <f t="shared" si="0"/>
        <v>9.6153846153846159E-2</v>
      </c>
      <c r="D66" s="1">
        <f t="shared" si="1"/>
        <v>340.18811005881423</v>
      </c>
      <c r="E66" s="2">
        <f t="shared" si="2"/>
        <v>13.313454142011835</v>
      </c>
      <c r="F66" s="2">
        <f t="shared" si="3"/>
        <v>353.50156420082607</v>
      </c>
    </row>
    <row r="67" spans="2:6" x14ac:dyDescent="0.25">
      <c r="B67">
        <f t="shared" si="4"/>
        <v>103</v>
      </c>
      <c r="C67" s="6">
        <f t="shared" si="0"/>
        <v>9.7087378640776698E-2</v>
      </c>
      <c r="D67" s="1">
        <f t="shared" si="1"/>
        <v>337.73643830797334</v>
      </c>
      <c r="E67" s="2">
        <f t="shared" si="2"/>
        <v>13.462374399095108</v>
      </c>
      <c r="F67" s="2">
        <f t="shared" si="3"/>
        <v>351.19881270706844</v>
      </c>
    </row>
    <row r="68" spans="2:6" x14ac:dyDescent="0.25">
      <c r="B68">
        <f t="shared" si="4"/>
        <v>102</v>
      </c>
      <c r="C68" s="6">
        <f t="shared" si="0"/>
        <v>9.8039215686274508E-2</v>
      </c>
      <c r="D68" s="1">
        <f t="shared" si="1"/>
        <v>335.27877515903293</v>
      </c>
      <c r="E68" s="2">
        <f t="shared" si="2"/>
        <v>13.614405997693192</v>
      </c>
      <c r="F68" s="2">
        <f t="shared" si="3"/>
        <v>348.89318115672614</v>
      </c>
    </row>
    <row r="69" spans="2:6" x14ac:dyDescent="0.25">
      <c r="B69">
        <f t="shared" si="4"/>
        <v>101</v>
      </c>
      <c r="C69" s="6">
        <f t="shared" si="0"/>
        <v>9.9009900990099015E-2</v>
      </c>
      <c r="D69" s="1">
        <f t="shared" si="1"/>
        <v>332.81504701275225</v>
      </c>
      <c r="E69" s="2">
        <f t="shared" si="2"/>
        <v>13.769647093422213</v>
      </c>
      <c r="F69" s="2">
        <f t="shared" si="3"/>
        <v>346.58469410617448</v>
      </c>
    </row>
    <row r="70" spans="2:6" x14ac:dyDescent="0.25">
      <c r="B70">
        <f t="shared" si="4"/>
        <v>100</v>
      </c>
      <c r="C70" s="6">
        <f t="shared" si="0"/>
        <v>0.1</v>
      </c>
      <c r="D70" s="1">
        <f t="shared" si="1"/>
        <v>330.34517862716251</v>
      </c>
      <c r="E70" s="2">
        <f t="shared" si="2"/>
        <v>13.928200000000004</v>
      </c>
      <c r="F70" s="2">
        <f t="shared" si="3"/>
        <v>344.27337862716251</v>
      </c>
    </row>
    <row r="71" spans="2:6" x14ac:dyDescent="0.25">
      <c r="B71">
        <f t="shared" si="4"/>
        <v>99</v>
      </c>
      <c r="C71" s="6">
        <f t="shared" si="0"/>
        <v>0.10101010101010101</v>
      </c>
      <c r="D71" s="1">
        <f t="shared" si="1"/>
        <v>327.86909306408626</v>
      </c>
      <c r="E71" s="2">
        <f t="shared" si="2"/>
        <v>14.090171411080501</v>
      </c>
      <c r="F71" s="2">
        <f t="shared" si="3"/>
        <v>341.95926447516678</v>
      </c>
    </row>
    <row r="72" spans="2:6" x14ac:dyDescent="0.25">
      <c r="B72">
        <f t="shared" si="4"/>
        <v>98</v>
      </c>
      <c r="C72" s="6">
        <f t="shared" si="0"/>
        <v>0.10204081632653061</v>
      </c>
      <c r="D72" s="1">
        <f t="shared" si="1"/>
        <v>325.38671163335465</v>
      </c>
      <c r="E72" s="2">
        <f t="shared" si="2"/>
        <v>14.255672636401499</v>
      </c>
      <c r="F72" s="2">
        <f t="shared" si="3"/>
        <v>339.64238426975612</v>
      </c>
    </row>
    <row r="73" spans="2:6" x14ac:dyDescent="0.25">
      <c r="B73">
        <f t="shared" si="4"/>
        <v>97</v>
      </c>
      <c r="C73" s="6">
        <f t="shared" si="0"/>
        <v>0.10309278350515463</v>
      </c>
      <c r="D73" s="1">
        <f t="shared" si="1"/>
        <v>322.89795383460205</v>
      </c>
      <c r="E73" s="2">
        <f t="shared" si="2"/>
        <v>14.424819853331913</v>
      </c>
      <c r="F73" s="2">
        <f t="shared" si="3"/>
        <v>337.32277368793399</v>
      </c>
    </row>
    <row r="74" spans="2:6" x14ac:dyDescent="0.25">
      <c r="B74">
        <f t="shared" si="4"/>
        <v>96</v>
      </c>
      <c r="C74" s="6">
        <f t="shared" si="0"/>
        <v>0.10416666666666667</v>
      </c>
      <c r="D74" s="1">
        <f t="shared" si="1"/>
        <v>320.40273729650698</v>
      </c>
      <c r="E74" s="2">
        <f t="shared" si="2"/>
        <v>14.597734375000003</v>
      </c>
      <c r="F74" s="2">
        <f t="shared" si="3"/>
        <v>335.000471671507</v>
      </c>
    </row>
    <row r="75" spans="2:6" x14ac:dyDescent="0.25">
      <c r="B75">
        <f t="shared" si="4"/>
        <v>95</v>
      </c>
      <c r="C75" s="6">
        <f t="shared" si="0"/>
        <v>0.10526315789473684</v>
      </c>
      <c r="D75" s="1">
        <f t="shared" si="1"/>
        <v>317.90097771333751</v>
      </c>
      <c r="E75" s="2">
        <f t="shared" si="2"/>
        <v>14.774542936288087</v>
      </c>
      <c r="F75" s="2">
        <f t="shared" si="3"/>
        <v>332.67552064962558</v>
      </c>
    </row>
    <row r="76" spans="2:6" x14ac:dyDescent="0.25">
      <c r="B76">
        <f t="shared" si="4"/>
        <v>94</v>
      </c>
      <c r="C76" s="6">
        <f t="shared" si="0"/>
        <v>0.10638297872340426</v>
      </c>
      <c r="D76" s="1">
        <f t="shared" si="1"/>
        <v>315.39258877865313</v>
      </c>
      <c r="E76" s="2">
        <f t="shared" si="2"/>
        <v>14.95537799909461</v>
      </c>
      <c r="F76" s="2">
        <f t="shared" si="3"/>
        <v>330.34796677774773</v>
      </c>
    </row>
    <row r="77" spans="2:6" x14ac:dyDescent="0.25">
      <c r="B77">
        <f t="shared" si="4"/>
        <v>93</v>
      </c>
      <c r="C77" s="6">
        <f t="shared" si="0"/>
        <v>0.10752688172043011</v>
      </c>
      <c r="D77" s="1">
        <f t="shared" si="1"/>
        <v>312.87748211600478</v>
      </c>
      <c r="E77" s="2">
        <f t="shared" si="2"/>
        <v>15.140378078390563</v>
      </c>
      <c r="F77" s="2">
        <f t="shared" si="3"/>
        <v>328.01786019439533</v>
      </c>
    </row>
    <row r="78" spans="2:6" x14ac:dyDescent="0.25">
      <c r="B78">
        <f t="shared" si="4"/>
        <v>92</v>
      </c>
      <c r="C78" s="6">
        <f t="shared" si="0"/>
        <v>0.10869565217391304</v>
      </c>
      <c r="D78" s="1">
        <f t="shared" si="1"/>
        <v>310.35556720646076</v>
      </c>
      <c r="E78" s="2">
        <f t="shared" si="2"/>
        <v>15.329688090737237</v>
      </c>
      <c r="F78" s="2">
        <f t="shared" si="3"/>
        <v>325.68525529719801</v>
      </c>
    </row>
    <row r="79" spans="2:6" x14ac:dyDescent="0.25">
      <c r="B79">
        <f t="shared" si="4"/>
        <v>91</v>
      </c>
      <c r="C79" s="6">
        <f t="shared" si="0"/>
        <v>0.10989010989010989</v>
      </c>
      <c r="D79" s="1">
        <f t="shared" si="1"/>
        <v>307.82675131278006</v>
      </c>
      <c r="E79" s="2">
        <f t="shared" si="2"/>
        <v>15.523459727086099</v>
      </c>
      <c r="F79" s="2">
        <f t="shared" si="3"/>
        <v>323.35021103986617</v>
      </c>
    </row>
    <row r="80" spans="2:6" x14ac:dyDescent="0.25">
      <c r="B80">
        <f t="shared" si="4"/>
        <v>90</v>
      </c>
      <c r="C80" s="6">
        <f t="shared" si="0"/>
        <v>0.1111111111111111</v>
      </c>
      <c r="D80" s="1">
        <f t="shared" si="1"/>
        <v>305.2909394000377</v>
      </c>
      <c r="E80" s="2">
        <f t="shared" si="2"/>
        <v>15.721851851851849</v>
      </c>
      <c r="F80" s="2">
        <f t="shared" si="3"/>
        <v>321.01279125188955</v>
      </c>
    </row>
    <row r="81" spans="2:6" x14ac:dyDescent="0.25">
      <c r="B81">
        <f t="shared" si="4"/>
        <v>89</v>
      </c>
      <c r="C81" s="6">
        <f t="shared" si="0"/>
        <v>0.11235955056179775</v>
      </c>
      <c r="D81" s="1">
        <f t="shared" si="1"/>
        <v>302.74803405249367</v>
      </c>
      <c r="E81" s="2">
        <f t="shared" si="2"/>
        <v>15.925030930438073</v>
      </c>
      <c r="F81" s="2">
        <f t="shared" si="3"/>
        <v>318.67306498293175</v>
      </c>
    </row>
    <row r="82" spans="2:6" x14ac:dyDescent="0.25">
      <c r="B82">
        <f t="shared" si="4"/>
        <v>88</v>
      </c>
      <c r="C82" s="6">
        <f t="shared" si="0"/>
        <v>0.11363636363636363</v>
      </c>
      <c r="D82" s="1">
        <f t="shared" si="1"/>
        <v>300.19793538648707</v>
      </c>
      <c r="E82" s="2">
        <f t="shared" si="2"/>
        <v>16.133171487603299</v>
      </c>
      <c r="F82" s="2">
        <f t="shared" si="3"/>
        <v>316.33110687409038</v>
      </c>
    </row>
    <row r="83" spans="2:6" x14ac:dyDescent="0.25">
      <c r="B83">
        <f t="shared" si="4"/>
        <v>87</v>
      </c>
      <c r="C83" s="6">
        <f t="shared" si="0"/>
        <v>0.11494252873563218</v>
      </c>
      <c r="D83" s="1">
        <f t="shared" si="1"/>
        <v>297.64054095911331</v>
      </c>
      <c r="E83" s="2">
        <f t="shared" si="2"/>
        <v>16.346456599286565</v>
      </c>
      <c r="F83" s="2">
        <f t="shared" si="3"/>
        <v>313.98699755839988</v>
      </c>
    </row>
    <row r="84" spans="2:6" x14ac:dyDescent="0.25">
      <c r="B84">
        <f t="shared" si="4"/>
        <v>86</v>
      </c>
      <c r="C84" s="6">
        <f t="shared" si="0"/>
        <v>0.11627906976744186</v>
      </c>
      <c r="D84" s="1">
        <f t="shared" si="1"/>
        <v>295.07574567243375</v>
      </c>
      <c r="E84" s="2">
        <f t="shared" si="2"/>
        <v>16.565078420767986</v>
      </c>
      <c r="F84" s="2">
        <f t="shared" si="3"/>
        <v>311.64082409320173</v>
      </c>
    </row>
    <row r="85" spans="2:6" x14ac:dyDescent="0.25">
      <c r="B85">
        <f t="shared" si="4"/>
        <v>85</v>
      </c>
      <c r="C85" s="6">
        <f t="shared" ref="C85:C148" si="5">$C$4/B85</f>
        <v>0.11764705882352941</v>
      </c>
      <c r="D85" s="1">
        <f t="shared" ref="D85:D148" si="6">10.514*B85^0.7486</f>
        <v>292.50344167294185</v>
      </c>
      <c r="E85" s="2">
        <f t="shared" ref="E85:E148" si="7">(-0.0103*B85^2 + 13.892*B85+106.62)*C85^2</f>
        <v>16.789238754325261</v>
      </c>
      <c r="F85" s="2">
        <f t="shared" ref="F85:F148" si="8">SUM(D85:E85)</f>
        <v>309.2926804272671</v>
      </c>
    </row>
    <row r="86" spans="2:6" x14ac:dyDescent="0.25">
      <c r="B86">
        <f t="shared" ref="B86:B149" si="9">+B85-1</f>
        <v>84</v>
      </c>
      <c r="C86" s="6">
        <f t="shared" si="5"/>
        <v>0.11904761904761904</v>
      </c>
      <c r="D86" s="1">
        <f t="shared" si="6"/>
        <v>289.92351824599109</v>
      </c>
      <c r="E86" s="2">
        <f t="shared" si="7"/>
        <v>17.019149659863945</v>
      </c>
      <c r="F86" s="2">
        <f t="shared" si="8"/>
        <v>306.94266790585505</v>
      </c>
    </row>
    <row r="87" spans="2:6" x14ac:dyDescent="0.25">
      <c r="B87">
        <f t="shared" si="9"/>
        <v>83</v>
      </c>
      <c r="C87" s="6">
        <f t="shared" si="5"/>
        <v>0.12048192771084337</v>
      </c>
      <c r="D87" s="1">
        <f t="shared" si="6"/>
        <v>287.33586170487541</v>
      </c>
      <c r="E87" s="2">
        <f t="shared" si="7"/>
        <v>17.25503411235303</v>
      </c>
      <c r="F87" s="2">
        <f t="shared" si="8"/>
        <v>304.59089581722844</v>
      </c>
    </row>
    <row r="88" spans="2:6" x14ac:dyDescent="0.25">
      <c r="B88">
        <f t="shared" si="9"/>
        <v>82</v>
      </c>
      <c r="C88" s="6">
        <f t="shared" si="5"/>
        <v>0.12195121951219512</v>
      </c>
      <c r="D88" s="1">
        <f t="shared" si="6"/>
        <v>284.74035527421398</v>
      </c>
      <c r="E88" s="2">
        <f t="shared" si="7"/>
        <v>17.497126710291493</v>
      </c>
      <c r="F88" s="2">
        <f t="shared" si="8"/>
        <v>302.23748198450545</v>
      </c>
    </row>
    <row r="89" spans="2:6" x14ac:dyDescent="0.25">
      <c r="B89">
        <f t="shared" si="9"/>
        <v>81</v>
      </c>
      <c r="C89" s="6">
        <f t="shared" si="5"/>
        <v>0.12345679012345678</v>
      </c>
      <c r="D89" s="1">
        <f t="shared" si="6"/>
        <v>282.13687896728402</v>
      </c>
      <c r="E89" s="2">
        <f t="shared" si="7"/>
        <v>17.745674439871973</v>
      </c>
      <c r="F89" s="2">
        <f t="shared" si="8"/>
        <v>299.88255340715597</v>
      </c>
    </row>
    <row r="90" spans="2:6" x14ac:dyDescent="0.25">
      <c r="B90">
        <f t="shared" si="9"/>
        <v>80</v>
      </c>
      <c r="C90" s="6">
        <f t="shared" si="5"/>
        <v>0.125</v>
      </c>
      <c r="D90" s="1">
        <f t="shared" si="6"/>
        <v>279.52530945690177</v>
      </c>
      <c r="E90" s="2">
        <f t="shared" si="7"/>
        <v>18.000937499999999</v>
      </c>
      <c r="F90" s="2">
        <f t="shared" si="8"/>
        <v>297.52624695690179</v>
      </c>
    </row>
    <row r="91" spans="2:6" x14ac:dyDescent="0.25">
      <c r="B91">
        <f t="shared" si="9"/>
        <v>79</v>
      </c>
      <c r="C91" s="6">
        <f t="shared" si="5"/>
        <v>0.12658227848101267</v>
      </c>
      <c r="D91" s="1">
        <f t="shared" si="6"/>
        <v>276.90551993943217</v>
      </c>
      <c r="E91" s="2">
        <f t="shared" si="7"/>
        <v>18.263190193879186</v>
      </c>
      <c r="F91" s="2">
        <f t="shared" si="8"/>
        <v>295.16871013331138</v>
      </c>
    </row>
    <row r="92" spans="2:6" x14ac:dyDescent="0.25">
      <c r="B92">
        <f t="shared" si="9"/>
        <v>78</v>
      </c>
      <c r="C92" s="6">
        <f t="shared" si="5"/>
        <v>0.12820512820512819</v>
      </c>
      <c r="D92" s="1">
        <f t="shared" si="6"/>
        <v>274.27737999146547</v>
      </c>
      <c r="E92" s="2">
        <f t="shared" si="7"/>
        <v>18.532721893491122</v>
      </c>
      <c r="F92" s="2">
        <f t="shared" si="8"/>
        <v>292.81010188495657</v>
      </c>
    </row>
    <row r="93" spans="2:6" x14ac:dyDescent="0.25">
      <c r="B93">
        <f t="shared" si="9"/>
        <v>77</v>
      </c>
      <c r="C93" s="6">
        <f t="shared" si="5"/>
        <v>0.12987012987012986</v>
      </c>
      <c r="D93" s="1">
        <f t="shared" si="6"/>
        <v>271.64075541867066</v>
      </c>
      <c r="E93" s="2">
        <f t="shared" si="7"/>
        <v>18.80983808399392</v>
      </c>
      <c r="F93" s="2">
        <f t="shared" si="8"/>
        <v>290.45059350266456</v>
      </c>
    </row>
    <row r="94" spans="2:6" x14ac:dyDescent="0.25">
      <c r="B94">
        <f t="shared" si="9"/>
        <v>76</v>
      </c>
      <c r="C94" s="6">
        <f t="shared" si="5"/>
        <v>0.13157894736842105</v>
      </c>
      <c r="D94" s="1">
        <f t="shared" si="6"/>
        <v>268.99550809628721</v>
      </c>
      <c r="E94" s="2">
        <f t="shared" si="7"/>
        <v>19.094861495844871</v>
      </c>
      <c r="F94" s="2">
        <f t="shared" si="8"/>
        <v>288.09036959213211</v>
      </c>
    </row>
    <row r="95" spans="2:6" x14ac:dyDescent="0.25">
      <c r="B95">
        <f t="shared" si="9"/>
        <v>75</v>
      </c>
      <c r="C95" s="6">
        <f t="shared" si="5"/>
        <v>0.13333333333333333</v>
      </c>
      <c r="D95" s="1">
        <f t="shared" si="6"/>
        <v>266.34149580067935</v>
      </c>
      <c r="E95" s="2">
        <f t="shared" si="7"/>
        <v>19.388133333333332</v>
      </c>
      <c r="F95" s="2">
        <f t="shared" si="8"/>
        <v>285.72962913401267</v>
      </c>
    </row>
    <row r="96" spans="2:6" x14ac:dyDescent="0.25">
      <c r="B96">
        <f t="shared" si="9"/>
        <v>74</v>
      </c>
      <c r="C96" s="6">
        <f t="shared" si="5"/>
        <v>0.13513513513513514</v>
      </c>
      <c r="D96" s="1">
        <f t="shared" si="6"/>
        <v>263.67857203132394</v>
      </c>
      <c r="E96" s="2">
        <f t="shared" si="7"/>
        <v>19.690014609203804</v>
      </c>
      <c r="F96" s="2">
        <f t="shared" si="8"/>
        <v>283.36858664052772</v>
      </c>
    </row>
    <row r="97" spans="2:6" x14ac:dyDescent="0.25">
      <c r="B97">
        <f t="shared" si="9"/>
        <v>73</v>
      </c>
      <c r="C97" s="6">
        <f t="shared" si="5"/>
        <v>0.13698630136986301</v>
      </c>
      <c r="D97" s="1">
        <f t="shared" si="6"/>
        <v>261.0065858225517</v>
      </c>
      <c r="E97" s="2">
        <f t="shared" si="7"/>
        <v>20.000887596171886</v>
      </c>
      <c r="F97" s="2">
        <f t="shared" si="8"/>
        <v>281.00747341872358</v>
      </c>
    </row>
    <row r="98" spans="2:6" x14ac:dyDescent="0.25">
      <c r="B98">
        <f t="shared" si="9"/>
        <v>72</v>
      </c>
      <c r="C98" s="6">
        <f t="shared" si="5"/>
        <v>0.1388888888888889</v>
      </c>
      <c r="D98" s="1">
        <f t="shared" si="6"/>
        <v>258.32538154430654</v>
      </c>
      <c r="E98" s="2">
        <f t="shared" si="7"/>
        <v>20.321157407407409</v>
      </c>
      <c r="F98" s="2">
        <f t="shared" si="8"/>
        <v>278.64653895171392</v>
      </c>
    </row>
    <row r="99" spans="2:6" x14ac:dyDescent="0.25">
      <c r="B99">
        <f t="shared" si="9"/>
        <v>71</v>
      </c>
      <c r="C99" s="6">
        <f t="shared" si="5"/>
        <v>0.14084507042253522</v>
      </c>
      <c r="D99" s="1">
        <f t="shared" si="6"/>
        <v>255.63479869111552</v>
      </c>
      <c r="E99" s="2">
        <f t="shared" si="7"/>
        <v>20.651253719500101</v>
      </c>
      <c r="F99" s="2">
        <f t="shared" si="8"/>
        <v>276.28605241061564</v>
      </c>
    </row>
    <row r="100" spans="2:6" x14ac:dyDescent="0.25">
      <c r="B100">
        <f t="shared" si="9"/>
        <v>70</v>
      </c>
      <c r="C100" s="6">
        <f t="shared" si="5"/>
        <v>0.14285714285714285</v>
      </c>
      <c r="D100" s="1">
        <f t="shared" si="6"/>
        <v>252.93467165839951</v>
      </c>
      <c r="E100" s="2">
        <f t="shared" si="7"/>
        <v>20.99163265306122</v>
      </c>
      <c r="F100" s="2">
        <f t="shared" si="8"/>
        <v>273.92630431146074</v>
      </c>
    </row>
    <row r="101" spans="2:6" x14ac:dyDescent="0.25">
      <c r="B101">
        <f t="shared" si="9"/>
        <v>69</v>
      </c>
      <c r="C101" s="6">
        <f t="shared" si="5"/>
        <v>0.14492753623188406</v>
      </c>
      <c r="D101" s="1">
        <f t="shared" si="6"/>
        <v>250.22482950517127</v>
      </c>
      <c r="E101" s="2">
        <f t="shared" si="7"/>
        <v>21.342778827977316</v>
      </c>
      <c r="F101" s="2">
        <f t="shared" si="8"/>
        <v>271.5676083331486</v>
      </c>
    </row>
    <row r="102" spans="2:6" x14ac:dyDescent="0.25">
      <c r="B102">
        <f t="shared" si="9"/>
        <v>68</v>
      </c>
      <c r="C102" s="6">
        <f t="shared" si="5"/>
        <v>0.14705882352941177</v>
      </c>
      <c r="D102" s="1">
        <f t="shared" si="6"/>
        <v>247.50509570208408</v>
      </c>
      <c r="E102" s="2">
        <f t="shared" si="7"/>
        <v>21.705207612456746</v>
      </c>
      <c r="F102" s="2">
        <f t="shared" si="8"/>
        <v>269.21030331454085</v>
      </c>
    </row>
    <row r="103" spans="2:6" x14ac:dyDescent="0.25">
      <c r="B103">
        <f t="shared" si="9"/>
        <v>67</v>
      </c>
      <c r="C103" s="6">
        <f t="shared" si="5"/>
        <v>0.14925373134328357</v>
      </c>
      <c r="D103" s="1">
        <f t="shared" si="6"/>
        <v>244.77528786369538</v>
      </c>
      <c r="E103" s="2">
        <f t="shared" si="7"/>
        <v>22.07946758743595</v>
      </c>
      <c r="F103" s="2">
        <f t="shared" si="8"/>
        <v>266.85475545113133</v>
      </c>
    </row>
    <row r="104" spans="2:6" x14ac:dyDescent="0.25">
      <c r="B104">
        <f t="shared" si="9"/>
        <v>66</v>
      </c>
      <c r="C104" s="6">
        <f t="shared" si="5"/>
        <v>0.15151515151515152</v>
      </c>
      <c r="D104" s="1">
        <f t="shared" si="6"/>
        <v>242.03521746370782</v>
      </c>
      <c r="E104" s="2">
        <f t="shared" si="7"/>
        <v>22.466143250688706</v>
      </c>
      <c r="F104" s="2">
        <f t="shared" si="8"/>
        <v>264.50136071439653</v>
      </c>
    </row>
    <row r="105" spans="2:6" x14ac:dyDescent="0.25">
      <c r="B105">
        <f t="shared" si="9"/>
        <v>65</v>
      </c>
      <c r="C105" s="6">
        <f t="shared" si="5"/>
        <v>0.15384615384615385</v>
      </c>
      <c r="D105" s="1">
        <f t="shared" si="6"/>
        <v>239.28468953182829</v>
      </c>
      <c r="E105" s="2">
        <f t="shared" si="7"/>
        <v>22.865857988165683</v>
      </c>
      <c r="F105" s="2">
        <f t="shared" si="8"/>
        <v>262.15054751999395</v>
      </c>
    </row>
    <row r="106" spans="2:6" x14ac:dyDescent="0.25">
      <c r="B106">
        <f t="shared" si="9"/>
        <v>64</v>
      </c>
      <c r="C106" s="6">
        <f t="shared" si="5"/>
        <v>0.15625</v>
      </c>
      <c r="D106" s="1">
        <f t="shared" si="6"/>
        <v>236.52350233075927</v>
      </c>
      <c r="E106" s="2">
        <f t="shared" si="7"/>
        <v>23.27927734375</v>
      </c>
      <c r="F106" s="2">
        <f t="shared" si="8"/>
        <v>259.80277967450928</v>
      </c>
    </row>
    <row r="107" spans="2:6" x14ac:dyDescent="0.25">
      <c r="B107">
        <f t="shared" si="9"/>
        <v>63</v>
      </c>
      <c r="C107" s="6">
        <f t="shared" si="5"/>
        <v>0.15873015873015872</v>
      </c>
      <c r="D107" s="1">
        <f t="shared" si="6"/>
        <v>233.75144701168523</v>
      </c>
      <c r="E107" s="2">
        <f t="shared" si="7"/>
        <v>23.707112622826902</v>
      </c>
      <c r="F107" s="2">
        <f t="shared" si="8"/>
        <v>257.45855963451214</v>
      </c>
    </row>
    <row r="108" spans="2:6" x14ac:dyDescent="0.25">
      <c r="B108">
        <f t="shared" si="9"/>
        <v>62</v>
      </c>
      <c r="C108" s="6">
        <f t="shared" si="5"/>
        <v>0.16129032258064516</v>
      </c>
      <c r="D108" s="1">
        <f t="shared" si="6"/>
        <v>230.96830724646162</v>
      </c>
      <c r="E108" s="2">
        <f t="shared" si="7"/>
        <v>24.150124869927158</v>
      </c>
      <c r="F108" s="2">
        <f t="shared" si="8"/>
        <v>255.11843211638879</v>
      </c>
    </row>
    <row r="109" spans="2:6" x14ac:dyDescent="0.25">
      <c r="B109">
        <f t="shared" si="9"/>
        <v>61</v>
      </c>
      <c r="C109" s="6">
        <f t="shared" si="5"/>
        <v>0.16393442622950818</v>
      </c>
      <c r="D109" s="1">
        <f t="shared" si="6"/>
        <v>228.17385883452471</v>
      </c>
      <c r="E109" s="2">
        <f t="shared" si="7"/>
        <v>24.609129266326249</v>
      </c>
      <c r="F109" s="2">
        <f t="shared" si="8"/>
        <v>252.78298810085096</v>
      </c>
    </row>
    <row r="110" spans="2:6" x14ac:dyDescent="0.25">
      <c r="B110">
        <f t="shared" si="9"/>
        <v>60</v>
      </c>
      <c r="C110" s="6">
        <f t="shared" si="5"/>
        <v>0.16666666666666666</v>
      </c>
      <c r="D110" s="1">
        <f t="shared" si="6"/>
        <v>225.36786928234437</v>
      </c>
      <c r="E110" s="2">
        <f t="shared" si="7"/>
        <v>25.084999999999997</v>
      </c>
      <c r="F110" s="2">
        <f t="shared" si="8"/>
        <v>250.45286928234438</v>
      </c>
    </row>
    <row r="111" spans="2:6" x14ac:dyDescent="0.25">
      <c r="B111">
        <f t="shared" si="9"/>
        <v>59</v>
      </c>
      <c r="C111" s="6">
        <f t="shared" si="5"/>
        <v>0.16949152542372881</v>
      </c>
      <c r="D111" s="1">
        <f t="shared" si="6"/>
        <v>222.55009735300877</v>
      </c>
      <c r="E111" s="2">
        <f t="shared" si="7"/>
        <v>25.578675667911519</v>
      </c>
      <c r="F111" s="2">
        <f t="shared" si="8"/>
        <v>248.12877302092028</v>
      </c>
    </row>
    <row r="112" spans="2:6" x14ac:dyDescent="0.25">
      <c r="B112">
        <f t="shared" si="9"/>
        <v>58</v>
      </c>
      <c r="C112" s="6">
        <f t="shared" si="5"/>
        <v>0.17241379310344829</v>
      </c>
      <c r="D112" s="1">
        <f t="shared" si="6"/>
        <v>219.72029258327677</v>
      </c>
      <c r="E112" s="2">
        <f t="shared" si="7"/>
        <v>26.091165279429255</v>
      </c>
      <c r="F112" s="2">
        <f t="shared" si="8"/>
        <v>245.81145786270602</v>
      </c>
    </row>
    <row r="113" spans="2:6" x14ac:dyDescent="0.25">
      <c r="B113">
        <f t="shared" si="9"/>
        <v>57</v>
      </c>
      <c r="C113" s="6">
        <f t="shared" si="5"/>
        <v>0.17543859649122806</v>
      </c>
      <c r="D113" s="1">
        <f t="shared" si="6"/>
        <v>216.87819476514676</v>
      </c>
      <c r="E113" s="2">
        <f t="shared" si="7"/>
        <v>26.623554939981528</v>
      </c>
      <c r="F113" s="2">
        <f t="shared" si="8"/>
        <v>243.50174970512828</v>
      </c>
    </row>
    <row r="114" spans="2:6" x14ac:dyDescent="0.25">
      <c r="B114">
        <f t="shared" si="9"/>
        <v>56</v>
      </c>
      <c r="C114" s="6">
        <f t="shared" si="5"/>
        <v>0.17857142857142858</v>
      </c>
      <c r="D114" s="1">
        <f t="shared" si="6"/>
        <v>214.02353338866189</v>
      </c>
      <c r="E114" s="2">
        <f t="shared" si="7"/>
        <v>27.177015306122449</v>
      </c>
      <c r="F114" s="2">
        <f t="shared" si="8"/>
        <v>241.20054869478435</v>
      </c>
    </row>
    <row r="115" spans="2:6" x14ac:dyDescent="0.25">
      <c r="B115">
        <f t="shared" si="9"/>
        <v>55</v>
      </c>
      <c r="C115" s="6">
        <f t="shared" si="5"/>
        <v>0.18181818181818182</v>
      </c>
      <c r="D115" s="1">
        <f t="shared" si="6"/>
        <v>211.15602704231031</v>
      </c>
      <c r="E115" s="2">
        <f t="shared" si="7"/>
        <v>27.752809917355371</v>
      </c>
      <c r="F115" s="2">
        <f t="shared" si="8"/>
        <v>238.90883695966568</v>
      </c>
    </row>
    <row r="116" spans="2:6" x14ac:dyDescent="0.25">
      <c r="B116">
        <f t="shared" si="9"/>
        <v>54</v>
      </c>
      <c r="C116" s="6">
        <f t="shared" si="5"/>
        <v>0.18518518518518517</v>
      </c>
      <c r="D116" s="1">
        <f t="shared" si="6"/>
        <v>208.27538276695944</v>
      </c>
      <c r="E116" s="2">
        <f t="shared" si="7"/>
        <v>28.352304526748966</v>
      </c>
      <c r="F116" s="2">
        <f t="shared" si="8"/>
        <v>236.62768729370839</v>
      </c>
    </row>
    <row r="117" spans="2:6" x14ac:dyDescent="0.25">
      <c r="B117">
        <f t="shared" si="9"/>
        <v>53</v>
      </c>
      <c r="C117" s="6">
        <f t="shared" si="5"/>
        <v>0.18867924528301888</v>
      </c>
      <c r="D117" s="1">
        <f t="shared" si="6"/>
        <v>205.38129535879398</v>
      </c>
      <c r="E117" s="2">
        <f t="shared" si="7"/>
        <v>28.976977572089712</v>
      </c>
      <c r="F117" s="2">
        <f t="shared" si="8"/>
        <v>234.35827293088369</v>
      </c>
    </row>
    <row r="118" spans="2:6" x14ac:dyDescent="0.25">
      <c r="B118">
        <f t="shared" si="9"/>
        <v>52</v>
      </c>
      <c r="C118" s="6">
        <f t="shared" si="5"/>
        <v>0.19230769230769232</v>
      </c>
      <c r="D118" s="1">
        <f t="shared" si="6"/>
        <v>202.47344661619155</v>
      </c>
      <c r="E118" s="2">
        <f t="shared" si="7"/>
        <v>29.628431952662726</v>
      </c>
      <c r="F118" s="2">
        <f t="shared" si="8"/>
        <v>232.10187856885429</v>
      </c>
    </row>
    <row r="119" spans="2:6" x14ac:dyDescent="0.25">
      <c r="B119">
        <f t="shared" si="9"/>
        <v>51</v>
      </c>
      <c r="C119" s="6">
        <f t="shared" si="5"/>
        <v>0.19607843137254902</v>
      </c>
      <c r="D119" s="1">
        <f t="shared" si="6"/>
        <v>199.55150452485856</v>
      </c>
      <c r="E119" s="2">
        <f t="shared" si="7"/>
        <v>30.308408304498268</v>
      </c>
      <c r="F119" s="2">
        <f t="shared" si="8"/>
        <v>229.85991282935683</v>
      </c>
    </row>
    <row r="120" spans="2:6" x14ac:dyDescent="0.25">
      <c r="B120">
        <f t="shared" si="9"/>
        <v>50</v>
      </c>
      <c r="C120" s="6">
        <f t="shared" si="5"/>
        <v>0.2</v>
      </c>
      <c r="D120" s="1">
        <f t="shared" si="6"/>
        <v>196.61512237485087</v>
      </c>
      <c r="E120" s="2">
        <f t="shared" si="7"/>
        <v>31.018800000000006</v>
      </c>
      <c r="F120" s="2">
        <f t="shared" si="8"/>
        <v>227.63392237485087</v>
      </c>
    </row>
    <row r="121" spans="2:6" x14ac:dyDescent="0.25">
      <c r="B121">
        <f t="shared" si="9"/>
        <v>49</v>
      </c>
      <c r="C121" s="6">
        <f t="shared" si="5"/>
        <v>0.20408163265306123</v>
      </c>
      <c r="D121" s="1">
        <f t="shared" si="6"/>
        <v>193.66393780230561</v>
      </c>
      <c r="E121" s="2">
        <f t="shared" si="7"/>
        <v>31.761670137442731</v>
      </c>
      <c r="F121" s="2">
        <f t="shared" si="8"/>
        <v>225.42560793974835</v>
      </c>
    </row>
    <row r="122" spans="2:6" x14ac:dyDescent="0.25">
      <c r="B122">
        <f t="shared" si="9"/>
        <v>48</v>
      </c>
      <c r="C122" s="6">
        <f t="shared" si="5"/>
        <v>0.20833333333333334</v>
      </c>
      <c r="D122" s="1">
        <f t="shared" si="6"/>
        <v>190.69757174779033</v>
      </c>
      <c r="E122" s="2">
        <f t="shared" si="7"/>
        <v>32.53927083333334</v>
      </c>
      <c r="F122" s="2">
        <f t="shared" si="8"/>
        <v>223.23684258112368</v>
      </c>
    </row>
    <row r="123" spans="2:6" x14ac:dyDescent="0.25">
      <c r="B123">
        <f t="shared" si="9"/>
        <v>47</v>
      </c>
      <c r="C123" s="6">
        <f t="shared" si="5"/>
        <v>0.21276595744680851</v>
      </c>
      <c r="D123" s="1">
        <f t="shared" si="6"/>
        <v>187.71562732212101</v>
      </c>
      <c r="E123" s="2">
        <f t="shared" si="7"/>
        <v>33.35406518786781</v>
      </c>
      <c r="F123" s="2">
        <f t="shared" si="8"/>
        <v>221.06969250998881</v>
      </c>
    </row>
    <row r="124" spans="2:6" x14ac:dyDescent="0.25">
      <c r="B124">
        <f t="shared" si="9"/>
        <v>46</v>
      </c>
      <c r="C124" s="6">
        <f t="shared" si="5"/>
        <v>0.21739130434782608</v>
      </c>
      <c r="D124" s="1">
        <f t="shared" si="6"/>
        <v>184.71768856927753</v>
      </c>
      <c r="E124" s="2">
        <f t="shared" si="7"/>
        <v>34.208752362948957</v>
      </c>
      <c r="F124" s="2">
        <f t="shared" si="8"/>
        <v>218.92644093222648</v>
      </c>
    </row>
    <row r="125" spans="2:6" x14ac:dyDescent="0.25">
      <c r="B125">
        <f t="shared" si="9"/>
        <v>45</v>
      </c>
      <c r="C125" s="6">
        <f t="shared" si="5"/>
        <v>0.22222222222222221</v>
      </c>
      <c r="D125" s="1">
        <f t="shared" si="6"/>
        <v>181.70331911463259</v>
      </c>
      <c r="E125" s="2">
        <f t="shared" si="7"/>
        <v>35.106296296296293</v>
      </c>
      <c r="F125" s="2">
        <f t="shared" si="8"/>
        <v>216.80961541092887</v>
      </c>
    </row>
    <row r="126" spans="2:6" x14ac:dyDescent="0.25">
      <c r="B126">
        <f t="shared" si="9"/>
        <v>44</v>
      </c>
      <c r="C126" s="6">
        <f t="shared" si="5"/>
        <v>0.22727272727272727</v>
      </c>
      <c r="D126" s="1">
        <f t="shared" si="6"/>
        <v>178.67206068506715</v>
      </c>
      <c r="E126" s="2">
        <f t="shared" si="7"/>
        <v>36.049958677685943</v>
      </c>
      <c r="F126" s="2">
        <f t="shared" si="8"/>
        <v>214.72201936275309</v>
      </c>
    </row>
    <row r="127" spans="2:6" x14ac:dyDescent="0.25">
      <c r="B127">
        <f t="shared" si="9"/>
        <v>43</v>
      </c>
      <c r="C127" s="6">
        <f t="shared" si="5"/>
        <v>0.23255813953488372</v>
      </c>
      <c r="D127" s="1">
        <f t="shared" si="6"/>
        <v>175.62343148563093</v>
      </c>
      <c r="E127" s="2">
        <f t="shared" si="7"/>
        <v>37.043336938885879</v>
      </c>
      <c r="F127" s="2">
        <f t="shared" si="8"/>
        <v>212.66676842451682</v>
      </c>
    </row>
    <row r="128" spans="2:6" x14ac:dyDescent="0.25">
      <c r="B128">
        <f t="shared" si="9"/>
        <v>42</v>
      </c>
      <c r="C128" s="6">
        <f t="shared" si="5"/>
        <v>0.23809523809523808</v>
      </c>
      <c r="D128" s="1">
        <f t="shared" si="6"/>
        <v>172.55692441516933</v>
      </c>
      <c r="E128" s="2">
        <f t="shared" si="7"/>
        <v>38.090408163265295</v>
      </c>
      <c r="F128" s="2">
        <f t="shared" si="8"/>
        <v>210.64733257843463</v>
      </c>
    </row>
    <row r="129" spans="2:6" x14ac:dyDescent="0.25">
      <c r="B129">
        <f t="shared" si="9"/>
        <v>41</v>
      </c>
      <c r="C129" s="6">
        <f t="shared" si="5"/>
        <v>0.24390243902439024</v>
      </c>
      <c r="D129" s="1">
        <f t="shared" si="6"/>
        <v>169.47200510071201</v>
      </c>
      <c r="E129" s="2">
        <f t="shared" si="7"/>
        <v>39.195580011897675</v>
      </c>
      <c r="F129" s="2">
        <f t="shared" si="8"/>
        <v>208.66758511260969</v>
      </c>
    </row>
    <row r="130" spans="2:6" x14ac:dyDescent="0.25">
      <c r="B130">
        <f t="shared" si="9"/>
        <v>40</v>
      </c>
      <c r="C130" s="6">
        <f t="shared" si="5"/>
        <v>0.25</v>
      </c>
      <c r="D130" s="1">
        <f t="shared" si="6"/>
        <v>166.3681097273259</v>
      </c>
      <c r="E130" s="2">
        <f t="shared" si="7"/>
        <v>40.363749999999996</v>
      </c>
      <c r="F130" s="2">
        <f t="shared" si="8"/>
        <v>206.73185972732591</v>
      </c>
    </row>
    <row r="131" spans="2:6" x14ac:dyDescent="0.25">
      <c r="B131">
        <f t="shared" si="9"/>
        <v>39</v>
      </c>
      <c r="C131" s="6">
        <f t="shared" si="5"/>
        <v>0.25641025641025639</v>
      </c>
      <c r="D131" s="1">
        <f t="shared" si="6"/>
        <v>163.24464263648053</v>
      </c>
      <c r="E131" s="2">
        <f t="shared" si="7"/>
        <v>41.600374753451668</v>
      </c>
      <c r="F131" s="2">
        <f t="shared" si="8"/>
        <v>204.8450173899322</v>
      </c>
    </row>
    <row r="132" spans="2:6" x14ac:dyDescent="0.25">
      <c r="B132">
        <f t="shared" si="9"/>
        <v>38</v>
      </c>
      <c r="C132" s="6">
        <f t="shared" si="5"/>
        <v>0.26315789473684209</v>
      </c>
      <c r="D132" s="1">
        <f t="shared" si="6"/>
        <v>160.10097366163882</v>
      </c>
      <c r="E132" s="2">
        <f t="shared" si="7"/>
        <v>42.911551246537385</v>
      </c>
      <c r="F132" s="2">
        <f t="shared" si="8"/>
        <v>203.0125249081762</v>
      </c>
    </row>
    <row r="133" spans="2:6" x14ac:dyDescent="0.25">
      <c r="B133">
        <f t="shared" si="9"/>
        <v>37</v>
      </c>
      <c r="C133" s="6">
        <f t="shared" si="5"/>
        <v>0.27027027027027029</v>
      </c>
      <c r="D133" s="1">
        <f t="shared" si="6"/>
        <v>156.93643516461447</v>
      </c>
      <c r="E133" s="2">
        <f t="shared" si="7"/>
        <v>44.304112490869258</v>
      </c>
      <c r="F133" s="2">
        <f t="shared" si="8"/>
        <v>201.24054765548374</v>
      </c>
    </row>
    <row r="134" spans="2:6" x14ac:dyDescent="0.25">
      <c r="B134">
        <f t="shared" si="9"/>
        <v>36</v>
      </c>
      <c r="C134" s="6">
        <f t="shared" si="5"/>
        <v>0.27777777777777779</v>
      </c>
      <c r="D134" s="1">
        <f t="shared" si="6"/>
        <v>153.75031873005713</v>
      </c>
      <c r="E134" s="2">
        <f t="shared" si="7"/>
        <v>45.785740740740742</v>
      </c>
      <c r="F134" s="2">
        <f t="shared" si="8"/>
        <v>199.53605947079788</v>
      </c>
    </row>
    <row r="135" spans="2:6" x14ac:dyDescent="0.25">
      <c r="B135">
        <f t="shared" si="9"/>
        <v>35</v>
      </c>
      <c r="C135" s="6">
        <f t="shared" si="5"/>
        <v>0.2857142857142857</v>
      </c>
      <c r="D135" s="1">
        <f t="shared" si="6"/>
        <v>150.54187146798529</v>
      </c>
      <c r="E135" s="2">
        <f t="shared" si="7"/>
        <v>47.365102040816318</v>
      </c>
      <c r="F135" s="2">
        <f t="shared" si="8"/>
        <v>197.9069735088016</v>
      </c>
    </row>
    <row r="136" spans="2:6" x14ac:dyDescent="0.25">
      <c r="B136">
        <f t="shared" si="9"/>
        <v>34</v>
      </c>
      <c r="C136" s="6">
        <f t="shared" si="5"/>
        <v>0.29411764705882354</v>
      </c>
      <c r="D136" s="1">
        <f t="shared" si="6"/>
        <v>147.31029186530753</v>
      </c>
      <c r="E136" s="2">
        <f t="shared" si="7"/>
        <v>49.052006920415231</v>
      </c>
      <c r="F136" s="2">
        <f t="shared" si="8"/>
        <v>196.36229878572277</v>
      </c>
    </row>
    <row r="137" spans="2:6" x14ac:dyDescent="0.25">
      <c r="B137">
        <f t="shared" si="9"/>
        <v>33</v>
      </c>
      <c r="C137" s="6">
        <f t="shared" si="5"/>
        <v>0.30303030303030304</v>
      </c>
      <c r="D137" s="1">
        <f t="shared" si="6"/>
        <v>144.05472511635949</v>
      </c>
      <c r="E137" s="2">
        <f t="shared" si="7"/>
        <v>50.857603305785126</v>
      </c>
      <c r="F137" s="2">
        <f t="shared" si="8"/>
        <v>194.91232842214461</v>
      </c>
    </row>
    <row r="138" spans="2:6" x14ac:dyDescent="0.25">
      <c r="B138">
        <f t="shared" si="9"/>
        <v>32</v>
      </c>
      <c r="C138" s="6">
        <f t="shared" si="5"/>
        <v>0.3125</v>
      </c>
      <c r="D138" s="1">
        <f t="shared" si="6"/>
        <v>140.77425784917082</v>
      </c>
      <c r="E138" s="2">
        <f t="shared" si="7"/>
        <v>52.794609375</v>
      </c>
      <c r="F138" s="2">
        <f t="shared" si="8"/>
        <v>193.56886722417082</v>
      </c>
    </row>
    <row r="139" spans="2:6" x14ac:dyDescent="0.25">
      <c r="B139">
        <f t="shared" si="9"/>
        <v>31</v>
      </c>
      <c r="C139" s="6">
        <f t="shared" si="5"/>
        <v>0.32258064516129031</v>
      </c>
      <c r="D139" s="1">
        <f t="shared" si="6"/>
        <v>137.46791214782164</v>
      </c>
      <c r="E139" s="2">
        <f t="shared" si="7"/>
        <v>54.877596253902183</v>
      </c>
      <c r="F139" s="2">
        <f t="shared" si="8"/>
        <v>192.34550840172381</v>
      </c>
    </row>
    <row r="140" spans="2:6" x14ac:dyDescent="0.25">
      <c r="B140">
        <f t="shared" si="9"/>
        <v>30</v>
      </c>
      <c r="C140" s="6">
        <f t="shared" si="5"/>
        <v>0.33333333333333331</v>
      </c>
      <c r="D140" s="1">
        <f t="shared" si="6"/>
        <v>134.13463875105617</v>
      </c>
      <c r="E140" s="2">
        <f t="shared" si="7"/>
        <v>57.123333333333335</v>
      </c>
      <c r="F140" s="2">
        <f t="shared" si="8"/>
        <v>191.25797208438951</v>
      </c>
    </row>
    <row r="141" spans="2:6" x14ac:dyDescent="0.25">
      <c r="B141">
        <f t="shared" si="9"/>
        <v>29</v>
      </c>
      <c r="C141" s="6">
        <f t="shared" si="5"/>
        <v>0.34482758620689657</v>
      </c>
      <c r="D141" s="1">
        <f t="shared" si="6"/>
        <v>130.77330928221662</v>
      </c>
      <c r="E141" s="2">
        <f t="shared" si="7"/>
        <v>59.551212841854941</v>
      </c>
      <c r="F141" s="2">
        <f t="shared" si="8"/>
        <v>190.32452212407156</v>
      </c>
    </row>
    <row r="142" spans="2:6" x14ac:dyDescent="0.25">
      <c r="B142">
        <f t="shared" si="9"/>
        <v>28</v>
      </c>
      <c r="C142" s="6">
        <f t="shared" si="5"/>
        <v>0.35714285714285715</v>
      </c>
      <c r="D142" s="1">
        <f t="shared" si="6"/>
        <v>127.38270733414512</v>
      </c>
      <c r="E142" s="2">
        <f t="shared" si="7"/>
        <v>62.183775510204086</v>
      </c>
      <c r="F142" s="2">
        <f t="shared" si="8"/>
        <v>189.5664828443492</v>
      </c>
    </row>
    <row r="143" spans="2:6" x14ac:dyDescent="0.25">
      <c r="B143">
        <f t="shared" si="9"/>
        <v>27</v>
      </c>
      <c r="C143" s="6">
        <f t="shared" si="5"/>
        <v>0.37037037037037035</v>
      </c>
      <c r="D143" s="1">
        <f t="shared" si="6"/>
        <v>123.96151819310235</v>
      </c>
      <c r="E143" s="2">
        <f t="shared" si="7"/>
        <v>65.047366255144027</v>
      </c>
      <c r="F143" s="2">
        <f t="shared" si="8"/>
        <v>189.00888444824636</v>
      </c>
    </row>
    <row r="144" spans="2:6" x14ac:dyDescent="0.25">
      <c r="B144">
        <f t="shared" si="9"/>
        <v>26</v>
      </c>
      <c r="C144" s="6">
        <f t="shared" si="5"/>
        <v>0.38461538461538464</v>
      </c>
      <c r="D144" s="1">
        <f t="shared" si="6"/>
        <v>120.50831693545123</v>
      </c>
      <c r="E144" s="2">
        <f t="shared" si="7"/>
        <v>68.172958579881666</v>
      </c>
      <c r="F144" s="2">
        <f t="shared" si="8"/>
        <v>188.68127551533291</v>
      </c>
    </row>
    <row r="145" spans="2:6" x14ac:dyDescent="0.25">
      <c r="B145">
        <f t="shared" si="9"/>
        <v>25</v>
      </c>
      <c r="C145" s="6">
        <f t="shared" si="5"/>
        <v>0.4</v>
      </c>
      <c r="D145" s="1">
        <f t="shared" si="6"/>
        <v>117.02155456643615</v>
      </c>
      <c r="E145" s="2">
        <f t="shared" si="7"/>
        <v>71.597200000000015</v>
      </c>
      <c r="F145" s="2">
        <f t="shared" si="8"/>
        <v>188.61875456643617</v>
      </c>
    </row>
    <row r="146" spans="2:6" x14ac:dyDescent="0.25">
      <c r="B146">
        <f t="shared" si="9"/>
        <v>24</v>
      </c>
      <c r="C146" s="6">
        <f t="shared" si="5"/>
        <v>0.41666666666666669</v>
      </c>
      <c r="D146" s="1">
        <f t="shared" si="6"/>
        <v>113.49954178715471</v>
      </c>
      <c r="E146" s="2">
        <f t="shared" si="7"/>
        <v>75.36375000000001</v>
      </c>
      <c r="F146" s="2">
        <f t="shared" si="8"/>
        <v>188.86329178715471</v>
      </c>
    </row>
    <row r="147" spans="2:6" x14ac:dyDescent="0.25">
      <c r="B147">
        <f t="shared" si="9"/>
        <v>23</v>
      </c>
      <c r="C147" s="6">
        <f t="shared" si="5"/>
        <v>0.43478260869565216</v>
      </c>
      <c r="D147" s="1">
        <f t="shared" si="6"/>
        <v>109.94042986726325</v>
      </c>
      <c r="E147" s="2">
        <f t="shared" si="7"/>
        <v>79.525009451795839</v>
      </c>
      <c r="F147" s="2">
        <f t="shared" si="8"/>
        <v>189.4654393190591</v>
      </c>
    </row>
    <row r="148" spans="2:6" x14ac:dyDescent="0.25">
      <c r="B148">
        <f t="shared" si="9"/>
        <v>22</v>
      </c>
      <c r="C148" s="6">
        <f t="shared" si="5"/>
        <v>0.45454545454545453</v>
      </c>
      <c r="D148" s="1">
        <f t="shared" si="6"/>
        <v>106.34218795791671</v>
      </c>
      <c r="E148" s="2">
        <f t="shared" si="7"/>
        <v>84.144380165289235</v>
      </c>
      <c r="F148" s="2">
        <f t="shared" si="8"/>
        <v>190.48656812320593</v>
      </c>
    </row>
    <row r="149" spans="2:6" x14ac:dyDescent="0.25">
      <c r="B149">
        <f t="shared" si="9"/>
        <v>21</v>
      </c>
      <c r="C149" s="6">
        <f t="shared" ref="C149:C169" si="10">$C$4/B149</f>
        <v>0.47619047619047616</v>
      </c>
      <c r="D149" s="1">
        <f t="shared" ref="D149:D169" si="11">10.514*B149^0.7486</f>
        <v>102.70257598888033</v>
      </c>
      <c r="E149" s="2">
        <f t="shared" ref="E149:E169" si="12">(-0.0103*B149^2 + 13.892*B149+106.62)*C149^2</f>
        <v>89.299251700680259</v>
      </c>
      <c r="F149" s="2">
        <f t="shared" ref="F149:F169" si="13">SUM(D149:E149)</f>
        <v>192.00182768956057</v>
      </c>
    </row>
    <row r="150" spans="2:6" x14ac:dyDescent="0.25">
      <c r="B150">
        <f t="shared" ref="B150:B169" si="14">+B149-1</f>
        <v>20</v>
      </c>
      <c r="C150" s="6">
        <f t="shared" si="10"/>
        <v>0.5</v>
      </c>
      <c r="D150" s="1">
        <f t="shared" si="11"/>
        <v>99.019112036833548</v>
      </c>
      <c r="E150" s="2">
        <f t="shared" si="12"/>
        <v>95.084999999999994</v>
      </c>
      <c r="F150" s="2">
        <f t="shared" si="13"/>
        <v>194.10411203683356</v>
      </c>
    </row>
    <row r="151" spans="2:6" x14ac:dyDescent="0.25">
      <c r="B151">
        <f t="shared" si="14"/>
        <v>19</v>
      </c>
      <c r="C151" s="6">
        <f t="shared" si="10"/>
        <v>0.52631578947368418</v>
      </c>
      <c r="D151" s="1">
        <f t="shared" si="11"/>
        <v>95.289032700983441</v>
      </c>
      <c r="E151" s="2">
        <f t="shared" si="12"/>
        <v>101.62041551246536</v>
      </c>
      <c r="F151" s="2">
        <f t="shared" si="13"/>
        <v>196.9094482134488</v>
      </c>
    </row>
    <row r="152" spans="2:6" x14ac:dyDescent="0.25">
      <c r="B152">
        <f t="shared" si="14"/>
        <v>18</v>
      </c>
      <c r="C152" s="6">
        <f t="shared" si="10"/>
        <v>0.55555555555555558</v>
      </c>
      <c r="D152" s="1">
        <f t="shared" si="11"/>
        <v>91.509244536002683</v>
      </c>
      <c r="E152" s="2">
        <f t="shared" si="12"/>
        <v>109.05518518518519</v>
      </c>
      <c r="F152" s="2">
        <f t="shared" si="13"/>
        <v>200.56442972118788</v>
      </c>
    </row>
    <row r="153" spans="2:6" x14ac:dyDescent="0.25">
      <c r="B153">
        <f t="shared" si="14"/>
        <v>17</v>
      </c>
      <c r="C153" s="6">
        <f t="shared" si="10"/>
        <v>0.58823529411764708</v>
      </c>
      <c r="D153" s="1">
        <f t="shared" si="11"/>
        <v>87.676263908369151</v>
      </c>
      <c r="E153" s="2">
        <f t="shared" si="12"/>
        <v>117.58038062283738</v>
      </c>
      <c r="F153" s="2">
        <f t="shared" si="13"/>
        <v>205.25664453120652</v>
      </c>
    </row>
    <row r="154" spans="2:6" x14ac:dyDescent="0.25">
      <c r="B154">
        <f t="shared" si="14"/>
        <v>16</v>
      </c>
      <c r="C154" s="6">
        <f t="shared" si="10"/>
        <v>0.625</v>
      </c>
      <c r="D154" s="1">
        <f t="shared" si="11"/>
        <v>83.786141663299887</v>
      </c>
      <c r="E154" s="2">
        <f t="shared" si="12"/>
        <v>127.4434375</v>
      </c>
      <c r="F154" s="2">
        <f t="shared" si="13"/>
        <v>211.22957916329989</v>
      </c>
    </row>
    <row r="155" spans="2:6" x14ac:dyDescent="0.25">
      <c r="B155">
        <f t="shared" si="14"/>
        <v>15</v>
      </c>
      <c r="C155" s="6">
        <f t="shared" si="10"/>
        <v>0.66666666666666663</v>
      </c>
      <c r="D155" s="1">
        <f t="shared" si="11"/>
        <v>79.834367561666667</v>
      </c>
      <c r="E155" s="2">
        <f t="shared" si="12"/>
        <v>138.97</v>
      </c>
      <c r="F155" s="2">
        <f t="shared" si="13"/>
        <v>218.80436756166665</v>
      </c>
    </row>
    <row r="156" spans="2:6" x14ac:dyDescent="0.25">
      <c r="B156">
        <f t="shared" si="14"/>
        <v>14</v>
      </c>
      <c r="C156" s="6">
        <f t="shared" si="10"/>
        <v>0.7142857142857143</v>
      </c>
      <c r="D156" s="1">
        <f t="shared" si="11"/>
        <v>75.815747319290281</v>
      </c>
      <c r="E156" s="2">
        <f t="shared" si="12"/>
        <v>152.59653061224489</v>
      </c>
      <c r="F156" s="2">
        <f t="shared" si="13"/>
        <v>228.41227793153519</v>
      </c>
    </row>
    <row r="157" spans="2:6" x14ac:dyDescent="0.25">
      <c r="B157">
        <f t="shared" si="14"/>
        <v>13</v>
      </c>
      <c r="C157" s="6">
        <f t="shared" si="10"/>
        <v>0.76923076923076927</v>
      </c>
      <c r="D157" s="1">
        <f t="shared" si="11"/>
        <v>71.724241836726023</v>
      </c>
      <c r="E157" s="2">
        <f t="shared" si="12"/>
        <v>168.92029585798818</v>
      </c>
      <c r="F157" s="2">
        <f t="shared" si="13"/>
        <v>240.64453769471419</v>
      </c>
    </row>
    <row r="158" spans="2:6" x14ac:dyDescent="0.25">
      <c r="B158">
        <f t="shared" si="14"/>
        <v>12</v>
      </c>
      <c r="C158" s="6">
        <f t="shared" si="10"/>
        <v>0.83333333333333337</v>
      </c>
      <c r="D158" s="1">
        <f t="shared" si="11"/>
        <v>67.552753125412281</v>
      </c>
      <c r="E158" s="2">
        <f t="shared" si="12"/>
        <v>188.77833333333336</v>
      </c>
      <c r="F158" s="2">
        <f t="shared" si="13"/>
        <v>256.33108645874563</v>
      </c>
    </row>
    <row r="159" spans="2:6" x14ac:dyDescent="0.25">
      <c r="B159">
        <f t="shared" si="14"/>
        <v>11</v>
      </c>
      <c r="C159" s="6">
        <f t="shared" si="10"/>
        <v>0.90909090909090906</v>
      </c>
      <c r="D159" s="1">
        <f t="shared" si="11"/>
        <v>63.292833229308698</v>
      </c>
      <c r="E159" s="2">
        <f t="shared" si="12"/>
        <v>213.37661157024792</v>
      </c>
      <c r="F159" s="2">
        <f t="shared" si="13"/>
        <v>276.66944479955663</v>
      </c>
    </row>
    <row r="160" spans="2:6" x14ac:dyDescent="0.25">
      <c r="B160">
        <f t="shared" si="14"/>
        <v>10</v>
      </c>
      <c r="C160" s="6">
        <f t="shared" si="10"/>
        <v>1</v>
      </c>
      <c r="D160" s="1">
        <f t="shared" si="11"/>
        <v>58.934278718636968</v>
      </c>
      <c r="E160" s="2">
        <f t="shared" si="12"/>
        <v>244.51</v>
      </c>
      <c r="F160" s="2">
        <f t="shared" si="13"/>
        <v>303.44427871863695</v>
      </c>
    </row>
    <row r="161" spans="2:6" x14ac:dyDescent="0.25">
      <c r="B161">
        <f t="shared" si="14"/>
        <v>9</v>
      </c>
      <c r="C161" s="6">
        <f t="shared" si="10"/>
        <v>1.1111111111111112</v>
      </c>
      <c r="D161" s="1">
        <f t="shared" si="11"/>
        <v>54.464549437795071</v>
      </c>
      <c r="E161" s="2">
        <f t="shared" si="12"/>
        <v>284.9551851851852</v>
      </c>
      <c r="F161" s="2">
        <f t="shared" si="13"/>
        <v>339.41973462298029</v>
      </c>
    </row>
    <row r="162" spans="2:6" x14ac:dyDescent="0.25">
      <c r="B162">
        <f t="shared" si="14"/>
        <v>8</v>
      </c>
      <c r="C162" s="6">
        <f t="shared" si="10"/>
        <v>1.25</v>
      </c>
      <c r="D162" s="1">
        <f t="shared" si="11"/>
        <v>49.867906548256094</v>
      </c>
      <c r="E162" s="2">
        <f t="shared" si="12"/>
        <v>339.21375</v>
      </c>
      <c r="F162" s="2">
        <f t="shared" si="13"/>
        <v>389.08165654825609</v>
      </c>
    </row>
    <row r="163" spans="2:6" x14ac:dyDescent="0.25">
      <c r="B163">
        <f t="shared" si="14"/>
        <v>7</v>
      </c>
      <c r="C163" s="6">
        <f t="shared" si="10"/>
        <v>1.4285714285714286</v>
      </c>
      <c r="D163" s="1">
        <f t="shared" si="11"/>
        <v>45.124080511999807</v>
      </c>
      <c r="E163" s="2">
        <f t="shared" si="12"/>
        <v>415.0189795918368</v>
      </c>
      <c r="F163" s="2">
        <f t="shared" si="13"/>
        <v>460.1430601038366</v>
      </c>
    </row>
    <row r="164" spans="2:6" x14ac:dyDescent="0.25">
      <c r="B164">
        <f t="shared" si="14"/>
        <v>6</v>
      </c>
      <c r="C164" s="6">
        <f t="shared" si="10"/>
        <v>1.6666666666666667</v>
      </c>
      <c r="D164" s="1">
        <f t="shared" si="11"/>
        <v>40.206104650013295</v>
      </c>
      <c r="E164" s="2">
        <f t="shared" si="12"/>
        <v>526.67000000000007</v>
      </c>
      <c r="F164" s="2">
        <f t="shared" si="13"/>
        <v>566.87610465001342</v>
      </c>
    </row>
    <row r="165" spans="2:6" x14ac:dyDescent="0.25">
      <c r="B165">
        <f t="shared" si="14"/>
        <v>5</v>
      </c>
      <c r="C165" s="6">
        <f t="shared" si="10"/>
        <v>2</v>
      </c>
      <c r="D165" s="1">
        <f t="shared" si="11"/>
        <v>35.076553774729774</v>
      </c>
      <c r="E165" s="2">
        <f t="shared" si="12"/>
        <v>703.29</v>
      </c>
      <c r="F165" s="2">
        <f t="shared" si="13"/>
        <v>738.36655377472971</v>
      </c>
    </row>
    <row r="166" spans="2:6" x14ac:dyDescent="0.25">
      <c r="B166">
        <f t="shared" si="14"/>
        <v>4</v>
      </c>
      <c r="C166" s="6">
        <f t="shared" si="10"/>
        <v>2.5</v>
      </c>
      <c r="D166" s="1">
        <f t="shared" si="11"/>
        <v>29.680422730276856</v>
      </c>
      <c r="E166" s="2">
        <f t="shared" si="12"/>
        <v>1012.645</v>
      </c>
      <c r="F166" s="2">
        <f t="shared" si="13"/>
        <v>1042.3254227302768</v>
      </c>
    </row>
    <row r="167" spans="2:6" x14ac:dyDescent="0.25">
      <c r="B167">
        <f t="shared" si="14"/>
        <v>3</v>
      </c>
      <c r="C167" s="6">
        <f t="shared" si="10"/>
        <v>3.3333333333333335</v>
      </c>
      <c r="D167" s="1">
        <f t="shared" si="11"/>
        <v>23.92990331758525</v>
      </c>
      <c r="E167" s="2">
        <f t="shared" si="12"/>
        <v>1646.7033333333336</v>
      </c>
      <c r="F167" s="2">
        <f t="shared" si="13"/>
        <v>1670.6332366509189</v>
      </c>
    </row>
    <row r="168" spans="2:6" x14ac:dyDescent="0.25">
      <c r="B168">
        <f t="shared" si="14"/>
        <v>2</v>
      </c>
      <c r="C168" s="6">
        <f t="shared" si="10"/>
        <v>5</v>
      </c>
      <c r="D168" s="1">
        <f t="shared" si="11"/>
        <v>17.665219064198745</v>
      </c>
      <c r="E168" s="2">
        <f t="shared" si="12"/>
        <v>3359.0699999999997</v>
      </c>
      <c r="F168" s="2">
        <f t="shared" si="13"/>
        <v>3376.7352190641986</v>
      </c>
    </row>
    <row r="169" spans="2:6" x14ac:dyDescent="0.25">
      <c r="B169">
        <f t="shared" si="14"/>
        <v>1</v>
      </c>
      <c r="C169" s="6">
        <f t="shared" si="10"/>
        <v>10</v>
      </c>
      <c r="D169" s="1">
        <f t="shared" si="11"/>
        <v>10.513999999999999</v>
      </c>
      <c r="E169" s="2">
        <f t="shared" si="12"/>
        <v>12050.17</v>
      </c>
      <c r="F169" s="2">
        <f t="shared" si="13"/>
        <v>12060.683999999999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K169"/>
  <sheetViews>
    <sheetView zoomScale="85" zoomScaleNormal="85" workbookViewId="0">
      <selection activeCell="E20" sqref="E20"/>
    </sheetView>
  </sheetViews>
  <sheetFormatPr baseColWidth="10" defaultRowHeight="15" x14ac:dyDescent="0.25"/>
  <cols>
    <col min="4" max="4" width="10.42578125" customWidth="1"/>
    <col min="6" max="6" width="12" bestFit="1" customWidth="1"/>
    <col min="7" max="7" width="5.85546875" customWidth="1"/>
  </cols>
  <sheetData>
    <row r="2" spans="2:11" x14ac:dyDescent="0.25">
      <c r="B2" t="s">
        <v>0</v>
      </c>
      <c r="C2">
        <v>1</v>
      </c>
    </row>
    <row r="3" spans="2:11" x14ac:dyDescent="0.25">
      <c r="B3" t="s">
        <v>1</v>
      </c>
      <c r="C3">
        <v>1</v>
      </c>
    </row>
    <row r="4" spans="2:11" x14ac:dyDescent="0.25">
      <c r="B4" t="s">
        <v>2</v>
      </c>
      <c r="C4" s="1">
        <v>10</v>
      </c>
    </row>
    <row r="5" spans="2:11" x14ac:dyDescent="0.25">
      <c r="B5" t="s">
        <v>21</v>
      </c>
      <c r="C5" s="1">
        <f>24337.5/30*0.0416667</f>
        <v>33.802110374999998</v>
      </c>
    </row>
    <row r="6" spans="2:11" x14ac:dyDescent="0.25">
      <c r="B6" t="s">
        <v>18</v>
      </c>
      <c r="C6" s="1">
        <v>5888415</v>
      </c>
    </row>
    <row r="7" spans="2:11" x14ac:dyDescent="0.25">
      <c r="C7" s="1"/>
    </row>
    <row r="8" spans="2:11" x14ac:dyDescent="0.25">
      <c r="C8" s="1"/>
    </row>
    <row r="9" spans="2:11" x14ac:dyDescent="0.25">
      <c r="B9" s="3" t="s">
        <v>15</v>
      </c>
      <c r="C9" s="1"/>
      <c r="E9" s="3" t="s">
        <v>16</v>
      </c>
      <c r="H9" s="3" t="s">
        <v>17</v>
      </c>
    </row>
    <row r="10" spans="2:11" x14ac:dyDescent="0.25">
      <c r="B10" s="5" t="s">
        <v>3</v>
      </c>
      <c r="C10" s="5">
        <v>75</v>
      </c>
      <c r="E10" t="s">
        <v>10</v>
      </c>
      <c r="F10">
        <f>C5/C10</f>
        <v>0.45069480499999998</v>
      </c>
      <c r="H10" t="s">
        <v>10</v>
      </c>
      <c r="I10" s="4">
        <f>(318000+0.05*C6)/(6.5*12)</f>
        <v>7851.5480769230771</v>
      </c>
      <c r="K10" s="2"/>
    </row>
    <row r="11" spans="2:11" x14ac:dyDescent="0.25">
      <c r="B11" t="s">
        <v>5</v>
      </c>
      <c r="C11" s="1">
        <f>C4/C10</f>
        <v>0.13333333333333333</v>
      </c>
      <c r="E11" t="s">
        <v>14</v>
      </c>
      <c r="F11">
        <v>110</v>
      </c>
    </row>
    <row r="12" spans="2:11" x14ac:dyDescent="0.25">
      <c r="E12" t="s">
        <v>11</v>
      </c>
      <c r="F12">
        <f>3/24*(EXP(15000/383-15000/(F11+273))-1)</f>
        <v>0</v>
      </c>
    </row>
    <row r="13" spans="2:11" x14ac:dyDescent="0.25">
      <c r="B13" t="s">
        <v>6</v>
      </c>
      <c r="C13" s="1">
        <f>10.514*C10^0.7486</f>
        <v>266.34149580067935</v>
      </c>
    </row>
    <row r="14" spans="2:11" x14ac:dyDescent="0.25">
      <c r="B14" t="s">
        <v>4</v>
      </c>
      <c r="C14" s="1">
        <f>-0.0103*C10^2 + 13.892*C10+106.62</f>
        <v>1090.5825</v>
      </c>
      <c r="E14" t="s">
        <v>13</v>
      </c>
      <c r="F14">
        <f>0.0137%*(1+F12)</f>
        <v>1.37E-4</v>
      </c>
    </row>
    <row r="15" spans="2:11" x14ac:dyDescent="0.25">
      <c r="B15" t="s">
        <v>7</v>
      </c>
      <c r="C15">
        <f>C14*C11^2</f>
        <v>19.388133333333332</v>
      </c>
      <c r="E15" t="s">
        <v>12</v>
      </c>
      <c r="F15" s="4">
        <f>C6*F14*30</f>
        <v>24201.38565</v>
      </c>
    </row>
    <row r="16" spans="2:11" x14ac:dyDescent="0.25">
      <c r="B16" t="s">
        <v>8</v>
      </c>
      <c r="C16" s="1">
        <f>C15+C13</f>
        <v>285.72962913401267</v>
      </c>
    </row>
    <row r="17" spans="2:6" x14ac:dyDescent="0.25">
      <c r="B17" t="s">
        <v>9</v>
      </c>
      <c r="C17" s="4">
        <f>C16/1000*524.47*30*24</f>
        <v>107896.76538617925</v>
      </c>
    </row>
    <row r="19" spans="2:6" x14ac:dyDescent="0.25">
      <c r="B19" t="s">
        <v>25</v>
      </c>
      <c r="C19" t="s">
        <v>20</v>
      </c>
      <c r="D19" t="s">
        <v>22</v>
      </c>
      <c r="E19" t="s">
        <v>23</v>
      </c>
      <c r="F19" t="s">
        <v>24</v>
      </c>
    </row>
    <row r="20" spans="2:6" x14ac:dyDescent="0.25">
      <c r="B20">
        <v>1</v>
      </c>
      <c r="C20" s="6">
        <f>B20/$C$10</f>
        <v>1.3333333333333334E-2</v>
      </c>
      <c r="D20" s="1">
        <f>10.514*$C$10^0.7486</f>
        <v>266.34149580067935</v>
      </c>
      <c r="E20" s="2">
        <f>(-0.0103*$C$10^2 + 13.892*$C$10+106.62)*C20^2</f>
        <v>0.19388133333333338</v>
      </c>
      <c r="F20" s="2">
        <f>SUM(D20:E20)</f>
        <v>266.53537713401266</v>
      </c>
    </row>
    <row r="21" spans="2:6" x14ac:dyDescent="0.25">
      <c r="B21">
        <f>B20+1</f>
        <v>2</v>
      </c>
      <c r="C21" s="6">
        <f t="shared" ref="C21:C84" si="0">B21/$C$10</f>
        <v>2.6666666666666668E-2</v>
      </c>
      <c r="D21" s="1">
        <f t="shared" ref="D21:D84" si="1">10.514*$C$10^0.7486</f>
        <v>266.34149580067935</v>
      </c>
      <c r="E21" s="2">
        <f t="shared" ref="E21:E84" si="2">(-0.0103*$C$10^2 + 13.892*$C$10+106.62)*C21^2</f>
        <v>0.77552533333333351</v>
      </c>
      <c r="F21" s="2">
        <f t="shared" ref="F21:F84" si="3">SUM(D21:E21)</f>
        <v>267.1170211340127</v>
      </c>
    </row>
    <row r="22" spans="2:6" x14ac:dyDescent="0.25">
      <c r="B22">
        <f t="shared" ref="B22:B85" si="4">B21+1</f>
        <v>3</v>
      </c>
      <c r="C22" s="6">
        <f t="shared" si="0"/>
        <v>0.04</v>
      </c>
      <c r="D22" s="1">
        <f t="shared" si="1"/>
        <v>266.34149580067935</v>
      </c>
      <c r="E22" s="2">
        <f t="shared" si="2"/>
        <v>1.7449320000000001</v>
      </c>
      <c r="F22" s="2">
        <f t="shared" si="3"/>
        <v>268.08642780067936</v>
      </c>
    </row>
    <row r="23" spans="2:6" x14ac:dyDescent="0.25">
      <c r="B23">
        <f t="shared" si="4"/>
        <v>4</v>
      </c>
      <c r="C23" s="6">
        <f t="shared" si="0"/>
        <v>5.3333333333333337E-2</v>
      </c>
      <c r="D23" s="1">
        <f t="shared" si="1"/>
        <v>266.34149580067935</v>
      </c>
      <c r="E23" s="2">
        <f t="shared" si="2"/>
        <v>3.102101333333334</v>
      </c>
      <c r="F23" s="2">
        <f t="shared" si="3"/>
        <v>269.44359713401269</v>
      </c>
    </row>
    <row r="24" spans="2:6" x14ac:dyDescent="0.25">
      <c r="B24">
        <f t="shared" si="4"/>
        <v>5</v>
      </c>
      <c r="C24" s="6">
        <f t="shared" si="0"/>
        <v>6.6666666666666666E-2</v>
      </c>
      <c r="D24" s="1">
        <f t="shared" si="1"/>
        <v>266.34149580067935</v>
      </c>
      <c r="E24" s="2">
        <f t="shared" si="2"/>
        <v>4.8470333333333331</v>
      </c>
      <c r="F24" s="2">
        <f t="shared" si="3"/>
        <v>271.1885291340127</v>
      </c>
    </row>
    <row r="25" spans="2:6" x14ac:dyDescent="0.25">
      <c r="B25">
        <f t="shared" si="4"/>
        <v>6</v>
      </c>
      <c r="C25" s="6">
        <f t="shared" si="0"/>
        <v>0.08</v>
      </c>
      <c r="D25" s="1">
        <f t="shared" si="1"/>
        <v>266.34149580067935</v>
      </c>
      <c r="E25" s="2">
        <f t="shared" si="2"/>
        <v>6.9797280000000006</v>
      </c>
      <c r="F25" s="2">
        <f t="shared" si="3"/>
        <v>273.32122380067938</v>
      </c>
    </row>
    <row r="26" spans="2:6" x14ac:dyDescent="0.25">
      <c r="B26">
        <f t="shared" si="4"/>
        <v>7</v>
      </c>
      <c r="C26" s="6">
        <f t="shared" si="0"/>
        <v>9.3333333333333338E-2</v>
      </c>
      <c r="D26" s="1">
        <f t="shared" si="1"/>
        <v>266.34149580067935</v>
      </c>
      <c r="E26" s="2">
        <f t="shared" si="2"/>
        <v>9.5001853333333344</v>
      </c>
      <c r="F26" s="2">
        <f t="shared" si="3"/>
        <v>275.84168113401267</v>
      </c>
    </row>
    <row r="27" spans="2:6" x14ac:dyDescent="0.25">
      <c r="B27">
        <f t="shared" si="4"/>
        <v>8</v>
      </c>
      <c r="C27" s="6">
        <f t="shared" si="0"/>
        <v>0.10666666666666667</v>
      </c>
      <c r="D27" s="1">
        <f t="shared" si="1"/>
        <v>266.34149580067935</v>
      </c>
      <c r="E27" s="2">
        <f t="shared" si="2"/>
        <v>12.408405333333336</v>
      </c>
      <c r="F27" s="2">
        <f t="shared" si="3"/>
        <v>278.7499011340127</v>
      </c>
    </row>
    <row r="28" spans="2:6" x14ac:dyDescent="0.25">
      <c r="B28">
        <f t="shared" si="4"/>
        <v>9</v>
      </c>
      <c r="C28" s="6">
        <f t="shared" si="0"/>
        <v>0.12</v>
      </c>
      <c r="D28" s="1">
        <f t="shared" si="1"/>
        <v>266.34149580067935</v>
      </c>
      <c r="E28" s="2">
        <f t="shared" si="2"/>
        <v>15.704388</v>
      </c>
      <c r="F28" s="2">
        <f t="shared" si="3"/>
        <v>282.04588380067935</v>
      </c>
    </row>
    <row r="29" spans="2:6" x14ac:dyDescent="0.25">
      <c r="B29">
        <f t="shared" si="4"/>
        <v>10</v>
      </c>
      <c r="C29" s="6">
        <f t="shared" si="0"/>
        <v>0.13333333333333333</v>
      </c>
      <c r="D29" s="1">
        <f t="shared" si="1"/>
        <v>266.34149580067935</v>
      </c>
      <c r="E29" s="2">
        <f t="shared" si="2"/>
        <v>19.388133333333332</v>
      </c>
      <c r="F29" s="2">
        <f t="shared" si="3"/>
        <v>285.72962913401267</v>
      </c>
    </row>
    <row r="30" spans="2:6" x14ac:dyDescent="0.25">
      <c r="B30">
        <f t="shared" si="4"/>
        <v>11</v>
      </c>
      <c r="C30" s="6">
        <f t="shared" si="0"/>
        <v>0.14666666666666667</v>
      </c>
      <c r="D30" s="1">
        <f t="shared" si="1"/>
        <v>266.34149580067935</v>
      </c>
      <c r="E30" s="2">
        <f t="shared" si="2"/>
        <v>23.459641333333334</v>
      </c>
      <c r="F30" s="2">
        <f t="shared" si="3"/>
        <v>289.80113713401266</v>
      </c>
    </row>
    <row r="31" spans="2:6" x14ac:dyDescent="0.25">
      <c r="B31">
        <f t="shared" si="4"/>
        <v>12</v>
      </c>
      <c r="C31" s="6">
        <f t="shared" si="0"/>
        <v>0.16</v>
      </c>
      <c r="D31" s="1">
        <f t="shared" si="1"/>
        <v>266.34149580067935</v>
      </c>
      <c r="E31" s="2">
        <f t="shared" si="2"/>
        <v>27.918912000000002</v>
      </c>
      <c r="F31" s="2">
        <f t="shared" si="3"/>
        <v>294.26040780067933</v>
      </c>
    </row>
    <row r="32" spans="2:6" x14ac:dyDescent="0.25">
      <c r="B32">
        <f t="shared" si="4"/>
        <v>13</v>
      </c>
      <c r="C32" s="6">
        <f t="shared" si="0"/>
        <v>0.17333333333333334</v>
      </c>
      <c r="D32" s="1">
        <f t="shared" si="1"/>
        <v>266.34149580067935</v>
      </c>
      <c r="E32" s="2">
        <f t="shared" si="2"/>
        <v>32.765945333333335</v>
      </c>
      <c r="F32" s="2">
        <f t="shared" si="3"/>
        <v>299.10744113401267</v>
      </c>
    </row>
    <row r="33" spans="2:6" x14ac:dyDescent="0.25">
      <c r="B33">
        <f t="shared" si="4"/>
        <v>14</v>
      </c>
      <c r="C33" s="6">
        <f t="shared" si="0"/>
        <v>0.18666666666666668</v>
      </c>
      <c r="D33" s="1">
        <f t="shared" si="1"/>
        <v>266.34149580067935</v>
      </c>
      <c r="E33" s="2">
        <f t="shared" si="2"/>
        <v>38.000741333333337</v>
      </c>
      <c r="F33" s="2">
        <f t="shared" si="3"/>
        <v>304.34223713401269</v>
      </c>
    </row>
    <row r="34" spans="2:6" x14ac:dyDescent="0.25">
      <c r="B34">
        <f t="shared" si="4"/>
        <v>15</v>
      </c>
      <c r="C34" s="6">
        <f t="shared" si="0"/>
        <v>0.2</v>
      </c>
      <c r="D34" s="1">
        <f t="shared" si="1"/>
        <v>266.34149580067935</v>
      </c>
      <c r="E34" s="2">
        <f t="shared" si="2"/>
        <v>43.623300000000008</v>
      </c>
      <c r="F34" s="2">
        <f t="shared" si="3"/>
        <v>309.96479580067938</v>
      </c>
    </row>
    <row r="35" spans="2:6" x14ac:dyDescent="0.25">
      <c r="B35">
        <f t="shared" si="4"/>
        <v>16</v>
      </c>
      <c r="C35" s="6">
        <f t="shared" si="0"/>
        <v>0.21333333333333335</v>
      </c>
      <c r="D35" s="1">
        <f t="shared" si="1"/>
        <v>266.34149580067935</v>
      </c>
      <c r="E35" s="2">
        <f t="shared" si="2"/>
        <v>49.633621333333345</v>
      </c>
      <c r="F35" s="2">
        <f t="shared" si="3"/>
        <v>315.97511713401269</v>
      </c>
    </row>
    <row r="36" spans="2:6" x14ac:dyDescent="0.25">
      <c r="B36">
        <f t="shared" si="4"/>
        <v>17</v>
      </c>
      <c r="C36" s="6">
        <f t="shared" si="0"/>
        <v>0.22666666666666666</v>
      </c>
      <c r="D36" s="1">
        <f t="shared" si="1"/>
        <v>266.34149580067935</v>
      </c>
      <c r="E36" s="2">
        <f t="shared" si="2"/>
        <v>56.031705333333328</v>
      </c>
      <c r="F36" s="2">
        <f t="shared" si="3"/>
        <v>322.37320113401267</v>
      </c>
    </row>
    <row r="37" spans="2:6" x14ac:dyDescent="0.25">
      <c r="B37">
        <f t="shared" si="4"/>
        <v>18</v>
      </c>
      <c r="C37" s="6">
        <f t="shared" si="0"/>
        <v>0.24</v>
      </c>
      <c r="D37" s="1">
        <f t="shared" si="1"/>
        <v>266.34149580067935</v>
      </c>
      <c r="E37" s="2">
        <f t="shared" si="2"/>
        <v>62.817551999999999</v>
      </c>
      <c r="F37" s="2">
        <f t="shared" si="3"/>
        <v>329.15904780067933</v>
      </c>
    </row>
    <row r="38" spans="2:6" x14ac:dyDescent="0.25">
      <c r="B38">
        <f t="shared" si="4"/>
        <v>19</v>
      </c>
      <c r="C38" s="6">
        <f t="shared" si="0"/>
        <v>0.25333333333333335</v>
      </c>
      <c r="D38" s="1">
        <f t="shared" si="1"/>
        <v>266.34149580067935</v>
      </c>
      <c r="E38" s="2">
        <f t="shared" si="2"/>
        <v>69.991161333333352</v>
      </c>
      <c r="F38" s="2">
        <f t="shared" si="3"/>
        <v>336.33265713401272</v>
      </c>
    </row>
    <row r="39" spans="2:6" x14ac:dyDescent="0.25">
      <c r="B39">
        <f t="shared" si="4"/>
        <v>20</v>
      </c>
      <c r="C39" s="6">
        <f t="shared" si="0"/>
        <v>0.26666666666666666</v>
      </c>
      <c r="D39" s="1">
        <f t="shared" si="1"/>
        <v>266.34149580067935</v>
      </c>
      <c r="E39" s="2">
        <f t="shared" si="2"/>
        <v>77.552533333333329</v>
      </c>
      <c r="F39" s="2">
        <f t="shared" si="3"/>
        <v>343.89402913401267</v>
      </c>
    </row>
    <row r="40" spans="2:6" x14ac:dyDescent="0.25">
      <c r="B40">
        <f t="shared" si="4"/>
        <v>21</v>
      </c>
      <c r="C40" s="6">
        <f t="shared" si="0"/>
        <v>0.28000000000000003</v>
      </c>
      <c r="D40" s="1">
        <f t="shared" si="1"/>
        <v>266.34149580067935</v>
      </c>
      <c r="E40" s="2">
        <f t="shared" si="2"/>
        <v>85.501668000000009</v>
      </c>
      <c r="F40" s="9">
        <f t="shared" si="3"/>
        <v>351.84316380067935</v>
      </c>
    </row>
    <row r="41" spans="2:6" x14ac:dyDescent="0.25">
      <c r="B41">
        <f t="shared" si="4"/>
        <v>22</v>
      </c>
      <c r="C41" s="6">
        <f t="shared" si="0"/>
        <v>0.29333333333333333</v>
      </c>
      <c r="D41" s="1">
        <f t="shared" si="1"/>
        <v>266.34149580067935</v>
      </c>
      <c r="E41" s="2">
        <f t="shared" si="2"/>
        <v>93.838565333333335</v>
      </c>
      <c r="F41" s="2">
        <f t="shared" si="3"/>
        <v>360.1800611340127</v>
      </c>
    </row>
    <row r="42" spans="2:6" x14ac:dyDescent="0.25">
      <c r="B42">
        <f t="shared" si="4"/>
        <v>23</v>
      </c>
      <c r="C42" s="6">
        <f t="shared" si="0"/>
        <v>0.30666666666666664</v>
      </c>
      <c r="D42" s="1">
        <f t="shared" si="1"/>
        <v>266.34149580067935</v>
      </c>
      <c r="E42" s="2">
        <f t="shared" si="2"/>
        <v>102.56322533333332</v>
      </c>
      <c r="F42" s="2">
        <f t="shared" si="3"/>
        <v>368.90472113401268</v>
      </c>
    </row>
    <row r="43" spans="2:6" x14ac:dyDescent="0.25">
      <c r="B43">
        <f t="shared" si="4"/>
        <v>24</v>
      </c>
      <c r="C43" s="6">
        <f t="shared" si="0"/>
        <v>0.32</v>
      </c>
      <c r="D43" s="1">
        <f t="shared" si="1"/>
        <v>266.34149580067935</v>
      </c>
      <c r="E43" s="2">
        <f t="shared" si="2"/>
        <v>111.67564800000001</v>
      </c>
      <c r="F43" s="2">
        <f t="shared" si="3"/>
        <v>378.01714380067938</v>
      </c>
    </row>
    <row r="44" spans="2:6" x14ac:dyDescent="0.25">
      <c r="B44">
        <f t="shared" si="4"/>
        <v>25</v>
      </c>
      <c r="C44" s="6">
        <f t="shared" si="0"/>
        <v>0.33333333333333331</v>
      </c>
      <c r="D44" s="1">
        <f t="shared" si="1"/>
        <v>266.34149580067935</v>
      </c>
      <c r="E44" s="2">
        <f t="shared" si="2"/>
        <v>121.17583333333333</v>
      </c>
      <c r="F44" s="2">
        <f t="shared" si="3"/>
        <v>387.5173291340127</v>
      </c>
    </row>
    <row r="45" spans="2:6" x14ac:dyDescent="0.25">
      <c r="B45">
        <f t="shared" si="4"/>
        <v>26</v>
      </c>
      <c r="C45" s="6">
        <f t="shared" si="0"/>
        <v>0.34666666666666668</v>
      </c>
      <c r="D45" s="1">
        <f t="shared" si="1"/>
        <v>266.34149580067935</v>
      </c>
      <c r="E45" s="2">
        <f t="shared" si="2"/>
        <v>131.06378133333334</v>
      </c>
      <c r="F45" s="2">
        <f t="shared" si="3"/>
        <v>397.40527713401269</v>
      </c>
    </row>
    <row r="46" spans="2:6" x14ac:dyDescent="0.25">
      <c r="B46">
        <f t="shared" si="4"/>
        <v>27</v>
      </c>
      <c r="C46" s="6">
        <f t="shared" si="0"/>
        <v>0.36</v>
      </c>
      <c r="D46" s="1">
        <f t="shared" si="1"/>
        <v>266.34149580067935</v>
      </c>
      <c r="E46" s="2">
        <f t="shared" si="2"/>
        <v>141.33949199999998</v>
      </c>
      <c r="F46" s="2">
        <f t="shared" si="3"/>
        <v>407.6809878006793</v>
      </c>
    </row>
    <row r="47" spans="2:6" x14ac:dyDescent="0.25">
      <c r="B47">
        <f t="shared" si="4"/>
        <v>28</v>
      </c>
      <c r="C47" s="6">
        <f t="shared" si="0"/>
        <v>0.37333333333333335</v>
      </c>
      <c r="D47" s="1">
        <f t="shared" si="1"/>
        <v>266.34149580067935</v>
      </c>
      <c r="E47" s="2">
        <f t="shared" si="2"/>
        <v>152.00296533333335</v>
      </c>
      <c r="F47" s="2">
        <f t="shared" si="3"/>
        <v>418.3444611340127</v>
      </c>
    </row>
    <row r="48" spans="2:6" x14ac:dyDescent="0.25">
      <c r="B48">
        <f t="shared" si="4"/>
        <v>29</v>
      </c>
      <c r="C48" s="6">
        <f t="shared" si="0"/>
        <v>0.38666666666666666</v>
      </c>
      <c r="D48" s="1">
        <f t="shared" si="1"/>
        <v>266.34149580067935</v>
      </c>
      <c r="E48" s="2">
        <f t="shared" si="2"/>
        <v>163.05420133333331</v>
      </c>
      <c r="F48" s="2">
        <f t="shared" si="3"/>
        <v>429.39569713401266</v>
      </c>
    </row>
    <row r="49" spans="2:6" x14ac:dyDescent="0.25">
      <c r="B49">
        <f t="shared" si="4"/>
        <v>30</v>
      </c>
      <c r="C49" s="6">
        <f t="shared" si="0"/>
        <v>0.4</v>
      </c>
      <c r="D49" s="1">
        <f t="shared" si="1"/>
        <v>266.34149580067935</v>
      </c>
      <c r="E49" s="2">
        <f t="shared" si="2"/>
        <v>174.49320000000003</v>
      </c>
      <c r="F49" s="2">
        <f t="shared" si="3"/>
        <v>440.83469580067936</v>
      </c>
    </row>
    <row r="50" spans="2:6" x14ac:dyDescent="0.25">
      <c r="B50">
        <f t="shared" si="4"/>
        <v>31</v>
      </c>
      <c r="C50" s="6">
        <f t="shared" si="0"/>
        <v>0.41333333333333333</v>
      </c>
      <c r="D50" s="1">
        <f t="shared" si="1"/>
        <v>266.34149580067935</v>
      </c>
      <c r="E50" s="2">
        <f t="shared" si="2"/>
        <v>186.31996133333331</v>
      </c>
      <c r="F50" s="2">
        <f t="shared" si="3"/>
        <v>452.66145713401266</v>
      </c>
    </row>
    <row r="51" spans="2:6" x14ac:dyDescent="0.25">
      <c r="B51">
        <f t="shared" si="4"/>
        <v>32</v>
      </c>
      <c r="C51" s="6">
        <f t="shared" si="0"/>
        <v>0.42666666666666669</v>
      </c>
      <c r="D51" s="1">
        <f t="shared" si="1"/>
        <v>266.34149580067935</v>
      </c>
      <c r="E51" s="2">
        <f t="shared" si="2"/>
        <v>198.53448533333338</v>
      </c>
      <c r="F51" s="2">
        <f t="shared" si="3"/>
        <v>464.8759811340127</v>
      </c>
    </row>
    <row r="52" spans="2:6" x14ac:dyDescent="0.25">
      <c r="B52">
        <f t="shared" si="4"/>
        <v>33</v>
      </c>
      <c r="C52" s="6">
        <f t="shared" si="0"/>
        <v>0.44</v>
      </c>
      <c r="D52" s="1">
        <f t="shared" si="1"/>
        <v>266.34149580067935</v>
      </c>
      <c r="E52" s="2">
        <f t="shared" si="2"/>
        <v>211.13677199999998</v>
      </c>
      <c r="F52" s="2">
        <f t="shared" si="3"/>
        <v>477.4782678006793</v>
      </c>
    </row>
    <row r="53" spans="2:6" x14ac:dyDescent="0.25">
      <c r="B53">
        <f t="shared" si="4"/>
        <v>34</v>
      </c>
      <c r="C53" s="6">
        <f t="shared" si="0"/>
        <v>0.45333333333333331</v>
      </c>
      <c r="D53" s="1">
        <f t="shared" si="1"/>
        <v>266.34149580067935</v>
      </c>
      <c r="E53" s="2">
        <f t="shared" si="2"/>
        <v>224.12682133333331</v>
      </c>
      <c r="F53" s="2">
        <f t="shared" si="3"/>
        <v>490.46831713401264</v>
      </c>
    </row>
    <row r="54" spans="2:6" x14ac:dyDescent="0.25">
      <c r="B54">
        <f t="shared" si="4"/>
        <v>35</v>
      </c>
      <c r="C54" s="6">
        <f t="shared" si="0"/>
        <v>0.46666666666666667</v>
      </c>
      <c r="D54" s="1">
        <f t="shared" si="1"/>
        <v>266.34149580067935</v>
      </c>
      <c r="E54" s="2">
        <f t="shared" si="2"/>
        <v>237.50463333333335</v>
      </c>
      <c r="F54" s="2">
        <f t="shared" si="3"/>
        <v>503.8461291340127</v>
      </c>
    </row>
    <row r="55" spans="2:6" x14ac:dyDescent="0.25">
      <c r="B55">
        <f t="shared" si="4"/>
        <v>36</v>
      </c>
      <c r="C55" s="6">
        <f t="shared" si="0"/>
        <v>0.48</v>
      </c>
      <c r="D55" s="1">
        <f t="shared" si="1"/>
        <v>266.34149580067935</v>
      </c>
      <c r="E55" s="2">
        <f t="shared" si="2"/>
        <v>251.270208</v>
      </c>
      <c r="F55" s="2">
        <f t="shared" si="3"/>
        <v>517.61170380067938</v>
      </c>
    </row>
    <row r="56" spans="2:6" x14ac:dyDescent="0.25">
      <c r="B56">
        <f t="shared" si="4"/>
        <v>37</v>
      </c>
      <c r="C56" s="6">
        <f t="shared" si="0"/>
        <v>0.49333333333333335</v>
      </c>
      <c r="D56" s="1">
        <f t="shared" si="1"/>
        <v>266.34149580067935</v>
      </c>
      <c r="E56" s="2">
        <f t="shared" si="2"/>
        <v>265.42354533333338</v>
      </c>
      <c r="F56" s="2">
        <f t="shared" si="3"/>
        <v>531.76504113401279</v>
      </c>
    </row>
    <row r="57" spans="2:6" x14ac:dyDescent="0.25">
      <c r="B57">
        <f t="shared" si="4"/>
        <v>38</v>
      </c>
      <c r="C57" s="6">
        <f t="shared" si="0"/>
        <v>0.50666666666666671</v>
      </c>
      <c r="D57" s="1">
        <f t="shared" si="1"/>
        <v>266.34149580067935</v>
      </c>
      <c r="E57" s="2">
        <f t="shared" si="2"/>
        <v>279.96464533333341</v>
      </c>
      <c r="F57" s="2">
        <f t="shared" si="3"/>
        <v>546.30614113401271</v>
      </c>
    </row>
    <row r="58" spans="2:6" x14ac:dyDescent="0.25">
      <c r="B58">
        <f t="shared" si="4"/>
        <v>39</v>
      </c>
      <c r="C58" s="6">
        <f t="shared" si="0"/>
        <v>0.52</v>
      </c>
      <c r="D58" s="1">
        <f t="shared" si="1"/>
        <v>266.34149580067935</v>
      </c>
      <c r="E58" s="2">
        <f t="shared" si="2"/>
        <v>294.89350800000005</v>
      </c>
      <c r="F58" s="2">
        <f t="shared" si="3"/>
        <v>561.23500380067935</v>
      </c>
    </row>
    <row r="59" spans="2:6" x14ac:dyDescent="0.25">
      <c r="B59">
        <f t="shared" si="4"/>
        <v>40</v>
      </c>
      <c r="C59" s="6">
        <f t="shared" si="0"/>
        <v>0.53333333333333333</v>
      </c>
      <c r="D59" s="1">
        <f t="shared" si="1"/>
        <v>266.34149580067935</v>
      </c>
      <c r="E59" s="2">
        <f t="shared" si="2"/>
        <v>310.21013333333332</v>
      </c>
      <c r="F59" s="2">
        <f t="shared" si="3"/>
        <v>576.55162913401273</v>
      </c>
    </row>
    <row r="60" spans="2:6" x14ac:dyDescent="0.25">
      <c r="B60">
        <f t="shared" si="4"/>
        <v>41</v>
      </c>
      <c r="C60" s="6">
        <f t="shared" si="0"/>
        <v>0.54666666666666663</v>
      </c>
      <c r="D60" s="1">
        <f t="shared" si="1"/>
        <v>266.34149580067935</v>
      </c>
      <c r="E60" s="2">
        <f t="shared" si="2"/>
        <v>325.91452133333331</v>
      </c>
      <c r="F60" s="2">
        <f t="shared" si="3"/>
        <v>592.25601713401261</v>
      </c>
    </row>
    <row r="61" spans="2:6" x14ac:dyDescent="0.25">
      <c r="B61">
        <f t="shared" si="4"/>
        <v>42</v>
      </c>
      <c r="C61" s="6">
        <f t="shared" si="0"/>
        <v>0.56000000000000005</v>
      </c>
      <c r="D61" s="1">
        <f t="shared" si="1"/>
        <v>266.34149580067935</v>
      </c>
      <c r="E61" s="2">
        <f t="shared" si="2"/>
        <v>342.00667200000004</v>
      </c>
      <c r="F61" s="2">
        <f t="shared" si="3"/>
        <v>608.34816780067945</v>
      </c>
    </row>
    <row r="62" spans="2:6" x14ac:dyDescent="0.25">
      <c r="B62">
        <f t="shared" si="4"/>
        <v>43</v>
      </c>
      <c r="C62" s="6">
        <f t="shared" si="0"/>
        <v>0.57333333333333336</v>
      </c>
      <c r="D62" s="1">
        <f t="shared" si="1"/>
        <v>266.34149580067935</v>
      </c>
      <c r="E62" s="2">
        <f t="shared" si="2"/>
        <v>358.48658533333332</v>
      </c>
      <c r="F62" s="2">
        <f t="shared" si="3"/>
        <v>624.82808113401268</v>
      </c>
    </row>
    <row r="63" spans="2:6" x14ac:dyDescent="0.25">
      <c r="B63">
        <f t="shared" si="4"/>
        <v>44</v>
      </c>
      <c r="C63" s="6">
        <f t="shared" si="0"/>
        <v>0.58666666666666667</v>
      </c>
      <c r="D63" s="1">
        <f t="shared" si="1"/>
        <v>266.34149580067935</v>
      </c>
      <c r="E63" s="2">
        <f t="shared" si="2"/>
        <v>375.35426133333334</v>
      </c>
      <c r="F63" s="2">
        <f t="shared" si="3"/>
        <v>641.69575713401264</v>
      </c>
    </row>
    <row r="64" spans="2:6" x14ac:dyDescent="0.25">
      <c r="B64">
        <f t="shared" si="4"/>
        <v>45</v>
      </c>
      <c r="C64" s="6">
        <f t="shared" si="0"/>
        <v>0.6</v>
      </c>
      <c r="D64" s="1">
        <f t="shared" si="1"/>
        <v>266.34149580067935</v>
      </c>
      <c r="E64" s="2">
        <f t="shared" si="2"/>
        <v>392.60969999999998</v>
      </c>
      <c r="F64" s="2">
        <f t="shared" si="3"/>
        <v>658.95119580067933</v>
      </c>
    </row>
    <row r="65" spans="2:6" x14ac:dyDescent="0.25">
      <c r="B65">
        <f t="shared" si="4"/>
        <v>46</v>
      </c>
      <c r="C65" s="6">
        <f t="shared" si="0"/>
        <v>0.61333333333333329</v>
      </c>
      <c r="D65" s="1">
        <f t="shared" si="1"/>
        <v>266.34149580067935</v>
      </c>
      <c r="E65" s="2">
        <f t="shared" si="2"/>
        <v>410.25290133333328</v>
      </c>
      <c r="F65" s="2">
        <f t="shared" si="3"/>
        <v>676.59439713401264</v>
      </c>
    </row>
    <row r="66" spans="2:6" x14ac:dyDescent="0.25">
      <c r="B66">
        <f t="shared" si="4"/>
        <v>47</v>
      </c>
      <c r="C66" s="6">
        <f t="shared" si="0"/>
        <v>0.62666666666666671</v>
      </c>
      <c r="D66" s="1">
        <f t="shared" si="1"/>
        <v>266.34149580067935</v>
      </c>
      <c r="E66" s="2">
        <f t="shared" si="2"/>
        <v>428.28386533333338</v>
      </c>
      <c r="F66" s="2">
        <f t="shared" si="3"/>
        <v>694.62536113401279</v>
      </c>
    </row>
    <row r="67" spans="2:6" x14ac:dyDescent="0.25">
      <c r="B67">
        <f t="shared" si="4"/>
        <v>48</v>
      </c>
      <c r="C67" s="6">
        <f t="shared" si="0"/>
        <v>0.64</v>
      </c>
      <c r="D67" s="1">
        <f t="shared" si="1"/>
        <v>266.34149580067935</v>
      </c>
      <c r="E67" s="2">
        <f t="shared" si="2"/>
        <v>446.70259200000004</v>
      </c>
      <c r="F67" s="2">
        <f t="shared" si="3"/>
        <v>713.04408780067934</v>
      </c>
    </row>
    <row r="68" spans="2:6" x14ac:dyDescent="0.25">
      <c r="B68">
        <f t="shared" si="4"/>
        <v>49</v>
      </c>
      <c r="C68" s="6">
        <f t="shared" si="0"/>
        <v>0.65333333333333332</v>
      </c>
      <c r="D68" s="1">
        <f t="shared" si="1"/>
        <v>266.34149580067935</v>
      </c>
      <c r="E68" s="2">
        <f t="shared" si="2"/>
        <v>465.50908133333331</v>
      </c>
      <c r="F68" s="2">
        <f t="shared" si="3"/>
        <v>731.85057713401261</v>
      </c>
    </row>
    <row r="69" spans="2:6" x14ac:dyDescent="0.25">
      <c r="B69">
        <f t="shared" si="4"/>
        <v>50</v>
      </c>
      <c r="C69" s="6">
        <f t="shared" si="0"/>
        <v>0.66666666666666663</v>
      </c>
      <c r="D69" s="1">
        <f t="shared" si="1"/>
        <v>266.34149580067935</v>
      </c>
      <c r="E69" s="2">
        <f t="shared" si="2"/>
        <v>484.70333333333332</v>
      </c>
      <c r="F69" s="2">
        <f t="shared" si="3"/>
        <v>751.04482913401262</v>
      </c>
    </row>
    <row r="70" spans="2:6" x14ac:dyDescent="0.25">
      <c r="B70">
        <f t="shared" si="4"/>
        <v>51</v>
      </c>
      <c r="C70" s="6">
        <f t="shared" si="0"/>
        <v>0.68</v>
      </c>
      <c r="D70" s="1">
        <f t="shared" si="1"/>
        <v>266.34149580067935</v>
      </c>
      <c r="E70" s="2">
        <f t="shared" si="2"/>
        <v>504.28534800000011</v>
      </c>
      <c r="F70" s="2">
        <f t="shared" si="3"/>
        <v>770.62684380067947</v>
      </c>
    </row>
    <row r="71" spans="2:6" x14ac:dyDescent="0.25">
      <c r="B71">
        <f t="shared" si="4"/>
        <v>52</v>
      </c>
      <c r="C71" s="6">
        <f t="shared" si="0"/>
        <v>0.69333333333333336</v>
      </c>
      <c r="D71" s="1">
        <f t="shared" si="1"/>
        <v>266.34149580067935</v>
      </c>
      <c r="E71" s="2">
        <f t="shared" si="2"/>
        <v>524.25512533333335</v>
      </c>
      <c r="F71" s="2">
        <f t="shared" si="3"/>
        <v>790.59662113401271</v>
      </c>
    </row>
    <row r="72" spans="2:6" x14ac:dyDescent="0.25">
      <c r="B72">
        <f t="shared" si="4"/>
        <v>53</v>
      </c>
      <c r="C72" s="6">
        <f t="shared" si="0"/>
        <v>0.70666666666666667</v>
      </c>
      <c r="D72" s="1">
        <f t="shared" si="1"/>
        <v>266.34149580067935</v>
      </c>
      <c r="E72" s="2">
        <f t="shared" si="2"/>
        <v>544.61266533333333</v>
      </c>
      <c r="F72" s="2">
        <f t="shared" si="3"/>
        <v>810.95416113401268</v>
      </c>
    </row>
    <row r="73" spans="2:6" x14ac:dyDescent="0.25">
      <c r="B73">
        <f t="shared" si="4"/>
        <v>54</v>
      </c>
      <c r="C73" s="6">
        <f t="shared" si="0"/>
        <v>0.72</v>
      </c>
      <c r="D73" s="1">
        <f t="shared" si="1"/>
        <v>266.34149580067935</v>
      </c>
      <c r="E73" s="2">
        <f t="shared" si="2"/>
        <v>565.35796799999991</v>
      </c>
      <c r="F73" s="2">
        <f t="shared" si="3"/>
        <v>831.69946380067927</v>
      </c>
    </row>
    <row r="74" spans="2:6" x14ac:dyDescent="0.25">
      <c r="B74">
        <f t="shared" si="4"/>
        <v>55</v>
      </c>
      <c r="C74" s="6">
        <f t="shared" si="0"/>
        <v>0.73333333333333328</v>
      </c>
      <c r="D74" s="1">
        <f t="shared" si="1"/>
        <v>266.34149580067935</v>
      </c>
      <c r="E74" s="2">
        <f t="shared" si="2"/>
        <v>586.49103333333323</v>
      </c>
      <c r="F74" s="2">
        <f t="shared" si="3"/>
        <v>852.83252913401259</v>
      </c>
    </row>
    <row r="75" spans="2:6" x14ac:dyDescent="0.25">
      <c r="B75">
        <f t="shared" si="4"/>
        <v>56</v>
      </c>
      <c r="C75" s="6">
        <f t="shared" si="0"/>
        <v>0.7466666666666667</v>
      </c>
      <c r="D75" s="1">
        <f t="shared" si="1"/>
        <v>266.34149580067935</v>
      </c>
      <c r="E75" s="2">
        <f t="shared" si="2"/>
        <v>608.0118613333334</v>
      </c>
      <c r="F75" s="2">
        <f t="shared" si="3"/>
        <v>874.35335713401275</v>
      </c>
    </row>
    <row r="76" spans="2:6" x14ac:dyDescent="0.25">
      <c r="B76">
        <f t="shared" si="4"/>
        <v>57</v>
      </c>
      <c r="C76" s="6">
        <f t="shared" si="0"/>
        <v>0.76</v>
      </c>
      <c r="D76" s="1">
        <f t="shared" si="1"/>
        <v>266.34149580067935</v>
      </c>
      <c r="E76" s="2">
        <f t="shared" si="2"/>
        <v>629.92045199999995</v>
      </c>
      <c r="F76" s="2">
        <f t="shared" si="3"/>
        <v>896.26194780067931</v>
      </c>
    </row>
    <row r="77" spans="2:6" x14ac:dyDescent="0.25">
      <c r="B77">
        <f t="shared" si="4"/>
        <v>58</v>
      </c>
      <c r="C77" s="6">
        <f t="shared" si="0"/>
        <v>0.77333333333333332</v>
      </c>
      <c r="D77" s="1">
        <f t="shared" si="1"/>
        <v>266.34149580067935</v>
      </c>
      <c r="E77" s="2">
        <f t="shared" si="2"/>
        <v>652.21680533333324</v>
      </c>
      <c r="F77" s="2">
        <f t="shared" si="3"/>
        <v>918.55830113401259</v>
      </c>
    </row>
    <row r="78" spans="2:6" x14ac:dyDescent="0.25">
      <c r="B78">
        <f t="shared" si="4"/>
        <v>59</v>
      </c>
      <c r="C78" s="6">
        <f t="shared" si="0"/>
        <v>0.78666666666666663</v>
      </c>
      <c r="D78" s="1">
        <f t="shared" si="1"/>
        <v>266.34149580067935</v>
      </c>
      <c r="E78" s="2">
        <f t="shared" si="2"/>
        <v>674.90092133333326</v>
      </c>
      <c r="F78" s="2">
        <f t="shared" si="3"/>
        <v>941.24241713401261</v>
      </c>
    </row>
    <row r="79" spans="2:6" x14ac:dyDescent="0.25">
      <c r="B79">
        <f t="shared" si="4"/>
        <v>60</v>
      </c>
      <c r="C79" s="6">
        <f t="shared" si="0"/>
        <v>0.8</v>
      </c>
      <c r="D79" s="1">
        <f t="shared" si="1"/>
        <v>266.34149580067935</v>
      </c>
      <c r="E79" s="2">
        <f t="shared" si="2"/>
        <v>697.97280000000012</v>
      </c>
      <c r="F79" s="2">
        <f t="shared" si="3"/>
        <v>964.31429580067947</v>
      </c>
    </row>
    <row r="80" spans="2:6" x14ac:dyDescent="0.25">
      <c r="B80">
        <f t="shared" si="4"/>
        <v>61</v>
      </c>
      <c r="C80" s="6">
        <f t="shared" si="0"/>
        <v>0.81333333333333335</v>
      </c>
      <c r="D80" s="1">
        <f t="shared" si="1"/>
        <v>266.34149580067935</v>
      </c>
      <c r="E80" s="2">
        <f t="shared" si="2"/>
        <v>721.43244133333337</v>
      </c>
      <c r="F80" s="2">
        <f t="shared" si="3"/>
        <v>987.77393713401273</v>
      </c>
    </row>
    <row r="81" spans="2:6" x14ac:dyDescent="0.25">
      <c r="B81">
        <f t="shared" si="4"/>
        <v>62</v>
      </c>
      <c r="C81" s="6">
        <f t="shared" si="0"/>
        <v>0.82666666666666666</v>
      </c>
      <c r="D81" s="1">
        <f t="shared" si="1"/>
        <v>266.34149580067935</v>
      </c>
      <c r="E81" s="2">
        <f t="shared" si="2"/>
        <v>745.27984533333324</v>
      </c>
      <c r="F81" s="2">
        <f t="shared" si="3"/>
        <v>1011.6213411340126</v>
      </c>
    </row>
    <row r="82" spans="2:6" x14ac:dyDescent="0.25">
      <c r="B82">
        <f t="shared" si="4"/>
        <v>63</v>
      </c>
      <c r="C82" s="6">
        <f t="shared" si="0"/>
        <v>0.84</v>
      </c>
      <c r="D82" s="1">
        <f t="shared" si="1"/>
        <v>266.34149580067935</v>
      </c>
      <c r="E82" s="2">
        <f t="shared" si="2"/>
        <v>769.51501199999984</v>
      </c>
      <c r="F82" s="2">
        <f t="shared" si="3"/>
        <v>1035.8565078006791</v>
      </c>
    </row>
    <row r="83" spans="2:6" x14ac:dyDescent="0.25">
      <c r="B83">
        <f t="shared" si="4"/>
        <v>64</v>
      </c>
      <c r="C83" s="6">
        <f t="shared" si="0"/>
        <v>0.85333333333333339</v>
      </c>
      <c r="D83" s="1">
        <f t="shared" si="1"/>
        <v>266.34149580067935</v>
      </c>
      <c r="E83" s="2">
        <f t="shared" si="2"/>
        <v>794.13794133333352</v>
      </c>
      <c r="F83" s="2">
        <f t="shared" si="3"/>
        <v>1060.4794371340129</v>
      </c>
    </row>
    <row r="84" spans="2:6" x14ac:dyDescent="0.25">
      <c r="B84">
        <f t="shared" si="4"/>
        <v>65</v>
      </c>
      <c r="C84" s="6">
        <f t="shared" si="0"/>
        <v>0.8666666666666667</v>
      </c>
      <c r="D84" s="1">
        <f t="shared" si="1"/>
        <v>266.34149580067935</v>
      </c>
      <c r="E84" s="2">
        <f t="shared" si="2"/>
        <v>819.14863333333335</v>
      </c>
      <c r="F84" s="2">
        <f t="shared" si="3"/>
        <v>1085.4901291340127</v>
      </c>
    </row>
    <row r="85" spans="2:6" x14ac:dyDescent="0.25">
      <c r="B85">
        <f t="shared" si="4"/>
        <v>66</v>
      </c>
      <c r="C85" s="6">
        <f t="shared" ref="C85:C148" si="5">B85/$C$10</f>
        <v>0.88</v>
      </c>
      <c r="D85" s="1">
        <f t="shared" ref="D85:D148" si="6">10.514*$C$10^0.7486</f>
        <v>266.34149580067935</v>
      </c>
      <c r="E85" s="2">
        <f t="shared" ref="E85:E148" si="7">(-0.0103*$C$10^2 + 13.892*$C$10+106.62)*C85^2</f>
        <v>844.54708799999992</v>
      </c>
      <c r="F85" s="2">
        <f t="shared" ref="F85:F148" si="8">SUM(D85:E85)</f>
        <v>1110.8885838006793</v>
      </c>
    </row>
    <row r="86" spans="2:6" x14ac:dyDescent="0.25">
      <c r="B86">
        <f t="shared" ref="B86:B149" si="9">B85+1</f>
        <v>67</v>
      </c>
      <c r="C86" s="6">
        <f t="shared" si="5"/>
        <v>0.89333333333333331</v>
      </c>
      <c r="D86" s="1">
        <f t="shared" si="6"/>
        <v>266.34149580067935</v>
      </c>
      <c r="E86" s="2">
        <f t="shared" si="7"/>
        <v>870.33330533333333</v>
      </c>
      <c r="F86" s="2">
        <f t="shared" si="8"/>
        <v>1136.6748011340128</v>
      </c>
    </row>
    <row r="87" spans="2:6" x14ac:dyDescent="0.25">
      <c r="B87">
        <f t="shared" si="9"/>
        <v>68</v>
      </c>
      <c r="C87" s="6">
        <f t="shared" si="5"/>
        <v>0.90666666666666662</v>
      </c>
      <c r="D87" s="1">
        <f t="shared" si="6"/>
        <v>266.34149580067935</v>
      </c>
      <c r="E87" s="2">
        <f t="shared" si="7"/>
        <v>896.50728533333324</v>
      </c>
      <c r="F87" s="2">
        <f t="shared" si="8"/>
        <v>1162.8487811340126</v>
      </c>
    </row>
    <row r="88" spans="2:6" x14ac:dyDescent="0.25">
      <c r="B88">
        <f t="shared" si="9"/>
        <v>69</v>
      </c>
      <c r="C88" s="6">
        <f t="shared" si="5"/>
        <v>0.92</v>
      </c>
      <c r="D88" s="1">
        <f t="shared" si="6"/>
        <v>266.34149580067935</v>
      </c>
      <c r="E88" s="2">
        <f t="shared" si="7"/>
        <v>923.069028</v>
      </c>
      <c r="F88" s="2">
        <f t="shared" si="8"/>
        <v>1189.4105238006794</v>
      </c>
    </row>
    <row r="89" spans="2:6" x14ac:dyDescent="0.25">
      <c r="B89">
        <f t="shared" si="9"/>
        <v>70</v>
      </c>
      <c r="C89" s="6">
        <f t="shared" si="5"/>
        <v>0.93333333333333335</v>
      </c>
      <c r="D89" s="1">
        <f t="shared" si="6"/>
        <v>266.34149580067935</v>
      </c>
      <c r="E89" s="2">
        <f t="shared" si="7"/>
        <v>950.01853333333338</v>
      </c>
      <c r="F89" s="2">
        <f t="shared" si="8"/>
        <v>1216.3600291340126</v>
      </c>
    </row>
    <row r="90" spans="2:6" x14ac:dyDescent="0.25">
      <c r="B90">
        <f t="shared" si="9"/>
        <v>71</v>
      </c>
      <c r="C90" s="6">
        <f t="shared" si="5"/>
        <v>0.94666666666666666</v>
      </c>
      <c r="D90" s="1">
        <f t="shared" si="6"/>
        <v>266.34149580067935</v>
      </c>
      <c r="E90" s="2">
        <f t="shared" si="7"/>
        <v>977.35580133333326</v>
      </c>
      <c r="F90" s="2">
        <f t="shared" si="8"/>
        <v>1243.6972971340126</v>
      </c>
    </row>
    <row r="91" spans="2:6" x14ac:dyDescent="0.25">
      <c r="B91">
        <f t="shared" si="9"/>
        <v>72</v>
      </c>
      <c r="C91" s="6">
        <f t="shared" si="5"/>
        <v>0.96</v>
      </c>
      <c r="D91" s="1">
        <f t="shared" si="6"/>
        <v>266.34149580067935</v>
      </c>
      <c r="E91" s="2">
        <f t="shared" si="7"/>
        <v>1005.080832</v>
      </c>
      <c r="F91" s="2">
        <f t="shared" si="8"/>
        <v>1271.4223278006793</v>
      </c>
    </row>
    <row r="92" spans="2:6" x14ac:dyDescent="0.25">
      <c r="B92">
        <f t="shared" si="9"/>
        <v>73</v>
      </c>
      <c r="C92" s="6">
        <f t="shared" si="5"/>
        <v>0.97333333333333338</v>
      </c>
      <c r="D92" s="1">
        <f t="shared" si="6"/>
        <v>266.34149580067935</v>
      </c>
      <c r="E92" s="2">
        <f t="shared" si="7"/>
        <v>1033.1936253333333</v>
      </c>
      <c r="F92" s="2">
        <f t="shared" si="8"/>
        <v>1299.5351211340126</v>
      </c>
    </row>
    <row r="93" spans="2:6" x14ac:dyDescent="0.25">
      <c r="B93">
        <f t="shared" si="9"/>
        <v>74</v>
      </c>
      <c r="C93" s="6">
        <f t="shared" si="5"/>
        <v>0.98666666666666669</v>
      </c>
      <c r="D93" s="1">
        <f t="shared" si="6"/>
        <v>266.34149580067935</v>
      </c>
      <c r="E93" s="2">
        <f t="shared" si="7"/>
        <v>1061.6941813333335</v>
      </c>
      <c r="F93" s="2">
        <f t="shared" si="8"/>
        <v>1328.035677134013</v>
      </c>
    </row>
    <row r="94" spans="2:6" x14ac:dyDescent="0.25">
      <c r="B94">
        <f t="shared" si="9"/>
        <v>75</v>
      </c>
      <c r="C94" s="6">
        <f t="shared" si="5"/>
        <v>1</v>
      </c>
      <c r="D94" s="1">
        <f t="shared" si="6"/>
        <v>266.34149580067935</v>
      </c>
      <c r="E94" s="2">
        <f t="shared" si="7"/>
        <v>1090.5825</v>
      </c>
      <c r="F94" s="2">
        <f t="shared" si="8"/>
        <v>1356.9239958006792</v>
      </c>
    </row>
    <row r="95" spans="2:6" x14ac:dyDescent="0.25">
      <c r="B95">
        <f t="shared" si="9"/>
        <v>76</v>
      </c>
      <c r="C95" s="6">
        <f t="shared" si="5"/>
        <v>1.0133333333333334</v>
      </c>
      <c r="D95" s="1">
        <f t="shared" si="6"/>
        <v>266.34149580067935</v>
      </c>
      <c r="E95" s="2">
        <f t="shared" si="7"/>
        <v>1119.8585813333336</v>
      </c>
      <c r="F95" s="2">
        <f t="shared" si="8"/>
        <v>1386.2000771340131</v>
      </c>
    </row>
    <row r="96" spans="2:6" x14ac:dyDescent="0.25">
      <c r="B96">
        <f t="shared" si="9"/>
        <v>77</v>
      </c>
      <c r="C96" s="6">
        <f t="shared" si="5"/>
        <v>1.0266666666666666</v>
      </c>
      <c r="D96" s="1">
        <f t="shared" si="6"/>
        <v>266.34149580067935</v>
      </c>
      <c r="E96" s="2">
        <f t="shared" si="7"/>
        <v>1149.5224253333331</v>
      </c>
      <c r="F96" s="2">
        <f t="shared" si="8"/>
        <v>1415.8639211340123</v>
      </c>
    </row>
    <row r="97" spans="2:6" x14ac:dyDescent="0.25">
      <c r="B97">
        <f t="shared" si="9"/>
        <v>78</v>
      </c>
      <c r="C97" s="6">
        <f t="shared" si="5"/>
        <v>1.04</v>
      </c>
      <c r="D97" s="1">
        <f t="shared" si="6"/>
        <v>266.34149580067935</v>
      </c>
      <c r="E97" s="2">
        <f t="shared" si="7"/>
        <v>1179.5740320000002</v>
      </c>
      <c r="F97" s="2">
        <f t="shared" si="8"/>
        <v>1445.9155278006797</v>
      </c>
    </row>
    <row r="98" spans="2:6" x14ac:dyDescent="0.25">
      <c r="B98">
        <f t="shared" si="9"/>
        <v>79</v>
      </c>
      <c r="C98" s="6">
        <f t="shared" si="5"/>
        <v>1.0533333333333332</v>
      </c>
      <c r="D98" s="1">
        <f t="shared" si="6"/>
        <v>266.34149580067935</v>
      </c>
      <c r="E98" s="2">
        <f t="shared" si="7"/>
        <v>1210.0134013333331</v>
      </c>
      <c r="F98" s="2">
        <f t="shared" si="8"/>
        <v>1476.3548971340124</v>
      </c>
    </row>
    <row r="99" spans="2:6" x14ac:dyDescent="0.25">
      <c r="B99">
        <f t="shared" si="9"/>
        <v>80</v>
      </c>
      <c r="C99" s="6">
        <f t="shared" si="5"/>
        <v>1.0666666666666667</v>
      </c>
      <c r="D99" s="1">
        <f t="shared" si="6"/>
        <v>266.34149580067935</v>
      </c>
      <c r="E99" s="2">
        <f t="shared" si="7"/>
        <v>1240.8405333333333</v>
      </c>
      <c r="F99" s="2">
        <f t="shared" si="8"/>
        <v>1507.1820291340127</v>
      </c>
    </row>
    <row r="100" spans="2:6" x14ac:dyDescent="0.25">
      <c r="B100">
        <f t="shared" si="9"/>
        <v>81</v>
      </c>
      <c r="C100" s="6">
        <f t="shared" si="5"/>
        <v>1.08</v>
      </c>
      <c r="D100" s="1">
        <f t="shared" si="6"/>
        <v>266.34149580067935</v>
      </c>
      <c r="E100" s="2">
        <f t="shared" si="7"/>
        <v>1272.0554280000001</v>
      </c>
      <c r="F100" s="2">
        <f t="shared" si="8"/>
        <v>1538.3969238006794</v>
      </c>
    </row>
    <row r="101" spans="2:6" x14ac:dyDescent="0.25">
      <c r="B101">
        <f t="shared" si="9"/>
        <v>82</v>
      </c>
      <c r="C101" s="6">
        <f t="shared" si="5"/>
        <v>1.0933333333333333</v>
      </c>
      <c r="D101" s="1">
        <f t="shared" si="6"/>
        <v>266.34149580067935</v>
      </c>
      <c r="E101" s="2">
        <f t="shared" si="7"/>
        <v>1303.6580853333332</v>
      </c>
      <c r="F101" s="2">
        <f t="shared" si="8"/>
        <v>1569.9995811340127</v>
      </c>
    </row>
    <row r="102" spans="2:6" x14ac:dyDescent="0.25">
      <c r="B102">
        <f t="shared" si="9"/>
        <v>83</v>
      </c>
      <c r="C102" s="6">
        <f t="shared" si="5"/>
        <v>1.1066666666666667</v>
      </c>
      <c r="D102" s="1">
        <f t="shared" si="6"/>
        <v>266.34149580067935</v>
      </c>
      <c r="E102" s="2">
        <f t="shared" si="7"/>
        <v>1335.6485053333333</v>
      </c>
      <c r="F102" s="2">
        <f t="shared" si="8"/>
        <v>1601.9900011340128</v>
      </c>
    </row>
    <row r="103" spans="2:6" x14ac:dyDescent="0.25">
      <c r="B103">
        <f t="shared" si="9"/>
        <v>84</v>
      </c>
      <c r="C103" s="6">
        <f t="shared" si="5"/>
        <v>1.1200000000000001</v>
      </c>
      <c r="D103" s="1">
        <f t="shared" si="6"/>
        <v>266.34149580067935</v>
      </c>
      <c r="E103" s="2">
        <f t="shared" si="7"/>
        <v>1368.0266880000001</v>
      </c>
      <c r="F103" s="2">
        <f t="shared" si="8"/>
        <v>1634.3681838006796</v>
      </c>
    </row>
    <row r="104" spans="2:6" x14ac:dyDescent="0.25">
      <c r="B104">
        <f t="shared" si="9"/>
        <v>85</v>
      </c>
      <c r="C104" s="6">
        <f t="shared" si="5"/>
        <v>1.1333333333333333</v>
      </c>
      <c r="D104" s="1">
        <f t="shared" si="6"/>
        <v>266.34149580067935</v>
      </c>
      <c r="E104" s="2">
        <f t="shared" si="7"/>
        <v>1400.792633333333</v>
      </c>
      <c r="F104" s="2">
        <f t="shared" si="8"/>
        <v>1667.1341291340123</v>
      </c>
    </row>
    <row r="105" spans="2:6" x14ac:dyDescent="0.25">
      <c r="B105">
        <f t="shared" si="9"/>
        <v>86</v>
      </c>
      <c r="C105" s="6">
        <f t="shared" si="5"/>
        <v>1.1466666666666667</v>
      </c>
      <c r="D105" s="1">
        <f t="shared" si="6"/>
        <v>266.34149580067935</v>
      </c>
      <c r="E105" s="2">
        <f t="shared" si="7"/>
        <v>1433.9463413333333</v>
      </c>
      <c r="F105" s="2">
        <f t="shared" si="8"/>
        <v>1700.2878371340125</v>
      </c>
    </row>
    <row r="106" spans="2:6" x14ac:dyDescent="0.25">
      <c r="B106">
        <f t="shared" si="9"/>
        <v>87</v>
      </c>
      <c r="C106" s="6">
        <f t="shared" si="5"/>
        <v>1.1599999999999999</v>
      </c>
      <c r="D106" s="1">
        <f t="shared" si="6"/>
        <v>266.34149580067935</v>
      </c>
      <c r="E106" s="2">
        <f t="shared" si="7"/>
        <v>1467.4878119999998</v>
      </c>
      <c r="F106" s="2">
        <f t="shared" si="8"/>
        <v>1733.8293078006791</v>
      </c>
    </row>
    <row r="107" spans="2:6" x14ac:dyDescent="0.25">
      <c r="B107">
        <f t="shared" si="9"/>
        <v>88</v>
      </c>
      <c r="C107" s="6">
        <f t="shared" si="5"/>
        <v>1.1733333333333333</v>
      </c>
      <c r="D107" s="1">
        <f t="shared" si="6"/>
        <v>266.34149580067935</v>
      </c>
      <c r="E107" s="2">
        <f t="shared" si="7"/>
        <v>1501.4170453333334</v>
      </c>
      <c r="F107" s="2">
        <f t="shared" si="8"/>
        <v>1767.7585411340128</v>
      </c>
    </row>
    <row r="108" spans="2:6" x14ac:dyDescent="0.25">
      <c r="B108">
        <f t="shared" si="9"/>
        <v>89</v>
      </c>
      <c r="C108" s="6">
        <f t="shared" si="5"/>
        <v>1.1866666666666668</v>
      </c>
      <c r="D108" s="1">
        <f t="shared" si="6"/>
        <v>266.34149580067935</v>
      </c>
      <c r="E108" s="2">
        <f t="shared" si="7"/>
        <v>1535.7340413333336</v>
      </c>
      <c r="F108" s="2">
        <f t="shared" si="8"/>
        <v>1802.0755371340128</v>
      </c>
    </row>
    <row r="109" spans="2:6" x14ac:dyDescent="0.25">
      <c r="B109">
        <f t="shared" si="9"/>
        <v>90</v>
      </c>
      <c r="C109" s="6">
        <f t="shared" si="5"/>
        <v>1.2</v>
      </c>
      <c r="D109" s="1">
        <f t="shared" si="6"/>
        <v>266.34149580067935</v>
      </c>
      <c r="E109" s="2">
        <f t="shared" si="7"/>
        <v>1570.4387999999999</v>
      </c>
      <c r="F109" s="2">
        <f t="shared" si="8"/>
        <v>1836.7802958006791</v>
      </c>
    </row>
    <row r="110" spans="2:6" x14ac:dyDescent="0.25">
      <c r="B110">
        <f t="shared" si="9"/>
        <v>91</v>
      </c>
      <c r="C110" s="6">
        <f t="shared" si="5"/>
        <v>1.2133333333333334</v>
      </c>
      <c r="D110" s="1">
        <f t="shared" si="6"/>
        <v>266.34149580067935</v>
      </c>
      <c r="E110" s="2">
        <f t="shared" si="7"/>
        <v>1605.5313213333334</v>
      </c>
      <c r="F110" s="2">
        <f t="shared" si="8"/>
        <v>1871.8728171340126</v>
      </c>
    </row>
    <row r="111" spans="2:6" x14ac:dyDescent="0.25">
      <c r="B111">
        <f t="shared" si="9"/>
        <v>92</v>
      </c>
      <c r="C111" s="6">
        <f t="shared" si="5"/>
        <v>1.2266666666666666</v>
      </c>
      <c r="D111" s="1">
        <f t="shared" si="6"/>
        <v>266.34149580067935</v>
      </c>
      <c r="E111" s="2">
        <f t="shared" si="7"/>
        <v>1641.0116053333331</v>
      </c>
      <c r="F111" s="2">
        <f t="shared" si="8"/>
        <v>1907.3531011340124</v>
      </c>
    </row>
    <row r="112" spans="2:6" x14ac:dyDescent="0.25">
      <c r="B112">
        <f t="shared" si="9"/>
        <v>93</v>
      </c>
      <c r="C112" s="6">
        <f t="shared" si="5"/>
        <v>1.24</v>
      </c>
      <c r="D112" s="1">
        <f t="shared" si="6"/>
        <v>266.34149580067935</v>
      </c>
      <c r="E112" s="2">
        <f t="shared" si="7"/>
        <v>1676.8796520000001</v>
      </c>
      <c r="F112" s="2">
        <f t="shared" si="8"/>
        <v>1943.2211478006793</v>
      </c>
    </row>
    <row r="113" spans="2:6" x14ac:dyDescent="0.25">
      <c r="B113">
        <f t="shared" si="9"/>
        <v>94</v>
      </c>
      <c r="C113" s="6">
        <f t="shared" si="5"/>
        <v>1.2533333333333334</v>
      </c>
      <c r="D113" s="1">
        <f t="shared" si="6"/>
        <v>266.34149580067935</v>
      </c>
      <c r="E113" s="2">
        <f t="shared" si="7"/>
        <v>1713.1354613333335</v>
      </c>
      <c r="F113" s="2">
        <f t="shared" si="8"/>
        <v>1979.476957134013</v>
      </c>
    </row>
    <row r="114" spans="2:6" x14ac:dyDescent="0.25">
      <c r="B114">
        <f t="shared" si="9"/>
        <v>95</v>
      </c>
      <c r="C114" s="6">
        <f t="shared" si="5"/>
        <v>1.2666666666666666</v>
      </c>
      <c r="D114" s="1">
        <f t="shared" si="6"/>
        <v>266.34149580067935</v>
      </c>
      <c r="E114" s="2">
        <f t="shared" si="7"/>
        <v>1749.7790333333332</v>
      </c>
      <c r="F114" s="2">
        <f t="shared" si="8"/>
        <v>2016.1205291340125</v>
      </c>
    </row>
    <row r="115" spans="2:6" x14ac:dyDescent="0.25">
      <c r="B115">
        <f t="shared" si="9"/>
        <v>96</v>
      </c>
      <c r="C115" s="6">
        <f t="shared" si="5"/>
        <v>1.28</v>
      </c>
      <c r="D115" s="1">
        <f t="shared" si="6"/>
        <v>266.34149580067935</v>
      </c>
      <c r="E115" s="2">
        <f t="shared" si="7"/>
        <v>1786.8103680000002</v>
      </c>
      <c r="F115" s="2">
        <f t="shared" si="8"/>
        <v>2053.1518638006796</v>
      </c>
    </row>
    <row r="116" spans="2:6" x14ac:dyDescent="0.25">
      <c r="B116">
        <f t="shared" si="9"/>
        <v>97</v>
      </c>
      <c r="C116" s="6">
        <f t="shared" si="5"/>
        <v>1.2933333333333332</v>
      </c>
      <c r="D116" s="1">
        <f t="shared" si="6"/>
        <v>266.34149580067935</v>
      </c>
      <c r="E116" s="2">
        <f t="shared" si="7"/>
        <v>1824.2294653333329</v>
      </c>
      <c r="F116" s="2">
        <f t="shared" si="8"/>
        <v>2090.5709611340121</v>
      </c>
    </row>
    <row r="117" spans="2:6" x14ac:dyDescent="0.25">
      <c r="B117">
        <f t="shared" si="9"/>
        <v>98</v>
      </c>
      <c r="C117" s="6">
        <f t="shared" si="5"/>
        <v>1.3066666666666666</v>
      </c>
      <c r="D117" s="1">
        <f t="shared" si="6"/>
        <v>266.34149580067935</v>
      </c>
      <c r="E117" s="2">
        <f t="shared" si="7"/>
        <v>1862.0363253333333</v>
      </c>
      <c r="F117" s="2">
        <f t="shared" si="8"/>
        <v>2128.3778211340127</v>
      </c>
    </row>
    <row r="118" spans="2:6" x14ac:dyDescent="0.25">
      <c r="B118">
        <f t="shared" si="9"/>
        <v>99</v>
      </c>
      <c r="C118" s="6">
        <f t="shared" si="5"/>
        <v>1.32</v>
      </c>
      <c r="D118" s="1">
        <f t="shared" si="6"/>
        <v>266.34149580067935</v>
      </c>
      <c r="E118" s="2">
        <f t="shared" si="7"/>
        <v>1900.2309480000001</v>
      </c>
      <c r="F118" s="2">
        <f t="shared" si="8"/>
        <v>2166.5724438006796</v>
      </c>
    </row>
    <row r="119" spans="2:6" x14ac:dyDescent="0.25">
      <c r="B119">
        <f t="shared" si="9"/>
        <v>100</v>
      </c>
      <c r="C119" s="6">
        <f t="shared" si="5"/>
        <v>1.3333333333333333</v>
      </c>
      <c r="D119" s="1">
        <f t="shared" si="6"/>
        <v>266.34149580067935</v>
      </c>
      <c r="E119" s="2">
        <f t="shared" si="7"/>
        <v>1938.8133333333333</v>
      </c>
      <c r="F119" s="2">
        <f t="shared" si="8"/>
        <v>2205.1548291340127</v>
      </c>
    </row>
    <row r="120" spans="2:6" x14ac:dyDescent="0.25">
      <c r="B120">
        <f t="shared" si="9"/>
        <v>101</v>
      </c>
      <c r="C120" s="6">
        <f t="shared" si="5"/>
        <v>1.3466666666666667</v>
      </c>
      <c r="D120" s="1">
        <f t="shared" si="6"/>
        <v>266.34149580067935</v>
      </c>
      <c r="E120" s="2">
        <f t="shared" si="7"/>
        <v>1977.7834813333332</v>
      </c>
      <c r="F120" s="2">
        <f t="shared" si="8"/>
        <v>2244.1249771340126</v>
      </c>
    </row>
    <row r="121" spans="2:6" x14ac:dyDescent="0.25">
      <c r="B121">
        <f t="shared" si="9"/>
        <v>102</v>
      </c>
      <c r="C121" s="6">
        <f t="shared" si="5"/>
        <v>1.36</v>
      </c>
      <c r="D121" s="1">
        <f t="shared" si="6"/>
        <v>266.34149580067935</v>
      </c>
      <c r="E121" s="2">
        <f t="shared" si="7"/>
        <v>2017.1413920000005</v>
      </c>
      <c r="F121" s="2">
        <f t="shared" si="8"/>
        <v>2283.4828878006797</v>
      </c>
    </row>
    <row r="122" spans="2:6" x14ac:dyDescent="0.25">
      <c r="B122">
        <f t="shared" si="9"/>
        <v>103</v>
      </c>
      <c r="C122" s="6">
        <f t="shared" si="5"/>
        <v>1.3733333333333333</v>
      </c>
      <c r="D122" s="1">
        <f t="shared" si="6"/>
        <v>266.34149580067935</v>
      </c>
      <c r="E122" s="2">
        <f t="shared" si="7"/>
        <v>2056.8870653333333</v>
      </c>
      <c r="F122" s="2">
        <f t="shared" si="8"/>
        <v>2323.2285611340126</v>
      </c>
    </row>
    <row r="123" spans="2:6" x14ac:dyDescent="0.25">
      <c r="B123">
        <f t="shared" si="9"/>
        <v>104</v>
      </c>
      <c r="C123" s="6">
        <f t="shared" si="5"/>
        <v>1.3866666666666667</v>
      </c>
      <c r="D123" s="1">
        <f t="shared" si="6"/>
        <v>266.34149580067935</v>
      </c>
      <c r="E123" s="2">
        <f t="shared" si="7"/>
        <v>2097.0205013333334</v>
      </c>
      <c r="F123" s="2">
        <f t="shared" si="8"/>
        <v>2363.3619971340127</v>
      </c>
    </row>
    <row r="124" spans="2:6" x14ac:dyDescent="0.25">
      <c r="B124">
        <f t="shared" si="9"/>
        <v>105</v>
      </c>
      <c r="C124" s="6">
        <f t="shared" si="5"/>
        <v>1.4</v>
      </c>
      <c r="D124" s="1">
        <f t="shared" si="6"/>
        <v>266.34149580067935</v>
      </c>
      <c r="E124" s="2">
        <f t="shared" si="7"/>
        <v>2137.5416999999998</v>
      </c>
      <c r="F124" s="2">
        <f t="shared" si="8"/>
        <v>2403.883195800679</v>
      </c>
    </row>
    <row r="125" spans="2:6" x14ac:dyDescent="0.25">
      <c r="B125">
        <f t="shared" si="9"/>
        <v>106</v>
      </c>
      <c r="C125" s="6">
        <f t="shared" si="5"/>
        <v>1.4133333333333333</v>
      </c>
      <c r="D125" s="1">
        <f t="shared" si="6"/>
        <v>266.34149580067935</v>
      </c>
      <c r="E125" s="2">
        <f t="shared" si="7"/>
        <v>2178.4506613333333</v>
      </c>
      <c r="F125" s="2">
        <f t="shared" si="8"/>
        <v>2444.7921571340125</v>
      </c>
    </row>
    <row r="126" spans="2:6" x14ac:dyDescent="0.25">
      <c r="B126">
        <f t="shared" si="9"/>
        <v>107</v>
      </c>
      <c r="C126" s="6">
        <f t="shared" si="5"/>
        <v>1.4266666666666667</v>
      </c>
      <c r="D126" s="1">
        <f t="shared" si="6"/>
        <v>266.34149580067935</v>
      </c>
      <c r="E126" s="2">
        <f t="shared" si="7"/>
        <v>2219.7473853333336</v>
      </c>
      <c r="F126" s="2">
        <f t="shared" si="8"/>
        <v>2486.0888811340128</v>
      </c>
    </row>
    <row r="127" spans="2:6" x14ac:dyDescent="0.25">
      <c r="B127">
        <f t="shared" si="9"/>
        <v>108</v>
      </c>
      <c r="C127" s="6">
        <f t="shared" si="5"/>
        <v>1.44</v>
      </c>
      <c r="D127" s="1">
        <f t="shared" si="6"/>
        <v>266.34149580067935</v>
      </c>
      <c r="E127" s="2">
        <f t="shared" si="7"/>
        <v>2261.4318719999997</v>
      </c>
      <c r="F127" s="2">
        <f t="shared" si="8"/>
        <v>2527.7733678006789</v>
      </c>
    </row>
    <row r="128" spans="2:6" x14ac:dyDescent="0.25">
      <c r="B128">
        <f t="shared" si="9"/>
        <v>109</v>
      </c>
      <c r="C128" s="6">
        <f t="shared" si="5"/>
        <v>1.4533333333333334</v>
      </c>
      <c r="D128" s="1">
        <f t="shared" si="6"/>
        <v>266.34149580067935</v>
      </c>
      <c r="E128" s="2">
        <f t="shared" si="7"/>
        <v>2303.5041213333334</v>
      </c>
      <c r="F128" s="2">
        <f t="shared" si="8"/>
        <v>2569.8456171340126</v>
      </c>
    </row>
    <row r="129" spans="2:6" x14ac:dyDescent="0.25">
      <c r="B129">
        <f t="shared" si="9"/>
        <v>110</v>
      </c>
      <c r="C129" s="6">
        <f t="shared" si="5"/>
        <v>1.4666666666666666</v>
      </c>
      <c r="D129" s="1">
        <f t="shared" si="6"/>
        <v>266.34149580067935</v>
      </c>
      <c r="E129" s="2">
        <f t="shared" si="7"/>
        <v>2345.9641333333329</v>
      </c>
      <c r="F129" s="2">
        <f t="shared" si="8"/>
        <v>2612.3056291340122</v>
      </c>
    </row>
    <row r="130" spans="2:6" x14ac:dyDescent="0.25">
      <c r="B130">
        <f t="shared" si="9"/>
        <v>111</v>
      </c>
      <c r="C130" s="6">
        <f t="shared" si="5"/>
        <v>1.48</v>
      </c>
      <c r="D130" s="1">
        <f t="shared" si="6"/>
        <v>266.34149580067935</v>
      </c>
      <c r="E130" s="2">
        <f t="shared" si="7"/>
        <v>2388.8119079999997</v>
      </c>
      <c r="F130" s="2">
        <f t="shared" si="8"/>
        <v>2655.1534038006789</v>
      </c>
    </row>
    <row r="131" spans="2:6" x14ac:dyDescent="0.25">
      <c r="B131">
        <f t="shared" si="9"/>
        <v>112</v>
      </c>
      <c r="C131" s="6">
        <f t="shared" si="5"/>
        <v>1.4933333333333334</v>
      </c>
      <c r="D131" s="1">
        <f t="shared" si="6"/>
        <v>266.34149580067935</v>
      </c>
      <c r="E131" s="2">
        <f t="shared" si="7"/>
        <v>2432.0474453333336</v>
      </c>
      <c r="F131" s="2">
        <f t="shared" si="8"/>
        <v>2698.3889411340128</v>
      </c>
    </row>
    <row r="132" spans="2:6" x14ac:dyDescent="0.25">
      <c r="B132">
        <f t="shared" si="9"/>
        <v>113</v>
      </c>
      <c r="C132" s="6">
        <f t="shared" si="5"/>
        <v>1.5066666666666666</v>
      </c>
      <c r="D132" s="1">
        <f t="shared" si="6"/>
        <v>266.34149580067935</v>
      </c>
      <c r="E132" s="2">
        <f t="shared" si="7"/>
        <v>2475.6707453333333</v>
      </c>
      <c r="F132" s="2">
        <f t="shared" si="8"/>
        <v>2742.0122411340126</v>
      </c>
    </row>
    <row r="133" spans="2:6" x14ac:dyDescent="0.25">
      <c r="B133">
        <f t="shared" si="9"/>
        <v>114</v>
      </c>
      <c r="C133" s="6">
        <f t="shared" si="5"/>
        <v>1.52</v>
      </c>
      <c r="D133" s="1">
        <f t="shared" si="6"/>
        <v>266.34149580067935</v>
      </c>
      <c r="E133" s="2">
        <f t="shared" si="7"/>
        <v>2519.6818079999998</v>
      </c>
      <c r="F133" s="2">
        <f t="shared" si="8"/>
        <v>2786.0233038006791</v>
      </c>
    </row>
    <row r="134" spans="2:6" x14ac:dyDescent="0.25">
      <c r="B134">
        <f t="shared" si="9"/>
        <v>115</v>
      </c>
      <c r="C134" s="6">
        <f t="shared" si="5"/>
        <v>1.5333333333333334</v>
      </c>
      <c r="D134" s="1">
        <f t="shared" si="6"/>
        <v>266.34149580067935</v>
      </c>
      <c r="E134" s="2">
        <f t="shared" si="7"/>
        <v>2564.0806333333335</v>
      </c>
      <c r="F134" s="2">
        <f t="shared" si="8"/>
        <v>2830.4221291340127</v>
      </c>
    </row>
    <row r="135" spans="2:6" x14ac:dyDescent="0.25">
      <c r="B135">
        <f t="shared" si="9"/>
        <v>116</v>
      </c>
      <c r="C135" s="6">
        <f t="shared" si="5"/>
        <v>1.5466666666666666</v>
      </c>
      <c r="D135" s="1">
        <f t="shared" si="6"/>
        <v>266.34149580067935</v>
      </c>
      <c r="E135" s="2">
        <f t="shared" si="7"/>
        <v>2608.867221333333</v>
      </c>
      <c r="F135" s="2">
        <f t="shared" si="8"/>
        <v>2875.2087171340122</v>
      </c>
    </row>
    <row r="136" spans="2:6" x14ac:dyDescent="0.25">
      <c r="B136">
        <f t="shared" si="9"/>
        <v>117</v>
      </c>
      <c r="C136" s="6">
        <f t="shared" si="5"/>
        <v>1.56</v>
      </c>
      <c r="D136" s="1">
        <f t="shared" si="6"/>
        <v>266.34149580067935</v>
      </c>
      <c r="E136" s="2">
        <f t="shared" si="7"/>
        <v>2654.0415720000001</v>
      </c>
      <c r="F136" s="2">
        <f t="shared" si="8"/>
        <v>2920.3830678006793</v>
      </c>
    </row>
    <row r="137" spans="2:6" x14ac:dyDescent="0.25">
      <c r="B137">
        <f t="shared" si="9"/>
        <v>118</v>
      </c>
      <c r="C137" s="6">
        <f t="shared" si="5"/>
        <v>1.5733333333333333</v>
      </c>
      <c r="D137" s="1">
        <f t="shared" si="6"/>
        <v>266.34149580067935</v>
      </c>
      <c r="E137" s="2">
        <f t="shared" si="7"/>
        <v>2699.603685333333</v>
      </c>
      <c r="F137" s="2">
        <f t="shared" si="8"/>
        <v>2965.9451811340123</v>
      </c>
    </row>
    <row r="138" spans="2:6" x14ac:dyDescent="0.25">
      <c r="B138">
        <f t="shared" si="9"/>
        <v>119</v>
      </c>
      <c r="C138" s="6">
        <f t="shared" si="5"/>
        <v>1.5866666666666667</v>
      </c>
      <c r="D138" s="1">
        <f t="shared" si="6"/>
        <v>266.34149580067935</v>
      </c>
      <c r="E138" s="2">
        <f t="shared" si="7"/>
        <v>2745.5535613333336</v>
      </c>
      <c r="F138" s="2">
        <f t="shared" si="8"/>
        <v>3011.8950571340129</v>
      </c>
    </row>
    <row r="139" spans="2:6" x14ac:dyDescent="0.25">
      <c r="B139">
        <f t="shared" si="9"/>
        <v>120</v>
      </c>
      <c r="C139" s="6">
        <f t="shared" si="5"/>
        <v>1.6</v>
      </c>
      <c r="D139" s="1">
        <f t="shared" si="6"/>
        <v>266.34149580067935</v>
      </c>
      <c r="E139" s="2">
        <f t="shared" si="7"/>
        <v>2791.8912000000005</v>
      </c>
      <c r="F139" s="2">
        <f t="shared" si="8"/>
        <v>3058.2326958006797</v>
      </c>
    </row>
    <row r="140" spans="2:6" x14ac:dyDescent="0.25">
      <c r="B140">
        <f t="shared" si="9"/>
        <v>121</v>
      </c>
      <c r="C140" s="6">
        <f t="shared" si="5"/>
        <v>1.6133333333333333</v>
      </c>
      <c r="D140" s="1">
        <f t="shared" si="6"/>
        <v>266.34149580067935</v>
      </c>
      <c r="E140" s="2">
        <f t="shared" si="7"/>
        <v>2838.6166013333327</v>
      </c>
      <c r="F140" s="2">
        <f t="shared" si="8"/>
        <v>3104.958097134012</v>
      </c>
    </row>
    <row r="141" spans="2:6" x14ac:dyDescent="0.25">
      <c r="B141">
        <f t="shared" si="9"/>
        <v>122</v>
      </c>
      <c r="C141" s="6">
        <f t="shared" si="5"/>
        <v>1.6266666666666667</v>
      </c>
      <c r="D141" s="1">
        <f t="shared" si="6"/>
        <v>266.34149580067935</v>
      </c>
      <c r="E141" s="2">
        <f t="shared" si="7"/>
        <v>2885.7297653333335</v>
      </c>
      <c r="F141" s="2">
        <f t="shared" si="8"/>
        <v>3152.0712611340127</v>
      </c>
    </row>
    <row r="142" spans="2:6" x14ac:dyDescent="0.25">
      <c r="B142">
        <f t="shared" si="9"/>
        <v>123</v>
      </c>
      <c r="C142" s="6">
        <f t="shared" si="5"/>
        <v>1.64</v>
      </c>
      <c r="D142" s="1">
        <f t="shared" si="6"/>
        <v>266.34149580067935</v>
      </c>
      <c r="E142" s="2">
        <f t="shared" si="7"/>
        <v>2933.2306919999996</v>
      </c>
      <c r="F142" s="2">
        <f t="shared" si="8"/>
        <v>3199.5721878006789</v>
      </c>
    </row>
    <row r="143" spans="2:6" x14ac:dyDescent="0.25">
      <c r="B143">
        <f t="shared" si="9"/>
        <v>124</v>
      </c>
      <c r="C143" s="6">
        <f t="shared" si="5"/>
        <v>1.6533333333333333</v>
      </c>
      <c r="D143" s="1">
        <f t="shared" si="6"/>
        <v>266.34149580067935</v>
      </c>
      <c r="E143" s="2">
        <f t="shared" si="7"/>
        <v>2981.119381333333</v>
      </c>
      <c r="F143" s="2">
        <f t="shared" si="8"/>
        <v>3247.4608771340122</v>
      </c>
    </row>
    <row r="144" spans="2:6" x14ac:dyDescent="0.25">
      <c r="B144">
        <f t="shared" si="9"/>
        <v>125</v>
      </c>
      <c r="C144" s="6">
        <f t="shared" si="5"/>
        <v>1.6666666666666667</v>
      </c>
      <c r="D144" s="1">
        <f t="shared" si="6"/>
        <v>266.34149580067935</v>
      </c>
      <c r="E144" s="2">
        <f t="shared" si="7"/>
        <v>3029.3958333333335</v>
      </c>
      <c r="F144" s="2">
        <f t="shared" si="8"/>
        <v>3295.7373291340127</v>
      </c>
    </row>
    <row r="145" spans="2:6" x14ac:dyDescent="0.25">
      <c r="B145">
        <f t="shared" si="9"/>
        <v>126</v>
      </c>
      <c r="C145" s="6">
        <f t="shared" si="5"/>
        <v>1.68</v>
      </c>
      <c r="D145" s="1">
        <f t="shared" si="6"/>
        <v>266.34149580067935</v>
      </c>
      <c r="E145" s="2">
        <f t="shared" si="7"/>
        <v>3078.0600479999994</v>
      </c>
      <c r="F145" s="2">
        <f t="shared" si="8"/>
        <v>3344.4015438006786</v>
      </c>
    </row>
    <row r="146" spans="2:6" x14ac:dyDescent="0.25">
      <c r="B146">
        <f t="shared" si="9"/>
        <v>127</v>
      </c>
      <c r="C146" s="6">
        <f t="shared" si="5"/>
        <v>1.6933333333333334</v>
      </c>
      <c r="D146" s="1">
        <f t="shared" si="6"/>
        <v>266.34149580067935</v>
      </c>
      <c r="E146" s="2">
        <f t="shared" si="7"/>
        <v>3127.1120253333333</v>
      </c>
      <c r="F146" s="2">
        <f t="shared" si="8"/>
        <v>3393.4535211340126</v>
      </c>
    </row>
    <row r="147" spans="2:6" x14ac:dyDescent="0.25">
      <c r="B147">
        <f t="shared" si="9"/>
        <v>128</v>
      </c>
      <c r="C147" s="6">
        <f t="shared" si="5"/>
        <v>1.7066666666666668</v>
      </c>
      <c r="D147" s="1">
        <f t="shared" si="6"/>
        <v>266.34149580067935</v>
      </c>
      <c r="E147" s="2">
        <f t="shared" si="7"/>
        <v>3176.5517653333341</v>
      </c>
      <c r="F147" s="2">
        <f t="shared" si="8"/>
        <v>3442.8932611340133</v>
      </c>
    </row>
    <row r="148" spans="2:6" x14ac:dyDescent="0.25">
      <c r="B148">
        <f t="shared" si="9"/>
        <v>129</v>
      </c>
      <c r="C148" s="6">
        <f t="shared" si="5"/>
        <v>1.72</v>
      </c>
      <c r="D148" s="1">
        <f t="shared" si="6"/>
        <v>266.34149580067935</v>
      </c>
      <c r="E148" s="2">
        <f t="shared" si="7"/>
        <v>3226.3792679999997</v>
      </c>
      <c r="F148" s="2">
        <f t="shared" si="8"/>
        <v>3492.7207638006789</v>
      </c>
    </row>
    <row r="149" spans="2:6" x14ac:dyDescent="0.25">
      <c r="B149">
        <f t="shared" si="9"/>
        <v>130</v>
      </c>
      <c r="C149" s="6">
        <f t="shared" ref="C149:C169" si="10">B149/$C$10</f>
        <v>1.7333333333333334</v>
      </c>
      <c r="D149" s="1">
        <f t="shared" ref="D149:D169" si="11">10.514*$C$10^0.7486</f>
        <v>266.34149580067935</v>
      </c>
      <c r="E149" s="2">
        <f t="shared" ref="E149:E169" si="12">(-0.0103*$C$10^2 + 13.892*$C$10+106.62)*C149^2</f>
        <v>3276.5945333333334</v>
      </c>
      <c r="F149" s="2">
        <f t="shared" ref="F149:F169" si="13">SUM(D149:E149)</f>
        <v>3542.9360291340126</v>
      </c>
    </row>
    <row r="150" spans="2:6" x14ac:dyDescent="0.25">
      <c r="B150">
        <f t="shared" ref="B150:B169" si="14">B149+1</f>
        <v>131</v>
      </c>
      <c r="C150" s="6">
        <f t="shared" si="10"/>
        <v>1.7466666666666666</v>
      </c>
      <c r="D150" s="1">
        <f t="shared" si="11"/>
        <v>266.34149580067935</v>
      </c>
      <c r="E150" s="2">
        <f t="shared" si="12"/>
        <v>3327.1975613333329</v>
      </c>
      <c r="F150" s="2">
        <f t="shared" si="13"/>
        <v>3593.5390571340122</v>
      </c>
    </row>
    <row r="151" spans="2:6" x14ac:dyDescent="0.25">
      <c r="B151">
        <f t="shared" si="14"/>
        <v>132</v>
      </c>
      <c r="C151" s="6">
        <f t="shared" si="10"/>
        <v>1.76</v>
      </c>
      <c r="D151" s="1">
        <f t="shared" si="11"/>
        <v>266.34149580067935</v>
      </c>
      <c r="E151" s="2">
        <f t="shared" si="12"/>
        <v>3378.1883519999997</v>
      </c>
      <c r="F151" s="2">
        <f t="shared" si="13"/>
        <v>3644.5298478006789</v>
      </c>
    </row>
    <row r="152" spans="2:6" x14ac:dyDescent="0.25">
      <c r="B152">
        <f t="shared" si="14"/>
        <v>133</v>
      </c>
      <c r="C152" s="6">
        <f t="shared" si="10"/>
        <v>1.7733333333333334</v>
      </c>
      <c r="D152" s="1">
        <f t="shared" si="11"/>
        <v>266.34149580067935</v>
      </c>
      <c r="E152" s="2">
        <f t="shared" si="12"/>
        <v>3429.5669053333336</v>
      </c>
      <c r="F152" s="2">
        <f t="shared" si="13"/>
        <v>3695.9084011340128</v>
      </c>
    </row>
    <row r="153" spans="2:6" x14ac:dyDescent="0.25">
      <c r="B153">
        <f t="shared" si="14"/>
        <v>134</v>
      </c>
      <c r="C153" s="6">
        <f t="shared" si="10"/>
        <v>1.7866666666666666</v>
      </c>
      <c r="D153" s="1">
        <f t="shared" si="11"/>
        <v>266.34149580067935</v>
      </c>
      <c r="E153" s="2">
        <f t="shared" si="12"/>
        <v>3481.3332213333333</v>
      </c>
      <c r="F153" s="2">
        <f t="shared" si="13"/>
        <v>3747.6747171340126</v>
      </c>
    </row>
    <row r="154" spans="2:6" x14ac:dyDescent="0.25">
      <c r="B154">
        <f t="shared" si="14"/>
        <v>135</v>
      </c>
      <c r="C154" s="6">
        <f t="shared" si="10"/>
        <v>1.8</v>
      </c>
      <c r="D154" s="1">
        <f t="shared" si="11"/>
        <v>266.34149580067935</v>
      </c>
      <c r="E154" s="2">
        <f t="shared" si="12"/>
        <v>3533.4873000000002</v>
      </c>
      <c r="F154" s="2">
        <f t="shared" si="13"/>
        <v>3799.8287958006795</v>
      </c>
    </row>
    <row r="155" spans="2:6" x14ac:dyDescent="0.25">
      <c r="B155">
        <f t="shared" si="14"/>
        <v>136</v>
      </c>
      <c r="C155" s="6">
        <f t="shared" si="10"/>
        <v>1.8133333333333332</v>
      </c>
      <c r="D155" s="1">
        <f t="shared" si="11"/>
        <v>266.34149580067935</v>
      </c>
      <c r="E155" s="2">
        <f t="shared" si="12"/>
        <v>3586.029141333333</v>
      </c>
      <c r="F155" s="2">
        <f t="shared" si="13"/>
        <v>3852.3706371340122</v>
      </c>
    </row>
    <row r="156" spans="2:6" x14ac:dyDescent="0.25">
      <c r="B156">
        <f t="shared" si="14"/>
        <v>137</v>
      </c>
      <c r="C156" s="6">
        <f t="shared" si="10"/>
        <v>1.8266666666666667</v>
      </c>
      <c r="D156" s="1">
        <f t="shared" si="11"/>
        <v>266.34149580067935</v>
      </c>
      <c r="E156" s="2">
        <f t="shared" si="12"/>
        <v>3638.9587453333334</v>
      </c>
      <c r="F156" s="2">
        <f t="shared" si="13"/>
        <v>3905.3002411340126</v>
      </c>
    </row>
    <row r="157" spans="2:6" x14ac:dyDescent="0.25">
      <c r="B157">
        <f t="shared" si="14"/>
        <v>138</v>
      </c>
      <c r="C157" s="6">
        <f t="shared" si="10"/>
        <v>1.84</v>
      </c>
      <c r="D157" s="1">
        <f t="shared" si="11"/>
        <v>266.34149580067935</v>
      </c>
      <c r="E157" s="2">
        <f t="shared" si="12"/>
        <v>3692.276112</v>
      </c>
      <c r="F157" s="2">
        <f t="shared" si="13"/>
        <v>3958.6176078006793</v>
      </c>
    </row>
    <row r="158" spans="2:6" x14ac:dyDescent="0.25">
      <c r="B158">
        <f t="shared" si="14"/>
        <v>139</v>
      </c>
      <c r="C158" s="6">
        <f t="shared" si="10"/>
        <v>1.8533333333333333</v>
      </c>
      <c r="D158" s="1">
        <f t="shared" si="11"/>
        <v>266.34149580067935</v>
      </c>
      <c r="E158" s="2">
        <f t="shared" si="12"/>
        <v>3745.9812413333334</v>
      </c>
      <c r="F158" s="2">
        <f t="shared" si="13"/>
        <v>4012.3227371340126</v>
      </c>
    </row>
    <row r="159" spans="2:6" x14ac:dyDescent="0.25">
      <c r="B159">
        <f t="shared" si="14"/>
        <v>140</v>
      </c>
      <c r="C159" s="6">
        <f t="shared" si="10"/>
        <v>1.8666666666666667</v>
      </c>
      <c r="D159" s="1">
        <f t="shared" si="11"/>
        <v>266.34149580067935</v>
      </c>
      <c r="E159" s="2">
        <f t="shared" si="12"/>
        <v>3800.0741333333335</v>
      </c>
      <c r="F159" s="2">
        <f t="shared" si="13"/>
        <v>4066.4156291340128</v>
      </c>
    </row>
    <row r="160" spans="2:6" x14ac:dyDescent="0.25">
      <c r="B160">
        <f t="shared" si="14"/>
        <v>141</v>
      </c>
      <c r="C160" s="6">
        <f t="shared" si="10"/>
        <v>1.88</v>
      </c>
      <c r="D160" s="1">
        <f t="shared" si="11"/>
        <v>266.34149580067935</v>
      </c>
      <c r="E160" s="2">
        <f t="shared" si="12"/>
        <v>3854.5547879999995</v>
      </c>
      <c r="F160" s="2">
        <f t="shared" si="13"/>
        <v>4120.8962838006792</v>
      </c>
    </row>
    <row r="161" spans="2:6" x14ac:dyDescent="0.25">
      <c r="B161">
        <f t="shared" si="14"/>
        <v>142</v>
      </c>
      <c r="C161" s="6">
        <f t="shared" si="10"/>
        <v>1.8933333333333333</v>
      </c>
      <c r="D161" s="1">
        <f t="shared" si="11"/>
        <v>266.34149580067935</v>
      </c>
      <c r="E161" s="2">
        <f t="shared" si="12"/>
        <v>3909.423205333333</v>
      </c>
      <c r="F161" s="2">
        <f t="shared" si="13"/>
        <v>4175.7647011340123</v>
      </c>
    </row>
    <row r="162" spans="2:6" x14ac:dyDescent="0.25">
      <c r="B162">
        <f t="shared" si="14"/>
        <v>143</v>
      </c>
      <c r="C162" s="6">
        <f t="shared" si="10"/>
        <v>1.9066666666666667</v>
      </c>
      <c r="D162" s="1">
        <f t="shared" si="11"/>
        <v>266.34149580067935</v>
      </c>
      <c r="E162" s="2">
        <f t="shared" si="12"/>
        <v>3964.6793853333334</v>
      </c>
      <c r="F162" s="2">
        <f t="shared" si="13"/>
        <v>4231.0208811340126</v>
      </c>
    </row>
    <row r="163" spans="2:6" x14ac:dyDescent="0.25">
      <c r="B163">
        <f t="shared" si="14"/>
        <v>144</v>
      </c>
      <c r="C163" s="6">
        <f t="shared" si="10"/>
        <v>1.92</v>
      </c>
      <c r="D163" s="1">
        <f t="shared" si="11"/>
        <v>266.34149580067935</v>
      </c>
      <c r="E163" s="2">
        <f t="shared" si="12"/>
        <v>4020.3233279999999</v>
      </c>
      <c r="F163" s="2">
        <f t="shared" si="13"/>
        <v>4286.6648238006792</v>
      </c>
    </row>
    <row r="164" spans="2:6" x14ac:dyDescent="0.25">
      <c r="B164">
        <f t="shared" si="14"/>
        <v>145</v>
      </c>
      <c r="C164" s="6">
        <f t="shared" si="10"/>
        <v>1.9333333333333333</v>
      </c>
      <c r="D164" s="1">
        <f t="shared" si="11"/>
        <v>266.34149580067935</v>
      </c>
      <c r="E164" s="2">
        <f t="shared" si="12"/>
        <v>4076.3550333333333</v>
      </c>
      <c r="F164" s="2">
        <f t="shared" si="13"/>
        <v>4342.696529134013</v>
      </c>
    </row>
    <row r="165" spans="2:6" x14ac:dyDescent="0.25">
      <c r="B165">
        <f t="shared" si="14"/>
        <v>146</v>
      </c>
      <c r="C165" s="6">
        <f t="shared" si="10"/>
        <v>1.9466666666666668</v>
      </c>
      <c r="D165" s="1">
        <f t="shared" si="11"/>
        <v>266.34149580067935</v>
      </c>
      <c r="E165" s="2">
        <f t="shared" si="12"/>
        <v>4132.7745013333333</v>
      </c>
      <c r="F165" s="2">
        <f t="shared" si="13"/>
        <v>4399.115997134013</v>
      </c>
    </row>
    <row r="166" spans="2:6" x14ac:dyDescent="0.25">
      <c r="B166">
        <f t="shared" si="14"/>
        <v>147</v>
      </c>
      <c r="C166" s="6">
        <f t="shared" si="10"/>
        <v>1.96</v>
      </c>
      <c r="D166" s="1">
        <f t="shared" si="11"/>
        <v>266.34149580067935</v>
      </c>
      <c r="E166" s="2">
        <f t="shared" si="12"/>
        <v>4189.5817319999996</v>
      </c>
      <c r="F166" s="2">
        <f t="shared" si="13"/>
        <v>4455.9232278006793</v>
      </c>
    </row>
    <row r="167" spans="2:6" x14ac:dyDescent="0.25">
      <c r="B167">
        <f t="shared" si="14"/>
        <v>148</v>
      </c>
      <c r="C167" s="6">
        <f t="shared" si="10"/>
        <v>1.9733333333333334</v>
      </c>
      <c r="D167" s="1">
        <f t="shared" si="11"/>
        <v>266.34149580067935</v>
      </c>
      <c r="E167" s="2">
        <f t="shared" si="12"/>
        <v>4246.7767253333341</v>
      </c>
      <c r="F167" s="2">
        <f t="shared" si="13"/>
        <v>4513.1182211340138</v>
      </c>
    </row>
    <row r="168" spans="2:6" x14ac:dyDescent="0.25">
      <c r="B168">
        <f t="shared" si="14"/>
        <v>149</v>
      </c>
      <c r="C168" s="6">
        <f t="shared" si="10"/>
        <v>1.9866666666666666</v>
      </c>
      <c r="D168" s="1">
        <f t="shared" si="11"/>
        <v>266.34149580067935</v>
      </c>
      <c r="E168" s="2">
        <f t="shared" si="12"/>
        <v>4304.359481333333</v>
      </c>
      <c r="F168" s="2">
        <f t="shared" si="13"/>
        <v>4570.7009771340126</v>
      </c>
    </row>
    <row r="169" spans="2:6" x14ac:dyDescent="0.25">
      <c r="B169">
        <f t="shared" si="14"/>
        <v>150</v>
      </c>
      <c r="C169" s="6">
        <f t="shared" si="10"/>
        <v>2</v>
      </c>
      <c r="D169" s="1">
        <f t="shared" si="11"/>
        <v>266.34149580067935</v>
      </c>
      <c r="E169" s="2">
        <f t="shared" si="12"/>
        <v>4362.33</v>
      </c>
      <c r="F169" s="2">
        <f t="shared" si="13"/>
        <v>4628.6714958006796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cálculos_manuales</vt:lpstr>
      <vt:lpstr>nodo fijo</vt:lpstr>
      <vt:lpstr>trafo fijo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Cadavid</dc:creator>
  <cp:lastModifiedBy>Lorena Cadavid</cp:lastModifiedBy>
  <dcterms:created xsi:type="dcterms:W3CDTF">2018-07-17T01:01:15Z</dcterms:created>
  <dcterms:modified xsi:type="dcterms:W3CDTF">2018-10-15T16:37:00Z</dcterms:modified>
</cp:coreProperties>
</file>