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titutoitalianotecnologia-my.sharepoint.com/personal/lorenci_gjurgjaj_iit_it/Documents/Desktop/RAG Ivodent/"/>
    </mc:Choice>
  </mc:AlternateContent>
  <xr:revisionPtr revIDLastSave="234" documentId="14_{09F78503-9A11-4FFE-AA04-B1B1EBEE7195}" xr6:coauthVersionLast="47" xr6:coauthVersionMax="47" xr10:uidLastSave="{E0F57E48-B724-4D09-B4C8-18BED7FF627C}"/>
  <bookViews>
    <workbookView xWindow="-120" yWindow="-120" windowWidth="29040" windowHeight="15720" activeTab="2" xr2:uid="{34338A10-3F7A-440A-B9DE-5522ECB5F950}"/>
  </bookViews>
  <sheets>
    <sheet name="Anagrafa" sheetId="1" r:id="rId1"/>
    <sheet name="Hyrje" sheetId="2" r:id="rId2"/>
    <sheet name="Testi" sheetId="3" r:id="rId3"/>
    <sheet name="Prof. Ivo" sheetId="4" r:id="rId4"/>
    <sheet name="A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3" l="1"/>
  <c r="C5" i="5"/>
  <c r="D27" i="5"/>
  <c r="C27" i="5"/>
  <c r="O37" i="4"/>
  <c r="O36" i="4"/>
  <c r="O35" i="4"/>
  <c r="P41" i="4"/>
  <c r="O41" i="4"/>
  <c r="J25" i="4"/>
  <c r="I25" i="4"/>
  <c r="I24" i="4"/>
  <c r="I23" i="4"/>
  <c r="I22" i="4"/>
  <c r="O25" i="4"/>
  <c r="P25" i="4"/>
  <c r="P24" i="4"/>
  <c r="O23" i="4"/>
  <c r="P22" i="4"/>
  <c r="O22" i="4"/>
  <c r="J22" i="4" s="1"/>
  <c r="J23" i="4"/>
  <c r="B53" i="3"/>
  <c r="B52" i="3"/>
  <c r="B51" i="3"/>
  <c r="B50" i="3"/>
  <c r="B49" i="3"/>
  <c r="B48" i="3"/>
  <c r="B47" i="3"/>
  <c r="B46" i="3"/>
  <c r="B45" i="3"/>
  <c r="B44" i="3"/>
  <c r="B43" i="3"/>
  <c r="B42" i="3"/>
  <c r="D53" i="3"/>
  <c r="C53" i="3"/>
  <c r="D52" i="3"/>
  <c r="C52" i="3"/>
  <c r="D51" i="3"/>
  <c r="C51" i="3"/>
  <c r="C48" i="3"/>
  <c r="C49" i="3"/>
  <c r="D50" i="3"/>
  <c r="C50" i="3"/>
  <c r="D49" i="3"/>
  <c r="D48" i="3"/>
  <c r="D47" i="3"/>
  <c r="C47" i="3"/>
  <c r="D46" i="3"/>
  <c r="C46" i="3"/>
  <c r="D45" i="3"/>
  <c r="C45" i="3"/>
  <c r="D44" i="3"/>
  <c r="C44" i="3"/>
  <c r="H43" i="3"/>
  <c r="D43" i="3"/>
  <c r="C43" i="3"/>
  <c r="D42" i="3"/>
  <c r="C42" i="3"/>
  <c r="F2" i="3"/>
  <c r="C29" i="5"/>
  <c r="D29" i="5"/>
  <c r="D28" i="5"/>
  <c r="C28" i="5"/>
  <c r="C15" i="5"/>
  <c r="G2" i="3"/>
  <c r="A8" i="1"/>
  <c r="H15" i="5"/>
  <c r="G15" i="5"/>
  <c r="F15" i="5"/>
  <c r="E15" i="5"/>
  <c r="D15" i="5"/>
  <c r="H16" i="5"/>
  <c r="G16" i="5"/>
  <c r="F16" i="5"/>
  <c r="E16" i="5"/>
  <c r="D16" i="5"/>
  <c r="C16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D26" i="5" s="1"/>
  <c r="H11" i="5"/>
  <c r="G11" i="5"/>
  <c r="F11" i="5"/>
  <c r="D25" i="5" s="1"/>
  <c r="E11" i="5"/>
  <c r="D11" i="5"/>
  <c r="C11" i="5"/>
  <c r="H10" i="5"/>
  <c r="G10" i="5"/>
  <c r="F10" i="5"/>
  <c r="E10" i="5"/>
  <c r="D10" i="5"/>
  <c r="C10" i="5"/>
  <c r="D24" i="5" s="1"/>
  <c r="I43" i="3" l="1"/>
  <c r="G2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H4" i="5"/>
  <c r="G4" i="5"/>
  <c r="F4" i="5"/>
  <c r="E4" i="5"/>
  <c r="D4" i="5"/>
  <c r="C4" i="5"/>
  <c r="H3" i="5"/>
  <c r="G3" i="5"/>
  <c r="F3" i="5"/>
  <c r="E3" i="5"/>
  <c r="D3" i="5"/>
  <c r="C3" i="5"/>
  <c r="H2" i="5"/>
  <c r="F2" i="5"/>
  <c r="E2" i="5"/>
  <c r="D2" i="5"/>
  <c r="C2" i="5"/>
  <c r="C2" i="4"/>
  <c r="C43" i="4" s="1"/>
  <c r="D2" i="4"/>
  <c r="D43" i="4" s="1"/>
  <c r="E2" i="4"/>
  <c r="E43" i="4" s="1"/>
  <c r="F2" i="4"/>
  <c r="F43" i="4" s="1"/>
  <c r="G2" i="4"/>
  <c r="G43" i="4" s="1"/>
  <c r="C3" i="4"/>
  <c r="C22" i="4" s="1"/>
  <c r="D3" i="4"/>
  <c r="D22" i="4" s="1"/>
  <c r="E3" i="4"/>
  <c r="E22" i="4" s="1"/>
  <c r="F3" i="4"/>
  <c r="F22" i="4" s="1"/>
  <c r="G3" i="4"/>
  <c r="G22" i="4" s="1"/>
  <c r="C4" i="4"/>
  <c r="D4" i="4"/>
  <c r="E4" i="4"/>
  <c r="F4" i="4"/>
  <c r="G4" i="4"/>
  <c r="C5" i="4"/>
  <c r="C23" i="4" s="1"/>
  <c r="D5" i="4"/>
  <c r="D23" i="4" s="1"/>
  <c r="E5" i="4"/>
  <c r="E23" i="4" s="1"/>
  <c r="F5" i="4"/>
  <c r="F23" i="4" s="1"/>
  <c r="G5" i="4"/>
  <c r="G23" i="4" s="1"/>
  <c r="C6" i="4"/>
  <c r="C35" i="4" s="1"/>
  <c r="D6" i="4"/>
  <c r="D35" i="4" s="1"/>
  <c r="E6" i="4"/>
  <c r="E35" i="4" s="1"/>
  <c r="P35" i="4" s="1"/>
  <c r="F6" i="4"/>
  <c r="F35" i="4" s="1"/>
  <c r="G6" i="4"/>
  <c r="G35" i="4" s="1"/>
  <c r="C7" i="4"/>
  <c r="C36" i="4" s="1"/>
  <c r="D7" i="4"/>
  <c r="D36" i="4" s="1"/>
  <c r="E7" i="4"/>
  <c r="E36" i="4" s="1"/>
  <c r="F7" i="4"/>
  <c r="F36" i="4" s="1"/>
  <c r="G7" i="4"/>
  <c r="G36" i="4" s="1"/>
  <c r="C8" i="4"/>
  <c r="C42" i="4" s="1"/>
  <c r="D8" i="4"/>
  <c r="D42" i="4" s="1"/>
  <c r="E8" i="4"/>
  <c r="E42" i="4" s="1"/>
  <c r="F8" i="4"/>
  <c r="F42" i="4" s="1"/>
  <c r="G8" i="4"/>
  <c r="G42" i="4" s="1"/>
  <c r="C9" i="4"/>
  <c r="C24" i="4" s="1"/>
  <c r="D9" i="4"/>
  <c r="D24" i="4" s="1"/>
  <c r="E9" i="4"/>
  <c r="E24" i="4" s="1"/>
  <c r="F9" i="4"/>
  <c r="F24" i="4" s="1"/>
  <c r="G9" i="4"/>
  <c r="G24" i="4" s="1"/>
  <c r="C10" i="4"/>
  <c r="C25" i="4" s="1"/>
  <c r="D10" i="4"/>
  <c r="D25" i="4" s="1"/>
  <c r="E10" i="4"/>
  <c r="E25" i="4" s="1"/>
  <c r="F10" i="4"/>
  <c r="F25" i="4" s="1"/>
  <c r="G10" i="4"/>
  <c r="G25" i="4" s="1"/>
  <c r="C11" i="4"/>
  <c r="C29" i="4" s="1"/>
  <c r="D11" i="4"/>
  <c r="D29" i="4" s="1"/>
  <c r="E11" i="4"/>
  <c r="E29" i="4" s="1"/>
  <c r="F11" i="4"/>
  <c r="F29" i="4" s="1"/>
  <c r="G11" i="4"/>
  <c r="G29" i="4" s="1"/>
  <c r="C12" i="4"/>
  <c r="C30" i="4" s="1"/>
  <c r="D12" i="4"/>
  <c r="D30" i="4" s="1"/>
  <c r="E12" i="4"/>
  <c r="E30" i="4" s="1"/>
  <c r="F12" i="4"/>
  <c r="F30" i="4" s="1"/>
  <c r="G12" i="4"/>
  <c r="G30" i="4" s="1"/>
  <c r="C13" i="4"/>
  <c r="C37" i="4" s="1"/>
  <c r="D13" i="4"/>
  <c r="D37" i="4" s="1"/>
  <c r="E13" i="4"/>
  <c r="E37" i="4" s="1"/>
  <c r="F13" i="4"/>
  <c r="F37" i="4" s="1"/>
  <c r="P37" i="4" s="1"/>
  <c r="G13" i="4"/>
  <c r="G37" i="4" s="1"/>
  <c r="C14" i="4"/>
  <c r="C41" i="4" s="1"/>
  <c r="D14" i="4"/>
  <c r="D41" i="4" s="1"/>
  <c r="E14" i="4"/>
  <c r="E41" i="4" s="1"/>
  <c r="F14" i="4"/>
  <c r="F41" i="4" s="1"/>
  <c r="G14" i="4"/>
  <c r="G41" i="4" s="1"/>
  <c r="C15" i="4"/>
  <c r="C31" i="4" s="1"/>
  <c r="D15" i="4"/>
  <c r="D31" i="4" s="1"/>
  <c r="E15" i="4"/>
  <c r="E31" i="4" s="1"/>
  <c r="F15" i="4"/>
  <c r="F31" i="4" s="1"/>
  <c r="G15" i="4"/>
  <c r="G31" i="4" s="1"/>
  <c r="C16" i="4"/>
  <c r="C38" i="4" s="1"/>
  <c r="D16" i="4"/>
  <c r="D38" i="4" s="1"/>
  <c r="E16" i="4"/>
  <c r="E38" i="4" s="1"/>
  <c r="F16" i="4"/>
  <c r="F38" i="4" s="1"/>
  <c r="G16" i="4"/>
  <c r="G38" i="4" s="1"/>
  <c r="C17" i="4"/>
  <c r="C32" i="4" s="1"/>
  <c r="D17" i="4"/>
  <c r="D32" i="4" s="1"/>
  <c r="E17" i="4"/>
  <c r="E32" i="4" s="1"/>
  <c r="F17" i="4"/>
  <c r="F32" i="4" s="1"/>
  <c r="G17" i="4"/>
  <c r="G32" i="4" s="1"/>
  <c r="C18" i="4"/>
  <c r="C44" i="4" s="1"/>
  <c r="D18" i="4"/>
  <c r="D44" i="4" s="1"/>
  <c r="E18" i="4"/>
  <c r="E44" i="4" s="1"/>
  <c r="P44" i="4" s="1"/>
  <c r="F18" i="4"/>
  <c r="F44" i="4" s="1"/>
  <c r="G18" i="4"/>
  <c r="G44" i="4" s="1"/>
  <c r="B3" i="4"/>
  <c r="B22" i="4" s="1"/>
  <c r="B4" i="4"/>
  <c r="B5" i="4"/>
  <c r="B23" i="4" s="1"/>
  <c r="P23" i="4" s="1"/>
  <c r="B6" i="4"/>
  <c r="B35" i="4" s="1"/>
  <c r="B7" i="4"/>
  <c r="B36" i="4" s="1"/>
  <c r="B8" i="4"/>
  <c r="B42" i="4" s="1"/>
  <c r="O42" i="4" s="1"/>
  <c r="B9" i="4"/>
  <c r="B24" i="4" s="1"/>
  <c r="B10" i="4"/>
  <c r="B25" i="4" s="1"/>
  <c r="B11" i="4"/>
  <c r="B29" i="4" s="1"/>
  <c r="O29" i="4" s="1"/>
  <c r="B12" i="4"/>
  <c r="B30" i="4" s="1"/>
  <c r="B13" i="4"/>
  <c r="B37" i="4" s="1"/>
  <c r="B14" i="4"/>
  <c r="B41" i="4" s="1"/>
  <c r="B15" i="4"/>
  <c r="B31" i="4" s="1"/>
  <c r="O31" i="4" s="1"/>
  <c r="B16" i="4"/>
  <c r="B38" i="4" s="1"/>
  <c r="B17" i="4"/>
  <c r="B32" i="4" s="1"/>
  <c r="O32" i="4" s="1"/>
  <c r="B18" i="4"/>
  <c r="B44" i="4" s="1"/>
  <c r="B2" i="4"/>
  <c r="B43" i="4" s="1"/>
  <c r="O43" i="4" s="1"/>
  <c r="K43" i="3"/>
  <c r="M43" i="3"/>
  <c r="K44" i="3"/>
  <c r="M44" i="3"/>
  <c r="K45" i="3"/>
  <c r="M45" i="3"/>
  <c r="K46" i="3"/>
  <c r="M46" i="3"/>
  <c r="J43" i="3"/>
  <c r="L43" i="3"/>
  <c r="J44" i="3"/>
  <c r="L44" i="3"/>
  <c r="L45" i="3"/>
  <c r="J46" i="3"/>
  <c r="L46" i="3"/>
  <c r="I46" i="3"/>
  <c r="I45" i="3"/>
  <c r="I44" i="3"/>
  <c r="H46" i="3"/>
  <c r="H45" i="3"/>
  <c r="H44" i="3"/>
  <c r="I21" i="3"/>
  <c r="I34" i="3"/>
  <c r="G3" i="3"/>
  <c r="G4" i="3"/>
  <c r="G5" i="3"/>
  <c r="G6" i="3"/>
  <c r="G7" i="3"/>
  <c r="G8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6" i="3"/>
  <c r="G28" i="3"/>
  <c r="G29" i="3"/>
  <c r="G30" i="3"/>
  <c r="G31" i="3"/>
  <c r="G32" i="3"/>
  <c r="G33" i="3"/>
  <c r="G34" i="3"/>
  <c r="G35" i="3"/>
  <c r="G36" i="3"/>
  <c r="G37" i="3"/>
  <c r="G38" i="3"/>
  <c r="G39" i="3"/>
  <c r="F3" i="3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4" i="3"/>
  <c r="F35" i="3"/>
  <c r="F36" i="3"/>
  <c r="F37" i="3"/>
  <c r="F38" i="3"/>
  <c r="F39" i="3"/>
  <c r="E3" i="3"/>
  <c r="I3" i="3" s="1"/>
  <c r="E4" i="3"/>
  <c r="E5" i="3"/>
  <c r="E6" i="3"/>
  <c r="I6" i="3" s="1"/>
  <c r="E7" i="3"/>
  <c r="I7" i="3" s="1"/>
  <c r="E8" i="3"/>
  <c r="I8" i="3" s="1"/>
  <c r="E9" i="3"/>
  <c r="I9" i="3" s="1"/>
  <c r="E10" i="3"/>
  <c r="I10" i="3" s="1"/>
  <c r="E11" i="3"/>
  <c r="I11" i="3" s="1"/>
  <c r="E12" i="3"/>
  <c r="E13" i="3"/>
  <c r="E15" i="3"/>
  <c r="I15" i="3" s="1"/>
  <c r="E16" i="3"/>
  <c r="I16" i="3" s="1"/>
  <c r="E17" i="3"/>
  <c r="I17" i="3" s="1"/>
  <c r="E18" i="3"/>
  <c r="I18" i="3" s="1"/>
  <c r="E19" i="3"/>
  <c r="I19" i="3" s="1"/>
  <c r="E20" i="3"/>
  <c r="I20" i="3" s="1"/>
  <c r="E21" i="3"/>
  <c r="E22" i="3"/>
  <c r="I22" i="3" s="1"/>
  <c r="E23" i="3"/>
  <c r="I23" i="3" s="1"/>
  <c r="E24" i="3"/>
  <c r="I24" i="3" s="1"/>
  <c r="E25" i="3"/>
  <c r="I25" i="3" s="1"/>
  <c r="E26" i="3"/>
  <c r="I26" i="3" s="1"/>
  <c r="E28" i="3"/>
  <c r="I28" i="3" s="1"/>
  <c r="E29" i="3"/>
  <c r="I29" i="3" s="1"/>
  <c r="E30" i="3"/>
  <c r="I30" i="3" s="1"/>
  <c r="E31" i="3"/>
  <c r="I31" i="3" s="1"/>
  <c r="E32" i="3"/>
  <c r="I32" i="3" s="1"/>
  <c r="E33" i="3"/>
  <c r="I33" i="3" s="1"/>
  <c r="E34" i="3"/>
  <c r="E35" i="3"/>
  <c r="I35" i="3" s="1"/>
  <c r="E36" i="3"/>
  <c r="I36" i="3" s="1"/>
  <c r="E37" i="3"/>
  <c r="I37" i="3" s="1"/>
  <c r="E38" i="3"/>
  <c r="I38" i="3" s="1"/>
  <c r="E39" i="3"/>
  <c r="I39" i="3" s="1"/>
  <c r="E2" i="3"/>
  <c r="I2" i="3" s="1"/>
  <c r="D3" i="3"/>
  <c r="D4" i="3"/>
  <c r="D5" i="3"/>
  <c r="D6" i="3"/>
  <c r="D7" i="3"/>
  <c r="D8" i="3"/>
  <c r="D9" i="3"/>
  <c r="D10" i="3"/>
  <c r="D11" i="3"/>
  <c r="D12" i="3"/>
  <c r="D13" i="3"/>
  <c r="D15" i="3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D32" i="3"/>
  <c r="D33" i="3"/>
  <c r="D34" i="3"/>
  <c r="D35" i="3"/>
  <c r="D36" i="3"/>
  <c r="D37" i="3"/>
  <c r="D38" i="3"/>
  <c r="D39" i="3"/>
  <c r="D2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24" i="3"/>
  <c r="C25" i="3"/>
  <c r="C26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B2" i="3"/>
  <c r="H2" i="3" s="1"/>
  <c r="B3" i="3"/>
  <c r="B4" i="3"/>
  <c r="H4" i="3" s="1"/>
  <c r="B5" i="3"/>
  <c r="B6" i="3"/>
  <c r="B7" i="3"/>
  <c r="B8" i="3"/>
  <c r="H8" i="3" s="1"/>
  <c r="B9" i="3"/>
  <c r="B10" i="3"/>
  <c r="B11" i="3"/>
  <c r="H11" i="3" s="1"/>
  <c r="B12" i="3"/>
  <c r="B13" i="3"/>
  <c r="B15" i="3"/>
  <c r="H15" i="3" s="1"/>
  <c r="B16" i="3"/>
  <c r="B17" i="3"/>
  <c r="H17" i="3" s="1"/>
  <c r="B18" i="3"/>
  <c r="B19" i="3"/>
  <c r="B20" i="3"/>
  <c r="B21" i="3"/>
  <c r="H21" i="3" s="1"/>
  <c r="B22" i="3"/>
  <c r="B23" i="3"/>
  <c r="B24" i="3"/>
  <c r="H24" i="3" s="1"/>
  <c r="B25" i="3"/>
  <c r="B26" i="3"/>
  <c r="B28" i="3"/>
  <c r="H28" i="3" s="1"/>
  <c r="B29" i="3"/>
  <c r="B30" i="3"/>
  <c r="H30" i="3" s="1"/>
  <c r="B31" i="3"/>
  <c r="B32" i="3"/>
  <c r="B33" i="3"/>
  <c r="B34" i="3"/>
  <c r="H34" i="3" s="1"/>
  <c r="B35" i="3"/>
  <c r="B36" i="3"/>
  <c r="B37" i="3"/>
  <c r="H37" i="3" s="1"/>
  <c r="B38" i="3"/>
  <c r="B39" i="3"/>
  <c r="B23" i="1"/>
  <c r="C23" i="1"/>
  <c r="D23" i="1"/>
  <c r="A23" i="1"/>
  <c r="B18" i="1"/>
  <c r="C18" i="1"/>
  <c r="D18" i="1"/>
  <c r="A18" i="1"/>
  <c r="C8" i="1"/>
  <c r="B13" i="1"/>
  <c r="C13" i="1"/>
  <c r="A13" i="1"/>
  <c r="B8" i="1"/>
  <c r="B28" i="1"/>
  <c r="C28" i="1"/>
  <c r="D28" i="1"/>
  <c r="A28" i="1"/>
  <c r="B33" i="1"/>
  <c r="C33" i="1"/>
  <c r="D33" i="1"/>
  <c r="E33" i="1"/>
  <c r="F33" i="1"/>
  <c r="A33" i="1"/>
  <c r="E3" i="2"/>
  <c r="F3" i="2"/>
  <c r="G3" i="2"/>
  <c r="H3" i="2"/>
  <c r="I3" i="2"/>
  <c r="E4" i="2"/>
  <c r="F4" i="2"/>
  <c r="G4" i="2"/>
  <c r="H4" i="2"/>
  <c r="I4" i="2"/>
  <c r="E5" i="2"/>
  <c r="F5" i="2"/>
  <c r="G5" i="2"/>
  <c r="H5" i="2"/>
  <c r="I5" i="2"/>
  <c r="E6" i="2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I2" i="2"/>
  <c r="H2" i="2"/>
  <c r="G2" i="2"/>
  <c r="E2" i="2"/>
  <c r="F2" i="2"/>
  <c r="D2" i="2"/>
  <c r="D3" i="2"/>
  <c r="D4" i="2"/>
  <c r="D5" i="2"/>
  <c r="D6" i="2"/>
  <c r="D7" i="2"/>
  <c r="D8" i="2"/>
  <c r="D9" i="2"/>
  <c r="D10" i="2"/>
  <c r="D11" i="2"/>
  <c r="D12" i="2"/>
  <c r="D13" i="2"/>
  <c r="E29" i="5" l="1"/>
  <c r="P31" i="4"/>
  <c r="P42" i="4"/>
  <c r="P36" i="4"/>
  <c r="O44" i="4"/>
  <c r="O38" i="4"/>
  <c r="O24" i="4"/>
  <c r="P43" i="4"/>
  <c r="M25" i="4" s="1"/>
  <c r="P38" i="4"/>
  <c r="M24" i="4" s="1"/>
  <c r="P29" i="4"/>
  <c r="L23" i="4" s="1"/>
  <c r="L25" i="4"/>
  <c r="O30" i="4"/>
  <c r="P32" i="4"/>
  <c r="P30" i="4"/>
  <c r="M22" i="4"/>
  <c r="K25" i="4"/>
  <c r="H38" i="3"/>
  <c r="H25" i="3"/>
  <c r="H12" i="3"/>
  <c r="H36" i="3"/>
  <c r="H23" i="3"/>
  <c r="I4" i="3"/>
  <c r="H32" i="3"/>
  <c r="H19" i="3"/>
  <c r="H6" i="3"/>
  <c r="I12" i="3"/>
  <c r="H26" i="3"/>
  <c r="H35" i="3"/>
  <c r="H22" i="3"/>
  <c r="H9" i="3"/>
  <c r="I13" i="3"/>
  <c r="H33" i="3"/>
  <c r="H20" i="3"/>
  <c r="H31" i="3"/>
  <c r="H18" i="3"/>
  <c r="H29" i="3"/>
  <c r="H16" i="3"/>
  <c r="H3" i="3"/>
  <c r="H10" i="3"/>
  <c r="H7" i="3"/>
  <c r="H5" i="3"/>
  <c r="I5" i="3"/>
  <c r="H13" i="3"/>
  <c r="H39" i="3"/>
  <c r="C25" i="5"/>
  <c r="E25" i="5" s="1"/>
  <c r="E27" i="5"/>
  <c r="C24" i="5"/>
  <c r="E24" i="5" s="1"/>
  <c r="C26" i="5"/>
  <c r="E26" i="5" s="1"/>
  <c r="E28" i="5"/>
  <c r="K24" i="4"/>
  <c r="J24" i="4"/>
  <c r="K23" i="4"/>
  <c r="L22" i="4"/>
  <c r="K22" i="4" l="1"/>
  <c r="L24" i="4"/>
  <c r="M23" i="4"/>
</calcChain>
</file>

<file path=xl/sharedStrings.xml><?xml version="1.0" encoding="utf-8"?>
<sst xmlns="http://schemas.openxmlformats.org/spreadsheetml/2006/main" count="195" uniqueCount="126">
  <si>
    <t>Mosha Juaj:</t>
  </si>
  <si>
    <t>Gjinia:</t>
  </si>
  <si>
    <t>Programi i Studimit</t>
  </si>
  <si>
    <t>Viti i Studimit</t>
  </si>
  <si>
    <t>Cila është gjuha juaj e preferuar për të aksesuar informacionin akademik?</t>
  </si>
  <si>
    <t>Total</t>
  </si>
  <si>
    <t>Shëno me X nëse ke përdorur më pare ndonjë nga platformat e mëposhtme</t>
  </si>
  <si>
    <t>Besoj se mjetet e Inteligjencës Artificiale mund të jenë të dobishme për studimet e mia 
në Teknikë Dentare?</t>
  </si>
  <si>
    <t>Jam mosbesues/e për saktësinë e informacionit të dhënë nga mjetet e Inteligjencës 
Artificiale?</t>
  </si>
  <si>
    <t>Ndihem rehat (komod/e) duke përdorur mjete të reja teknologjike në procesin tim të të 
mësuarit?</t>
  </si>
  <si>
    <t>Mendoj se përdorimi i Inteligjencës Artificiale në arsim mund të ulë aftësinë për të 
menduar në mënyrë kritike?</t>
  </si>
  <si>
    <t xml:space="preserve">Jam entuziast/e për potencialin e Inteligjencës Artificiale për të përmirësuar njohurinë
në fushën time: </t>
  </si>
  <si>
    <t>Mendoj se Inteligjenca Artificiale mund të zëvendësojë ekspertizën njerëzore në 
fushën time në të ardhmen?</t>
  </si>
  <si>
    <t xml:space="preserve">Sa shpesh përdor secilin prej këtyre burimeve në studimet e tua në Teknikë Dentare? a) Librat tradicionalë ose materialet e printuara: </t>
  </si>
  <si>
    <t xml:space="preserve">Sa shpesh përdor secilin prej këtyre burimeve në studimet e tua në Teknikë Dentare? b) Burimet online si Google, Wikipedia, faqet e specializuara: </t>
  </si>
  <si>
    <t xml:space="preserve">Sa shpesh përdor secilin prej këtyre burimeve në studimet e tua në Teknikë Dentare? c) Mjetet e Inteligjencës Artificiale (p.sh., ChatGPT, Gemini, etj.): </t>
  </si>
  <si>
    <t>Gemini (Google)</t>
  </si>
  <si>
    <t>Copilot (Microsoft)</t>
  </si>
  <si>
    <t>ChatGPT (OpenAI)</t>
  </si>
  <si>
    <t>LLaMA (Meta)</t>
  </si>
  <si>
    <t>No use</t>
  </si>
  <si>
    <t>Anglisht</t>
  </si>
  <si>
    <t>Mosha mesatare</t>
  </si>
  <si>
    <t>Mosha mesatare SD</t>
  </si>
  <si>
    <t>Femra</t>
  </si>
  <si>
    <t>Meshkuj</t>
  </si>
  <si>
    <t>TLD</t>
  </si>
  <si>
    <t>TD</t>
  </si>
  <si>
    <t>Viti 1</t>
  </si>
  <si>
    <t>Viti 2</t>
  </si>
  <si>
    <t>Viti 3</t>
  </si>
  <si>
    <t>Mesatarja juaj akademike e përafërt deri më tani:</t>
  </si>
  <si>
    <t>Mesatare 4-6.9</t>
  </si>
  <si>
    <t>Mesatare 7-8.9</t>
  </si>
  <si>
    <t>Mesatare 9-10</t>
  </si>
  <si>
    <t xml:space="preserve"> Sa e vështirë ishte për ty të kuptoje informacionin e paraqitur nga secili paragraf? [Paragraf nga literatura]</t>
  </si>
  <si>
    <t>Sa mirë munde të përqendrohesh gjatë leximit/përdorimit të informacionit pa u shpërqendruar? [Paragraf nga literatura]</t>
  </si>
  <si>
    <t xml:space="preserve"> Sa i/e angazhuar u ndjeve gjatë leximit/përdorimit të informacionit nga secili paragraf? [Paragraf nga literatura]</t>
  </si>
  <si>
    <t>A e lexove paragrafin e dhënë deri në fund? [Paragraf nga literatura]</t>
  </si>
  <si>
    <t xml:space="preserve"> Sa e vështirë ishte për ty të kuptoje informacionin e paraqitur nga secili paragraf? [Paragraf nga ChatGPT]</t>
  </si>
  <si>
    <t>Sa mirë munde të përqendrohesh gjatë leximit/përdorimit të informacionit pa u shpërqendruar? [Paragraf nga ChatGPT]</t>
  </si>
  <si>
    <t xml:space="preserve"> Sa i/e angazhuar u ndjeve gjatë leximit/përdorimit të informacionit nga secili paragraf? [Paragraf nga ChatGPT]</t>
  </si>
  <si>
    <t>A e lexove paragrafin e dhënë deri në fund? [Paragraf nga ChatGPT]</t>
  </si>
  <si>
    <t xml:space="preserve"> Sa e vështirë ishte për ty të kuptoje informacionin e paraqitur nga secili paragraf? [Paragraf nga Prof. Ivo]</t>
  </si>
  <si>
    <t>Sa mirë munde të përqendrohesh gjatë leximit/përdorimit të informacionit pa u shpërqendruar? [Paragraf nga Prof. Ivo]</t>
  </si>
  <si>
    <t xml:space="preserve"> Sa i/e angazhuar u ndjeve gjatë leximit/përdorimit të informacionit nga secili paragraf? [Paragraf nga Prof. Ivo]</t>
  </si>
  <si>
    <t>A e lexove paragrafin e dhënë deri në fund? [Paragraf nga Prof. Ivo]</t>
  </si>
  <si>
    <t>5+4</t>
  </si>
  <si>
    <t>2+1</t>
  </si>
  <si>
    <t>Kuptueshmëria KM</t>
  </si>
  <si>
    <t>Koncept i Avancuar (KA)</t>
  </si>
  <si>
    <t>Literaturë</t>
  </si>
  <si>
    <t>ChatGPT</t>
  </si>
  <si>
    <t>Prof. Ivo</t>
  </si>
  <si>
    <t xml:space="preserve">Kuptueshmëria KL </t>
  </si>
  <si>
    <t>Kuptueshmëria  KA</t>
  </si>
  <si>
    <t>Për vlerat 1 dhe 2 në Kuptueshmëri, për vlerat 4 dhe 5 në Fokus, Angazhim dhe Konsistencë.</t>
  </si>
  <si>
    <t>Fokus KL</t>
  </si>
  <si>
    <t>Fokus KM</t>
  </si>
  <si>
    <t>Fokus KA</t>
  </si>
  <si>
    <t>Angazhim KL</t>
  </si>
  <si>
    <t>Angazhim KM</t>
  </si>
  <si>
    <t>Angazhim KA</t>
  </si>
  <si>
    <t>Konsistencë KL</t>
  </si>
  <si>
    <t>Konsistencë KM</t>
  </si>
  <si>
    <t>Konsistencë KA</t>
  </si>
  <si>
    <t>Kuptueshmëria</t>
  </si>
  <si>
    <t>Fokus</t>
  </si>
  <si>
    <t>Angazhim</t>
  </si>
  <si>
    <t>Konsistencë</t>
  </si>
  <si>
    <t>SD</t>
  </si>
  <si>
    <t>Mendoj se do të doja ta përdorja "Prof. Ivo" shpesh:</t>
  </si>
  <si>
    <t>E gjeta "Prof. Ivo" të komplikuar :</t>
  </si>
  <si>
    <t>Mendova se "Prof. Ivo" ishte i lehtë për t'u përdorur:</t>
  </si>
  <si>
    <t>Mendoj se do të kisha nevojë për mbështetjen e një personi teknik për të qenë në gjendje të përdorja "Prof. Ivo":</t>
  </si>
  <si>
    <t>Funksionet e "Prof. Ivo" ishin mirë të integruara:</t>
  </si>
  <si>
    <t>Mendova se kishte mungesë koherence:</t>
  </si>
  <si>
    <t>Mendoj se të tjerët do ta përdornin "Prof. Ivo" shpesh:</t>
  </si>
  <si>
    <t>E gjeta "Prof. Ivo" të vështirë për t'u përdorur (jo praktik):</t>
  </si>
  <si>
    <t>U ndjeva shumë i/e komod duke përdorur "Prof. Ivo":</t>
  </si>
  <si>
    <t>Përdorimi i "Prof. Ivo" përmirëson cilësinë e studimeve të mia / më ndihmon të kem rezultate më të mira</t>
  </si>
  <si>
    <t>"Prof. Ivo" më ndihmoi të kuptoja më mirë konceptet e Teknikës Dentare:</t>
  </si>
  <si>
    <t>Informacioni i dhënë nga "Prof. Ivo" ishte i saktë dhe i besueshëm:</t>
  </si>
  <si>
    <t>Besoj se do ta përdorja "Prof. Ivo" rregullisht nëse do ta kisha në dispozicion:</t>
  </si>
  <si>
    <t>"Prof. Ivo" më ndihmoi të gjeja informacionin që më duhej më shpejt sesa metodat tradicionale:</t>
  </si>
  <si>
    <t>Krahasuar me ChatGPT, e gjeta "Prof. Ivo" më të specializuar dhe më të besueshëm për fushën time:</t>
  </si>
  <si>
    <t>Krahasuar me informacionin nga librat, e gjeta "Prof. Ivo" më të lehtë për të kërkuar përgjigje specifike:</t>
  </si>
  <si>
    <t>Do ta rekomandoja "Prof. Ivo" te studentët e tjerë të Teknikave Dentare:</t>
  </si>
  <si>
    <t>Koncept i Lehtë (KL)</t>
  </si>
  <si>
    <t>Koncept i Mesëm (KM)</t>
  </si>
  <si>
    <t>Rezultati i Kondensuar</t>
  </si>
  <si>
    <t>Lehtësia e Përdorimit dhe Eksperienca e Përdoruesit</t>
  </si>
  <si>
    <t>Vlera e Perceptuar dhe Përfitimet</t>
  </si>
  <si>
    <t>Cilësia, Saktësia dhe Besueshmëria</t>
  </si>
  <si>
    <t>Qëllimi i Përdorimit dhe Rekomandimi</t>
  </si>
  <si>
    <t>Pozitiv</t>
  </si>
  <si>
    <t>Negativ</t>
  </si>
  <si>
    <t>Besoj se mjetet e IA mund të jenë të dobishme për studimet e mia në Teknologji Dentare</t>
  </si>
  <si>
    <t>Ndihem rehat (komod/e) duke përdorur mjete të reja teknologjike në procesin tim të të mësuarit</t>
  </si>
  <si>
    <t>Mendoj se AI mund të zëvendësojë ekspertizën njerëzore në fushën time në të ardhmen</t>
  </si>
  <si>
    <t>PAS Prof. Ivos</t>
  </si>
  <si>
    <t>PARA Prof. Ivos</t>
  </si>
  <si>
    <t>Diferenca</t>
  </si>
  <si>
    <t>Para Prof. Ivo</t>
  </si>
  <si>
    <t>Pas Prof. Ivo</t>
  </si>
  <si>
    <t>Kam njëfarë hezitimi të përdor mjete IA për studime (Not a repetition)</t>
  </si>
  <si>
    <t>IA ndihmon në studimin në Teknika Dentare</t>
  </si>
  <si>
    <t>Kam besim në saktësinë e informacioneve nga IA</t>
  </si>
  <si>
    <t>Ndihem komod me përdorimin e IA</t>
  </si>
  <si>
    <t>Jam entuziast për potencialin që ka IA për të më ndihmuar në përmirësimin e njohurive</t>
  </si>
  <si>
    <t>Mendoj që IA mund të zëvëndësojë ekspertizën njerëzore në fushën time</t>
  </si>
  <si>
    <t>Jam i/e shqetësuar për saktësinë e informacionit të dhënë nga mjetet e IA</t>
  </si>
  <si>
    <t>Mendoj se përdorimi i IA në arsim mund të ulë aftësinë për të menduar në mënyrë kritike</t>
  </si>
  <si>
    <t>Jam entuziast/e për potencialin e IA për të përmirësuar arsimin në fushën time</t>
  </si>
  <si>
    <t>Përdorimi i IA ul Mendimit Kritik</t>
  </si>
  <si>
    <t>Shqip (only)</t>
  </si>
  <si>
    <t>Shqip (+ one other)</t>
  </si>
  <si>
    <t>Besoj se mjetet e Inteligjencës Artificiale mund të jenë të dobishme për studimet e mia në Teknikë Dentare?</t>
  </si>
  <si>
    <t>Ndihem rehat (komod/e) duke përdorur mjete të reja teknologjike në procesin tim të të mësuarit?</t>
  </si>
  <si>
    <t>Jam mosbesues/e për saktësinë e informacionit të dhënë nga mjetet e Inteligjencës Artificiale?</t>
  </si>
  <si>
    <t xml:space="preserve">Sa e rëndësishme është për ju që informacioni akademik në Teknikë Dentare të jetë i disponueshëm në gjuhën shqipe? </t>
  </si>
  <si>
    <t xml:space="preserve">Sa i aftë ndihesh në përdorim e kompjuterit dhe internetit për kërkime akademike (p.sh., kërkimi në Google Scholar, gjetja e manualeve apo protokolleve online, të tjera): </t>
  </si>
  <si>
    <t>Njohuria dhe përvoja jote me mjetet e Inteligjencës Artificiale (AI) në përgjithësi (p.sh. ChatGPT, Gemini, Copilot, Claude, etj):</t>
  </si>
  <si>
    <t>Mendoj se përdorimi i Inteligjencës Artificiale në arsim mund të ulë aftësinë për të menduar në mënyrë kritike?</t>
  </si>
  <si>
    <t xml:space="preserve">Jam entuziast/e për potencialin e Inteligjencës Artificiale për të përmirësuar njohurinë në fushën time: </t>
  </si>
  <si>
    <t>Mendoj se Inteligjenca Artificiale mund të zëvendësojë ekspertizën njerëzore në fushën time në të ardhmen?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</si>
</sst>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medium">
        <color theme="5"/>
      </right>
      <top style="thin">
        <color rgb="FF442F65"/>
      </top>
      <bottom style="thin">
        <color rgb="FF442F65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0" fontId="0" fillId="0" borderId="0" xfId="0" applyNumberFormat="1"/>
    <xf numFmtId="10" fontId="5" fillId="0" borderId="2" xfId="0" applyNumberFormat="1" applyFont="1" applyBorder="1" applyAlignment="1">
      <alignment vertical="center"/>
    </xf>
    <xf numFmtId="10" fontId="5" fillId="0" borderId="3" xfId="0" applyNumberFormat="1" applyFont="1" applyBorder="1" applyAlignment="1">
      <alignment vertical="center"/>
    </xf>
    <xf numFmtId="10" fontId="5" fillId="0" borderId="4" xfId="0" applyNumberFormat="1" applyFont="1" applyBorder="1" applyAlignment="1">
      <alignment vertical="center"/>
    </xf>
    <xf numFmtId="10" fontId="5" fillId="0" borderId="5" xfId="0" applyNumberFormat="1" applyFont="1" applyBorder="1" applyAlignment="1">
      <alignment vertical="center"/>
    </xf>
    <xf numFmtId="10" fontId="5" fillId="0" borderId="0" xfId="0" applyNumberFormat="1" applyFont="1" applyAlignment="1">
      <alignment vertical="center"/>
    </xf>
    <xf numFmtId="10" fontId="5" fillId="0" borderId="1" xfId="0" applyNumberFormat="1" applyFont="1" applyBorder="1" applyAlignment="1">
      <alignment vertical="center"/>
    </xf>
    <xf numFmtId="10" fontId="5" fillId="0" borderId="6" xfId="0" applyNumberFormat="1" applyFont="1" applyBorder="1" applyAlignment="1">
      <alignment vertical="center"/>
    </xf>
    <xf numFmtId="10" fontId="5" fillId="0" borderId="7" xfId="0" applyNumberFormat="1" applyFont="1" applyBorder="1" applyAlignment="1">
      <alignment vertical="center"/>
    </xf>
    <xf numFmtId="10" fontId="5" fillId="0" borderId="8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0" fontId="5" fillId="3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0" fontId="5" fillId="0" borderId="13" xfId="0" applyNumberFormat="1" applyFont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/>
    </xf>
    <xf numFmtId="10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0" fontId="5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5C5C"/>
      <color rgb="FFDAA520"/>
      <color rgb="FF468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8239124</xdr:colOff>
      <xdr:row>9</xdr:row>
      <xdr:rowOff>66674</xdr:rowOff>
    </xdr:from>
    <xdr:ext cx="1019176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0C3B5A-2EEB-3AFE-58EC-8965CA076DEE}"/>
            </a:ext>
          </a:extLst>
        </xdr:cNvPr>
        <xdr:cNvSpPr txBox="1"/>
      </xdr:nvSpPr>
      <xdr:spPr>
        <a:xfrm>
          <a:off x="8239124" y="3143249"/>
          <a:ext cx="101917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sq-AL" sz="1400" b="1">
              <a:solidFill>
                <a:schemeClr val="bg1"/>
              </a:solidFill>
            </a:rPr>
            <a:t>Literatura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7972425</xdr:colOff>
      <xdr:row>12</xdr:row>
      <xdr:rowOff>152400</xdr:rowOff>
    </xdr:from>
    <xdr:ext cx="778739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B63F51-21B4-4B00-B093-523386AFBD50}"/>
            </a:ext>
          </a:extLst>
        </xdr:cNvPr>
        <xdr:cNvSpPr txBox="1"/>
      </xdr:nvSpPr>
      <xdr:spPr>
        <a:xfrm>
          <a:off x="7972425" y="4257675"/>
          <a:ext cx="7787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q-AL" sz="1400" b="1">
              <a:solidFill>
                <a:schemeClr val="bg1"/>
              </a:solidFill>
            </a:rPr>
            <a:t>Internet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7048500</xdr:colOff>
      <xdr:row>10</xdr:row>
      <xdr:rowOff>38100</xdr:rowOff>
    </xdr:from>
    <xdr:ext cx="56406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60DDA91-4FD6-4A79-98E5-6F0064C72104}"/>
            </a:ext>
          </a:extLst>
        </xdr:cNvPr>
        <xdr:cNvSpPr txBox="1"/>
      </xdr:nvSpPr>
      <xdr:spPr>
        <a:xfrm>
          <a:off x="7048500" y="3457575"/>
          <a:ext cx="56406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q-AL" sz="1400" b="1">
              <a:solidFill>
                <a:schemeClr val="bg1"/>
              </a:solidFill>
            </a:rPr>
            <a:t>LLMs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2B94-8691-4215-8957-3C1FC584F450}">
  <dimension ref="A1:G33"/>
  <sheetViews>
    <sheetView zoomScale="70" zoomScaleNormal="70" workbookViewId="0">
      <selection sqref="A1:F33"/>
    </sheetView>
  </sheetViews>
  <sheetFormatPr defaultRowHeight="15" x14ac:dyDescent="0.25"/>
  <cols>
    <col min="1" max="1" width="25.5703125" style="22" customWidth="1"/>
    <col min="2" max="2" width="21.5703125" customWidth="1"/>
    <col min="3" max="3" width="27.7109375" customWidth="1"/>
    <col min="4" max="4" width="23" customWidth="1"/>
    <col min="5" max="5" width="17.28515625" customWidth="1"/>
    <col min="6" max="6" width="17.140625" customWidth="1"/>
    <col min="7" max="7" width="15.28515625" customWidth="1"/>
  </cols>
  <sheetData>
    <row r="1" spans="1:7" s="1" customFormat="1" ht="18.75" x14ac:dyDescent="0.3">
      <c r="A1" s="55" t="s">
        <v>0</v>
      </c>
      <c r="B1" s="55"/>
      <c r="C1" s="55"/>
      <c r="E1" s="15"/>
      <c r="F1" s="15"/>
      <c r="G1" s="15"/>
    </row>
    <row r="2" spans="1:7" s="1" customFormat="1" ht="17.25" x14ac:dyDescent="0.3">
      <c r="A2" s="20" t="s">
        <v>22</v>
      </c>
      <c r="B2" s="20" t="s">
        <v>23</v>
      </c>
      <c r="C2" s="20" t="s">
        <v>5</v>
      </c>
      <c r="E2" s="15"/>
      <c r="F2" s="15"/>
      <c r="G2" s="15"/>
    </row>
    <row r="3" spans="1:7" s="1" customFormat="1" ht="17.25" x14ac:dyDescent="0.3">
      <c r="A3" s="16">
        <v>23.235294117647058</v>
      </c>
      <c r="B3" s="16">
        <v>5.0704381034141059</v>
      </c>
      <c r="C3" s="17">
        <v>51</v>
      </c>
      <c r="D3" s="17"/>
      <c r="E3" s="15"/>
      <c r="F3" s="15"/>
      <c r="G3" s="15"/>
    </row>
    <row r="4" spans="1:7" s="1" customFormat="1" ht="18.75" x14ac:dyDescent="0.3">
      <c r="A4" s="50"/>
      <c r="B4" s="15"/>
      <c r="C4" s="15"/>
      <c r="D4" s="15"/>
      <c r="E4" s="15"/>
      <c r="F4" s="15"/>
      <c r="G4" s="15"/>
    </row>
    <row r="5" spans="1:7" s="12" customFormat="1" ht="18.75" x14ac:dyDescent="0.25">
      <c r="A5" s="55" t="s">
        <v>1</v>
      </c>
      <c r="B5" s="55"/>
      <c r="C5" s="55"/>
      <c r="E5" s="21"/>
      <c r="F5" s="21"/>
      <c r="G5" s="21"/>
    </row>
    <row r="6" spans="1:7" s="1" customFormat="1" ht="17.25" x14ac:dyDescent="0.3">
      <c r="A6" s="21" t="s">
        <v>24</v>
      </c>
      <c r="B6" s="21" t="s">
        <v>25</v>
      </c>
      <c r="C6" s="21" t="s">
        <v>5</v>
      </c>
      <c r="E6" s="15"/>
      <c r="F6" s="15"/>
      <c r="G6" s="15"/>
    </row>
    <row r="7" spans="1:7" s="1" customFormat="1" ht="17.25" x14ac:dyDescent="0.3">
      <c r="A7" s="17">
        <v>34</v>
      </c>
      <c r="B7" s="17">
        <v>19</v>
      </c>
      <c r="C7" s="17">
        <v>53</v>
      </c>
      <c r="E7" s="15"/>
      <c r="F7" s="15"/>
      <c r="G7" s="15"/>
    </row>
    <row r="8" spans="1:7" s="1" customFormat="1" ht="17.25" x14ac:dyDescent="0.3">
      <c r="A8" s="18">
        <f>A7/C7</f>
        <v>0.64150943396226412</v>
      </c>
      <c r="B8" s="18">
        <f>B7/C7</f>
        <v>0.35849056603773582</v>
      </c>
      <c r="C8" s="18">
        <f>C7/C7</f>
        <v>1</v>
      </c>
      <c r="D8" s="18"/>
      <c r="E8" s="15"/>
      <c r="F8" s="15"/>
      <c r="G8" s="15"/>
    </row>
    <row r="9" spans="1:7" s="1" customFormat="1" ht="18.75" x14ac:dyDescent="0.3">
      <c r="A9" s="50"/>
      <c r="B9" s="18"/>
      <c r="C9" s="18"/>
      <c r="D9" s="18"/>
      <c r="E9" s="15"/>
      <c r="F9" s="15"/>
      <c r="G9" s="15"/>
    </row>
    <row r="10" spans="1:7" s="12" customFormat="1" ht="18.75" x14ac:dyDescent="0.25">
      <c r="A10" s="55" t="s">
        <v>2</v>
      </c>
      <c r="B10" s="55"/>
      <c r="C10" s="55"/>
      <c r="E10" s="21"/>
    </row>
    <row r="11" spans="1:7" s="1" customFormat="1" ht="17.25" x14ac:dyDescent="0.3">
      <c r="A11" s="21" t="s">
        <v>26</v>
      </c>
      <c r="B11" s="21" t="s">
        <v>27</v>
      </c>
      <c r="C11" s="21" t="s">
        <v>5</v>
      </c>
      <c r="E11" s="17"/>
    </row>
    <row r="12" spans="1:7" s="1" customFormat="1" ht="17.25" x14ac:dyDescent="0.3">
      <c r="A12" s="17">
        <v>38</v>
      </c>
      <c r="B12" s="17">
        <v>15</v>
      </c>
      <c r="C12" s="17">
        <v>53</v>
      </c>
      <c r="E12" s="17"/>
    </row>
    <row r="13" spans="1:7" s="1" customFormat="1" ht="17.25" x14ac:dyDescent="0.3">
      <c r="A13" s="18">
        <f>A12/$C$12</f>
        <v>0.71698113207547165</v>
      </c>
      <c r="B13" s="18">
        <f>B12/$C$12</f>
        <v>0.28301886792452829</v>
      </c>
      <c r="C13" s="18">
        <f>C12/$C$12</f>
        <v>1</v>
      </c>
      <c r="D13" s="18"/>
      <c r="E13" s="17"/>
    </row>
    <row r="14" spans="1:7" s="1" customFormat="1" ht="18.75" x14ac:dyDescent="0.3">
      <c r="A14" s="50"/>
      <c r="B14" s="18"/>
      <c r="C14" s="18"/>
      <c r="D14" s="18"/>
      <c r="E14" s="17"/>
    </row>
    <row r="15" spans="1:7" s="12" customFormat="1" ht="18.75" x14ac:dyDescent="0.25">
      <c r="A15" s="55" t="s">
        <v>3</v>
      </c>
      <c r="B15" s="55"/>
      <c r="C15" s="55"/>
      <c r="D15" s="55"/>
      <c r="F15" s="21"/>
    </row>
    <row r="16" spans="1:7" s="1" customFormat="1" ht="17.25" x14ac:dyDescent="0.3">
      <c r="A16" s="21" t="s">
        <v>28</v>
      </c>
      <c r="B16" s="21" t="s">
        <v>29</v>
      </c>
      <c r="C16" s="21" t="s">
        <v>30</v>
      </c>
      <c r="D16" s="21" t="s">
        <v>5</v>
      </c>
      <c r="F16" s="15"/>
    </row>
    <row r="17" spans="1:7" s="1" customFormat="1" ht="17.25" x14ac:dyDescent="0.3">
      <c r="A17" s="17">
        <v>17</v>
      </c>
      <c r="B17" s="17">
        <v>27</v>
      </c>
      <c r="C17" s="17">
        <v>9</v>
      </c>
      <c r="D17" s="17">
        <v>53</v>
      </c>
      <c r="F17" s="15"/>
    </row>
    <row r="18" spans="1:7" s="1" customFormat="1" ht="17.25" x14ac:dyDescent="0.3">
      <c r="A18" s="18">
        <f>A17/$D$17</f>
        <v>0.32075471698113206</v>
      </c>
      <c r="B18" s="18">
        <f>B17/$D$17</f>
        <v>0.50943396226415094</v>
      </c>
      <c r="C18" s="18">
        <f>C17/$D$17</f>
        <v>0.16981132075471697</v>
      </c>
      <c r="D18" s="18">
        <f>D17/$D$17</f>
        <v>1</v>
      </c>
      <c r="E18" s="18"/>
      <c r="F18" s="15"/>
    </row>
    <row r="19" spans="1:7" s="1" customFormat="1" ht="18.75" x14ac:dyDescent="0.3">
      <c r="A19" s="50"/>
      <c r="B19" s="18"/>
      <c r="C19" s="18"/>
      <c r="D19" s="18"/>
      <c r="E19" s="18"/>
      <c r="F19" s="15"/>
    </row>
    <row r="20" spans="1:7" s="12" customFormat="1" ht="18.75" x14ac:dyDescent="0.25">
      <c r="A20" s="55" t="s">
        <v>31</v>
      </c>
      <c r="B20" s="55"/>
      <c r="C20" s="55"/>
      <c r="D20" s="55"/>
      <c r="F20" s="21"/>
      <c r="G20" s="21"/>
    </row>
    <row r="21" spans="1:7" s="1" customFormat="1" ht="17.25" x14ac:dyDescent="0.3">
      <c r="A21" s="51" t="s">
        <v>32</v>
      </c>
      <c r="B21" s="21" t="s">
        <v>33</v>
      </c>
      <c r="C21" s="21" t="s">
        <v>34</v>
      </c>
      <c r="D21" s="21" t="s">
        <v>5</v>
      </c>
      <c r="F21" s="15"/>
      <c r="G21" s="15"/>
    </row>
    <row r="22" spans="1:7" s="1" customFormat="1" ht="17.25" x14ac:dyDescent="0.3">
      <c r="A22" s="52">
        <v>3</v>
      </c>
      <c r="B22" s="17">
        <v>25</v>
      </c>
      <c r="C22" s="17">
        <v>8</v>
      </c>
      <c r="D22" s="17">
        <v>36</v>
      </c>
      <c r="F22" s="15"/>
      <c r="G22" s="15"/>
    </row>
    <row r="23" spans="1:7" s="1" customFormat="1" ht="17.25" x14ac:dyDescent="0.3">
      <c r="A23" s="53">
        <f>A22/$D$22</f>
        <v>8.3333333333333329E-2</v>
      </c>
      <c r="B23" s="18">
        <f>B22/$D$22</f>
        <v>0.69444444444444442</v>
      </c>
      <c r="C23" s="18">
        <f>C22/$D$22</f>
        <v>0.22222222222222221</v>
      </c>
      <c r="D23" s="18">
        <f>D22/$D$22</f>
        <v>1</v>
      </c>
      <c r="E23" s="15"/>
      <c r="F23" s="15"/>
      <c r="G23" s="15"/>
    </row>
    <row r="24" spans="1:7" s="1" customFormat="1" ht="17.25" x14ac:dyDescent="0.3">
      <c r="A24" s="53"/>
      <c r="B24" s="18"/>
      <c r="C24" s="18"/>
      <c r="D24" s="18"/>
      <c r="E24" s="15"/>
      <c r="F24" s="15"/>
      <c r="G24" s="15"/>
    </row>
    <row r="25" spans="1:7" s="12" customFormat="1" ht="18.75" x14ac:dyDescent="0.25">
      <c r="A25" s="55" t="s">
        <v>4</v>
      </c>
      <c r="B25" s="55"/>
      <c r="C25" s="55"/>
      <c r="D25" s="55"/>
      <c r="F25" s="21"/>
      <c r="G25" s="21"/>
    </row>
    <row r="26" spans="1:7" ht="17.25" x14ac:dyDescent="0.3">
      <c r="A26" s="51" t="s">
        <v>115</v>
      </c>
      <c r="B26" s="21" t="s">
        <v>21</v>
      </c>
      <c r="C26" s="21" t="s">
        <v>116</v>
      </c>
      <c r="D26" s="21" t="s">
        <v>5</v>
      </c>
      <c r="F26" s="19"/>
      <c r="G26" s="19"/>
    </row>
    <row r="27" spans="1:7" ht="17.25" x14ac:dyDescent="0.3">
      <c r="A27" s="52">
        <v>41</v>
      </c>
      <c r="B27" s="17">
        <v>5</v>
      </c>
      <c r="C27" s="17">
        <v>47</v>
      </c>
      <c r="D27" s="17">
        <v>53</v>
      </c>
      <c r="F27" s="19"/>
      <c r="G27" s="19"/>
    </row>
    <row r="28" spans="1:7" ht="17.25" x14ac:dyDescent="0.3">
      <c r="A28" s="53">
        <f>A27/$D$27</f>
        <v>0.77358490566037741</v>
      </c>
      <c r="B28" s="18">
        <f>B27/$D$27</f>
        <v>9.4339622641509441E-2</v>
      </c>
      <c r="C28" s="18">
        <f>C27/$D$27</f>
        <v>0.8867924528301887</v>
      </c>
      <c r="D28" s="18">
        <f>D27/$D$27</f>
        <v>1</v>
      </c>
      <c r="E28" s="18"/>
      <c r="F28" s="19"/>
      <c r="G28" s="19"/>
    </row>
    <row r="29" spans="1:7" ht="18.75" x14ac:dyDescent="0.3">
      <c r="A29" s="54"/>
      <c r="B29" s="18"/>
      <c r="C29" s="18"/>
      <c r="D29" s="18"/>
      <c r="E29" s="18"/>
      <c r="F29" s="19"/>
      <c r="G29" s="19"/>
    </row>
    <row r="30" spans="1:7" ht="18.75" x14ac:dyDescent="0.3">
      <c r="A30" s="55" t="s">
        <v>6</v>
      </c>
      <c r="B30" s="55"/>
      <c r="C30" s="55"/>
      <c r="D30" s="55"/>
      <c r="E30" s="18"/>
      <c r="F30" s="19"/>
      <c r="G30" s="19"/>
    </row>
    <row r="31" spans="1:7" ht="17.25" x14ac:dyDescent="0.25">
      <c r="A31" s="21" t="s">
        <v>18</v>
      </c>
      <c r="B31" s="21" t="s">
        <v>16</v>
      </c>
      <c r="C31" s="21" t="s">
        <v>17</v>
      </c>
      <c r="D31" s="21" t="s">
        <v>19</v>
      </c>
      <c r="E31" s="21" t="s">
        <v>20</v>
      </c>
      <c r="F31" s="21" t="s">
        <v>5</v>
      </c>
    </row>
    <row r="32" spans="1:7" ht="17.25" x14ac:dyDescent="0.3">
      <c r="A32" s="17">
        <v>49</v>
      </c>
      <c r="B32" s="17">
        <v>23</v>
      </c>
      <c r="C32" s="17">
        <v>9</v>
      </c>
      <c r="D32" s="17">
        <v>4</v>
      </c>
      <c r="E32" s="17">
        <v>2</v>
      </c>
      <c r="F32" s="17">
        <v>51</v>
      </c>
    </row>
    <row r="33" spans="1:6" ht="17.25" x14ac:dyDescent="0.3">
      <c r="A33" s="18">
        <f>A32/$F$32</f>
        <v>0.96078431372549022</v>
      </c>
      <c r="B33" s="18">
        <f>B32/$F$32</f>
        <v>0.45098039215686275</v>
      </c>
      <c r="C33" s="18">
        <f>C32/$F$32</f>
        <v>0.17647058823529413</v>
      </c>
      <c r="D33" s="18">
        <f>D32/$F$32</f>
        <v>7.8431372549019607E-2</v>
      </c>
      <c r="E33" s="18">
        <f>E32/$F$32</f>
        <v>3.9215686274509803E-2</v>
      </c>
      <c r="F33" s="18">
        <f>F32/$F$32</f>
        <v>1</v>
      </c>
    </row>
  </sheetData>
  <mergeCells count="7">
    <mergeCell ref="A25:D25"/>
    <mergeCell ref="A30:D30"/>
    <mergeCell ref="A20:D20"/>
    <mergeCell ref="A15:D15"/>
    <mergeCell ref="A1:C1"/>
    <mergeCell ref="A5:C5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6ECF-D394-48D2-A4B7-88AC076AAF86}">
  <dimension ref="A1:Q24"/>
  <sheetViews>
    <sheetView zoomScale="70" zoomScaleNormal="70" workbookViewId="0">
      <selection activeCell="C1" sqref="C1:I13"/>
    </sheetView>
  </sheetViews>
  <sheetFormatPr defaultRowHeight="15" x14ac:dyDescent="0.25"/>
  <cols>
    <col min="2" max="2" width="89.5703125" customWidth="1"/>
    <col min="4" max="4" width="9.7109375" bestFit="1" customWidth="1"/>
    <col min="5" max="5" width="8.85546875" bestFit="1" customWidth="1"/>
    <col min="6" max="8" width="9.7109375" bestFit="1" customWidth="1"/>
    <col min="9" max="9" width="11.140625" bestFit="1" customWidth="1"/>
  </cols>
  <sheetData>
    <row r="1" spans="1:17" ht="19.5" thickBot="1" x14ac:dyDescent="0.3">
      <c r="D1" s="13">
        <v>5</v>
      </c>
      <c r="E1" s="13">
        <v>4</v>
      </c>
      <c r="F1" s="13">
        <v>3</v>
      </c>
      <c r="G1" s="13">
        <v>2</v>
      </c>
      <c r="H1" s="13">
        <v>1</v>
      </c>
      <c r="I1" s="13" t="s">
        <v>5</v>
      </c>
      <c r="J1" s="1"/>
      <c r="K1" s="1">
        <v>5</v>
      </c>
      <c r="L1" s="1">
        <v>4</v>
      </c>
      <c r="M1" s="1">
        <v>3</v>
      </c>
      <c r="N1" s="1">
        <v>2</v>
      </c>
      <c r="O1" s="1">
        <v>1</v>
      </c>
      <c r="P1" s="1" t="s">
        <v>5</v>
      </c>
      <c r="Q1" s="1"/>
    </row>
    <row r="2" spans="1:17" ht="37.5" x14ac:dyDescent="0.25">
      <c r="A2" s="56">
        <v>1</v>
      </c>
      <c r="B2" s="57" t="s">
        <v>120</v>
      </c>
      <c r="C2">
        <v>1</v>
      </c>
      <c r="D2" s="3">
        <f>K2/P$2</f>
        <v>0.54716981132075471</v>
      </c>
      <c r="E2" s="4">
        <f t="shared" ref="E2:E13" si="0">L2/P2</f>
        <v>9.4339622641509441E-2</v>
      </c>
      <c r="F2" s="4">
        <f t="shared" ref="F2:F13" si="1">M2/P2</f>
        <v>0.33962264150943394</v>
      </c>
      <c r="G2" s="4">
        <f t="shared" ref="G2:G13" si="2">N2/P2</f>
        <v>1.8867924528301886E-2</v>
      </c>
      <c r="H2" s="4">
        <f t="shared" ref="H2:H13" si="3">O2/P2</f>
        <v>0</v>
      </c>
      <c r="I2" s="5">
        <f t="shared" ref="I2:I13" si="4">P2/P2</f>
        <v>1</v>
      </c>
      <c r="J2" s="2"/>
      <c r="K2">
        <v>29</v>
      </c>
      <c r="L2">
        <v>5</v>
      </c>
      <c r="M2">
        <v>18</v>
      </c>
      <c r="N2">
        <v>1</v>
      </c>
      <c r="O2">
        <v>0</v>
      </c>
      <c r="P2">
        <v>53</v>
      </c>
    </row>
    <row r="3" spans="1:17" ht="56.25" x14ac:dyDescent="0.25">
      <c r="A3" s="56">
        <v>2</v>
      </c>
      <c r="B3" s="57" t="s">
        <v>121</v>
      </c>
      <c r="C3">
        <v>2</v>
      </c>
      <c r="D3" s="6">
        <f t="shared" ref="D3:D13" si="5">K3/P3</f>
        <v>0.28301886792452829</v>
      </c>
      <c r="E3" s="7">
        <f t="shared" si="0"/>
        <v>0.39622641509433965</v>
      </c>
      <c r="F3" s="7">
        <f t="shared" si="1"/>
        <v>0.30188679245283018</v>
      </c>
      <c r="G3" s="7">
        <f t="shared" si="2"/>
        <v>0</v>
      </c>
      <c r="H3" s="7">
        <f t="shared" si="3"/>
        <v>1.8867924528301886E-2</v>
      </c>
      <c r="I3" s="8">
        <f t="shared" si="4"/>
        <v>1</v>
      </c>
      <c r="J3" s="2"/>
      <c r="K3">
        <v>15</v>
      </c>
      <c r="L3">
        <v>21</v>
      </c>
      <c r="M3">
        <v>16</v>
      </c>
      <c r="N3">
        <v>0</v>
      </c>
      <c r="O3">
        <v>1</v>
      </c>
      <c r="P3">
        <v>53</v>
      </c>
    </row>
    <row r="4" spans="1:17" ht="37.5" x14ac:dyDescent="0.25">
      <c r="A4" s="56">
        <v>3</v>
      </c>
      <c r="B4" s="57" t="s">
        <v>122</v>
      </c>
      <c r="C4">
        <v>3</v>
      </c>
      <c r="D4" s="6">
        <f t="shared" si="5"/>
        <v>0.28301886792452829</v>
      </c>
      <c r="E4" s="7">
        <f t="shared" si="0"/>
        <v>0.30188679245283018</v>
      </c>
      <c r="F4" s="7">
        <f t="shared" si="1"/>
        <v>0.26415094339622641</v>
      </c>
      <c r="G4" s="7">
        <f t="shared" si="2"/>
        <v>9.4339622641509441E-2</v>
      </c>
      <c r="H4" s="7">
        <f t="shared" si="3"/>
        <v>5.6603773584905662E-2</v>
      </c>
      <c r="I4" s="8">
        <f t="shared" si="4"/>
        <v>1</v>
      </c>
      <c r="J4" s="2"/>
      <c r="K4">
        <v>15</v>
      </c>
      <c r="L4">
        <v>16</v>
      </c>
      <c r="M4">
        <v>14</v>
      </c>
      <c r="N4">
        <v>5</v>
      </c>
      <c r="O4">
        <v>3</v>
      </c>
      <c r="P4">
        <v>53</v>
      </c>
    </row>
    <row r="5" spans="1:17" ht="37.5" x14ac:dyDescent="0.25">
      <c r="A5" s="56">
        <v>4</v>
      </c>
      <c r="B5" s="57" t="s">
        <v>13</v>
      </c>
      <c r="C5">
        <v>4</v>
      </c>
      <c r="D5" s="6">
        <f t="shared" si="5"/>
        <v>0.13207547169811321</v>
      </c>
      <c r="E5" s="7">
        <f t="shared" si="0"/>
        <v>0.22641509433962265</v>
      </c>
      <c r="F5" s="7">
        <f t="shared" si="1"/>
        <v>0.50943396226415094</v>
      </c>
      <c r="G5" s="7">
        <f t="shared" si="2"/>
        <v>5.6603773584905662E-2</v>
      </c>
      <c r="H5" s="7">
        <f t="shared" si="3"/>
        <v>7.5471698113207544E-2</v>
      </c>
      <c r="I5" s="8">
        <f t="shared" si="4"/>
        <v>1</v>
      </c>
      <c r="J5" s="2"/>
      <c r="K5">
        <v>7</v>
      </c>
      <c r="L5">
        <v>12</v>
      </c>
      <c r="M5">
        <v>27</v>
      </c>
      <c r="N5">
        <v>3</v>
      </c>
      <c r="O5">
        <v>4</v>
      </c>
      <c r="P5">
        <v>53</v>
      </c>
    </row>
    <row r="6" spans="1:17" ht="37.5" x14ac:dyDescent="0.25">
      <c r="A6" s="56">
        <v>5</v>
      </c>
      <c r="B6" s="57" t="s">
        <v>14</v>
      </c>
      <c r="C6">
        <v>5</v>
      </c>
      <c r="D6" s="6">
        <f t="shared" si="5"/>
        <v>0.26415094339622641</v>
      </c>
      <c r="E6" s="7">
        <f t="shared" si="0"/>
        <v>0.28301886792452829</v>
      </c>
      <c r="F6" s="7">
        <f t="shared" si="1"/>
        <v>0.30188679245283018</v>
      </c>
      <c r="G6" s="7">
        <f t="shared" si="2"/>
        <v>0.11320754716981132</v>
      </c>
      <c r="H6" s="7">
        <f t="shared" si="3"/>
        <v>3.7735849056603772E-2</v>
      </c>
      <c r="I6" s="8">
        <f t="shared" si="4"/>
        <v>1</v>
      </c>
      <c r="J6" s="2"/>
      <c r="K6">
        <v>14</v>
      </c>
      <c r="L6">
        <v>15</v>
      </c>
      <c r="M6">
        <v>16</v>
      </c>
      <c r="N6">
        <v>6</v>
      </c>
      <c r="O6">
        <v>2</v>
      </c>
      <c r="P6">
        <v>53</v>
      </c>
    </row>
    <row r="7" spans="1:17" ht="37.5" x14ac:dyDescent="0.25">
      <c r="A7" s="56">
        <v>6</v>
      </c>
      <c r="B7" s="57" t="s">
        <v>15</v>
      </c>
      <c r="C7">
        <v>6</v>
      </c>
      <c r="D7" s="6">
        <f t="shared" si="5"/>
        <v>0.24528301886792453</v>
      </c>
      <c r="E7" s="7">
        <f t="shared" si="0"/>
        <v>0.33962264150943394</v>
      </c>
      <c r="F7" s="7">
        <f t="shared" si="1"/>
        <v>0.18867924528301888</v>
      </c>
      <c r="G7" s="7">
        <f t="shared" si="2"/>
        <v>0.13207547169811321</v>
      </c>
      <c r="H7" s="7">
        <f t="shared" si="3"/>
        <v>9.4339622641509441E-2</v>
      </c>
      <c r="I7" s="8">
        <f t="shared" si="4"/>
        <v>1</v>
      </c>
      <c r="J7" s="2"/>
      <c r="K7">
        <v>13</v>
      </c>
      <c r="L7">
        <v>18</v>
      </c>
      <c r="M7">
        <v>10</v>
      </c>
      <c r="N7">
        <v>7</v>
      </c>
      <c r="O7">
        <v>5</v>
      </c>
      <c r="P7">
        <v>53</v>
      </c>
    </row>
    <row r="8" spans="1:17" ht="37.5" x14ac:dyDescent="0.25">
      <c r="A8" s="56">
        <v>7</v>
      </c>
      <c r="B8" s="57" t="s">
        <v>117</v>
      </c>
      <c r="C8">
        <v>7</v>
      </c>
      <c r="D8" s="6">
        <f t="shared" si="5"/>
        <v>0.32075471698113206</v>
      </c>
      <c r="E8" s="7">
        <f t="shared" si="0"/>
        <v>0.43396226415094341</v>
      </c>
      <c r="F8" s="7">
        <f t="shared" si="1"/>
        <v>0.22641509433962265</v>
      </c>
      <c r="G8" s="7">
        <f t="shared" si="2"/>
        <v>1.8867924528301886E-2</v>
      </c>
      <c r="H8" s="7">
        <f t="shared" si="3"/>
        <v>0</v>
      </c>
      <c r="I8" s="8">
        <f t="shared" si="4"/>
        <v>1</v>
      </c>
      <c r="J8" s="2"/>
      <c r="K8">
        <v>17</v>
      </c>
      <c r="L8">
        <v>23</v>
      </c>
      <c r="M8">
        <v>12</v>
      </c>
      <c r="N8">
        <v>1</v>
      </c>
      <c r="O8">
        <v>0</v>
      </c>
      <c r="P8">
        <v>53</v>
      </c>
    </row>
    <row r="9" spans="1:17" ht="37.5" x14ac:dyDescent="0.25">
      <c r="A9" s="56">
        <v>8</v>
      </c>
      <c r="B9" s="57" t="s">
        <v>119</v>
      </c>
      <c r="C9">
        <v>8</v>
      </c>
      <c r="D9" s="6">
        <f t="shared" si="5"/>
        <v>3.7735849056603772E-2</v>
      </c>
      <c r="E9" s="7">
        <f t="shared" si="0"/>
        <v>0.30188679245283018</v>
      </c>
      <c r="F9" s="7">
        <f t="shared" si="1"/>
        <v>0.45283018867924529</v>
      </c>
      <c r="G9" s="7">
        <f t="shared" si="2"/>
        <v>9.4339622641509441E-2</v>
      </c>
      <c r="H9" s="7">
        <f t="shared" si="3"/>
        <v>0.11320754716981132</v>
      </c>
      <c r="I9" s="8">
        <f t="shared" si="4"/>
        <v>1</v>
      </c>
      <c r="J9" s="2"/>
      <c r="K9">
        <v>2</v>
      </c>
      <c r="L9">
        <v>16</v>
      </c>
      <c r="M9">
        <v>24</v>
      </c>
      <c r="N9">
        <v>5</v>
      </c>
      <c r="O9">
        <v>6</v>
      </c>
      <c r="P9">
        <v>53</v>
      </c>
    </row>
    <row r="10" spans="1:17" ht="37.5" x14ac:dyDescent="0.25">
      <c r="A10" s="56">
        <v>9</v>
      </c>
      <c r="B10" s="57" t="s">
        <v>118</v>
      </c>
      <c r="C10">
        <v>9</v>
      </c>
      <c r="D10" s="6">
        <f t="shared" si="5"/>
        <v>0.30188679245283018</v>
      </c>
      <c r="E10" s="7">
        <f t="shared" si="0"/>
        <v>0.47169811320754718</v>
      </c>
      <c r="F10" s="7">
        <f t="shared" si="1"/>
        <v>0.20754716981132076</v>
      </c>
      <c r="G10" s="7">
        <f t="shared" si="2"/>
        <v>1.8867924528301886E-2</v>
      </c>
      <c r="H10" s="7">
        <f t="shared" si="3"/>
        <v>0</v>
      </c>
      <c r="I10" s="8">
        <f t="shared" si="4"/>
        <v>1</v>
      </c>
      <c r="J10" s="2"/>
      <c r="K10">
        <v>16</v>
      </c>
      <c r="L10">
        <v>25</v>
      </c>
      <c r="M10">
        <v>11</v>
      </c>
      <c r="N10">
        <v>1</v>
      </c>
      <c r="O10">
        <v>0</v>
      </c>
      <c r="P10">
        <v>53</v>
      </c>
    </row>
    <row r="11" spans="1:17" ht="37.5" x14ac:dyDescent="0.25">
      <c r="A11" s="56">
        <v>10</v>
      </c>
      <c r="B11" s="57" t="s">
        <v>123</v>
      </c>
      <c r="C11">
        <v>10</v>
      </c>
      <c r="D11" s="6">
        <f t="shared" si="5"/>
        <v>0.18867924528301888</v>
      </c>
      <c r="E11" s="7">
        <f t="shared" si="0"/>
        <v>0.26415094339622641</v>
      </c>
      <c r="F11" s="7">
        <f t="shared" si="1"/>
        <v>0.28301886792452829</v>
      </c>
      <c r="G11" s="7">
        <f t="shared" si="2"/>
        <v>0.15094339622641509</v>
      </c>
      <c r="H11" s="7">
        <f t="shared" si="3"/>
        <v>0.11320754716981132</v>
      </c>
      <c r="I11" s="8">
        <f t="shared" si="4"/>
        <v>1</v>
      </c>
      <c r="J11" s="2"/>
      <c r="K11">
        <v>10</v>
      </c>
      <c r="L11">
        <v>14</v>
      </c>
      <c r="M11">
        <v>15</v>
      </c>
      <c r="N11">
        <v>8</v>
      </c>
      <c r="O11">
        <v>6</v>
      </c>
      <c r="P11">
        <v>53</v>
      </c>
    </row>
    <row r="12" spans="1:17" ht="37.5" x14ac:dyDescent="0.25">
      <c r="A12" s="56">
        <v>11</v>
      </c>
      <c r="B12" s="57" t="s">
        <v>124</v>
      </c>
      <c r="C12">
        <v>11</v>
      </c>
      <c r="D12" s="6">
        <f t="shared" si="5"/>
        <v>0.18867924528301888</v>
      </c>
      <c r="E12" s="7">
        <f t="shared" si="0"/>
        <v>0.52830188679245282</v>
      </c>
      <c r="F12" s="7">
        <f t="shared" si="1"/>
        <v>0.24528301886792453</v>
      </c>
      <c r="G12" s="7">
        <f t="shared" si="2"/>
        <v>3.7735849056603772E-2</v>
      </c>
      <c r="H12" s="7">
        <f t="shared" si="3"/>
        <v>0</v>
      </c>
      <c r="I12" s="8">
        <f t="shared" si="4"/>
        <v>1</v>
      </c>
      <c r="J12" s="2"/>
      <c r="K12">
        <v>10</v>
      </c>
      <c r="L12">
        <v>28</v>
      </c>
      <c r="M12">
        <v>13</v>
      </c>
      <c r="N12">
        <v>2</v>
      </c>
      <c r="O12">
        <v>0</v>
      </c>
      <c r="P12">
        <v>53</v>
      </c>
    </row>
    <row r="13" spans="1:17" ht="38.25" thickBot="1" x14ac:dyDescent="0.3">
      <c r="A13" s="56">
        <v>12</v>
      </c>
      <c r="B13" s="57" t="s">
        <v>125</v>
      </c>
      <c r="C13">
        <v>12</v>
      </c>
      <c r="D13" s="9">
        <f t="shared" si="5"/>
        <v>0.13207547169811321</v>
      </c>
      <c r="E13" s="10">
        <f t="shared" si="0"/>
        <v>0.28301886792452829</v>
      </c>
      <c r="F13" s="10">
        <f t="shared" si="1"/>
        <v>0.37735849056603776</v>
      </c>
      <c r="G13" s="10">
        <f t="shared" si="2"/>
        <v>0.15094339622641509</v>
      </c>
      <c r="H13" s="10">
        <f t="shared" si="3"/>
        <v>5.6603773584905662E-2</v>
      </c>
      <c r="I13" s="11">
        <f t="shared" si="4"/>
        <v>1</v>
      </c>
      <c r="J13" s="2"/>
      <c r="K13">
        <v>7</v>
      </c>
      <c r="L13">
        <v>15</v>
      </c>
      <c r="M13">
        <v>20</v>
      </c>
      <c r="N13">
        <v>8</v>
      </c>
      <c r="O13">
        <v>3</v>
      </c>
      <c r="P13">
        <v>53</v>
      </c>
    </row>
    <row r="21" spans="4:5" x14ac:dyDescent="0.25">
      <c r="D21" s="2"/>
      <c r="E21" s="48"/>
    </row>
    <row r="22" spans="4:5" x14ac:dyDescent="0.25">
      <c r="D22" s="2"/>
      <c r="E22" s="48"/>
    </row>
    <row r="23" spans="4:5" x14ac:dyDescent="0.25">
      <c r="D23" s="2"/>
      <c r="E23" s="48"/>
    </row>
    <row r="24" spans="4:5" x14ac:dyDescent="0.25">
      <c r="D2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06EC-F8A4-4B39-AAAE-C217FDB9B54E}">
  <dimension ref="A1:P59"/>
  <sheetViews>
    <sheetView tabSelected="1" zoomScaleNormal="100" workbookViewId="0">
      <selection activeCell="J45" sqref="J45"/>
    </sheetView>
  </sheetViews>
  <sheetFormatPr defaultRowHeight="15" x14ac:dyDescent="0.25"/>
  <cols>
    <col min="1" max="1" width="91.140625" bestFit="1" customWidth="1"/>
  </cols>
  <sheetData>
    <row r="1" spans="1:16" x14ac:dyDescent="0.25">
      <c r="A1" s="1" t="s">
        <v>88</v>
      </c>
      <c r="B1" s="1">
        <v>5</v>
      </c>
      <c r="C1" s="1">
        <v>4</v>
      </c>
      <c r="D1" s="1">
        <v>3</v>
      </c>
      <c r="E1" s="1">
        <v>2</v>
      </c>
      <c r="F1" s="1">
        <v>1</v>
      </c>
      <c r="G1" s="1" t="s">
        <v>5</v>
      </c>
      <c r="H1" s="1" t="s">
        <v>47</v>
      </c>
      <c r="I1" s="1" t="s">
        <v>48</v>
      </c>
      <c r="K1" s="1">
        <v>5</v>
      </c>
      <c r="L1" s="1">
        <v>4</v>
      </c>
      <c r="M1" s="1">
        <v>3</v>
      </c>
      <c r="N1" s="1">
        <v>2</v>
      </c>
      <c r="O1" s="1">
        <v>1</v>
      </c>
      <c r="P1" s="1" t="s">
        <v>5</v>
      </c>
    </row>
    <row r="2" spans="1:16" x14ac:dyDescent="0.25">
      <c r="A2" s="23" t="s">
        <v>35</v>
      </c>
      <c r="B2" s="2">
        <f>K2/$P2</f>
        <v>5.8823529411764705E-2</v>
      </c>
      <c r="C2" s="2">
        <f t="shared" ref="C2:C13" si="0">L2/P2</f>
        <v>5.8823529411764705E-2</v>
      </c>
      <c r="D2" s="2">
        <f t="shared" ref="D2:D13" si="1">M2/P2</f>
        <v>5.8823529411764705E-2</v>
      </c>
      <c r="E2" s="2">
        <f t="shared" ref="E2:E13" si="2">N2/P2</f>
        <v>3.9215686274509803E-2</v>
      </c>
      <c r="F2" s="2">
        <f t="shared" ref="F2:F13" si="3">O2/P2</f>
        <v>0.78431372549019607</v>
      </c>
      <c r="G2" s="2">
        <f t="shared" ref="G2:G13" si="4">P2/P2</f>
        <v>1</v>
      </c>
      <c r="H2" s="2">
        <f>B2+C2</f>
        <v>0.11764705882352941</v>
      </c>
      <c r="I2" s="47">
        <f>E2+F2</f>
        <v>0.82352941176470584</v>
      </c>
      <c r="K2">
        <v>3</v>
      </c>
      <c r="L2">
        <v>3</v>
      </c>
      <c r="M2">
        <v>3</v>
      </c>
      <c r="N2">
        <v>2</v>
      </c>
      <c r="O2">
        <v>40</v>
      </c>
      <c r="P2">
        <v>51</v>
      </c>
    </row>
    <row r="3" spans="1:16" x14ac:dyDescent="0.25">
      <c r="A3" s="24" t="s">
        <v>39</v>
      </c>
      <c r="B3" s="2">
        <f t="shared" ref="B3:B13" si="5">K3/P3</f>
        <v>0.06</v>
      </c>
      <c r="C3" s="2">
        <f t="shared" si="0"/>
        <v>0.04</v>
      </c>
      <c r="D3" s="2">
        <f t="shared" si="1"/>
        <v>0.1</v>
      </c>
      <c r="E3" s="2">
        <f t="shared" si="2"/>
        <v>0.14000000000000001</v>
      </c>
      <c r="F3" s="2">
        <f t="shared" si="3"/>
        <v>0.66</v>
      </c>
      <c r="G3" s="2">
        <f t="shared" si="4"/>
        <v>1</v>
      </c>
      <c r="H3" s="2">
        <f t="shared" ref="H3:H39" si="6">B3+C3</f>
        <v>0.1</v>
      </c>
      <c r="I3" s="47">
        <f t="shared" ref="I3:I39" si="7">E3+F3</f>
        <v>0.8</v>
      </c>
      <c r="K3">
        <v>3</v>
      </c>
      <c r="L3">
        <v>2</v>
      </c>
      <c r="M3">
        <v>5</v>
      </c>
      <c r="N3">
        <v>7</v>
      </c>
      <c r="O3">
        <v>33</v>
      </c>
      <c r="P3">
        <v>50</v>
      </c>
    </row>
    <row r="4" spans="1:16" x14ac:dyDescent="0.25">
      <c r="A4" s="24" t="s">
        <v>43</v>
      </c>
      <c r="B4" s="2">
        <f t="shared" si="5"/>
        <v>0.1</v>
      </c>
      <c r="C4" s="2">
        <f t="shared" si="0"/>
        <v>0.02</v>
      </c>
      <c r="D4" s="2">
        <f t="shared" si="1"/>
        <v>0.02</v>
      </c>
      <c r="E4" s="2">
        <f t="shared" si="2"/>
        <v>0.12</v>
      </c>
      <c r="F4" s="2">
        <f t="shared" si="3"/>
        <v>0.74</v>
      </c>
      <c r="G4" s="2">
        <f t="shared" si="4"/>
        <v>1</v>
      </c>
      <c r="H4" s="2">
        <f t="shared" si="6"/>
        <v>0.12000000000000001</v>
      </c>
      <c r="I4" s="47">
        <f t="shared" si="7"/>
        <v>0.86</v>
      </c>
      <c r="K4">
        <v>5</v>
      </c>
      <c r="L4">
        <v>1</v>
      </c>
      <c r="M4">
        <v>1</v>
      </c>
      <c r="N4">
        <v>6</v>
      </c>
      <c r="O4">
        <v>37</v>
      </c>
      <c r="P4">
        <v>50</v>
      </c>
    </row>
    <row r="5" spans="1:16" x14ac:dyDescent="0.25">
      <c r="A5" s="24" t="s">
        <v>36</v>
      </c>
      <c r="B5" s="2">
        <f t="shared" si="5"/>
        <v>0.44897959183673469</v>
      </c>
      <c r="C5" s="2">
        <f t="shared" si="0"/>
        <v>0.22448979591836735</v>
      </c>
      <c r="D5" s="2">
        <f t="shared" si="1"/>
        <v>0.16326530612244897</v>
      </c>
      <c r="E5" s="2">
        <f t="shared" si="2"/>
        <v>8.1632653061224483E-2</v>
      </c>
      <c r="F5" s="2">
        <f t="shared" si="3"/>
        <v>8.1632653061224483E-2</v>
      </c>
      <c r="G5" s="2">
        <f t="shared" si="4"/>
        <v>1</v>
      </c>
      <c r="H5" s="47">
        <f t="shared" si="6"/>
        <v>0.67346938775510201</v>
      </c>
      <c r="I5" s="2">
        <f t="shared" si="7"/>
        <v>0.16326530612244897</v>
      </c>
      <c r="K5">
        <v>22</v>
      </c>
      <c r="L5">
        <v>11</v>
      </c>
      <c r="M5">
        <v>8</v>
      </c>
      <c r="N5">
        <v>4</v>
      </c>
      <c r="O5">
        <v>4</v>
      </c>
      <c r="P5">
        <v>49</v>
      </c>
    </row>
    <row r="6" spans="1:16" x14ac:dyDescent="0.25">
      <c r="A6" s="24" t="s">
        <v>40</v>
      </c>
      <c r="B6" s="2">
        <f t="shared" si="5"/>
        <v>0.46938775510204084</v>
      </c>
      <c r="C6" s="2">
        <f t="shared" si="0"/>
        <v>0.20408163265306123</v>
      </c>
      <c r="D6" s="2">
        <f t="shared" si="1"/>
        <v>0.20408163265306123</v>
      </c>
      <c r="E6" s="2">
        <f t="shared" si="2"/>
        <v>8.1632653061224483E-2</v>
      </c>
      <c r="F6" s="2">
        <f t="shared" si="3"/>
        <v>4.0816326530612242E-2</v>
      </c>
      <c r="G6" s="2">
        <f t="shared" si="4"/>
        <v>1</v>
      </c>
      <c r="H6" s="47">
        <f t="shared" si="6"/>
        <v>0.67346938775510212</v>
      </c>
      <c r="I6" s="2">
        <f t="shared" si="7"/>
        <v>0.12244897959183673</v>
      </c>
      <c r="K6">
        <v>23</v>
      </c>
      <c r="L6">
        <v>10</v>
      </c>
      <c r="M6">
        <v>10</v>
      </c>
      <c r="N6">
        <v>4</v>
      </c>
      <c r="O6">
        <v>2</v>
      </c>
      <c r="P6">
        <v>49</v>
      </c>
    </row>
    <row r="7" spans="1:16" x14ac:dyDescent="0.25">
      <c r="A7" s="24" t="s">
        <v>44</v>
      </c>
      <c r="B7" s="2">
        <f t="shared" si="5"/>
        <v>0.55102040816326525</v>
      </c>
      <c r="C7" s="2">
        <f t="shared" si="0"/>
        <v>0.24489795918367346</v>
      </c>
      <c r="D7" s="2">
        <f t="shared" si="1"/>
        <v>0.10204081632653061</v>
      </c>
      <c r="E7" s="2">
        <f t="shared" si="2"/>
        <v>4.0816326530612242E-2</v>
      </c>
      <c r="F7" s="2">
        <f t="shared" si="3"/>
        <v>6.1224489795918366E-2</v>
      </c>
      <c r="G7" s="2">
        <f t="shared" si="4"/>
        <v>1</v>
      </c>
      <c r="H7" s="47">
        <f t="shared" si="6"/>
        <v>0.79591836734693877</v>
      </c>
      <c r="I7" s="2">
        <f t="shared" si="7"/>
        <v>0.10204081632653061</v>
      </c>
      <c r="K7">
        <v>27</v>
      </c>
      <c r="L7">
        <v>12</v>
      </c>
      <c r="M7">
        <v>5</v>
      </c>
      <c r="N7">
        <v>2</v>
      </c>
      <c r="O7">
        <v>3</v>
      </c>
      <c r="P7">
        <v>49</v>
      </c>
    </row>
    <row r="8" spans="1:16" x14ac:dyDescent="0.25">
      <c r="A8" s="24" t="s">
        <v>37</v>
      </c>
      <c r="B8" s="2">
        <f t="shared" si="5"/>
        <v>0.6</v>
      </c>
      <c r="C8" s="2">
        <f t="shared" si="0"/>
        <v>0.22</v>
      </c>
      <c r="D8" s="2">
        <f t="shared" si="1"/>
        <v>0.14000000000000001</v>
      </c>
      <c r="E8" s="2">
        <f t="shared" si="2"/>
        <v>0</v>
      </c>
      <c r="F8" s="2">
        <f t="shared" si="3"/>
        <v>0.04</v>
      </c>
      <c r="G8" s="2">
        <f t="shared" si="4"/>
        <v>1</v>
      </c>
      <c r="H8" s="47">
        <f t="shared" si="6"/>
        <v>0.82</v>
      </c>
      <c r="I8" s="2">
        <f t="shared" si="7"/>
        <v>0.04</v>
      </c>
      <c r="K8">
        <v>30</v>
      </c>
      <c r="L8">
        <v>11</v>
      </c>
      <c r="M8">
        <v>7</v>
      </c>
      <c r="N8">
        <v>0</v>
      </c>
      <c r="O8">
        <v>2</v>
      </c>
      <c r="P8">
        <v>50</v>
      </c>
    </row>
    <row r="9" spans="1:16" x14ac:dyDescent="0.25">
      <c r="A9" s="24" t="s">
        <v>41</v>
      </c>
      <c r="B9" s="2">
        <f t="shared" si="5"/>
        <v>0.52</v>
      </c>
      <c r="C9" s="2">
        <f t="shared" si="0"/>
        <v>0.2</v>
      </c>
      <c r="D9" s="2">
        <f t="shared" si="1"/>
        <v>0.26</v>
      </c>
      <c r="E9" s="2">
        <f t="shared" si="2"/>
        <v>0</v>
      </c>
      <c r="F9" s="2">
        <f t="shared" si="3"/>
        <v>0.02</v>
      </c>
      <c r="G9" s="2">
        <f t="shared" si="4"/>
        <v>1</v>
      </c>
      <c r="H9" s="47">
        <f t="shared" si="6"/>
        <v>0.72</v>
      </c>
      <c r="I9" s="2">
        <f t="shared" si="7"/>
        <v>0.02</v>
      </c>
      <c r="K9">
        <v>26</v>
      </c>
      <c r="L9">
        <v>10</v>
      </c>
      <c r="M9">
        <v>13</v>
      </c>
      <c r="N9">
        <v>0</v>
      </c>
      <c r="O9">
        <v>1</v>
      </c>
      <c r="P9">
        <v>50</v>
      </c>
    </row>
    <row r="10" spans="1:16" x14ac:dyDescent="0.25">
      <c r="A10" s="24" t="s">
        <v>45</v>
      </c>
      <c r="B10" s="2">
        <f t="shared" si="5"/>
        <v>0.59183673469387754</v>
      </c>
      <c r="C10" s="2">
        <f t="shared" si="0"/>
        <v>0.20408163265306123</v>
      </c>
      <c r="D10" s="2">
        <f t="shared" si="1"/>
        <v>0.14285714285714285</v>
      </c>
      <c r="E10" s="2">
        <f t="shared" si="2"/>
        <v>2.0408163265306121E-2</v>
      </c>
      <c r="F10" s="2">
        <f t="shared" si="3"/>
        <v>4.0816326530612242E-2</v>
      </c>
      <c r="G10" s="2">
        <f t="shared" si="4"/>
        <v>1</v>
      </c>
      <c r="H10" s="47">
        <f t="shared" si="6"/>
        <v>0.79591836734693877</v>
      </c>
      <c r="I10" s="2">
        <f t="shared" si="7"/>
        <v>6.1224489795918366E-2</v>
      </c>
      <c r="K10">
        <v>29</v>
      </c>
      <c r="L10">
        <v>10</v>
      </c>
      <c r="M10">
        <v>7</v>
      </c>
      <c r="N10">
        <v>1</v>
      </c>
      <c r="O10">
        <v>2</v>
      </c>
      <c r="P10">
        <v>49</v>
      </c>
    </row>
    <row r="11" spans="1:16" x14ac:dyDescent="0.25">
      <c r="A11" s="24" t="s">
        <v>38</v>
      </c>
      <c r="B11" s="2">
        <f t="shared" si="5"/>
        <v>0.78</v>
      </c>
      <c r="C11" s="2">
        <f t="shared" si="0"/>
        <v>0.12</v>
      </c>
      <c r="D11" s="2">
        <f t="shared" si="1"/>
        <v>0.04</v>
      </c>
      <c r="E11" s="2">
        <f t="shared" si="2"/>
        <v>0.04</v>
      </c>
      <c r="F11" s="2">
        <f t="shared" si="3"/>
        <v>0.02</v>
      </c>
      <c r="G11" s="2">
        <f t="shared" si="4"/>
        <v>1</v>
      </c>
      <c r="H11" s="47">
        <f t="shared" si="6"/>
        <v>0.9</v>
      </c>
      <c r="I11" s="2">
        <f t="shared" si="7"/>
        <v>0.06</v>
      </c>
      <c r="K11">
        <v>39</v>
      </c>
      <c r="L11">
        <v>6</v>
      </c>
      <c r="M11">
        <v>2</v>
      </c>
      <c r="N11">
        <v>2</v>
      </c>
      <c r="O11">
        <v>1</v>
      </c>
      <c r="P11">
        <v>50</v>
      </c>
    </row>
    <row r="12" spans="1:16" x14ac:dyDescent="0.25">
      <c r="A12" s="24" t="s">
        <v>42</v>
      </c>
      <c r="B12" s="2">
        <f t="shared" si="5"/>
        <v>0.68</v>
      </c>
      <c r="C12" s="2">
        <f t="shared" si="0"/>
        <v>0.22</v>
      </c>
      <c r="D12" s="2">
        <f t="shared" si="1"/>
        <v>0.06</v>
      </c>
      <c r="E12" s="2">
        <f t="shared" si="2"/>
        <v>0.02</v>
      </c>
      <c r="F12" s="2">
        <f t="shared" si="3"/>
        <v>0.02</v>
      </c>
      <c r="G12" s="2">
        <f t="shared" si="4"/>
        <v>1</v>
      </c>
      <c r="H12" s="47">
        <f t="shared" si="6"/>
        <v>0.9</v>
      </c>
      <c r="I12" s="2">
        <f t="shared" si="7"/>
        <v>0.04</v>
      </c>
      <c r="K12">
        <v>34</v>
      </c>
      <c r="L12">
        <v>11</v>
      </c>
      <c r="M12">
        <v>3</v>
      </c>
      <c r="N12">
        <v>1</v>
      </c>
      <c r="O12">
        <v>1</v>
      </c>
      <c r="P12">
        <v>50</v>
      </c>
    </row>
    <row r="13" spans="1:16" x14ac:dyDescent="0.25">
      <c r="A13" s="24" t="s">
        <v>46</v>
      </c>
      <c r="B13" s="2">
        <f t="shared" si="5"/>
        <v>0.8</v>
      </c>
      <c r="C13" s="2">
        <f t="shared" si="0"/>
        <v>0.12</v>
      </c>
      <c r="D13" s="2">
        <f t="shared" si="1"/>
        <v>0.04</v>
      </c>
      <c r="E13" s="2">
        <f t="shared" si="2"/>
        <v>0.02</v>
      </c>
      <c r="F13" s="2">
        <f t="shared" si="3"/>
        <v>0.02</v>
      </c>
      <c r="G13" s="2">
        <f t="shared" si="4"/>
        <v>1</v>
      </c>
      <c r="H13" s="47">
        <f t="shared" si="6"/>
        <v>0.92</v>
      </c>
      <c r="I13" s="2">
        <f t="shared" si="7"/>
        <v>0.04</v>
      </c>
      <c r="K13">
        <v>40</v>
      </c>
      <c r="L13">
        <v>6</v>
      </c>
      <c r="M13">
        <v>2</v>
      </c>
      <c r="N13">
        <v>1</v>
      </c>
      <c r="O13">
        <v>1</v>
      </c>
      <c r="P13">
        <v>50</v>
      </c>
    </row>
    <row r="14" spans="1:16" x14ac:dyDescent="0.25">
      <c r="A14" s="1" t="s">
        <v>89</v>
      </c>
      <c r="B14" s="2"/>
      <c r="C14" s="2"/>
      <c r="D14" s="2"/>
      <c r="E14" s="2"/>
      <c r="F14" s="2"/>
      <c r="G14" s="2"/>
      <c r="H14" s="2"/>
      <c r="I14" s="2"/>
    </row>
    <row r="15" spans="1:16" x14ac:dyDescent="0.25">
      <c r="A15" s="24" t="s">
        <v>35</v>
      </c>
      <c r="B15" s="2">
        <f t="shared" ref="B15:B26" si="8">K15/P15</f>
        <v>8.1632653061224483E-2</v>
      </c>
      <c r="C15" s="2">
        <f t="shared" ref="C15:C26" si="9">L15/P15</f>
        <v>8.1632653061224483E-2</v>
      </c>
      <c r="D15" s="2">
        <f t="shared" ref="D15:D26" si="10">M15/P15</f>
        <v>0.16326530612244897</v>
      </c>
      <c r="E15" s="2">
        <f t="shared" ref="E15:E26" si="11">N15/P15</f>
        <v>0.10204081632653061</v>
      </c>
      <c r="F15" s="2">
        <f t="shared" ref="F15:F26" si="12">O15/P15</f>
        <v>0.5714285714285714</v>
      </c>
      <c r="G15" s="2">
        <f t="shared" ref="G15:G26" si="13">P15/P15</f>
        <v>1</v>
      </c>
      <c r="H15" s="2">
        <f t="shared" si="6"/>
        <v>0.16326530612244897</v>
      </c>
      <c r="I15" s="47">
        <f t="shared" si="7"/>
        <v>0.67346938775510201</v>
      </c>
      <c r="K15">
        <v>4</v>
      </c>
      <c r="L15">
        <v>4</v>
      </c>
      <c r="M15">
        <v>8</v>
      </c>
      <c r="N15">
        <v>5</v>
      </c>
      <c r="O15">
        <v>28</v>
      </c>
      <c r="P15">
        <v>49</v>
      </c>
    </row>
    <row r="16" spans="1:16" x14ac:dyDescent="0.25">
      <c r="A16" s="24" t="s">
        <v>39</v>
      </c>
      <c r="B16" s="2">
        <f t="shared" si="8"/>
        <v>6.25E-2</v>
      </c>
      <c r="C16" s="2">
        <f t="shared" si="9"/>
        <v>0.14583333333333334</v>
      </c>
      <c r="D16" s="2">
        <f t="shared" si="10"/>
        <v>0.22916666666666666</v>
      </c>
      <c r="E16" s="2">
        <f t="shared" si="11"/>
        <v>0.14583333333333334</v>
      </c>
      <c r="F16" s="2">
        <f t="shared" si="12"/>
        <v>0.41666666666666669</v>
      </c>
      <c r="G16" s="2">
        <f t="shared" si="13"/>
        <v>1</v>
      </c>
      <c r="H16" s="2">
        <f t="shared" si="6"/>
        <v>0.20833333333333334</v>
      </c>
      <c r="I16" s="47">
        <f t="shared" si="7"/>
        <v>0.5625</v>
      </c>
      <c r="K16">
        <v>3</v>
      </c>
      <c r="L16">
        <v>7</v>
      </c>
      <c r="M16">
        <v>11</v>
      </c>
      <c r="N16">
        <v>7</v>
      </c>
      <c r="O16">
        <v>20</v>
      </c>
      <c r="P16">
        <v>48</v>
      </c>
    </row>
    <row r="17" spans="1:16" x14ac:dyDescent="0.25">
      <c r="A17" s="24" t="s">
        <v>43</v>
      </c>
      <c r="B17" s="2">
        <f t="shared" si="8"/>
        <v>6.25E-2</v>
      </c>
      <c r="C17" s="2">
        <f t="shared" si="9"/>
        <v>0.10416666666666667</v>
      </c>
      <c r="D17" s="2">
        <f t="shared" si="10"/>
        <v>0.125</v>
      </c>
      <c r="E17" s="2">
        <f t="shared" si="11"/>
        <v>6.25E-2</v>
      </c>
      <c r="F17" s="2">
        <f t="shared" si="12"/>
        <v>0.64583333333333337</v>
      </c>
      <c r="G17" s="2">
        <f t="shared" si="13"/>
        <v>1</v>
      </c>
      <c r="H17" s="2">
        <f t="shared" si="6"/>
        <v>0.16666666666666669</v>
      </c>
      <c r="I17" s="47">
        <f t="shared" si="7"/>
        <v>0.70833333333333337</v>
      </c>
      <c r="K17">
        <v>3</v>
      </c>
      <c r="L17">
        <v>5</v>
      </c>
      <c r="M17">
        <v>6</v>
      </c>
      <c r="N17">
        <v>3</v>
      </c>
      <c r="O17">
        <v>31</v>
      </c>
      <c r="P17">
        <v>48</v>
      </c>
    </row>
    <row r="18" spans="1:16" x14ac:dyDescent="0.25">
      <c r="A18" s="24" t="s">
        <v>36</v>
      </c>
      <c r="B18" s="2">
        <f t="shared" si="8"/>
        <v>0.5</v>
      </c>
      <c r="C18" s="2">
        <f t="shared" si="9"/>
        <v>0.16666666666666666</v>
      </c>
      <c r="D18" s="2">
        <f t="shared" si="10"/>
        <v>0.16666666666666666</v>
      </c>
      <c r="E18" s="2">
        <f t="shared" si="11"/>
        <v>0.10416666666666667</v>
      </c>
      <c r="F18" s="2">
        <f t="shared" si="12"/>
        <v>6.25E-2</v>
      </c>
      <c r="G18" s="2">
        <f t="shared" si="13"/>
        <v>1</v>
      </c>
      <c r="H18" s="47">
        <f t="shared" si="6"/>
        <v>0.66666666666666663</v>
      </c>
      <c r="I18" s="2">
        <f t="shared" si="7"/>
        <v>0.16666666666666669</v>
      </c>
      <c r="K18">
        <v>24</v>
      </c>
      <c r="L18">
        <v>8</v>
      </c>
      <c r="M18">
        <v>8</v>
      </c>
      <c r="N18">
        <v>5</v>
      </c>
      <c r="O18">
        <v>3</v>
      </c>
      <c r="P18">
        <v>48</v>
      </c>
    </row>
    <row r="19" spans="1:16" x14ac:dyDescent="0.25">
      <c r="A19" s="24" t="s">
        <v>40</v>
      </c>
      <c r="B19" s="2">
        <f t="shared" si="8"/>
        <v>0.41666666666666669</v>
      </c>
      <c r="C19" s="2">
        <f t="shared" si="9"/>
        <v>0.3125</v>
      </c>
      <c r="D19" s="2">
        <f t="shared" si="10"/>
        <v>0.14583333333333334</v>
      </c>
      <c r="E19" s="2">
        <f t="shared" si="11"/>
        <v>8.3333333333333329E-2</v>
      </c>
      <c r="F19" s="2">
        <f t="shared" si="12"/>
        <v>4.1666666666666664E-2</v>
      </c>
      <c r="G19" s="2">
        <f t="shared" si="13"/>
        <v>1</v>
      </c>
      <c r="H19" s="47">
        <f t="shared" si="6"/>
        <v>0.72916666666666674</v>
      </c>
      <c r="I19" s="2">
        <f t="shared" si="7"/>
        <v>0.125</v>
      </c>
      <c r="K19">
        <v>20</v>
      </c>
      <c r="L19">
        <v>15</v>
      </c>
      <c r="M19">
        <v>7</v>
      </c>
      <c r="N19">
        <v>4</v>
      </c>
      <c r="O19">
        <v>2</v>
      </c>
      <c r="P19">
        <v>48</v>
      </c>
    </row>
    <row r="20" spans="1:16" x14ac:dyDescent="0.25">
      <c r="A20" s="24" t="s">
        <v>44</v>
      </c>
      <c r="B20" s="2">
        <f t="shared" si="8"/>
        <v>0.61702127659574468</v>
      </c>
      <c r="C20" s="2">
        <f t="shared" si="9"/>
        <v>0.23404255319148937</v>
      </c>
      <c r="D20" s="2">
        <f t="shared" si="10"/>
        <v>6.3829787234042548E-2</v>
      </c>
      <c r="E20" s="2">
        <f t="shared" si="11"/>
        <v>4.2553191489361701E-2</v>
      </c>
      <c r="F20" s="2">
        <f t="shared" si="12"/>
        <v>4.2553191489361701E-2</v>
      </c>
      <c r="G20" s="2">
        <f t="shared" si="13"/>
        <v>1</v>
      </c>
      <c r="H20" s="47">
        <f t="shared" si="6"/>
        <v>0.85106382978723405</v>
      </c>
      <c r="I20" s="2">
        <f t="shared" si="7"/>
        <v>8.5106382978723402E-2</v>
      </c>
      <c r="K20">
        <v>29</v>
      </c>
      <c r="L20">
        <v>11</v>
      </c>
      <c r="M20">
        <v>3</v>
      </c>
      <c r="N20">
        <v>2</v>
      </c>
      <c r="O20">
        <v>2</v>
      </c>
      <c r="P20">
        <v>47</v>
      </c>
    </row>
    <row r="21" spans="1:16" x14ac:dyDescent="0.25">
      <c r="A21" s="24" t="s">
        <v>37</v>
      </c>
      <c r="B21" s="2">
        <f t="shared" si="8"/>
        <v>0.41666666666666669</v>
      </c>
      <c r="C21" s="2">
        <f t="shared" si="9"/>
        <v>0.22916666666666666</v>
      </c>
      <c r="D21" s="2">
        <f t="shared" si="10"/>
        <v>0.16666666666666666</v>
      </c>
      <c r="E21" s="2">
        <f t="shared" si="11"/>
        <v>8.3333333333333329E-2</v>
      </c>
      <c r="F21" s="2">
        <f t="shared" si="12"/>
        <v>0.10416666666666667</v>
      </c>
      <c r="G21" s="2">
        <f t="shared" si="13"/>
        <v>1</v>
      </c>
      <c r="H21" s="47">
        <f t="shared" si="6"/>
        <v>0.64583333333333337</v>
      </c>
      <c r="I21" s="2">
        <f t="shared" si="7"/>
        <v>0.1875</v>
      </c>
      <c r="K21">
        <v>20</v>
      </c>
      <c r="L21">
        <v>11</v>
      </c>
      <c r="M21">
        <v>8</v>
      </c>
      <c r="N21">
        <v>4</v>
      </c>
      <c r="O21">
        <v>5</v>
      </c>
      <c r="P21">
        <v>48</v>
      </c>
    </row>
    <row r="22" spans="1:16" x14ac:dyDescent="0.25">
      <c r="A22" s="24" t="s">
        <v>41</v>
      </c>
      <c r="B22" s="2">
        <f t="shared" si="8"/>
        <v>0.47916666666666669</v>
      </c>
      <c r="C22" s="2">
        <f t="shared" si="9"/>
        <v>0.25</v>
      </c>
      <c r="D22" s="2">
        <f t="shared" si="10"/>
        <v>0.1875</v>
      </c>
      <c r="E22" s="2">
        <f t="shared" si="11"/>
        <v>6.25E-2</v>
      </c>
      <c r="F22" s="2">
        <f t="shared" si="12"/>
        <v>2.0833333333333332E-2</v>
      </c>
      <c r="G22" s="2">
        <f t="shared" si="13"/>
        <v>1</v>
      </c>
      <c r="H22" s="47">
        <f t="shared" si="6"/>
        <v>0.72916666666666674</v>
      </c>
      <c r="I22" s="2">
        <f t="shared" si="7"/>
        <v>8.3333333333333329E-2</v>
      </c>
      <c r="K22">
        <v>23</v>
      </c>
      <c r="L22">
        <v>12</v>
      </c>
      <c r="M22">
        <v>9</v>
      </c>
      <c r="N22">
        <v>3</v>
      </c>
      <c r="O22">
        <v>1</v>
      </c>
      <c r="P22">
        <v>48</v>
      </c>
    </row>
    <row r="23" spans="1:16" x14ac:dyDescent="0.25">
      <c r="A23" s="24" t="s">
        <v>45</v>
      </c>
      <c r="B23" s="2">
        <f t="shared" si="8"/>
        <v>0.5</v>
      </c>
      <c r="C23" s="2">
        <f t="shared" si="9"/>
        <v>0.27083333333333331</v>
      </c>
      <c r="D23" s="2">
        <f t="shared" si="10"/>
        <v>0.10416666666666667</v>
      </c>
      <c r="E23" s="2">
        <f t="shared" si="11"/>
        <v>6.25E-2</v>
      </c>
      <c r="F23" s="2">
        <f t="shared" si="12"/>
        <v>6.25E-2</v>
      </c>
      <c r="G23" s="2">
        <f t="shared" si="13"/>
        <v>1</v>
      </c>
      <c r="H23" s="47">
        <f t="shared" si="6"/>
        <v>0.77083333333333326</v>
      </c>
      <c r="I23" s="2">
        <f t="shared" si="7"/>
        <v>0.125</v>
      </c>
      <c r="K23">
        <v>24</v>
      </c>
      <c r="L23">
        <v>13</v>
      </c>
      <c r="M23">
        <v>5</v>
      </c>
      <c r="N23">
        <v>3</v>
      </c>
      <c r="O23">
        <v>3</v>
      </c>
      <c r="P23">
        <v>48</v>
      </c>
    </row>
    <row r="24" spans="1:16" x14ac:dyDescent="0.25">
      <c r="A24" s="24" t="s">
        <v>38</v>
      </c>
      <c r="B24" s="2">
        <f t="shared" si="8"/>
        <v>0.72916666666666663</v>
      </c>
      <c r="C24" s="2">
        <f t="shared" si="9"/>
        <v>6.25E-2</v>
      </c>
      <c r="D24" s="2">
        <f t="shared" si="10"/>
        <v>4.1666666666666664E-2</v>
      </c>
      <c r="E24" s="2">
        <f t="shared" si="11"/>
        <v>6.25E-2</v>
      </c>
      <c r="F24" s="2">
        <f t="shared" si="12"/>
        <v>0.10416666666666667</v>
      </c>
      <c r="G24" s="2">
        <f t="shared" si="13"/>
        <v>1</v>
      </c>
      <c r="H24" s="47">
        <f t="shared" si="6"/>
        <v>0.79166666666666663</v>
      </c>
      <c r="I24" s="2">
        <f t="shared" si="7"/>
        <v>0.16666666666666669</v>
      </c>
      <c r="K24">
        <v>35</v>
      </c>
      <c r="L24">
        <v>3</v>
      </c>
      <c r="M24">
        <v>2</v>
      </c>
      <c r="N24">
        <v>3</v>
      </c>
      <c r="O24">
        <v>5</v>
      </c>
      <c r="P24">
        <v>48</v>
      </c>
    </row>
    <row r="25" spans="1:16" x14ac:dyDescent="0.25">
      <c r="A25" s="24" t="s">
        <v>42</v>
      </c>
      <c r="B25" s="2">
        <f t="shared" si="8"/>
        <v>0.70833333333333337</v>
      </c>
      <c r="C25" s="2">
        <f t="shared" si="9"/>
        <v>0.125</v>
      </c>
      <c r="D25" s="2">
        <f t="shared" si="10"/>
        <v>0.125</v>
      </c>
      <c r="E25" s="2">
        <f t="shared" si="11"/>
        <v>2.0833333333333332E-2</v>
      </c>
      <c r="F25" s="2">
        <f t="shared" si="12"/>
        <v>2.0833333333333332E-2</v>
      </c>
      <c r="G25" s="2">
        <f t="shared" si="13"/>
        <v>1</v>
      </c>
      <c r="H25" s="47">
        <f t="shared" si="6"/>
        <v>0.83333333333333337</v>
      </c>
      <c r="I25" s="2">
        <f t="shared" si="7"/>
        <v>4.1666666666666664E-2</v>
      </c>
      <c r="K25">
        <v>34</v>
      </c>
      <c r="L25">
        <v>6</v>
      </c>
      <c r="M25">
        <v>6</v>
      </c>
      <c r="N25">
        <v>1</v>
      </c>
      <c r="O25">
        <v>1</v>
      </c>
      <c r="P25">
        <v>48</v>
      </c>
    </row>
    <row r="26" spans="1:16" x14ac:dyDescent="0.25">
      <c r="A26" s="24" t="s">
        <v>46</v>
      </c>
      <c r="B26" s="2">
        <f t="shared" si="8"/>
        <v>0.8125</v>
      </c>
      <c r="C26" s="2">
        <f t="shared" si="9"/>
        <v>6.25E-2</v>
      </c>
      <c r="D26" s="2">
        <f t="shared" si="10"/>
        <v>4.1666666666666664E-2</v>
      </c>
      <c r="E26" s="2">
        <f t="shared" si="11"/>
        <v>2.0833333333333332E-2</v>
      </c>
      <c r="F26" s="2">
        <f t="shared" si="12"/>
        <v>6.25E-2</v>
      </c>
      <c r="G26" s="2">
        <f t="shared" si="13"/>
        <v>1</v>
      </c>
      <c r="H26" s="47">
        <f t="shared" si="6"/>
        <v>0.875</v>
      </c>
      <c r="I26" s="2">
        <f t="shared" si="7"/>
        <v>8.3333333333333329E-2</v>
      </c>
      <c r="K26">
        <v>39</v>
      </c>
      <c r="L26">
        <v>3</v>
      </c>
      <c r="M26">
        <v>2</v>
      </c>
      <c r="N26">
        <v>1</v>
      </c>
      <c r="O26">
        <v>3</v>
      </c>
      <c r="P26">
        <v>48</v>
      </c>
    </row>
    <row r="27" spans="1:16" x14ac:dyDescent="0.25">
      <c r="A27" s="1" t="s">
        <v>50</v>
      </c>
      <c r="B27" s="2"/>
      <c r="C27" s="2"/>
      <c r="D27" s="2"/>
      <c r="E27" s="2"/>
      <c r="F27" s="2"/>
      <c r="G27" s="2"/>
      <c r="H27" s="2"/>
      <c r="I27" s="2"/>
    </row>
    <row r="28" spans="1:16" x14ac:dyDescent="0.25">
      <c r="A28" s="24" t="s">
        <v>35</v>
      </c>
      <c r="B28" s="2">
        <f t="shared" ref="B28:B39" si="14">K28/P28</f>
        <v>8.6956521739130432E-2</v>
      </c>
      <c r="C28" s="2">
        <f t="shared" ref="C28:C39" si="15">L28/P28</f>
        <v>2.1739130434782608E-2</v>
      </c>
      <c r="D28" s="2">
        <f t="shared" ref="D28:D39" si="16">M28/P28</f>
        <v>0.19565217391304349</v>
      </c>
      <c r="E28" s="2">
        <f t="shared" ref="E28:E39" si="17">N28/P28</f>
        <v>0.2608695652173913</v>
      </c>
      <c r="F28" s="2">
        <f t="shared" ref="F28:F39" si="18">O28/P28</f>
        <v>0.43478260869565216</v>
      </c>
      <c r="G28" s="2">
        <f t="shared" ref="G28:G39" si="19">P28/P28</f>
        <v>1</v>
      </c>
      <c r="H28" s="2">
        <f t="shared" si="6"/>
        <v>0.10869565217391304</v>
      </c>
      <c r="I28" s="47">
        <f t="shared" si="7"/>
        <v>0.69565217391304346</v>
      </c>
      <c r="K28">
        <v>4</v>
      </c>
      <c r="L28">
        <v>1</v>
      </c>
      <c r="M28">
        <v>9</v>
      </c>
      <c r="N28">
        <v>12</v>
      </c>
      <c r="O28">
        <v>20</v>
      </c>
      <c r="P28">
        <v>46</v>
      </c>
    </row>
    <row r="29" spans="1:16" x14ac:dyDescent="0.25">
      <c r="A29" s="24" t="s">
        <v>39</v>
      </c>
      <c r="B29" s="2">
        <f t="shared" si="14"/>
        <v>0.13043478260869565</v>
      </c>
      <c r="C29" s="2">
        <f t="shared" si="15"/>
        <v>4.3478260869565216E-2</v>
      </c>
      <c r="D29" s="2">
        <f t="shared" si="16"/>
        <v>4.3478260869565216E-2</v>
      </c>
      <c r="E29" s="2">
        <f t="shared" si="17"/>
        <v>0.28260869565217389</v>
      </c>
      <c r="F29" s="2">
        <f t="shared" si="18"/>
        <v>0.5</v>
      </c>
      <c r="G29" s="2">
        <f t="shared" si="19"/>
        <v>1</v>
      </c>
      <c r="H29" s="2">
        <f t="shared" si="6"/>
        <v>0.17391304347826086</v>
      </c>
      <c r="I29" s="47">
        <f t="shared" si="7"/>
        <v>0.78260869565217384</v>
      </c>
      <c r="K29">
        <v>6</v>
      </c>
      <c r="L29">
        <v>2</v>
      </c>
      <c r="M29">
        <v>2</v>
      </c>
      <c r="N29">
        <v>13</v>
      </c>
      <c r="O29">
        <v>23</v>
      </c>
      <c r="P29">
        <v>46</v>
      </c>
    </row>
    <row r="30" spans="1:16" x14ac:dyDescent="0.25">
      <c r="A30" s="24" t="s">
        <v>43</v>
      </c>
      <c r="B30" s="2">
        <f t="shared" si="14"/>
        <v>0.10869565217391304</v>
      </c>
      <c r="C30" s="2">
        <f t="shared" si="15"/>
        <v>4.3478260869565216E-2</v>
      </c>
      <c r="D30" s="2">
        <f t="shared" si="16"/>
        <v>6.5217391304347824E-2</v>
      </c>
      <c r="E30" s="2">
        <f t="shared" si="17"/>
        <v>0.2608695652173913</v>
      </c>
      <c r="F30" s="2">
        <f t="shared" si="18"/>
        <v>0.52173913043478259</v>
      </c>
      <c r="G30" s="2">
        <f t="shared" si="19"/>
        <v>1</v>
      </c>
      <c r="H30" s="2">
        <f t="shared" si="6"/>
        <v>0.15217391304347827</v>
      </c>
      <c r="I30" s="47">
        <f t="shared" si="7"/>
        <v>0.78260869565217384</v>
      </c>
      <c r="K30">
        <v>5</v>
      </c>
      <c r="L30">
        <v>2</v>
      </c>
      <c r="M30">
        <v>3</v>
      </c>
      <c r="N30">
        <v>12</v>
      </c>
      <c r="O30">
        <v>24</v>
      </c>
      <c r="P30">
        <v>46</v>
      </c>
    </row>
    <row r="31" spans="1:16" x14ac:dyDescent="0.25">
      <c r="A31" s="24" t="s">
        <v>36</v>
      </c>
      <c r="B31" s="2">
        <f t="shared" si="14"/>
        <v>0.45652173913043476</v>
      </c>
      <c r="C31" s="2">
        <f t="shared" si="15"/>
        <v>0.28260869565217389</v>
      </c>
      <c r="D31" s="2">
        <f t="shared" si="16"/>
        <v>0.17391304347826086</v>
      </c>
      <c r="E31" s="2">
        <f t="shared" si="17"/>
        <v>4.3478260869565216E-2</v>
      </c>
      <c r="F31" s="2">
        <f t="shared" si="18"/>
        <v>4.3478260869565216E-2</v>
      </c>
      <c r="G31" s="2">
        <f t="shared" si="19"/>
        <v>1</v>
      </c>
      <c r="H31" s="47">
        <f t="shared" si="6"/>
        <v>0.73913043478260865</v>
      </c>
      <c r="I31" s="2">
        <f t="shared" si="7"/>
        <v>8.6956521739130432E-2</v>
      </c>
      <c r="K31">
        <v>21</v>
      </c>
      <c r="L31">
        <v>13</v>
      </c>
      <c r="M31">
        <v>8</v>
      </c>
      <c r="N31">
        <v>2</v>
      </c>
      <c r="O31">
        <v>2</v>
      </c>
      <c r="P31">
        <v>46</v>
      </c>
    </row>
    <row r="32" spans="1:16" x14ac:dyDescent="0.25">
      <c r="A32" s="24" t="s">
        <v>40</v>
      </c>
      <c r="B32" s="2">
        <f t="shared" si="14"/>
        <v>0.54347826086956519</v>
      </c>
      <c r="C32" s="2">
        <f t="shared" si="15"/>
        <v>0.21739130434782608</v>
      </c>
      <c r="D32" s="2">
        <f t="shared" si="16"/>
        <v>0.17391304347826086</v>
      </c>
      <c r="E32" s="2">
        <f t="shared" si="17"/>
        <v>2.1739130434782608E-2</v>
      </c>
      <c r="F32" s="2">
        <f t="shared" si="18"/>
        <v>4.3478260869565216E-2</v>
      </c>
      <c r="G32" s="2">
        <f t="shared" si="19"/>
        <v>1</v>
      </c>
      <c r="H32" s="47">
        <f t="shared" si="6"/>
        <v>0.76086956521739124</v>
      </c>
      <c r="I32" s="2">
        <f t="shared" si="7"/>
        <v>6.5217391304347824E-2</v>
      </c>
      <c r="K32">
        <v>25</v>
      </c>
      <c r="L32">
        <v>10</v>
      </c>
      <c r="M32">
        <v>8</v>
      </c>
      <c r="N32">
        <v>1</v>
      </c>
      <c r="O32">
        <v>2</v>
      </c>
      <c r="P32">
        <v>46</v>
      </c>
    </row>
    <row r="33" spans="1:16" x14ac:dyDescent="0.25">
      <c r="A33" s="24" t="s">
        <v>44</v>
      </c>
      <c r="B33" s="2">
        <f t="shared" si="14"/>
        <v>0.5</v>
      </c>
      <c r="C33" s="2">
        <f t="shared" si="15"/>
        <v>0.30434782608695654</v>
      </c>
      <c r="D33" s="2">
        <f t="shared" si="16"/>
        <v>0.15217391304347827</v>
      </c>
      <c r="E33" s="2">
        <f t="shared" si="17"/>
        <v>0</v>
      </c>
      <c r="F33" s="2">
        <f t="shared" si="18"/>
        <v>4.3478260869565216E-2</v>
      </c>
      <c r="G33" s="2">
        <f t="shared" si="19"/>
        <v>1</v>
      </c>
      <c r="H33" s="47">
        <f t="shared" si="6"/>
        <v>0.80434782608695654</v>
      </c>
      <c r="I33" s="2">
        <f t="shared" si="7"/>
        <v>4.3478260869565216E-2</v>
      </c>
      <c r="K33">
        <v>23</v>
      </c>
      <c r="L33">
        <v>14</v>
      </c>
      <c r="M33">
        <v>7</v>
      </c>
      <c r="N33">
        <v>0</v>
      </c>
      <c r="O33">
        <v>2</v>
      </c>
      <c r="P33">
        <v>46</v>
      </c>
    </row>
    <row r="34" spans="1:16" x14ac:dyDescent="0.25">
      <c r="A34" s="24" t="s">
        <v>37</v>
      </c>
      <c r="B34" s="2">
        <f t="shared" si="14"/>
        <v>0.53333333333333333</v>
      </c>
      <c r="C34" s="2">
        <f t="shared" si="15"/>
        <v>0.1111111111111111</v>
      </c>
      <c r="D34" s="2">
        <f t="shared" si="16"/>
        <v>0.22222222222222221</v>
      </c>
      <c r="E34" s="2">
        <f t="shared" si="17"/>
        <v>6.6666666666666666E-2</v>
      </c>
      <c r="F34" s="2">
        <f t="shared" si="18"/>
        <v>6.6666666666666666E-2</v>
      </c>
      <c r="G34" s="2">
        <f t="shared" si="19"/>
        <v>1</v>
      </c>
      <c r="H34" s="47">
        <f t="shared" si="6"/>
        <v>0.64444444444444438</v>
      </c>
      <c r="I34" s="2">
        <f t="shared" si="7"/>
        <v>0.13333333333333333</v>
      </c>
      <c r="K34">
        <v>24</v>
      </c>
      <c r="L34">
        <v>5</v>
      </c>
      <c r="M34">
        <v>10</v>
      </c>
      <c r="N34">
        <v>3</v>
      </c>
      <c r="O34">
        <v>3</v>
      </c>
      <c r="P34">
        <v>45</v>
      </c>
    </row>
    <row r="35" spans="1:16" x14ac:dyDescent="0.25">
      <c r="A35" s="24" t="s">
        <v>41</v>
      </c>
      <c r="B35" s="2">
        <f t="shared" si="14"/>
        <v>0.6</v>
      </c>
      <c r="C35" s="2">
        <f t="shared" si="15"/>
        <v>0.13333333333333333</v>
      </c>
      <c r="D35" s="2">
        <f t="shared" si="16"/>
        <v>0.17777777777777778</v>
      </c>
      <c r="E35" s="2">
        <f t="shared" si="17"/>
        <v>4.4444444444444446E-2</v>
      </c>
      <c r="F35" s="2">
        <f t="shared" si="18"/>
        <v>4.4444444444444446E-2</v>
      </c>
      <c r="G35" s="2">
        <f t="shared" si="19"/>
        <v>1</v>
      </c>
      <c r="H35" s="47">
        <f t="shared" si="6"/>
        <v>0.73333333333333328</v>
      </c>
      <c r="I35" s="2">
        <f t="shared" si="7"/>
        <v>8.8888888888888892E-2</v>
      </c>
      <c r="K35">
        <v>27</v>
      </c>
      <c r="L35">
        <v>6</v>
      </c>
      <c r="M35">
        <v>8</v>
      </c>
      <c r="N35">
        <v>2</v>
      </c>
      <c r="O35">
        <v>2</v>
      </c>
      <c r="P35">
        <v>45</v>
      </c>
    </row>
    <row r="36" spans="1:16" x14ac:dyDescent="0.25">
      <c r="A36" s="24" t="s">
        <v>45</v>
      </c>
      <c r="B36" s="2">
        <f t="shared" si="14"/>
        <v>0.62222222222222223</v>
      </c>
      <c r="C36" s="2">
        <f t="shared" si="15"/>
        <v>0.1111111111111111</v>
      </c>
      <c r="D36" s="2">
        <f t="shared" si="16"/>
        <v>0.17777777777777778</v>
      </c>
      <c r="E36" s="2">
        <f t="shared" si="17"/>
        <v>4.4444444444444446E-2</v>
      </c>
      <c r="F36" s="2">
        <f t="shared" si="18"/>
        <v>4.4444444444444446E-2</v>
      </c>
      <c r="G36" s="2">
        <f t="shared" si="19"/>
        <v>1</v>
      </c>
      <c r="H36" s="47">
        <f t="shared" si="6"/>
        <v>0.73333333333333339</v>
      </c>
      <c r="I36" s="2">
        <f t="shared" si="7"/>
        <v>8.8888888888888892E-2</v>
      </c>
      <c r="K36">
        <v>28</v>
      </c>
      <c r="L36">
        <v>5</v>
      </c>
      <c r="M36">
        <v>8</v>
      </c>
      <c r="N36">
        <v>2</v>
      </c>
      <c r="O36">
        <v>2</v>
      </c>
      <c r="P36">
        <v>45</v>
      </c>
    </row>
    <row r="37" spans="1:16" x14ac:dyDescent="0.25">
      <c r="A37" s="24" t="s">
        <v>38</v>
      </c>
      <c r="B37" s="2">
        <f t="shared" si="14"/>
        <v>0.65217391304347827</v>
      </c>
      <c r="C37" s="2">
        <f t="shared" si="15"/>
        <v>0.10869565217391304</v>
      </c>
      <c r="D37" s="2">
        <f t="shared" si="16"/>
        <v>8.6956521739130432E-2</v>
      </c>
      <c r="E37" s="2">
        <f t="shared" si="17"/>
        <v>8.6956521739130432E-2</v>
      </c>
      <c r="F37" s="2">
        <f t="shared" si="18"/>
        <v>6.5217391304347824E-2</v>
      </c>
      <c r="G37" s="2">
        <f t="shared" si="19"/>
        <v>1</v>
      </c>
      <c r="H37" s="47">
        <f t="shared" si="6"/>
        <v>0.76086956521739135</v>
      </c>
      <c r="I37" s="2">
        <f t="shared" si="7"/>
        <v>0.15217391304347827</v>
      </c>
      <c r="K37">
        <v>30</v>
      </c>
      <c r="L37">
        <v>5</v>
      </c>
      <c r="M37">
        <v>4</v>
      </c>
      <c r="N37">
        <v>4</v>
      </c>
      <c r="O37">
        <v>3</v>
      </c>
      <c r="P37">
        <v>46</v>
      </c>
    </row>
    <row r="38" spans="1:16" x14ac:dyDescent="0.25">
      <c r="A38" s="24" t="s">
        <v>42</v>
      </c>
      <c r="B38" s="2">
        <f t="shared" si="14"/>
        <v>0.63043478260869568</v>
      </c>
      <c r="C38" s="2">
        <f t="shared" si="15"/>
        <v>0.10869565217391304</v>
      </c>
      <c r="D38" s="2">
        <f t="shared" si="16"/>
        <v>0.13043478260869565</v>
      </c>
      <c r="E38" s="2">
        <f t="shared" si="17"/>
        <v>2.1739130434782608E-2</v>
      </c>
      <c r="F38" s="2">
        <f t="shared" si="18"/>
        <v>0.10869565217391304</v>
      </c>
      <c r="G38" s="2">
        <f t="shared" si="19"/>
        <v>1</v>
      </c>
      <c r="H38" s="47">
        <f t="shared" si="6"/>
        <v>0.73913043478260876</v>
      </c>
      <c r="I38" s="2">
        <f t="shared" si="7"/>
        <v>0.13043478260869565</v>
      </c>
      <c r="K38">
        <v>29</v>
      </c>
      <c r="L38">
        <v>5</v>
      </c>
      <c r="M38">
        <v>6</v>
      </c>
      <c r="N38">
        <v>1</v>
      </c>
      <c r="O38">
        <v>5</v>
      </c>
      <c r="P38">
        <v>46</v>
      </c>
    </row>
    <row r="39" spans="1:16" x14ac:dyDescent="0.25">
      <c r="A39" s="25" t="s">
        <v>46</v>
      </c>
      <c r="B39" s="2">
        <f t="shared" si="14"/>
        <v>0.71739130434782605</v>
      </c>
      <c r="C39" s="2">
        <f t="shared" si="15"/>
        <v>8.6956521739130432E-2</v>
      </c>
      <c r="D39" s="2">
        <f t="shared" si="16"/>
        <v>0.10869565217391304</v>
      </c>
      <c r="E39" s="2">
        <f t="shared" si="17"/>
        <v>2.1739130434782608E-2</v>
      </c>
      <c r="F39" s="2">
        <f t="shared" si="18"/>
        <v>6.5217391304347824E-2</v>
      </c>
      <c r="G39" s="2">
        <f t="shared" si="19"/>
        <v>1</v>
      </c>
      <c r="H39" s="47">
        <f t="shared" si="6"/>
        <v>0.80434782608695654</v>
      </c>
      <c r="I39" s="2">
        <f t="shared" si="7"/>
        <v>8.6956521739130432E-2</v>
      </c>
      <c r="K39">
        <v>33</v>
      </c>
      <c r="L39">
        <v>4</v>
      </c>
      <c r="M39">
        <v>5</v>
      </c>
      <c r="N39">
        <v>1</v>
      </c>
      <c r="O39">
        <v>3</v>
      </c>
      <c r="P39">
        <v>46</v>
      </c>
    </row>
    <row r="41" spans="1:16" x14ac:dyDescent="0.25">
      <c r="A41" s="26" t="s">
        <v>56</v>
      </c>
      <c r="B41" t="s">
        <v>51</v>
      </c>
      <c r="C41" t="s">
        <v>52</v>
      </c>
      <c r="D41" t="s">
        <v>53</v>
      </c>
      <c r="G41" s="49" t="s">
        <v>90</v>
      </c>
      <c r="H41" s="49"/>
      <c r="I41" s="49"/>
      <c r="J41" s="49"/>
      <c r="K41" s="49"/>
      <c r="L41" s="49"/>
      <c r="M41" s="49"/>
    </row>
    <row r="42" spans="1:16" x14ac:dyDescent="0.25">
      <c r="A42" t="s">
        <v>54</v>
      </c>
      <c r="B42" s="2">
        <f>I2</f>
        <v>0.82352941176470584</v>
      </c>
      <c r="C42" s="2">
        <f>I3</f>
        <v>0.8</v>
      </c>
      <c r="D42" s="2">
        <f>I4</f>
        <v>0.86</v>
      </c>
      <c r="H42" t="s">
        <v>51</v>
      </c>
      <c r="I42" t="s">
        <v>70</v>
      </c>
      <c r="J42" t="s">
        <v>52</v>
      </c>
      <c r="K42" t="s">
        <v>70</v>
      </c>
      <c r="L42" t="s">
        <v>53</v>
      </c>
      <c r="M42" t="s">
        <v>70</v>
      </c>
    </row>
    <row r="43" spans="1:16" x14ac:dyDescent="0.25">
      <c r="A43" t="s">
        <v>49</v>
      </c>
      <c r="B43" s="2">
        <f>I15</f>
        <v>0.67346938775510201</v>
      </c>
      <c r="C43" s="2">
        <f>I16</f>
        <v>0.5625</v>
      </c>
      <c r="D43" s="2">
        <f>I17</f>
        <v>0.70833333333333337</v>
      </c>
      <c r="G43" t="s">
        <v>66</v>
      </c>
      <c r="H43" s="2">
        <f>AVERAGE(B42:B44)</f>
        <v>0.73088365781095044</v>
      </c>
      <c r="I43">
        <f>_xlfn.STDEV.P(B42:B44)</f>
        <v>6.6133429744605857E-2</v>
      </c>
      <c r="J43" s="2">
        <f>AVERAGE(C42:C44)</f>
        <v>0.71503623188405785</v>
      </c>
      <c r="K43">
        <f>_xlfn.STDEV.P(C42:C44)</f>
        <v>0.10809283323381523</v>
      </c>
      <c r="L43" s="2">
        <f>AVERAGE(D42:D44)</f>
        <v>0.78364734299516903</v>
      </c>
      <c r="M43">
        <f>_xlfn.STDEV.P(D42:D44)</f>
        <v>6.1922012971542269E-2</v>
      </c>
    </row>
    <row r="44" spans="1:16" x14ac:dyDescent="0.25">
      <c r="A44" t="s">
        <v>55</v>
      </c>
      <c r="B44" s="2">
        <f>I28</f>
        <v>0.69565217391304346</v>
      </c>
      <c r="C44" s="2">
        <f>I29</f>
        <v>0.78260869565217384</v>
      </c>
      <c r="D44" s="2">
        <f>I30</f>
        <v>0.78260869565217384</v>
      </c>
      <c r="G44" t="s">
        <v>67</v>
      </c>
      <c r="H44" s="2">
        <f>SUM(B45:B47)/3</f>
        <v>0.69308882973479236</v>
      </c>
      <c r="I44">
        <f>_xlfn.STDEV.P(B45:B47)</f>
        <v>3.2674570133220143E-2</v>
      </c>
      <c r="J44" s="2">
        <f>SUM(C45:C47)/3</f>
        <v>0.72116853987972007</v>
      </c>
      <c r="K44">
        <f>_xlfn.STDEV.P(C45:C47)</f>
        <v>3.6126401049509149E-2</v>
      </c>
      <c r="L44" s="2">
        <f>SUM(D45:D47)/3</f>
        <v>0.81711000774037645</v>
      </c>
      <c r="M44">
        <f>_xlfn.STDEV.P(D45:D47)</f>
        <v>2.4254353112443824E-2</v>
      </c>
    </row>
    <row r="45" spans="1:16" x14ac:dyDescent="0.25">
      <c r="A45" t="s">
        <v>57</v>
      </c>
      <c r="B45" s="2">
        <f>H5</f>
        <v>0.67346938775510201</v>
      </c>
      <c r="C45" s="2">
        <f>H6</f>
        <v>0.67346938775510212</v>
      </c>
      <c r="D45" s="2">
        <f>H7</f>
        <v>0.79591836734693877</v>
      </c>
      <c r="G45" t="s">
        <v>68</v>
      </c>
      <c r="H45" s="2">
        <f>SUM(B48:B50)/3</f>
        <v>0.7034259259259259</v>
      </c>
      <c r="I45">
        <f>_xlfn.STDEV.P(B48:B50)</f>
        <v>8.2432268409715709E-2</v>
      </c>
      <c r="J45" s="2">
        <f>SUM(C48:C50)/3</f>
        <v>0.72750000000000004</v>
      </c>
      <c r="K45">
        <f>_xlfn.STDEV.P(C48:C50)</f>
        <v>5.5694271266009511E-3</v>
      </c>
      <c r="L45" s="2">
        <f>SUM(D48:D50)/3</f>
        <v>0.76669501133786844</v>
      </c>
      <c r="M45">
        <f>_xlfn.STDEV.P(D48:D50)</f>
        <v>2.5717256234218121E-2</v>
      </c>
    </row>
    <row r="46" spans="1:16" x14ac:dyDescent="0.25">
      <c r="A46" t="s">
        <v>58</v>
      </c>
      <c r="B46" s="2">
        <f>H18</f>
        <v>0.66666666666666663</v>
      </c>
      <c r="C46" s="2">
        <f>H19</f>
        <v>0.72916666666666674</v>
      </c>
      <c r="D46" s="2">
        <f>H20</f>
        <v>0.85106382978723405</v>
      </c>
      <c r="G46" t="s">
        <v>69</v>
      </c>
      <c r="H46" s="2">
        <f>SUM(B51:B53)/3</f>
        <v>0.817512077294686</v>
      </c>
      <c r="I46">
        <f>_xlfn.STDEV.P(B51:B53)</f>
        <v>5.9667458515775207E-2</v>
      </c>
      <c r="J46" s="2">
        <f>SUM(C51:C53)/3</f>
        <v>0.82415458937198072</v>
      </c>
      <c r="K46">
        <f>_xlfn.STDEV.P(C51:C53)</f>
        <v>6.5994652605794138E-2</v>
      </c>
      <c r="L46" s="2">
        <f>SUM(D51:D53)/3</f>
        <v>0.86644927536231886</v>
      </c>
      <c r="M46">
        <f>_xlfn.STDEV.P(D51:D53)</f>
        <v>4.7600367656670473E-2</v>
      </c>
    </row>
    <row r="47" spans="1:16" x14ac:dyDescent="0.25">
      <c r="A47" t="s">
        <v>59</v>
      </c>
      <c r="B47" s="2">
        <f>H31</f>
        <v>0.73913043478260865</v>
      </c>
      <c r="C47" s="2">
        <f>H32</f>
        <v>0.76086956521739124</v>
      </c>
      <c r="D47" s="2">
        <f>H33</f>
        <v>0.80434782608695654</v>
      </c>
    </row>
    <row r="48" spans="1:16" x14ac:dyDescent="0.25">
      <c r="A48" t="s">
        <v>60</v>
      </c>
      <c r="B48" s="2">
        <f>H8</f>
        <v>0.82</v>
      </c>
      <c r="C48" s="2">
        <f>H9</f>
        <v>0.72</v>
      </c>
      <c r="D48" s="2">
        <f>H10</f>
        <v>0.79591836734693877</v>
      </c>
    </row>
    <row r="49" spans="1:12" x14ac:dyDescent="0.25">
      <c r="A49" t="s">
        <v>61</v>
      </c>
      <c r="B49" s="2">
        <f>H21</f>
        <v>0.64583333333333337</v>
      </c>
      <c r="C49" s="2">
        <f>H22</f>
        <v>0.72916666666666674</v>
      </c>
      <c r="D49" s="2">
        <f>H23</f>
        <v>0.77083333333333326</v>
      </c>
    </row>
    <row r="50" spans="1:12" x14ac:dyDescent="0.25">
      <c r="A50" t="s">
        <v>62</v>
      </c>
      <c r="B50" s="2">
        <f>H34</f>
        <v>0.64444444444444438</v>
      </c>
      <c r="C50" s="2">
        <f>H35</f>
        <v>0.73333333333333328</v>
      </c>
      <c r="D50" s="2">
        <f>H36</f>
        <v>0.73333333333333339</v>
      </c>
    </row>
    <row r="51" spans="1:12" x14ac:dyDescent="0.25">
      <c r="A51" t="s">
        <v>63</v>
      </c>
      <c r="B51" s="2">
        <f>H11</f>
        <v>0.9</v>
      </c>
      <c r="C51" s="2">
        <f>H12</f>
        <v>0.9</v>
      </c>
      <c r="D51" s="2">
        <f>H13</f>
        <v>0.92</v>
      </c>
    </row>
    <row r="52" spans="1:12" x14ac:dyDescent="0.25">
      <c r="A52" t="s">
        <v>64</v>
      </c>
      <c r="B52" s="2">
        <f>H24</f>
        <v>0.79166666666666663</v>
      </c>
      <c r="C52" s="2">
        <f>H25</f>
        <v>0.83333333333333337</v>
      </c>
      <c r="D52" s="2">
        <f>H26</f>
        <v>0.875</v>
      </c>
    </row>
    <row r="53" spans="1:12" x14ac:dyDescent="0.25">
      <c r="A53" t="s">
        <v>65</v>
      </c>
      <c r="B53" s="2">
        <f>H37</f>
        <v>0.76086956521739135</v>
      </c>
      <c r="C53" s="2">
        <f>H38</f>
        <v>0.73913043478260876</v>
      </c>
      <c r="D53" s="2">
        <f>H39</f>
        <v>0.80434782608695654</v>
      </c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</sheetData>
  <mergeCells count="1">
    <mergeCell ref="G41:M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6344-A722-44FF-BFD1-D7EE19B91643}">
  <dimension ref="A1:P44"/>
  <sheetViews>
    <sheetView topLeftCell="A15" zoomScale="85" zoomScaleNormal="85" workbookViewId="0">
      <selection activeCell="A48" sqref="A48"/>
    </sheetView>
  </sheetViews>
  <sheetFormatPr defaultRowHeight="15" x14ac:dyDescent="0.25"/>
  <cols>
    <col min="1" max="1" width="132.140625" style="31" bestFit="1" customWidth="1"/>
    <col min="7" max="7" width="12.7109375" bestFit="1" customWidth="1"/>
  </cols>
  <sheetData>
    <row r="1" spans="1:14" ht="19.5" thickBot="1" x14ac:dyDescent="0.3">
      <c r="I1" s="13">
        <v>5</v>
      </c>
      <c r="J1" s="13">
        <v>4</v>
      </c>
      <c r="K1" s="13">
        <v>3</v>
      </c>
      <c r="L1" s="13">
        <v>2</v>
      </c>
      <c r="M1" s="13">
        <v>1</v>
      </c>
      <c r="N1" s="13" t="s">
        <v>5</v>
      </c>
    </row>
    <row r="2" spans="1:14" ht="18.75" x14ac:dyDescent="0.25">
      <c r="A2" s="32" t="s">
        <v>71</v>
      </c>
      <c r="B2" s="3">
        <f>I2/$N2</f>
        <v>0.54166666666666663</v>
      </c>
      <c r="C2" s="4">
        <f t="shared" ref="C2:G17" si="0">J2/$N2</f>
        <v>0.3125</v>
      </c>
      <c r="D2" s="4">
        <f t="shared" si="0"/>
        <v>0.14583333333333334</v>
      </c>
      <c r="E2" s="4">
        <f t="shared" si="0"/>
        <v>0</v>
      </c>
      <c r="F2" s="4">
        <f t="shared" si="0"/>
        <v>0</v>
      </c>
      <c r="G2" s="28">
        <f t="shared" si="0"/>
        <v>1</v>
      </c>
      <c r="I2" s="27">
        <v>26</v>
      </c>
      <c r="J2" s="27">
        <v>15</v>
      </c>
      <c r="K2" s="27">
        <v>7</v>
      </c>
      <c r="L2" s="27">
        <v>0</v>
      </c>
      <c r="M2" s="27">
        <v>0</v>
      </c>
      <c r="N2" s="27">
        <v>48</v>
      </c>
    </row>
    <row r="3" spans="1:14" ht="18.75" x14ac:dyDescent="0.25">
      <c r="A3" s="32" t="s">
        <v>72</v>
      </c>
      <c r="B3" s="6">
        <f t="shared" ref="B3:B18" si="1">I3/$N3</f>
        <v>0</v>
      </c>
      <c r="C3" s="7">
        <f t="shared" si="0"/>
        <v>2.1276595744680851E-2</v>
      </c>
      <c r="D3" s="7">
        <f t="shared" si="0"/>
        <v>0.10638297872340426</v>
      </c>
      <c r="E3" s="7">
        <f t="shared" si="0"/>
        <v>0.23404255319148937</v>
      </c>
      <c r="F3" s="7">
        <f t="shared" si="0"/>
        <v>0.63829787234042556</v>
      </c>
      <c r="G3" s="29">
        <f t="shared" si="0"/>
        <v>1</v>
      </c>
      <c r="I3" s="27">
        <v>0</v>
      </c>
      <c r="J3" s="27">
        <v>1</v>
      </c>
      <c r="K3" s="27">
        <v>5</v>
      </c>
      <c r="L3" s="27">
        <v>11</v>
      </c>
      <c r="M3" s="27">
        <v>30</v>
      </c>
      <c r="N3" s="27">
        <v>47</v>
      </c>
    </row>
    <row r="4" spans="1:14" ht="18.75" x14ac:dyDescent="0.25">
      <c r="A4" s="32" t="s">
        <v>73</v>
      </c>
      <c r="B4" s="6">
        <f t="shared" si="1"/>
        <v>0.66666666666666663</v>
      </c>
      <c r="C4" s="7">
        <f t="shared" si="0"/>
        <v>0.25</v>
      </c>
      <c r="D4" s="7">
        <f t="shared" si="0"/>
        <v>4.1666666666666664E-2</v>
      </c>
      <c r="E4" s="7">
        <f t="shared" si="0"/>
        <v>2.0833333333333332E-2</v>
      </c>
      <c r="F4" s="7">
        <f t="shared" si="0"/>
        <v>2.0833333333333332E-2</v>
      </c>
      <c r="G4" s="29">
        <f t="shared" si="0"/>
        <v>1</v>
      </c>
      <c r="I4" s="27">
        <v>32</v>
      </c>
      <c r="J4" s="27">
        <v>12</v>
      </c>
      <c r="K4" s="27">
        <v>2</v>
      </c>
      <c r="L4" s="27">
        <v>1</v>
      </c>
      <c r="M4" s="27">
        <v>1</v>
      </c>
      <c r="N4" s="27">
        <v>48</v>
      </c>
    </row>
    <row r="5" spans="1:14" ht="18.75" x14ac:dyDescent="0.25">
      <c r="A5" s="32" t="s">
        <v>74</v>
      </c>
      <c r="B5" s="6">
        <f t="shared" si="1"/>
        <v>6.25E-2</v>
      </c>
      <c r="C5" s="7">
        <f t="shared" si="0"/>
        <v>0.10416666666666667</v>
      </c>
      <c r="D5" s="7">
        <f t="shared" si="0"/>
        <v>6.25E-2</v>
      </c>
      <c r="E5" s="7">
        <f t="shared" si="0"/>
        <v>0.20833333333333334</v>
      </c>
      <c r="F5" s="7">
        <f t="shared" si="0"/>
        <v>0.5625</v>
      </c>
      <c r="G5" s="29">
        <f t="shared" si="0"/>
        <v>1</v>
      </c>
      <c r="I5" s="27">
        <v>3</v>
      </c>
      <c r="J5" s="27">
        <v>5</v>
      </c>
      <c r="K5" s="27">
        <v>3</v>
      </c>
      <c r="L5" s="27">
        <v>10</v>
      </c>
      <c r="M5" s="27">
        <v>27</v>
      </c>
      <c r="N5" s="27">
        <v>48</v>
      </c>
    </row>
    <row r="6" spans="1:14" ht="18.75" x14ac:dyDescent="0.25">
      <c r="A6" s="32" t="s">
        <v>75</v>
      </c>
      <c r="B6" s="6">
        <f t="shared" si="1"/>
        <v>0.45833333333333331</v>
      </c>
      <c r="C6" s="7">
        <f t="shared" si="0"/>
        <v>0.27083333333333331</v>
      </c>
      <c r="D6" s="7">
        <f t="shared" si="0"/>
        <v>0.1875</v>
      </c>
      <c r="E6" s="7">
        <f t="shared" si="0"/>
        <v>4.1666666666666664E-2</v>
      </c>
      <c r="F6" s="7">
        <f t="shared" si="0"/>
        <v>4.1666666666666664E-2</v>
      </c>
      <c r="G6" s="29">
        <f t="shared" si="0"/>
        <v>1</v>
      </c>
      <c r="I6" s="27">
        <v>22</v>
      </c>
      <c r="J6" s="27">
        <v>13</v>
      </c>
      <c r="K6" s="27">
        <v>9</v>
      </c>
      <c r="L6" s="27">
        <v>2</v>
      </c>
      <c r="M6" s="27">
        <v>2</v>
      </c>
      <c r="N6" s="27">
        <v>48</v>
      </c>
    </row>
    <row r="7" spans="1:14" ht="18.75" x14ac:dyDescent="0.25">
      <c r="A7" s="32" t="s">
        <v>76</v>
      </c>
      <c r="B7" s="6">
        <f t="shared" si="1"/>
        <v>4.1666666666666664E-2</v>
      </c>
      <c r="C7" s="7">
        <f t="shared" si="0"/>
        <v>6.25E-2</v>
      </c>
      <c r="D7" s="7">
        <f t="shared" si="0"/>
        <v>4.1666666666666664E-2</v>
      </c>
      <c r="E7" s="7">
        <f t="shared" si="0"/>
        <v>0.20833333333333334</v>
      </c>
      <c r="F7" s="7">
        <f t="shared" si="0"/>
        <v>0.64583333333333337</v>
      </c>
      <c r="G7" s="29">
        <f t="shared" si="0"/>
        <v>1</v>
      </c>
      <c r="I7" s="27">
        <v>2</v>
      </c>
      <c r="J7" s="27">
        <v>3</v>
      </c>
      <c r="K7" s="27">
        <v>2</v>
      </c>
      <c r="L7" s="27">
        <v>10</v>
      </c>
      <c r="M7" s="27">
        <v>31</v>
      </c>
      <c r="N7" s="27">
        <v>48</v>
      </c>
    </row>
    <row r="8" spans="1:14" ht="18.75" x14ac:dyDescent="0.25">
      <c r="A8" s="32" t="s">
        <v>77</v>
      </c>
      <c r="B8" s="6">
        <f t="shared" si="1"/>
        <v>0.47916666666666669</v>
      </c>
      <c r="C8" s="7">
        <f t="shared" si="0"/>
        <v>0.39583333333333331</v>
      </c>
      <c r="D8" s="7">
        <f t="shared" si="0"/>
        <v>0.10416666666666667</v>
      </c>
      <c r="E8" s="7">
        <f t="shared" si="0"/>
        <v>2.0833333333333332E-2</v>
      </c>
      <c r="F8" s="7">
        <f t="shared" si="0"/>
        <v>0</v>
      </c>
      <c r="G8" s="29">
        <f t="shared" si="0"/>
        <v>1</v>
      </c>
      <c r="I8" s="27">
        <v>23</v>
      </c>
      <c r="J8" s="27">
        <v>19</v>
      </c>
      <c r="K8" s="27">
        <v>5</v>
      </c>
      <c r="L8" s="27">
        <v>1</v>
      </c>
      <c r="M8" s="27">
        <v>0</v>
      </c>
      <c r="N8" s="27">
        <v>48</v>
      </c>
    </row>
    <row r="9" spans="1:14" ht="18.75" x14ac:dyDescent="0.25">
      <c r="A9" s="32" t="s">
        <v>78</v>
      </c>
      <c r="B9" s="6">
        <f t="shared" si="1"/>
        <v>0</v>
      </c>
      <c r="C9" s="7">
        <f t="shared" si="0"/>
        <v>2.0833333333333332E-2</v>
      </c>
      <c r="D9" s="7">
        <f t="shared" si="0"/>
        <v>2.0833333333333332E-2</v>
      </c>
      <c r="E9" s="7">
        <f t="shared" si="0"/>
        <v>0.14583333333333334</v>
      </c>
      <c r="F9" s="7">
        <f t="shared" si="0"/>
        <v>0.8125</v>
      </c>
      <c r="G9" s="29">
        <f t="shared" si="0"/>
        <v>1</v>
      </c>
      <c r="I9" s="27">
        <v>0</v>
      </c>
      <c r="J9" s="27">
        <v>1</v>
      </c>
      <c r="K9" s="27">
        <v>1</v>
      </c>
      <c r="L9" s="27">
        <v>7</v>
      </c>
      <c r="M9" s="27">
        <v>39</v>
      </c>
      <c r="N9" s="27">
        <v>48</v>
      </c>
    </row>
    <row r="10" spans="1:14" ht="18.75" x14ac:dyDescent="0.25">
      <c r="A10" s="32" t="s">
        <v>79</v>
      </c>
      <c r="B10" s="6">
        <f t="shared" si="1"/>
        <v>0.60416666666666663</v>
      </c>
      <c r="C10" s="7">
        <f t="shared" si="0"/>
        <v>0.3125</v>
      </c>
      <c r="D10" s="7">
        <f t="shared" si="0"/>
        <v>8.3333333333333329E-2</v>
      </c>
      <c r="E10" s="7">
        <f t="shared" si="0"/>
        <v>0</v>
      </c>
      <c r="F10" s="7">
        <f t="shared" si="0"/>
        <v>0</v>
      </c>
      <c r="G10" s="29">
        <f t="shared" si="0"/>
        <v>1</v>
      </c>
      <c r="I10" s="27">
        <v>29</v>
      </c>
      <c r="J10" s="27">
        <v>15</v>
      </c>
      <c r="K10" s="27">
        <v>4</v>
      </c>
      <c r="L10" s="27">
        <v>0</v>
      </c>
      <c r="M10" s="27">
        <v>0</v>
      </c>
      <c r="N10" s="27">
        <v>48</v>
      </c>
    </row>
    <row r="11" spans="1:14" ht="18.75" x14ac:dyDescent="0.25">
      <c r="A11" s="32" t="s">
        <v>80</v>
      </c>
      <c r="B11" s="6">
        <f t="shared" si="1"/>
        <v>0.45833333333333331</v>
      </c>
      <c r="C11" s="7">
        <f t="shared" si="0"/>
        <v>0.35416666666666669</v>
      </c>
      <c r="D11" s="7">
        <f t="shared" si="0"/>
        <v>0.14583333333333334</v>
      </c>
      <c r="E11" s="7">
        <f t="shared" si="0"/>
        <v>2.0833333333333332E-2</v>
      </c>
      <c r="F11" s="7">
        <f t="shared" si="0"/>
        <v>2.0833333333333332E-2</v>
      </c>
      <c r="G11" s="29">
        <f t="shared" si="0"/>
        <v>1</v>
      </c>
      <c r="I11" s="27">
        <v>22</v>
      </c>
      <c r="J11" s="27">
        <v>17</v>
      </c>
      <c r="K11" s="27">
        <v>7</v>
      </c>
      <c r="L11" s="27">
        <v>1</v>
      </c>
      <c r="M11" s="27">
        <v>1</v>
      </c>
      <c r="N11" s="27">
        <v>48</v>
      </c>
    </row>
    <row r="12" spans="1:14" ht="18.75" x14ac:dyDescent="0.25">
      <c r="A12" s="32" t="s">
        <v>81</v>
      </c>
      <c r="B12" s="6">
        <f t="shared" si="1"/>
        <v>0.45833333333333331</v>
      </c>
      <c r="C12" s="7">
        <f t="shared" si="0"/>
        <v>0.29166666666666669</v>
      </c>
      <c r="D12" s="7">
        <f t="shared" si="0"/>
        <v>0.22916666666666666</v>
      </c>
      <c r="E12" s="7">
        <f t="shared" si="0"/>
        <v>0</v>
      </c>
      <c r="F12" s="7">
        <f t="shared" si="0"/>
        <v>2.0833333333333332E-2</v>
      </c>
      <c r="G12" s="29">
        <f t="shared" si="0"/>
        <v>1</v>
      </c>
      <c r="I12" s="27">
        <v>22</v>
      </c>
      <c r="J12" s="27">
        <v>14</v>
      </c>
      <c r="K12" s="27">
        <v>11</v>
      </c>
      <c r="L12" s="27">
        <v>0</v>
      </c>
      <c r="M12" s="27">
        <v>1</v>
      </c>
      <c r="N12" s="27">
        <v>48</v>
      </c>
    </row>
    <row r="13" spans="1:14" ht="18.75" x14ac:dyDescent="0.25">
      <c r="A13" s="32" t="s">
        <v>82</v>
      </c>
      <c r="B13" s="6">
        <f t="shared" si="1"/>
        <v>0.64583333333333337</v>
      </c>
      <c r="C13" s="7">
        <f t="shared" si="0"/>
        <v>0.27083333333333331</v>
      </c>
      <c r="D13" s="7">
        <f t="shared" si="0"/>
        <v>8.3333333333333329E-2</v>
      </c>
      <c r="E13" s="7">
        <f t="shared" si="0"/>
        <v>0</v>
      </c>
      <c r="F13" s="7">
        <f t="shared" si="0"/>
        <v>0</v>
      </c>
      <c r="G13" s="29">
        <f t="shared" si="0"/>
        <v>1</v>
      </c>
      <c r="I13" s="27">
        <v>31</v>
      </c>
      <c r="J13" s="27">
        <v>13</v>
      </c>
      <c r="K13" s="27">
        <v>4</v>
      </c>
      <c r="L13" s="27">
        <v>0</v>
      </c>
      <c r="M13" s="27">
        <v>0</v>
      </c>
      <c r="N13" s="27">
        <v>48</v>
      </c>
    </row>
    <row r="14" spans="1:14" ht="18.75" x14ac:dyDescent="0.25">
      <c r="A14" s="32" t="s">
        <v>83</v>
      </c>
      <c r="B14" s="6">
        <f t="shared" si="1"/>
        <v>0.5</v>
      </c>
      <c r="C14" s="7">
        <f t="shared" si="0"/>
        <v>0.29166666666666669</v>
      </c>
      <c r="D14" s="7">
        <f t="shared" si="0"/>
        <v>0.16666666666666666</v>
      </c>
      <c r="E14" s="7">
        <f t="shared" si="0"/>
        <v>4.1666666666666664E-2</v>
      </c>
      <c r="F14" s="7">
        <f t="shared" si="0"/>
        <v>0</v>
      </c>
      <c r="G14" s="29">
        <f t="shared" si="0"/>
        <v>1</v>
      </c>
      <c r="I14" s="27">
        <v>24</v>
      </c>
      <c r="J14" s="27">
        <v>14</v>
      </c>
      <c r="K14" s="27">
        <v>8</v>
      </c>
      <c r="L14" s="27">
        <v>2</v>
      </c>
      <c r="M14" s="27">
        <v>0</v>
      </c>
      <c r="N14" s="27">
        <v>48</v>
      </c>
    </row>
    <row r="15" spans="1:14" ht="18.75" x14ac:dyDescent="0.25">
      <c r="A15" s="32" t="s">
        <v>84</v>
      </c>
      <c r="B15" s="6">
        <f t="shared" si="1"/>
        <v>0.60416666666666663</v>
      </c>
      <c r="C15" s="7">
        <f t="shared" si="0"/>
        <v>0.27083333333333331</v>
      </c>
      <c r="D15" s="7">
        <f t="shared" si="0"/>
        <v>0.125</v>
      </c>
      <c r="E15" s="7">
        <f t="shared" si="0"/>
        <v>0</v>
      </c>
      <c r="F15" s="7">
        <f t="shared" si="0"/>
        <v>0</v>
      </c>
      <c r="G15" s="29">
        <f t="shared" si="0"/>
        <v>1</v>
      </c>
      <c r="I15" s="27">
        <v>29</v>
      </c>
      <c r="J15" s="27">
        <v>13</v>
      </c>
      <c r="K15" s="27">
        <v>6</v>
      </c>
      <c r="L15" s="27">
        <v>0</v>
      </c>
      <c r="M15" s="27">
        <v>0</v>
      </c>
      <c r="N15" s="27">
        <v>48</v>
      </c>
    </row>
    <row r="16" spans="1:14" ht="18.75" x14ac:dyDescent="0.25">
      <c r="A16" s="32" t="s">
        <v>85</v>
      </c>
      <c r="B16" s="6">
        <f t="shared" si="1"/>
        <v>0.58333333333333337</v>
      </c>
      <c r="C16" s="7">
        <f t="shared" si="0"/>
        <v>0.125</v>
      </c>
      <c r="D16" s="7">
        <f t="shared" si="0"/>
        <v>0.22916666666666666</v>
      </c>
      <c r="E16" s="7">
        <f t="shared" si="0"/>
        <v>6.25E-2</v>
      </c>
      <c r="F16" s="7">
        <f t="shared" si="0"/>
        <v>0</v>
      </c>
      <c r="G16" s="29">
        <f t="shared" si="0"/>
        <v>1</v>
      </c>
      <c r="I16" s="27">
        <v>28</v>
      </c>
      <c r="J16" s="27">
        <v>6</v>
      </c>
      <c r="K16" s="27">
        <v>11</v>
      </c>
      <c r="L16" s="27">
        <v>3</v>
      </c>
      <c r="M16" s="27">
        <v>0</v>
      </c>
      <c r="N16" s="27">
        <v>48</v>
      </c>
    </row>
    <row r="17" spans="1:16" ht="18.75" x14ac:dyDescent="0.25">
      <c r="A17" s="32" t="s">
        <v>86</v>
      </c>
      <c r="B17" s="6">
        <f t="shared" si="1"/>
        <v>0.47916666666666669</v>
      </c>
      <c r="C17" s="7">
        <f t="shared" si="0"/>
        <v>0.41666666666666669</v>
      </c>
      <c r="D17" s="7">
        <f t="shared" si="0"/>
        <v>6.25E-2</v>
      </c>
      <c r="E17" s="7">
        <f t="shared" si="0"/>
        <v>2.0833333333333332E-2</v>
      </c>
      <c r="F17" s="7">
        <f t="shared" si="0"/>
        <v>2.0833333333333332E-2</v>
      </c>
      <c r="G17" s="29">
        <f t="shared" si="0"/>
        <v>1</v>
      </c>
      <c r="I17" s="27">
        <v>23</v>
      </c>
      <c r="J17" s="27">
        <v>20</v>
      </c>
      <c r="K17" s="27">
        <v>3</v>
      </c>
      <c r="L17" s="27">
        <v>1</v>
      </c>
      <c r="M17" s="27">
        <v>1</v>
      </c>
      <c r="N17" s="27">
        <v>48</v>
      </c>
    </row>
    <row r="18" spans="1:16" ht="19.5" thickBot="1" x14ac:dyDescent="0.3">
      <c r="A18" s="32" t="s">
        <v>87</v>
      </c>
      <c r="B18" s="9">
        <f t="shared" si="1"/>
        <v>0.60416666666666663</v>
      </c>
      <c r="C18" s="10">
        <f t="shared" ref="C18" si="2">J18/$N18</f>
        <v>0.3125</v>
      </c>
      <c r="D18" s="10">
        <f t="shared" ref="D18" si="3">K18/$N18</f>
        <v>6.25E-2</v>
      </c>
      <c r="E18" s="10">
        <f t="shared" ref="E18" si="4">L18/$N18</f>
        <v>0</v>
      </c>
      <c r="F18" s="10">
        <f t="shared" ref="F18" si="5">M18/$N18</f>
        <v>2.0833333333333332E-2</v>
      </c>
      <c r="G18" s="30">
        <f t="shared" ref="G18" si="6">N18/$N18</f>
        <v>1</v>
      </c>
      <c r="I18" s="27">
        <v>29</v>
      </c>
      <c r="J18" s="27">
        <v>15</v>
      </c>
      <c r="K18" s="27">
        <v>3</v>
      </c>
      <c r="L18" s="27">
        <v>0</v>
      </c>
      <c r="M18" s="27">
        <v>1</v>
      </c>
      <c r="N18" s="27">
        <v>48</v>
      </c>
    </row>
    <row r="21" spans="1:16" ht="18.75" x14ac:dyDescent="0.25">
      <c r="A21" s="33" t="s">
        <v>91</v>
      </c>
      <c r="B21" s="13">
        <v>5</v>
      </c>
      <c r="C21" s="13">
        <v>4</v>
      </c>
      <c r="D21" s="13">
        <v>3</v>
      </c>
      <c r="E21" s="13">
        <v>2</v>
      </c>
      <c r="F21" s="13">
        <v>1</v>
      </c>
      <c r="G21" s="13" t="s">
        <v>5</v>
      </c>
      <c r="J21" s="1" t="s">
        <v>95</v>
      </c>
      <c r="K21" s="1" t="s">
        <v>70</v>
      </c>
      <c r="L21" s="1" t="s">
        <v>96</v>
      </c>
      <c r="M21" s="1" t="s">
        <v>70</v>
      </c>
      <c r="O21" s="1" t="s">
        <v>95</v>
      </c>
      <c r="P21" s="1" t="s">
        <v>96</v>
      </c>
    </row>
    <row r="22" spans="1:16" ht="18.75" x14ac:dyDescent="0.25">
      <c r="A22" s="32" t="s">
        <v>72</v>
      </c>
      <c r="B22" s="7">
        <f>B3</f>
        <v>0</v>
      </c>
      <c r="C22" s="7">
        <f t="shared" ref="C22:G22" si="7">C3</f>
        <v>2.1276595744680851E-2</v>
      </c>
      <c r="D22" s="7">
        <f t="shared" si="7"/>
        <v>0.10638297872340426</v>
      </c>
      <c r="E22" s="34">
        <f t="shared" si="7"/>
        <v>0.23404255319148937</v>
      </c>
      <c r="F22" s="34">
        <f t="shared" si="7"/>
        <v>0.63829787234042556</v>
      </c>
      <c r="G22" s="7">
        <f t="shared" si="7"/>
        <v>1</v>
      </c>
      <c r="I22" t="str">
        <f>A21</f>
        <v>Lehtësia e Përdorimit dhe Eksperienca e Përdoruesit</v>
      </c>
      <c r="J22" s="2">
        <f>AVERAGE(O22:O25)</f>
        <v>0.8795434397163121</v>
      </c>
      <c r="K22" s="2">
        <f>_xlfn.STDEV.P(O22:O25)</f>
        <v>6.9741938527919184E-2</v>
      </c>
      <c r="L22" s="2">
        <f>AVERAGE(P22:P25)</f>
        <v>5.219414893617022E-2</v>
      </c>
      <c r="M22" s="2">
        <f>_xlfn.STDEV.P(P22:P25)</f>
        <v>6.6647547496801518E-2</v>
      </c>
      <c r="O22" s="2">
        <f>SUM(E22:F22)</f>
        <v>0.87234042553191493</v>
      </c>
      <c r="P22" s="2">
        <f>SUM(B22:C22)</f>
        <v>2.1276595744680851E-2</v>
      </c>
    </row>
    <row r="23" spans="1:16" ht="18.75" x14ac:dyDescent="0.25">
      <c r="A23" s="32" t="s">
        <v>74</v>
      </c>
      <c r="B23" s="7">
        <f>B5</f>
        <v>6.25E-2</v>
      </c>
      <c r="C23" s="7">
        <f t="shared" ref="C23:G23" si="8">C5</f>
        <v>0.10416666666666667</v>
      </c>
      <c r="D23" s="7">
        <f t="shared" si="8"/>
        <v>6.25E-2</v>
      </c>
      <c r="E23" s="34">
        <f t="shared" si="8"/>
        <v>0.20833333333333334</v>
      </c>
      <c r="F23" s="34">
        <f t="shared" si="8"/>
        <v>0.5625</v>
      </c>
      <c r="G23" s="7">
        <f t="shared" si="8"/>
        <v>1</v>
      </c>
      <c r="I23" t="str">
        <f>A28</f>
        <v>Vlera e Perceptuar dhe Përfitimet</v>
      </c>
      <c r="J23" s="2">
        <f>AVERAGE(O29:O32)</f>
        <v>0.83333333333333337</v>
      </c>
      <c r="K23" s="2">
        <f>_xlfn.STDEV.P(O29:O32)</f>
        <v>5.7054433073454813E-2</v>
      </c>
      <c r="L23" s="2">
        <f>AVERAGE(P29:P32)</f>
        <v>2.6041666666666664E-2</v>
      </c>
      <c r="M23" s="2">
        <f>_xlfn.STDEV.P(P29:P32)</f>
        <v>1.727408744976771E-2</v>
      </c>
      <c r="O23" s="2">
        <f>SUM(E23:F23)</f>
        <v>0.77083333333333337</v>
      </c>
      <c r="P23" s="2">
        <f>SUM(B23:C23)</f>
        <v>0.16666666666666669</v>
      </c>
    </row>
    <row r="24" spans="1:16" ht="18.75" x14ac:dyDescent="0.25">
      <c r="A24" s="32" t="s">
        <v>78</v>
      </c>
      <c r="B24" s="7">
        <f>B9</f>
        <v>0</v>
      </c>
      <c r="C24" s="7">
        <f t="shared" ref="C24:G24" si="9">C9</f>
        <v>2.0833333333333332E-2</v>
      </c>
      <c r="D24" s="7">
        <f t="shared" si="9"/>
        <v>2.0833333333333332E-2</v>
      </c>
      <c r="E24" s="34">
        <f t="shared" si="9"/>
        <v>0.14583333333333334</v>
      </c>
      <c r="F24" s="34">
        <f t="shared" si="9"/>
        <v>0.8125</v>
      </c>
      <c r="G24" s="7">
        <f t="shared" si="9"/>
        <v>1</v>
      </c>
      <c r="I24" t="str">
        <f>A34</f>
        <v>Cilësia, Saktësia dhe Besueshmëria</v>
      </c>
      <c r="J24" s="2">
        <f>AVERAGE(O35:O38)</f>
        <v>0.80208333333333337</v>
      </c>
      <c r="K24" s="2">
        <f>_xlfn.STDEV.P(O35:O38)</f>
        <v>8.6527331905396396E-2</v>
      </c>
      <c r="L24" s="2">
        <f>AVERAGE(P35:P38)</f>
        <v>6.25E-2</v>
      </c>
      <c r="M24" s="2">
        <f>_xlfn.STDEV.P(P35:P38)</f>
        <v>3.897559777889522E-2</v>
      </c>
      <c r="O24" s="2">
        <f>SUM(E24:F24)</f>
        <v>0.95833333333333337</v>
      </c>
      <c r="P24" s="2">
        <f>SUM(B24:C24)</f>
        <v>2.0833333333333332E-2</v>
      </c>
    </row>
    <row r="25" spans="1:16" ht="18.75" x14ac:dyDescent="0.25">
      <c r="A25" s="32" t="s">
        <v>79</v>
      </c>
      <c r="B25" s="34">
        <f>B10</f>
        <v>0.60416666666666663</v>
      </c>
      <c r="C25" s="34">
        <f t="shared" ref="C25:G25" si="10">C10</f>
        <v>0.3125</v>
      </c>
      <c r="D25" s="7">
        <f t="shared" si="10"/>
        <v>8.3333333333333329E-2</v>
      </c>
      <c r="E25" s="7">
        <f t="shared" si="10"/>
        <v>0</v>
      </c>
      <c r="F25" s="7">
        <f t="shared" si="10"/>
        <v>0</v>
      </c>
      <c r="G25" s="7">
        <f t="shared" si="10"/>
        <v>1</v>
      </c>
      <c r="I25" t="str">
        <f>A40</f>
        <v>Qëllimi i Përdorimit dhe Rekomandimi</v>
      </c>
      <c r="J25" s="2">
        <f>AVERAGE(O41:O44)</f>
        <v>0.859375</v>
      </c>
      <c r="K25" s="2">
        <f>_xlfn.STDEV.P(O41:O44)</f>
        <v>4.5105489780439476E-2</v>
      </c>
      <c r="L25" s="2">
        <f>AVERAGE(P41:P44)</f>
        <v>2.0833333333333332E-2</v>
      </c>
      <c r="M25" s="2">
        <f>_xlfn.STDEV.P(P41:P44)</f>
        <v>1.4731391274719743E-2</v>
      </c>
      <c r="O25" s="2">
        <f>SUM(B25:C25)</f>
        <v>0.91666666666666663</v>
      </c>
      <c r="P25" s="2">
        <f>SUM(E25:F25)</f>
        <v>0</v>
      </c>
    </row>
    <row r="26" spans="1:16" ht="17.25" x14ac:dyDescent="0.25">
      <c r="B26" s="7"/>
      <c r="C26" s="7"/>
      <c r="D26" s="7"/>
      <c r="E26" s="7"/>
      <c r="F26" s="7"/>
      <c r="G26" s="7"/>
    </row>
    <row r="27" spans="1:16" ht="17.25" x14ac:dyDescent="0.25">
      <c r="B27" s="7"/>
      <c r="C27" s="7"/>
      <c r="D27" s="7"/>
      <c r="E27" s="7"/>
      <c r="F27" s="7"/>
      <c r="G27" s="7"/>
    </row>
    <row r="28" spans="1:16" ht="18.75" x14ac:dyDescent="0.25">
      <c r="A28" s="33" t="s">
        <v>92</v>
      </c>
      <c r="B28" s="7"/>
      <c r="C28" s="7"/>
      <c r="D28" s="7"/>
      <c r="E28" s="7"/>
      <c r="F28" s="7"/>
      <c r="G28" s="7"/>
      <c r="J28" s="2"/>
      <c r="K28" s="2"/>
      <c r="L28" s="2"/>
      <c r="O28" s="1" t="s">
        <v>95</v>
      </c>
      <c r="P28" s="1" t="s">
        <v>96</v>
      </c>
    </row>
    <row r="29" spans="1:16" ht="18.75" x14ac:dyDescent="0.25">
      <c r="A29" s="32" t="s">
        <v>80</v>
      </c>
      <c r="B29" s="34">
        <f>B11</f>
        <v>0.45833333333333331</v>
      </c>
      <c r="C29" s="34">
        <f t="shared" ref="C29:G29" si="11">C11</f>
        <v>0.35416666666666669</v>
      </c>
      <c r="D29" s="7">
        <f t="shared" si="11"/>
        <v>0.14583333333333334</v>
      </c>
      <c r="E29" s="7">
        <f t="shared" si="11"/>
        <v>2.0833333333333332E-2</v>
      </c>
      <c r="F29" s="7">
        <f t="shared" si="11"/>
        <v>2.0833333333333332E-2</v>
      </c>
      <c r="G29" s="7">
        <f t="shared" si="11"/>
        <v>1</v>
      </c>
      <c r="O29" s="2">
        <f>SUM(B29:C29)</f>
        <v>0.8125</v>
      </c>
      <c r="P29" s="2">
        <f>SUM(E29:F29)</f>
        <v>4.1666666666666664E-2</v>
      </c>
    </row>
    <row r="30" spans="1:16" ht="18.75" x14ac:dyDescent="0.25">
      <c r="A30" s="32" t="s">
        <v>81</v>
      </c>
      <c r="B30" s="34">
        <f>B12</f>
        <v>0.45833333333333331</v>
      </c>
      <c r="C30" s="34">
        <f t="shared" ref="C30:G30" si="12">C12</f>
        <v>0.29166666666666669</v>
      </c>
      <c r="D30" s="7">
        <f t="shared" si="12"/>
        <v>0.22916666666666666</v>
      </c>
      <c r="E30" s="7">
        <f t="shared" si="12"/>
        <v>0</v>
      </c>
      <c r="F30" s="7">
        <f t="shared" si="12"/>
        <v>2.0833333333333332E-2</v>
      </c>
      <c r="G30" s="7">
        <f t="shared" si="12"/>
        <v>1</v>
      </c>
      <c r="O30" s="2">
        <f>SUM(B30:C30)</f>
        <v>0.75</v>
      </c>
      <c r="P30" s="2">
        <f>SUM(E30:F30)</f>
        <v>2.0833333333333332E-2</v>
      </c>
    </row>
    <row r="31" spans="1:16" ht="18.75" x14ac:dyDescent="0.25">
      <c r="A31" s="32" t="s">
        <v>84</v>
      </c>
      <c r="B31" s="34">
        <f>B15</f>
        <v>0.60416666666666663</v>
      </c>
      <c r="C31" s="34">
        <f t="shared" ref="C31:G31" si="13">C15</f>
        <v>0.27083333333333331</v>
      </c>
      <c r="D31" s="7">
        <f t="shared" si="13"/>
        <v>0.125</v>
      </c>
      <c r="E31" s="7">
        <f t="shared" si="13"/>
        <v>0</v>
      </c>
      <c r="F31" s="7">
        <f t="shared" si="13"/>
        <v>0</v>
      </c>
      <c r="G31" s="7">
        <f t="shared" si="13"/>
        <v>1</v>
      </c>
      <c r="O31" s="2">
        <f>SUM(B31:C31)</f>
        <v>0.875</v>
      </c>
      <c r="P31" s="2">
        <f>SUM(E31:F31)</f>
        <v>0</v>
      </c>
    </row>
    <row r="32" spans="1:16" ht="18.75" x14ac:dyDescent="0.25">
      <c r="A32" s="32" t="s">
        <v>86</v>
      </c>
      <c r="B32" s="34">
        <f>B17</f>
        <v>0.47916666666666669</v>
      </c>
      <c r="C32" s="34">
        <f t="shared" ref="C32:G32" si="14">C17</f>
        <v>0.41666666666666669</v>
      </c>
      <c r="D32" s="7">
        <f t="shared" si="14"/>
        <v>6.25E-2</v>
      </c>
      <c r="E32" s="7">
        <f t="shared" si="14"/>
        <v>2.0833333333333332E-2</v>
      </c>
      <c r="F32" s="7">
        <f t="shared" si="14"/>
        <v>2.0833333333333332E-2</v>
      </c>
      <c r="G32" s="7">
        <f t="shared" si="14"/>
        <v>1</v>
      </c>
      <c r="O32" s="2">
        <f>SUM(B32:C32)</f>
        <v>0.89583333333333337</v>
      </c>
      <c r="P32" s="2">
        <f>SUM(E32:F32)</f>
        <v>4.1666666666666664E-2</v>
      </c>
    </row>
    <row r="33" spans="1:16" ht="17.25" x14ac:dyDescent="0.25">
      <c r="B33" s="7"/>
      <c r="C33" s="7"/>
      <c r="D33" s="7"/>
      <c r="E33" s="7"/>
      <c r="F33" s="7"/>
      <c r="G33" s="7"/>
    </row>
    <row r="34" spans="1:16" ht="18.75" x14ac:dyDescent="0.25">
      <c r="A34" s="33" t="s">
        <v>93</v>
      </c>
      <c r="B34" s="7"/>
      <c r="C34" s="7"/>
      <c r="D34" s="7"/>
      <c r="E34" s="7"/>
      <c r="F34" s="7"/>
      <c r="G34" s="7"/>
      <c r="O34" s="1" t="s">
        <v>95</v>
      </c>
      <c r="P34" s="1" t="s">
        <v>96</v>
      </c>
    </row>
    <row r="35" spans="1:16" ht="18.75" x14ac:dyDescent="0.25">
      <c r="A35" s="32" t="s">
        <v>75</v>
      </c>
      <c r="B35" s="34">
        <f>B6</f>
        <v>0.45833333333333331</v>
      </c>
      <c r="C35" s="34">
        <f t="shared" ref="C35:G35" si="15">C6</f>
        <v>0.27083333333333331</v>
      </c>
      <c r="D35" s="7">
        <f t="shared" si="15"/>
        <v>0.1875</v>
      </c>
      <c r="E35" s="7">
        <f t="shared" si="15"/>
        <v>4.1666666666666664E-2</v>
      </c>
      <c r="F35" s="7">
        <f t="shared" si="15"/>
        <v>4.1666666666666664E-2</v>
      </c>
      <c r="G35" s="7">
        <f t="shared" si="15"/>
        <v>1</v>
      </c>
      <c r="O35" s="2">
        <f>SUM(B35:C35)</f>
        <v>0.72916666666666663</v>
      </c>
      <c r="P35" s="2">
        <f>SUM(E35:F35)</f>
        <v>8.3333333333333329E-2</v>
      </c>
    </row>
    <row r="36" spans="1:16" ht="18.75" x14ac:dyDescent="0.25">
      <c r="A36" s="32" t="s">
        <v>76</v>
      </c>
      <c r="B36" s="7">
        <f>B7</f>
        <v>4.1666666666666664E-2</v>
      </c>
      <c r="C36" s="7">
        <f t="shared" ref="C36:G36" si="16">C7</f>
        <v>6.25E-2</v>
      </c>
      <c r="D36" s="7">
        <f t="shared" si="16"/>
        <v>4.1666666666666664E-2</v>
      </c>
      <c r="E36" s="34">
        <f t="shared" si="16"/>
        <v>0.20833333333333334</v>
      </c>
      <c r="F36" s="34">
        <f t="shared" si="16"/>
        <v>0.64583333333333337</v>
      </c>
      <c r="G36" s="7">
        <f t="shared" si="16"/>
        <v>1</v>
      </c>
      <c r="O36" s="2">
        <f>SUM(E36:F36)</f>
        <v>0.85416666666666674</v>
      </c>
      <c r="P36" s="2">
        <f>SUM(B36:C36)</f>
        <v>0.10416666666666666</v>
      </c>
    </row>
    <row r="37" spans="1:16" ht="18.75" x14ac:dyDescent="0.25">
      <c r="A37" s="32" t="s">
        <v>82</v>
      </c>
      <c r="B37" s="34">
        <f>B13</f>
        <v>0.64583333333333337</v>
      </c>
      <c r="C37" s="34">
        <f t="shared" ref="C37:G37" si="17">C13</f>
        <v>0.27083333333333331</v>
      </c>
      <c r="D37" s="7">
        <f t="shared" si="17"/>
        <v>8.3333333333333329E-2</v>
      </c>
      <c r="E37" s="7">
        <f t="shared" si="17"/>
        <v>0</v>
      </c>
      <c r="F37" s="7">
        <f t="shared" si="17"/>
        <v>0</v>
      </c>
      <c r="G37" s="7">
        <f t="shared" si="17"/>
        <v>1</v>
      </c>
      <c r="O37" s="2">
        <f>SUM(B37:C37)</f>
        <v>0.91666666666666674</v>
      </c>
      <c r="P37" s="2">
        <f>SUM(E37:F37)</f>
        <v>0</v>
      </c>
    </row>
    <row r="38" spans="1:16" ht="18.75" x14ac:dyDescent="0.25">
      <c r="A38" s="32" t="s">
        <v>85</v>
      </c>
      <c r="B38" s="34">
        <f>B16</f>
        <v>0.58333333333333337</v>
      </c>
      <c r="C38" s="34">
        <f t="shared" ref="C38:G38" si="18">C16</f>
        <v>0.125</v>
      </c>
      <c r="D38" s="7">
        <f t="shared" si="18"/>
        <v>0.22916666666666666</v>
      </c>
      <c r="E38" s="7">
        <f t="shared" si="18"/>
        <v>6.25E-2</v>
      </c>
      <c r="F38" s="7">
        <f t="shared" si="18"/>
        <v>0</v>
      </c>
      <c r="G38" s="7">
        <f t="shared" si="18"/>
        <v>1</v>
      </c>
      <c r="O38" s="2">
        <f>SUM(B38:C38)</f>
        <v>0.70833333333333337</v>
      </c>
      <c r="P38" s="2">
        <f>SUM(E38:F38)</f>
        <v>6.25E-2</v>
      </c>
    </row>
    <row r="39" spans="1:16" ht="17.25" x14ac:dyDescent="0.25">
      <c r="B39" s="7"/>
      <c r="C39" s="7"/>
      <c r="D39" s="7"/>
      <c r="E39" s="7"/>
      <c r="F39" s="7"/>
      <c r="G39" s="7"/>
    </row>
    <row r="40" spans="1:16" ht="18.75" x14ac:dyDescent="0.25">
      <c r="A40" s="33" t="s">
        <v>94</v>
      </c>
      <c r="B40" s="7"/>
      <c r="C40" s="7"/>
      <c r="D40" s="7"/>
      <c r="E40" s="7"/>
      <c r="F40" s="7"/>
      <c r="G40" s="7"/>
      <c r="O40" s="1" t="s">
        <v>95</v>
      </c>
      <c r="P40" s="1" t="s">
        <v>96</v>
      </c>
    </row>
    <row r="41" spans="1:16" ht="18.75" x14ac:dyDescent="0.25">
      <c r="A41" s="32" t="s">
        <v>83</v>
      </c>
      <c r="B41" s="34">
        <f>B14</f>
        <v>0.5</v>
      </c>
      <c r="C41" s="34">
        <f t="shared" ref="C41:G41" si="19">C14</f>
        <v>0.29166666666666669</v>
      </c>
      <c r="D41" s="7">
        <f t="shared" si="19"/>
        <v>0.16666666666666666</v>
      </c>
      <c r="E41" s="7">
        <f t="shared" si="19"/>
        <v>4.1666666666666664E-2</v>
      </c>
      <c r="F41" s="7">
        <f t="shared" si="19"/>
        <v>0</v>
      </c>
      <c r="G41" s="7">
        <f t="shared" si="19"/>
        <v>1</v>
      </c>
      <c r="O41" s="2">
        <f>SUM(B41:C41)</f>
        <v>0.79166666666666674</v>
      </c>
      <c r="P41" s="2">
        <f>SUM(E41:F41)</f>
        <v>4.1666666666666664E-2</v>
      </c>
    </row>
    <row r="42" spans="1:16" ht="18.75" x14ac:dyDescent="0.25">
      <c r="A42" s="32" t="s">
        <v>77</v>
      </c>
      <c r="B42" s="34">
        <f>B8</f>
        <v>0.47916666666666669</v>
      </c>
      <c r="C42" s="34">
        <f t="shared" ref="C42:G42" si="20">C8</f>
        <v>0.39583333333333331</v>
      </c>
      <c r="D42" s="7">
        <f t="shared" si="20"/>
        <v>0.10416666666666667</v>
      </c>
      <c r="E42" s="7">
        <f t="shared" si="20"/>
        <v>2.0833333333333332E-2</v>
      </c>
      <c r="F42" s="7">
        <f t="shared" si="20"/>
        <v>0</v>
      </c>
      <c r="G42" s="7">
        <f t="shared" si="20"/>
        <v>1</v>
      </c>
      <c r="O42" s="2">
        <f>SUM(B42:C42)</f>
        <v>0.875</v>
      </c>
      <c r="P42" s="2">
        <f>SUM(E42:F42)</f>
        <v>2.0833333333333332E-2</v>
      </c>
    </row>
    <row r="43" spans="1:16" ht="18.75" x14ac:dyDescent="0.25">
      <c r="A43" s="32" t="s">
        <v>71</v>
      </c>
      <c r="B43" s="34">
        <f>B2</f>
        <v>0.54166666666666663</v>
      </c>
      <c r="C43" s="34">
        <f t="shared" ref="C43:G43" si="21">C2</f>
        <v>0.3125</v>
      </c>
      <c r="D43" s="7">
        <f t="shared" si="21"/>
        <v>0.14583333333333334</v>
      </c>
      <c r="E43" s="7">
        <f t="shared" si="21"/>
        <v>0</v>
      </c>
      <c r="F43" s="7">
        <f t="shared" si="21"/>
        <v>0</v>
      </c>
      <c r="G43" s="7">
        <f t="shared" si="21"/>
        <v>1</v>
      </c>
      <c r="O43" s="2">
        <f>SUM(B43:C43)</f>
        <v>0.85416666666666663</v>
      </c>
      <c r="P43" s="2">
        <f>SUM(E43:F43)</f>
        <v>0</v>
      </c>
    </row>
    <row r="44" spans="1:16" ht="18.75" x14ac:dyDescent="0.25">
      <c r="A44" s="32" t="s">
        <v>87</v>
      </c>
      <c r="B44" s="34">
        <f>B18</f>
        <v>0.60416666666666663</v>
      </c>
      <c r="C44" s="34">
        <f t="shared" ref="C44:G44" si="22">C18</f>
        <v>0.3125</v>
      </c>
      <c r="D44" s="7">
        <f t="shared" si="22"/>
        <v>6.25E-2</v>
      </c>
      <c r="E44" s="7">
        <f t="shared" si="22"/>
        <v>0</v>
      </c>
      <c r="F44" s="7">
        <f t="shared" si="22"/>
        <v>2.0833333333333332E-2</v>
      </c>
      <c r="G44" s="7">
        <f t="shared" si="22"/>
        <v>1</v>
      </c>
      <c r="O44" s="2">
        <f>SUM(B44:C44)</f>
        <v>0.91666666666666663</v>
      </c>
      <c r="P44" s="2">
        <f>SUM(E44:F44)</f>
        <v>2.0833333333333332E-2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BE22-8857-4EA6-837B-C7CDE453E9B9}">
  <dimension ref="B1:O29"/>
  <sheetViews>
    <sheetView showGridLines="0" topLeftCell="C1" zoomScale="115" zoomScaleNormal="115" workbookViewId="0">
      <selection activeCell="J15" sqref="J15"/>
    </sheetView>
  </sheetViews>
  <sheetFormatPr defaultRowHeight="15" x14ac:dyDescent="0.25"/>
  <cols>
    <col min="2" max="2" width="124.28515625" bestFit="1" customWidth="1"/>
    <col min="3" max="3" width="15.7109375" bestFit="1" customWidth="1"/>
    <col min="4" max="4" width="14.85546875" bestFit="1" customWidth="1"/>
    <col min="5" max="5" width="12.28515625" bestFit="1" customWidth="1"/>
    <col min="10" max="15" width="9.140625" style="27"/>
  </cols>
  <sheetData>
    <row r="1" spans="2:15" ht="19.5" thickBot="1" x14ac:dyDescent="0.3">
      <c r="B1" s="35" t="s">
        <v>101</v>
      </c>
      <c r="C1" s="13">
        <v>5</v>
      </c>
      <c r="D1" s="13">
        <v>4</v>
      </c>
      <c r="E1" s="13">
        <v>3</v>
      </c>
      <c r="F1" s="13">
        <v>2</v>
      </c>
      <c r="G1" s="13">
        <v>1</v>
      </c>
      <c r="H1" s="13" t="s">
        <v>5</v>
      </c>
      <c r="J1" s="12">
        <v>5</v>
      </c>
      <c r="K1" s="12">
        <v>4</v>
      </c>
      <c r="L1" s="12">
        <v>3</v>
      </c>
      <c r="M1" s="12">
        <v>2</v>
      </c>
      <c r="N1" s="12">
        <v>1</v>
      </c>
      <c r="O1" s="12" t="s">
        <v>5</v>
      </c>
    </row>
    <row r="2" spans="2:15" ht="18.75" x14ac:dyDescent="0.25">
      <c r="B2" s="14" t="s">
        <v>7</v>
      </c>
      <c r="C2" s="37">
        <f t="shared" ref="C2:C7" si="0">J2/O2</f>
        <v>0.32075471698113206</v>
      </c>
      <c r="D2" s="38">
        <f t="shared" ref="D2:D7" si="1">K2/O2</f>
        <v>0.43396226415094341</v>
      </c>
      <c r="E2" s="38">
        <f t="shared" ref="E2:E7" si="2">L2/O2</f>
        <v>0.22641509433962265</v>
      </c>
      <c r="F2" s="38">
        <f t="shared" ref="F2:F7" si="3">M2/O2</f>
        <v>1.8867924528301886E-2</v>
      </c>
      <c r="G2" s="38">
        <f>N2/O2</f>
        <v>0</v>
      </c>
      <c r="H2" s="28">
        <f t="shared" ref="H2:H7" si="4">O2/O2</f>
        <v>1</v>
      </c>
      <c r="I2" s="2"/>
      <c r="J2" s="27">
        <v>17</v>
      </c>
      <c r="K2" s="27">
        <v>23</v>
      </c>
      <c r="L2" s="27">
        <v>12</v>
      </c>
      <c r="M2" s="27">
        <v>1</v>
      </c>
      <c r="N2" s="27">
        <v>0</v>
      </c>
      <c r="O2" s="27">
        <v>53</v>
      </c>
    </row>
    <row r="3" spans="2:15" ht="18.75" x14ac:dyDescent="0.25">
      <c r="B3" s="14" t="s">
        <v>8</v>
      </c>
      <c r="C3" s="39">
        <f t="shared" si="0"/>
        <v>3.7735849056603772E-2</v>
      </c>
      <c r="D3" s="36">
        <f t="shared" si="1"/>
        <v>0.30188679245283018</v>
      </c>
      <c r="E3" s="36">
        <f t="shared" si="2"/>
        <v>0.45283018867924529</v>
      </c>
      <c r="F3" s="36">
        <f t="shared" si="3"/>
        <v>9.4339622641509441E-2</v>
      </c>
      <c r="G3" s="36">
        <f t="shared" ref="G3:G7" si="5">N3/O3</f>
        <v>0.11320754716981132</v>
      </c>
      <c r="H3" s="29">
        <f t="shared" si="4"/>
        <v>1</v>
      </c>
      <c r="I3" s="2"/>
      <c r="J3" s="27">
        <v>2</v>
      </c>
      <c r="K3" s="27">
        <v>16</v>
      </c>
      <c r="L3" s="27">
        <v>24</v>
      </c>
      <c r="M3" s="27">
        <v>5</v>
      </c>
      <c r="N3" s="27">
        <v>6</v>
      </c>
      <c r="O3" s="27">
        <v>53</v>
      </c>
    </row>
    <row r="4" spans="2:15" ht="18.75" x14ac:dyDescent="0.25">
      <c r="B4" s="14" t="s">
        <v>9</v>
      </c>
      <c r="C4" s="39">
        <f t="shared" si="0"/>
        <v>0.30188679245283018</v>
      </c>
      <c r="D4" s="36">
        <f t="shared" si="1"/>
        <v>0.47169811320754718</v>
      </c>
      <c r="E4" s="36">
        <f t="shared" si="2"/>
        <v>0.20754716981132076</v>
      </c>
      <c r="F4" s="36">
        <f t="shared" si="3"/>
        <v>1.8867924528301886E-2</v>
      </c>
      <c r="G4" s="36">
        <f t="shared" si="5"/>
        <v>0</v>
      </c>
      <c r="H4" s="29">
        <f t="shared" si="4"/>
        <v>1</v>
      </c>
      <c r="I4" s="2"/>
      <c r="J4" s="27">
        <v>16</v>
      </c>
      <c r="K4" s="27">
        <v>25</v>
      </c>
      <c r="L4" s="27">
        <v>11</v>
      </c>
      <c r="M4" s="27">
        <v>1</v>
      </c>
      <c r="N4" s="27">
        <v>0</v>
      </c>
      <c r="O4" s="27">
        <v>53</v>
      </c>
    </row>
    <row r="5" spans="2:15" ht="18.75" x14ac:dyDescent="0.25">
      <c r="B5" s="14" t="s">
        <v>10</v>
      </c>
      <c r="C5" s="39">
        <f>J5/O5</f>
        <v>0.18867924528301888</v>
      </c>
      <c r="D5" s="36">
        <f t="shared" si="1"/>
        <v>0.26415094339622641</v>
      </c>
      <c r="E5" s="36">
        <f t="shared" si="2"/>
        <v>0.28301886792452829</v>
      </c>
      <c r="F5" s="36">
        <f t="shared" si="3"/>
        <v>0.15094339622641509</v>
      </c>
      <c r="G5" s="36">
        <f t="shared" si="5"/>
        <v>0.11320754716981132</v>
      </c>
      <c r="H5" s="29">
        <f t="shared" si="4"/>
        <v>1</v>
      </c>
      <c r="I5" s="2"/>
      <c r="J5" s="27">
        <v>10</v>
      </c>
      <c r="K5" s="27">
        <v>14</v>
      </c>
      <c r="L5" s="27">
        <v>15</v>
      </c>
      <c r="M5" s="27">
        <v>8</v>
      </c>
      <c r="N5" s="27">
        <v>6</v>
      </c>
      <c r="O5" s="27">
        <v>53</v>
      </c>
    </row>
    <row r="6" spans="2:15" ht="18.75" x14ac:dyDescent="0.25">
      <c r="B6" s="14" t="s">
        <v>11</v>
      </c>
      <c r="C6" s="39">
        <f t="shared" si="0"/>
        <v>0.18867924528301888</v>
      </c>
      <c r="D6" s="36">
        <f t="shared" si="1"/>
        <v>0.52830188679245282</v>
      </c>
      <c r="E6" s="36">
        <f t="shared" si="2"/>
        <v>0.24528301886792453</v>
      </c>
      <c r="F6" s="36">
        <f t="shared" si="3"/>
        <v>3.7735849056603772E-2</v>
      </c>
      <c r="G6" s="36">
        <f t="shared" si="5"/>
        <v>0</v>
      </c>
      <c r="H6" s="29">
        <f t="shared" si="4"/>
        <v>1</v>
      </c>
      <c r="I6" s="2"/>
      <c r="J6" s="27">
        <v>10</v>
      </c>
      <c r="K6" s="27">
        <v>28</v>
      </c>
      <c r="L6" s="27">
        <v>13</v>
      </c>
      <c r="M6" s="27">
        <v>2</v>
      </c>
      <c r="N6" s="27">
        <v>0</v>
      </c>
      <c r="O6" s="27">
        <v>53</v>
      </c>
    </row>
    <row r="7" spans="2:15" ht="19.5" thickBot="1" x14ac:dyDescent="0.3">
      <c r="B7" s="14" t="s">
        <v>12</v>
      </c>
      <c r="C7" s="40">
        <f t="shared" si="0"/>
        <v>0.13207547169811321</v>
      </c>
      <c r="D7" s="41">
        <f t="shared" si="1"/>
        <v>0.28301886792452829</v>
      </c>
      <c r="E7" s="41">
        <f t="shared" si="2"/>
        <v>0.37735849056603776</v>
      </c>
      <c r="F7" s="41">
        <f t="shared" si="3"/>
        <v>0.15094339622641509</v>
      </c>
      <c r="G7" s="41">
        <f t="shared" si="5"/>
        <v>5.6603773584905662E-2</v>
      </c>
      <c r="H7" s="30">
        <f t="shared" si="4"/>
        <v>1</v>
      </c>
      <c r="I7" s="2"/>
      <c r="J7" s="27">
        <v>7</v>
      </c>
      <c r="K7" s="27">
        <v>15</v>
      </c>
      <c r="L7" s="27">
        <v>20</v>
      </c>
      <c r="M7" s="27">
        <v>8</v>
      </c>
      <c r="N7" s="27">
        <v>3</v>
      </c>
      <c r="O7" s="27">
        <v>53</v>
      </c>
    </row>
    <row r="9" spans="2:15" ht="19.5" thickBot="1" x14ac:dyDescent="0.3">
      <c r="B9" s="35" t="s">
        <v>100</v>
      </c>
    </row>
    <row r="10" spans="2:15" ht="18.75" x14ac:dyDescent="0.25">
      <c r="B10" s="14" t="s">
        <v>97</v>
      </c>
      <c r="C10" s="37">
        <f t="shared" ref="C10:C14" si="6">J10/O10</f>
        <v>0.45833333333333331</v>
      </c>
      <c r="D10" s="38">
        <f t="shared" ref="D10:D14" si="7">K10/O10</f>
        <v>0.33333333333333331</v>
      </c>
      <c r="E10" s="38">
        <f t="shared" ref="E10:E14" si="8">L10/O10</f>
        <v>0.1875</v>
      </c>
      <c r="F10" s="38">
        <f t="shared" ref="F10:F14" si="9">M10/O10</f>
        <v>0</v>
      </c>
      <c r="G10" s="38">
        <f>N10/O10</f>
        <v>2.0833333333333332E-2</v>
      </c>
      <c r="H10" s="28">
        <f t="shared" ref="H10:H14" si="10">O10/O10</f>
        <v>1</v>
      </c>
      <c r="I10" s="2"/>
      <c r="J10" s="27">
        <v>22</v>
      </c>
      <c r="K10" s="27">
        <v>16</v>
      </c>
      <c r="L10" s="27">
        <v>9</v>
      </c>
      <c r="M10" s="27">
        <v>0</v>
      </c>
      <c r="N10" s="27">
        <v>1</v>
      </c>
      <c r="O10" s="27">
        <v>48</v>
      </c>
    </row>
    <row r="11" spans="2:15" ht="18.75" x14ac:dyDescent="0.25">
      <c r="B11" s="14" t="s">
        <v>111</v>
      </c>
      <c r="C11" s="39">
        <f t="shared" si="6"/>
        <v>6.25E-2</v>
      </c>
      <c r="D11" s="36">
        <f t="shared" si="7"/>
        <v>0.1875</v>
      </c>
      <c r="E11" s="36">
        <f t="shared" si="8"/>
        <v>0.3125</v>
      </c>
      <c r="F11" s="36">
        <f t="shared" si="9"/>
        <v>0.14583333333333334</v>
      </c>
      <c r="G11" s="36">
        <f t="shared" ref="G11:G14" si="11">N11/O11</f>
        <v>0.29166666666666669</v>
      </c>
      <c r="H11" s="29">
        <f t="shared" si="10"/>
        <v>1</v>
      </c>
      <c r="I11" s="2"/>
      <c r="J11" s="27">
        <v>3</v>
      </c>
      <c r="K11" s="27">
        <v>9</v>
      </c>
      <c r="L11" s="27">
        <v>15</v>
      </c>
      <c r="M11" s="27">
        <v>7</v>
      </c>
      <c r="N11" s="27">
        <v>14</v>
      </c>
      <c r="O11" s="27">
        <v>48</v>
      </c>
    </row>
    <row r="12" spans="2:15" ht="18.75" x14ac:dyDescent="0.25">
      <c r="B12" s="14" t="s">
        <v>98</v>
      </c>
      <c r="C12" s="39">
        <f t="shared" si="6"/>
        <v>0.39583333333333331</v>
      </c>
      <c r="D12" s="36">
        <f t="shared" si="7"/>
        <v>0.4375</v>
      </c>
      <c r="E12" s="36">
        <f t="shared" si="8"/>
        <v>0.14583333333333334</v>
      </c>
      <c r="F12" s="36">
        <f t="shared" si="9"/>
        <v>2.0833333333333332E-2</v>
      </c>
      <c r="G12" s="36">
        <f t="shared" si="11"/>
        <v>0</v>
      </c>
      <c r="H12" s="29">
        <f t="shared" si="10"/>
        <v>1</v>
      </c>
      <c r="I12" s="2"/>
      <c r="J12" s="27">
        <v>19</v>
      </c>
      <c r="K12" s="27">
        <v>21</v>
      </c>
      <c r="L12" s="27">
        <v>7</v>
      </c>
      <c r="M12" s="27">
        <v>1</v>
      </c>
      <c r="N12" s="27">
        <v>0</v>
      </c>
      <c r="O12" s="27">
        <v>48</v>
      </c>
    </row>
    <row r="13" spans="2:15" ht="18.75" x14ac:dyDescent="0.25">
      <c r="B13" s="14" t="s">
        <v>112</v>
      </c>
      <c r="C13" s="39">
        <f t="shared" si="6"/>
        <v>0.22916666666666666</v>
      </c>
      <c r="D13" s="36">
        <f t="shared" si="7"/>
        <v>4.1666666666666664E-2</v>
      </c>
      <c r="E13" s="36">
        <f t="shared" si="8"/>
        <v>0.41666666666666669</v>
      </c>
      <c r="F13" s="36">
        <f t="shared" si="9"/>
        <v>6.25E-2</v>
      </c>
      <c r="G13" s="36">
        <f t="shared" si="11"/>
        <v>0.25</v>
      </c>
      <c r="H13" s="29">
        <f t="shared" si="10"/>
        <v>1</v>
      </c>
      <c r="I13" s="2"/>
      <c r="J13" s="27">
        <v>11</v>
      </c>
      <c r="K13" s="27">
        <v>2</v>
      </c>
      <c r="L13" s="27">
        <v>20</v>
      </c>
      <c r="M13" s="27">
        <v>3</v>
      </c>
      <c r="N13" s="27">
        <v>12</v>
      </c>
      <c r="O13" s="27">
        <v>48</v>
      </c>
    </row>
    <row r="14" spans="2:15" ht="19.5" thickBot="1" x14ac:dyDescent="0.3">
      <c r="B14" s="14" t="s">
        <v>113</v>
      </c>
      <c r="C14" s="44">
        <f t="shared" si="6"/>
        <v>0.48936170212765956</v>
      </c>
      <c r="D14" s="45">
        <f t="shared" si="7"/>
        <v>0.2978723404255319</v>
      </c>
      <c r="E14" s="45">
        <f t="shared" si="8"/>
        <v>0.1702127659574468</v>
      </c>
      <c r="F14" s="45">
        <f t="shared" si="9"/>
        <v>4.2553191489361701E-2</v>
      </c>
      <c r="G14" s="45">
        <f t="shared" si="11"/>
        <v>0</v>
      </c>
      <c r="H14" s="46">
        <f t="shared" si="10"/>
        <v>1</v>
      </c>
      <c r="I14" s="2"/>
      <c r="J14" s="27">
        <v>23</v>
      </c>
      <c r="K14" s="27">
        <v>14</v>
      </c>
      <c r="L14" s="27">
        <v>8</v>
      </c>
      <c r="M14" s="27">
        <v>2</v>
      </c>
      <c r="N14" s="27">
        <v>0</v>
      </c>
      <c r="O14" s="27">
        <v>47</v>
      </c>
    </row>
    <row r="15" spans="2:15" ht="19.5" thickBot="1" x14ac:dyDescent="0.3">
      <c r="B15" s="43" t="s">
        <v>105</v>
      </c>
      <c r="C15" s="44">
        <f>J15/O15</f>
        <v>0.14893617021276595</v>
      </c>
      <c r="D15" s="45">
        <f t="shared" ref="D15" si="12">K15/O15</f>
        <v>0.14893617021276595</v>
      </c>
      <c r="E15" s="45">
        <f t="shared" ref="E15" si="13">L15/O15</f>
        <v>0.27659574468085107</v>
      </c>
      <c r="F15" s="45">
        <f t="shared" ref="F15" si="14">M15/O15</f>
        <v>0.14893617021276595</v>
      </c>
      <c r="G15" s="45">
        <f t="shared" ref="G15" si="15">N15/O15</f>
        <v>0.27659574468085107</v>
      </c>
      <c r="H15" s="46">
        <f t="shared" ref="H15" si="16">O15/O15</f>
        <v>1</v>
      </c>
      <c r="I15" s="2"/>
      <c r="J15" s="27">
        <v>7</v>
      </c>
      <c r="K15" s="27">
        <v>7</v>
      </c>
      <c r="L15" s="27">
        <v>13</v>
      </c>
      <c r="M15" s="27">
        <v>7</v>
      </c>
      <c r="N15" s="27">
        <v>13</v>
      </c>
      <c r="O15" s="27">
        <v>47</v>
      </c>
    </row>
    <row r="16" spans="2:15" ht="19.5" thickBot="1" x14ac:dyDescent="0.3">
      <c r="B16" s="42" t="s">
        <v>99</v>
      </c>
      <c r="C16" s="41">
        <f>J16/O16</f>
        <v>0.16666666666666666</v>
      </c>
      <c r="D16" s="41">
        <f>K16/O16</f>
        <v>0.29166666666666669</v>
      </c>
      <c r="E16" s="41">
        <f>L16/O16</f>
        <v>0.29166666666666669</v>
      </c>
      <c r="F16" s="41">
        <f>M16/O16</f>
        <v>0.10416666666666667</v>
      </c>
      <c r="G16" s="41">
        <f>N16/O16</f>
        <v>0.14583333333333334</v>
      </c>
      <c r="H16" s="30">
        <f>O16/O16</f>
        <v>1</v>
      </c>
      <c r="I16" s="2"/>
      <c r="J16" s="27">
        <v>8</v>
      </c>
      <c r="K16" s="27">
        <v>14</v>
      </c>
      <c r="L16" s="27">
        <v>14</v>
      </c>
      <c r="M16" s="27">
        <v>5</v>
      </c>
      <c r="N16" s="27">
        <v>7</v>
      </c>
      <c r="O16" s="27">
        <v>48</v>
      </c>
    </row>
    <row r="23" spans="2:5" ht="18.75" x14ac:dyDescent="0.25">
      <c r="C23" s="35" t="s">
        <v>103</v>
      </c>
      <c r="D23" s="35" t="s">
        <v>104</v>
      </c>
      <c r="E23" s="35" t="s">
        <v>102</v>
      </c>
    </row>
    <row r="24" spans="2:5" ht="18.75" x14ac:dyDescent="0.25">
      <c r="B24" s="14" t="s">
        <v>106</v>
      </c>
      <c r="C24" s="36">
        <f>SUM(C2:D2)</f>
        <v>0.75471698113207553</v>
      </c>
      <c r="D24" s="36">
        <f>SUM(C10:D10)</f>
        <v>0.79166666666666663</v>
      </c>
      <c r="E24" s="36">
        <f>D24-C24</f>
        <v>3.6949685534591103E-2</v>
      </c>
    </row>
    <row r="25" spans="2:5" ht="18.75" x14ac:dyDescent="0.25">
      <c r="B25" s="14" t="s">
        <v>107</v>
      </c>
      <c r="C25" s="36">
        <f>SUM(F3:G3)</f>
        <v>0.20754716981132076</v>
      </c>
      <c r="D25" s="36">
        <f>SUM(F11:G11)</f>
        <v>0.4375</v>
      </c>
      <c r="E25" s="36">
        <f t="shared" ref="E25:E29" si="17">D25-C25</f>
        <v>0.22995283018867924</v>
      </c>
    </row>
    <row r="26" spans="2:5" ht="18.75" x14ac:dyDescent="0.25">
      <c r="B26" s="14" t="s">
        <v>108</v>
      </c>
      <c r="C26" s="36">
        <f>SUM(C4:D4)</f>
        <v>0.77358490566037741</v>
      </c>
      <c r="D26" s="36">
        <f>SUM(C12:D12)</f>
        <v>0.83333333333333326</v>
      </c>
      <c r="E26" s="36">
        <f t="shared" si="17"/>
        <v>5.9748427672955851E-2</v>
      </c>
    </row>
    <row r="27" spans="2:5" ht="18.75" x14ac:dyDescent="0.25">
      <c r="B27" s="14" t="s">
        <v>114</v>
      </c>
      <c r="C27" s="36">
        <f>SUM(C5:D5)</f>
        <v>0.45283018867924529</v>
      </c>
      <c r="D27" s="36">
        <f>SUM(C13:D13)</f>
        <v>0.27083333333333331</v>
      </c>
      <c r="E27" s="36">
        <f t="shared" si="17"/>
        <v>-0.18199685534591198</v>
      </c>
    </row>
    <row r="28" spans="2:5" ht="18.75" x14ac:dyDescent="0.25">
      <c r="B28" s="14" t="s">
        <v>109</v>
      </c>
      <c r="C28" s="36">
        <f>SUM(C6:D6)</f>
        <v>0.71698113207547176</v>
      </c>
      <c r="D28" s="36">
        <f>SUM(C14:D14)</f>
        <v>0.7872340425531914</v>
      </c>
      <c r="E28" s="36">
        <f t="shared" si="17"/>
        <v>7.0252910477719643E-2</v>
      </c>
    </row>
    <row r="29" spans="2:5" ht="18.75" x14ac:dyDescent="0.25">
      <c r="B29" s="14" t="s">
        <v>110</v>
      </c>
      <c r="C29" s="36">
        <f>SUM(C7:D7)</f>
        <v>0.41509433962264153</v>
      </c>
      <c r="D29" s="36">
        <f>SUM(C16:D16)</f>
        <v>0.45833333333333337</v>
      </c>
      <c r="E29" s="36">
        <f t="shared" si="17"/>
        <v>4.3238993710691842E-2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Anagrafa</vt:lpstr>
      <vt:lpstr>Hyrje</vt:lpstr>
      <vt:lpstr>Testi</vt:lpstr>
      <vt:lpstr>Prof. Ivo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Lorenci Gjurgjaj</dc:creator>
  <cp:lastModifiedBy>Lorenci Gjurgjaj</cp:lastModifiedBy>
  <cp:lastPrinted>2025-08-29T15:10:02Z</cp:lastPrinted>
  <dcterms:created xsi:type="dcterms:W3CDTF">2025-06-13T18:00:43Z</dcterms:created>
  <dcterms:modified xsi:type="dcterms:W3CDTF">2025-08-29T15:16:40Z</dcterms:modified>
</cp:coreProperties>
</file>