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6"/>
  <sheetViews>
    <sheetView workbookViewId="0">
      <selection activeCell="A1" sqref="A1"/>
    </sheetView>
  </sheetViews>
  <sheetFormatPr baseColWidth="8" defaultRowHeight="15"/>
  <cols>
    <col width="63" customWidth="1" min="1" max="1"/>
    <col width="9" customWidth="1" min="2" max="2"/>
    <col width="9" customWidth="1" min="3" max="3"/>
    <col width="19" customWidth="1" min="4" max="4"/>
    <col width="21" customWidth="1" min="5" max="5"/>
    <col width="89" customWidth="1" min="6" max="6"/>
    <col width="20" customWidth="1" min="7" max="7"/>
    <col width="19" customWidth="1" min="8" max="8"/>
    <col width="25" customWidth="1" min="9" max="9"/>
    <col width="13" customWidth="1" min="10" max="10"/>
    <col width="17" customWidth="1" min="11" max="11"/>
    <col width="13" customWidth="1" min="12" max="12"/>
    <col width="120" customWidth="1" min="13" max="13"/>
    <col width="18" customWidth="1" min="14" max="14"/>
    <col width="28" customWidth="1" min="15" max="15"/>
    <col width="60" customWidth="1" min="16" max="16"/>
  </cols>
  <sheetData>
    <row r="1">
      <c r="A1" s="1" t="inlineStr">
        <is>
          <t>transcript</t>
        </is>
      </c>
      <c r="B1" s="1" t="inlineStr">
        <is>
          <t>blastp</t>
        </is>
      </c>
      <c r="C1" s="1" t="inlineStr">
        <is>
          <t>blastx</t>
        </is>
      </c>
      <c r="D1" s="1" t="inlineStr">
        <is>
          <t>log2FoldChange</t>
        </is>
      </c>
      <c r="E1" s="1" t="inlineStr">
        <is>
          <t>padj</t>
        </is>
      </c>
      <c r="F1" s="1" t="inlineStr">
        <is>
          <t>protein_accession</t>
        </is>
      </c>
      <c r="G1" s="1" t="inlineStr">
        <is>
          <t>sequence_identity</t>
        </is>
      </c>
      <c r="H1" s="1" t="inlineStr">
        <is>
          <t>alignment_length</t>
        </is>
      </c>
      <c r="I1" s="1" t="inlineStr">
        <is>
          <t>evalue</t>
        </is>
      </c>
      <c r="J1" s="1" t="inlineStr">
        <is>
          <t>database</t>
        </is>
      </c>
      <c r="K1" s="1" t="inlineStr">
        <is>
          <t>gene</t>
        </is>
      </c>
      <c r="L1" s="1" t="inlineStr">
        <is>
          <t>locus_name</t>
        </is>
      </c>
      <c r="M1" s="1" t="inlineStr">
        <is>
          <t>sequence_description</t>
        </is>
      </c>
      <c r="N1" s="1" t="inlineStr">
        <is>
          <t>sequence_length</t>
        </is>
      </c>
      <c r="O1" s="1" t="inlineStr">
        <is>
          <t>organism</t>
        </is>
      </c>
      <c r="P1" s="1" t="inlineStr">
        <is>
          <t>protein_product</t>
        </is>
      </c>
    </row>
    <row r="2">
      <c r="A2" t="inlineStr">
        <is>
          <t>Cluster-16.0_NODE_30629_length_402_cov_2.769437_g19454_i0.p1</t>
        </is>
      </c>
      <c r="B2" t="inlineStr">
        <is>
          <t>blastp</t>
        </is>
      </c>
      <c r="C2" t="inlineStr">
        <is>
          <t>blastx</t>
        </is>
      </c>
      <c r="D2" t="n">
        <v>4.26703031669914</v>
      </c>
      <c r="E2" t="n">
        <v>0.0086754750471848</v>
      </c>
      <c r="F2">
        <f>HYPERLINK("https://www.ncbi.nlm.nih.gov/gene/?term=XP_001849904.2", "XP_001849904.2")</f>
        <v/>
      </c>
      <c r="G2" t="n">
        <v>95.5</v>
      </c>
      <c r="H2" t="n">
        <v>134</v>
      </c>
      <c r="I2" t="n">
        <v>9.53e-88</v>
      </c>
      <c r="J2" t="inlineStr">
        <is>
          <t>Nr</t>
        </is>
      </c>
      <c r="K2" t="inlineStr"/>
      <c r="L2" t="inlineStr"/>
      <c r="M2" t="inlineStr">
        <is>
          <t>XP_001849904.2 uncharacterized protein LOC6040518 [Culex quinquefasciatus]</t>
        </is>
      </c>
      <c r="N2" t="n">
        <v>393</v>
      </c>
      <c r="O2" t="inlineStr">
        <is>
          <t>Culex quinquefasciatus</t>
        </is>
      </c>
      <c r="P2" t="inlineStr">
        <is>
          <t>uncharacterized protein LOC6040518</t>
        </is>
      </c>
    </row>
    <row r="3">
      <c r="A3" t="inlineStr"/>
      <c r="B3" t="inlineStr">
        <is>
          <t>blastp</t>
        </is>
      </c>
      <c r="C3" t="inlineStr">
        <is>
          <t>blastx</t>
        </is>
      </c>
      <c r="D3" t="inlineStr"/>
      <c r="E3" t="inlineStr"/>
      <c r="F3">
        <f>HYPERLINK("https://www.uniprot.org/uniprotkb/B0WMH0/entry", "B0WMH0")</f>
        <v/>
      </c>
      <c r="G3" t="n">
        <v>94.8</v>
      </c>
      <c r="H3" t="n">
        <v>134</v>
      </c>
      <c r="I3" t="n">
        <v>6.02e-87</v>
      </c>
      <c r="J3" t="inlineStr">
        <is>
          <t>TrEMBL</t>
        </is>
      </c>
      <c r="K3" t="inlineStr">
        <is>
          <t>6040518</t>
        </is>
      </c>
      <c r="L3" t="inlineStr">
        <is>
          <t>B0WMH0</t>
        </is>
      </c>
      <c r="M3" t="inlineStr">
        <is>
          <t>tr|B0WMH0|B0WMH0_CULQU CUB domain-containing protein OS=Culex quinquefasciatus OX=7176 GN=6040518 PE=4 SV=1</t>
        </is>
      </c>
      <c r="N3" t="n">
        <v>393</v>
      </c>
      <c r="O3" t="inlineStr">
        <is>
          <t>Culex quinquefasciatus</t>
        </is>
      </c>
      <c r="P3" t="inlineStr">
        <is>
          <t>CUB domain-containing protein</t>
        </is>
      </c>
    </row>
    <row r="4">
      <c r="A4" t="inlineStr"/>
      <c r="B4" t="inlineStr">
        <is>
          <t>blastp</t>
        </is>
      </c>
      <c r="C4" t="inlineStr">
        <is>
          <t>blastx</t>
        </is>
      </c>
      <c r="D4" t="inlineStr"/>
      <c r="E4" t="inlineStr"/>
      <c r="F4">
        <f>HYPERLINK("https://www.ncbi.nlm.nih.gov/gene/?term=EDS31027.1", "EDS31027.1")</f>
        <v/>
      </c>
      <c r="G4" t="n">
        <v>94.8</v>
      </c>
      <c r="H4" t="n">
        <v>134</v>
      </c>
      <c r="I4" t="n">
        <v>1.55e-86</v>
      </c>
      <c r="J4" t="inlineStr">
        <is>
          <t>Nr</t>
        </is>
      </c>
      <c r="K4" t="inlineStr"/>
      <c r="L4" t="inlineStr"/>
      <c r="M4" t="inlineStr">
        <is>
          <t>EDS31027.1 conserved hypothetical protein [Culex quinquefasciatus]</t>
        </is>
      </c>
      <c r="N4" t="n">
        <v>393</v>
      </c>
      <c r="O4" t="inlineStr">
        <is>
          <t>Culex quinquefasciatus</t>
        </is>
      </c>
      <c r="P4" t="inlineStr">
        <is>
          <t>conserved hypothetical protein</t>
        </is>
      </c>
    </row>
    <row r="5">
      <c r="A5" t="inlineStr"/>
      <c r="B5" t="inlineStr">
        <is>
          <t>blastp</t>
        </is>
      </c>
      <c r="C5" t="inlineStr">
        <is>
          <t>blastx</t>
        </is>
      </c>
      <c r="D5" t="inlineStr"/>
      <c r="E5" t="inlineStr"/>
      <c r="F5">
        <f>HYPERLINK("https://www.uniprot.org/uniprotkb/B0W5L3/entry", "B0W5L3")</f>
        <v/>
      </c>
      <c r="G5" t="n">
        <v>73.59999999999999</v>
      </c>
      <c r="H5" t="n">
        <v>129</v>
      </c>
      <c r="I5" t="n">
        <v>4.190000000000001e-64</v>
      </c>
      <c r="J5" t="inlineStr">
        <is>
          <t>TrEMBL</t>
        </is>
      </c>
      <c r="K5" t="inlineStr">
        <is>
          <t>6033568</t>
        </is>
      </c>
      <c r="L5" t="inlineStr">
        <is>
          <t>B0W5L3</t>
        </is>
      </c>
      <c r="M5" t="inlineStr">
        <is>
          <t>tr|B0W5L3|B0W5L3_CULQU CUB domain-containing protein OS=Culex quinquefasciatus OX=7176 GN=6033568 PE=4 SV=1</t>
        </is>
      </c>
      <c r="N5" t="n">
        <v>386</v>
      </c>
      <c r="O5" t="inlineStr">
        <is>
          <t>Culex quinquefasciatus</t>
        </is>
      </c>
      <c r="P5" t="inlineStr">
        <is>
          <t>CUB domain-containing protein</t>
        </is>
      </c>
    </row>
    <row r="6">
      <c r="A6" t="inlineStr"/>
      <c r="B6" t="inlineStr">
        <is>
          <t>blastp</t>
        </is>
      </c>
      <c r="C6" t="inlineStr">
        <is>
          <t>blastx</t>
        </is>
      </c>
      <c r="D6" t="inlineStr"/>
      <c r="E6" t="inlineStr"/>
      <c r="F6">
        <f>HYPERLINK("https://www.ncbi.nlm.nih.gov/gene/?term=EDS35496.1", "EDS35496.1")</f>
        <v/>
      </c>
      <c r="G6" t="n">
        <v>73.59999999999999</v>
      </c>
      <c r="H6" t="n">
        <v>129</v>
      </c>
      <c r="I6" t="n">
        <v>1.08e-63</v>
      </c>
      <c r="J6" t="inlineStr">
        <is>
          <t>Nr</t>
        </is>
      </c>
      <c r="K6" t="inlineStr"/>
      <c r="L6" t="inlineStr"/>
      <c r="M6" t="inlineStr">
        <is>
          <t>EDS35496.1 conserved hypothetical protein [Culex quinquefasciatus]</t>
        </is>
      </c>
      <c r="N6" t="n">
        <v>386</v>
      </c>
      <c r="O6" t="inlineStr">
        <is>
          <t>Culex quinquefasciatus</t>
        </is>
      </c>
      <c r="P6" t="inlineStr">
        <is>
          <t>conserved hypothetical protein</t>
        </is>
      </c>
    </row>
    <row r="7">
      <c r="A7" t="inlineStr"/>
      <c r="B7" t="inlineStr">
        <is>
          <t>blastp</t>
        </is>
      </c>
      <c r="C7" t="inlineStr">
        <is>
          <t>blastx</t>
        </is>
      </c>
      <c r="D7" t="inlineStr"/>
      <c r="E7" t="inlineStr"/>
      <c r="F7">
        <f>HYPERLINK("https://www.ncbi.nlm.nih.gov/gene/?term=XP_038117163.1", "XP_038117163.1")</f>
        <v/>
      </c>
      <c r="G7" t="n">
        <v>72.90000000000001</v>
      </c>
      <c r="H7" t="n">
        <v>129</v>
      </c>
      <c r="I7" t="n">
        <v>6.76e-63</v>
      </c>
      <c r="J7" t="inlineStr">
        <is>
          <t>Nr</t>
        </is>
      </c>
      <c r="K7" t="inlineStr"/>
      <c r="L7" t="inlineStr"/>
      <c r="M7" t="inlineStr">
        <is>
          <t>XP_038117163.1 uncharacterized protein LOC6033568 [Culex quinquefasciatus]</t>
        </is>
      </c>
      <c r="N7" t="n">
        <v>377</v>
      </c>
      <c r="O7" t="inlineStr">
        <is>
          <t>Culex quinquefasciatus</t>
        </is>
      </c>
      <c r="P7" t="inlineStr">
        <is>
          <t>uncharacterized protein LOC6033568</t>
        </is>
      </c>
    </row>
    <row r="8">
      <c r="A8" t="inlineStr"/>
      <c r="B8" t="inlineStr">
        <is>
          <t>blastp</t>
        </is>
      </c>
      <c r="C8" t="inlineStr">
        <is>
          <t>blastx</t>
        </is>
      </c>
      <c r="D8" t="inlineStr"/>
      <c r="E8" t="inlineStr"/>
      <c r="F8">
        <f>HYPERLINK("https://www.ncbi.nlm.nih.gov/gene/?term=XP_039436891.2", "XP_039436891.2")</f>
        <v/>
      </c>
      <c r="G8" t="n">
        <v>71.3</v>
      </c>
      <c r="H8" t="n">
        <v>129</v>
      </c>
      <c r="I8" t="n">
        <v>1.93e-61</v>
      </c>
      <c r="J8" t="inlineStr">
        <is>
          <t>Nr</t>
        </is>
      </c>
      <c r="K8" t="inlineStr"/>
      <c r="L8" t="inlineStr"/>
      <c r="M8" t="inlineStr">
        <is>
          <t>XP_039436891.2 uncharacterized protein LOC120418521 [Culex pipiens pallens]</t>
        </is>
      </c>
      <c r="N8" t="n">
        <v>386</v>
      </c>
      <c r="O8" t="inlineStr">
        <is>
          <t>Culex pipiens pallens</t>
        </is>
      </c>
      <c r="P8" t="inlineStr">
        <is>
          <t>uncharacterized protein LOC120418521</t>
        </is>
      </c>
    </row>
    <row r="9">
      <c r="A9" t="inlineStr"/>
      <c r="B9" t="inlineStr">
        <is>
          <t>blastp</t>
        </is>
      </c>
      <c r="C9" t="inlineStr">
        <is>
          <t>blastx</t>
        </is>
      </c>
      <c r="D9" t="inlineStr"/>
      <c r="E9" t="inlineStr"/>
      <c r="F9">
        <f>HYPERLINK("https://www.ncbi.nlm.nih.gov/gene/?term=XP_029721877.1", "XP_029721877.1")</f>
        <v/>
      </c>
      <c r="G9" t="n">
        <v>66.40000000000001</v>
      </c>
      <c r="H9" t="n">
        <v>134</v>
      </c>
      <c r="I9" t="n">
        <v>2.39e-61</v>
      </c>
      <c r="J9" t="inlineStr">
        <is>
          <t>Nr</t>
        </is>
      </c>
      <c r="K9" t="inlineStr"/>
      <c r="L9" t="inlineStr"/>
      <c r="M9" t="inlineStr">
        <is>
          <t>XP_029721877.1 uncharacterized protein LOC115263103 [Aedes albopictus]</t>
        </is>
      </c>
      <c r="N9" t="n">
        <v>381</v>
      </c>
      <c r="O9" t="inlineStr">
        <is>
          <t>Aedes albopictus</t>
        </is>
      </c>
      <c r="P9" t="inlineStr">
        <is>
          <t>uncharacterized protein LOC115263103</t>
        </is>
      </c>
    </row>
    <row r="10">
      <c r="A10" t="inlineStr"/>
      <c r="B10" t="inlineStr">
        <is>
          <t>blastp</t>
        </is>
      </c>
      <c r="C10" t="inlineStr">
        <is>
          <t>blastx</t>
        </is>
      </c>
      <c r="D10" t="inlineStr"/>
      <c r="E10" t="inlineStr"/>
      <c r="F10">
        <f>HYPERLINK("https://www.ncbi.nlm.nih.gov/gene/?term=XP_029721883.1", "XP_029721883.1")</f>
        <v/>
      </c>
      <c r="G10" t="n">
        <v>66.40000000000001</v>
      </c>
      <c r="H10" t="n">
        <v>134</v>
      </c>
      <c r="I10" t="n">
        <v>2.39e-61</v>
      </c>
      <c r="J10" t="inlineStr">
        <is>
          <t>Nr</t>
        </is>
      </c>
      <c r="K10" t="inlineStr"/>
      <c r="L10" t="inlineStr"/>
      <c r="M10" t="inlineStr">
        <is>
          <t>XP_029721883.1 uncharacterized protein LOC115263109 [Aedes albopictus]</t>
        </is>
      </c>
      <c r="N10" t="n">
        <v>381</v>
      </c>
      <c r="O10" t="inlineStr">
        <is>
          <t>Aedes albopictus</t>
        </is>
      </c>
      <c r="P10" t="inlineStr">
        <is>
          <t>uncharacterized protein LOC115263109</t>
        </is>
      </c>
    </row>
    <row r="11">
      <c r="A11" t="inlineStr"/>
      <c r="B11" t="inlineStr">
        <is>
          <t>blastp</t>
        </is>
      </c>
      <c r="C11" t="inlineStr">
        <is>
          <t>blastx</t>
        </is>
      </c>
      <c r="D11" t="inlineStr"/>
      <c r="E11" t="inlineStr"/>
      <c r="F11">
        <f>HYPERLINK("https://www.uniprot.org/uniprotkb/A0A6I8TU77/entry", "A0A6I8TU77")</f>
        <v/>
      </c>
      <c r="G11" t="n">
        <v>65.90000000000001</v>
      </c>
      <c r="H11" t="n">
        <v>132</v>
      </c>
      <c r="I11" t="n">
        <v>4.08e-61</v>
      </c>
      <c r="J11" t="inlineStr">
        <is>
          <t>TrEMBL</t>
        </is>
      </c>
      <c r="K11" t="inlineStr">
        <is>
          <t>5574154</t>
        </is>
      </c>
      <c r="L11" t="inlineStr">
        <is>
          <t>A0A6I8TU77</t>
        </is>
      </c>
      <c r="M11" t="inlineStr">
        <is>
          <t>tr|A0A6I8TU77|A0A6I8TU77_AEDAE CUB domain-containing protein OS=Aedes aegypti OX=7159 GN=5574154 PE=4 SV=1</t>
        </is>
      </c>
      <c r="N11" t="n">
        <v>398</v>
      </c>
      <c r="O11" t="inlineStr">
        <is>
          <t>Aedes aegypti</t>
        </is>
      </c>
      <c r="P11" t="inlineStr">
        <is>
          <t>CUB domain-containing protein</t>
        </is>
      </c>
    </row>
    <row r="12">
      <c r="A12" t="inlineStr"/>
      <c r="B12" t="inlineStr">
        <is>
          <t>blastp</t>
        </is>
      </c>
      <c r="C12" t="inlineStr">
        <is>
          <t>blastx</t>
        </is>
      </c>
      <c r="D12" t="inlineStr"/>
      <c r="E12" t="inlineStr"/>
      <c r="F12">
        <f>HYPERLINK("https://www.ncbi.nlm.nih.gov/gene/?term=XP_021698437.1", "XP_021698437.1")</f>
        <v/>
      </c>
      <c r="G12" t="n">
        <v>65.90000000000001</v>
      </c>
      <c r="H12" t="n">
        <v>132</v>
      </c>
      <c r="I12" t="n">
        <v>1.05e-60</v>
      </c>
      <c r="J12" t="inlineStr">
        <is>
          <t>Nr</t>
        </is>
      </c>
      <c r="K12" t="inlineStr"/>
      <c r="L12" t="inlineStr"/>
      <c r="M12" t="inlineStr">
        <is>
          <t>XP_021698437.1 uncharacterized protein LOC5574154 [Aedes aegypti]</t>
        </is>
      </c>
      <c r="N12" t="n">
        <v>398</v>
      </c>
      <c r="O12" t="inlineStr">
        <is>
          <t>Aedes aegypti</t>
        </is>
      </c>
      <c r="P12" t="inlineStr">
        <is>
          <t>uncharacterized protein LOC5574154</t>
        </is>
      </c>
    </row>
    <row r="13">
      <c r="A13" t="inlineStr"/>
      <c r="B13" t="inlineStr">
        <is>
          <t>blastp</t>
        </is>
      </c>
      <c r="C13" t="inlineStr">
        <is>
          <t>blastx</t>
        </is>
      </c>
      <c r="D13" t="inlineStr"/>
      <c r="E13" t="inlineStr"/>
      <c r="F13">
        <f>HYPERLINK("https://www.uniprot.org/uniprotkb/A0A1S4FRV0/entry", "A0A1S4FRV0")</f>
        <v/>
      </c>
      <c r="G13" t="n">
        <v>64.90000000000001</v>
      </c>
      <c r="H13" t="n">
        <v>134</v>
      </c>
      <c r="I13" t="n">
        <v>1.05e-60</v>
      </c>
      <c r="J13" t="inlineStr">
        <is>
          <t>TrEMBL</t>
        </is>
      </c>
      <c r="K13" t="inlineStr">
        <is>
          <t>AAEL010969</t>
        </is>
      </c>
      <c r="L13" t="inlineStr">
        <is>
          <t>A0A1S4FRV0</t>
        </is>
      </c>
      <c r="M13" t="inlineStr">
        <is>
          <t>tr|A0A1S4FRV0|A0A1S4FRV0_AEDAE AAEL010969-PA OS=Aedes aegypti OX=7159 GN=AAEL010969 PE=4 SV=1</t>
        </is>
      </c>
      <c r="N13" t="n">
        <v>381</v>
      </c>
      <c r="O13" t="inlineStr">
        <is>
          <t>Aedes aegypti</t>
        </is>
      </c>
      <c r="P13" t="inlineStr">
        <is>
          <t>AAEL010969-PA</t>
        </is>
      </c>
    </row>
    <row r="14">
      <c r="A14" t="inlineStr"/>
      <c r="B14" t="inlineStr">
        <is>
          <t>blastp</t>
        </is>
      </c>
      <c r="C14" t="inlineStr">
        <is>
          <t>blastx</t>
        </is>
      </c>
      <c r="D14" t="inlineStr"/>
      <c r="E14" t="inlineStr"/>
      <c r="F14">
        <f>HYPERLINK("https://www.uniprot.org/uniprotkb/Q16RG2/entry", "Q16RG2")</f>
        <v/>
      </c>
      <c r="G14" t="n">
        <v>64.90000000000001</v>
      </c>
      <c r="H14" t="n">
        <v>134</v>
      </c>
      <c r="I14" t="n">
        <v>1.05e-60</v>
      </c>
      <c r="J14" t="inlineStr">
        <is>
          <t>TrEMBL</t>
        </is>
      </c>
      <c r="K14" t="inlineStr">
        <is>
          <t>5574153</t>
        </is>
      </c>
      <c r="L14" t="inlineStr">
        <is>
          <t>Q16RG2</t>
        </is>
      </c>
      <c r="M14" t="inlineStr">
        <is>
          <t>tr|Q16RG2|Q16RG2_AEDAE CUB domain-containing protein OS=Aedes aegypti OX=7159 GN=5574153 PE=4 SV=1</t>
        </is>
      </c>
      <c r="N14" t="n">
        <v>381</v>
      </c>
      <c r="O14" t="inlineStr">
        <is>
          <t>Aedes aegypti</t>
        </is>
      </c>
      <c r="P14" t="inlineStr">
        <is>
          <t>CUB domain-containing protein</t>
        </is>
      </c>
    </row>
    <row r="15">
      <c r="A15" t="inlineStr"/>
      <c r="B15" t="inlineStr">
        <is>
          <t>blastp</t>
        </is>
      </c>
      <c r="C15" t="inlineStr">
        <is>
          <t>blastx</t>
        </is>
      </c>
      <c r="D15" t="inlineStr"/>
      <c r="E15" t="inlineStr"/>
      <c r="F15">
        <f>HYPERLINK("https://www.uniprot.org/uniprotkb/A0A6I8TX65/entry", "A0A6I8TX65")</f>
        <v/>
      </c>
      <c r="G15" t="n">
        <v>64.09999999999999</v>
      </c>
      <c r="H15" t="n">
        <v>131</v>
      </c>
      <c r="I15" t="n">
        <v>6.23e-60</v>
      </c>
      <c r="J15" t="inlineStr">
        <is>
          <t>TrEMBL</t>
        </is>
      </c>
      <c r="K15" t="inlineStr">
        <is>
          <t>110676121</t>
        </is>
      </c>
      <c r="L15" t="inlineStr">
        <is>
          <t>A0A6I8TX65</t>
        </is>
      </c>
      <c r="M15" t="inlineStr">
        <is>
          <t>tr|A0A6I8TX65|A0A6I8TX65_AEDAE CUB domain-containing protein OS=Aedes aegypti OX=7159 GN=110676121 PE=4 SV=1</t>
        </is>
      </c>
      <c r="N15" t="n">
        <v>383</v>
      </c>
      <c r="O15" t="inlineStr">
        <is>
          <t>Aedes aegypti</t>
        </is>
      </c>
      <c r="P15" t="inlineStr">
        <is>
          <t>CUB domain-containing protein</t>
        </is>
      </c>
    </row>
    <row r="16">
      <c r="A16" t="inlineStr"/>
      <c r="B16" t="inlineStr">
        <is>
          <t>blastp</t>
        </is>
      </c>
      <c r="C16" t="inlineStr">
        <is>
          <t>blastx</t>
        </is>
      </c>
      <c r="D16" t="inlineStr"/>
      <c r="E16" t="inlineStr"/>
      <c r="F16">
        <f>HYPERLINK("https://www.uniprot.org/uniprotkb/Q16RG1/entry", "Q16RG1")</f>
        <v/>
      </c>
      <c r="G16" t="n">
        <v>65.90000000000001</v>
      </c>
      <c r="H16" t="n">
        <v>132</v>
      </c>
      <c r="I16" t="n">
        <v>1.18e-58</v>
      </c>
      <c r="J16" t="inlineStr">
        <is>
          <t>TrEMBL</t>
        </is>
      </c>
      <c r="K16" t="inlineStr">
        <is>
          <t>AAEL010973</t>
        </is>
      </c>
      <c r="L16" t="inlineStr">
        <is>
          <t>Q16RG1</t>
        </is>
      </c>
      <c r="M16" t="inlineStr">
        <is>
          <t>tr|Q16RG1|Q16RG1_AEDAE AAEL010973-PA OS=Aedes aegypti OX=7159 GN=AAEL010973 PE=4 SV=1</t>
        </is>
      </c>
      <c r="N16" t="n">
        <v>686</v>
      </c>
      <c r="O16" t="inlineStr">
        <is>
          <t>Aedes aegypti</t>
        </is>
      </c>
      <c r="P16" t="inlineStr">
        <is>
          <t>AAEL010973-PA</t>
        </is>
      </c>
    </row>
    <row r="17">
      <c r="A17" t="inlineStr"/>
      <c r="B17" t="inlineStr">
        <is>
          <t>blastp</t>
        </is>
      </c>
      <c r="C17" t="inlineStr">
        <is>
          <t>blastx</t>
        </is>
      </c>
      <c r="D17" t="inlineStr"/>
      <c r="E17" t="inlineStr"/>
      <c r="F17">
        <f>HYPERLINK("https://www.uniprot.org/uniprotkb/A0A182GWV8/entry", "A0A182GWV8")</f>
        <v/>
      </c>
      <c r="G17" t="n">
        <v>64.40000000000001</v>
      </c>
      <c r="H17" t="n">
        <v>132</v>
      </c>
      <c r="I17" t="n">
        <v>2.26e-58</v>
      </c>
      <c r="J17" t="inlineStr">
        <is>
          <t>TrEMBL</t>
        </is>
      </c>
      <c r="K17" t="inlineStr">
        <is>
          <t>RP20_CCG017277</t>
        </is>
      </c>
      <c r="L17" t="inlineStr">
        <is>
          <t>A0A182GWV8</t>
        </is>
      </c>
      <c r="M17" t="inlineStr">
        <is>
          <t>tr|A0A182GWV8|A0A182GWV8_AEDAL CUB domain-containing protein OS=Aedes albopictus OX=7160 GN=RP20_CCG017277 PE=4 SV=1</t>
        </is>
      </c>
      <c r="N17" t="n">
        <v>685</v>
      </c>
      <c r="O17" t="inlineStr">
        <is>
          <t>Aedes albopictus</t>
        </is>
      </c>
      <c r="P17" t="inlineStr">
        <is>
          <t>CUB domain-containing protein</t>
        </is>
      </c>
    </row>
    <row r="18">
      <c r="A18" t="inlineStr">
        <is>
          <t>Cluster-31.0_NODE_28313_length_486_cov_2.536105_g17243_i0.p2</t>
        </is>
      </c>
      <c r="B18" t="inlineStr"/>
      <c r="C18" t="inlineStr">
        <is>
          <t>blastx</t>
        </is>
      </c>
      <c r="D18" t="n">
        <v>2.12403441462881</v>
      </c>
      <c r="E18" t="n">
        <v>0.000450840350228</v>
      </c>
      <c r="F18">
        <f>HYPERLINK("https://www.ncbi.nlm.nih.gov/gene/?term=XP_001845721.2", "XP_001845721.2")</f>
        <v/>
      </c>
      <c r="G18" t="n">
        <v>97.3</v>
      </c>
      <c r="H18" t="n">
        <v>111</v>
      </c>
      <c r="I18" t="n">
        <v>1.07e-71</v>
      </c>
      <c r="J18" t="inlineStr">
        <is>
          <t>Nr</t>
        </is>
      </c>
      <c r="K18" t="inlineStr"/>
      <c r="L18" t="inlineStr"/>
      <c r="M18" t="inlineStr">
        <is>
          <t>XP_001845721.2 trypsin-1 [Culex quinquefasciatus]</t>
        </is>
      </c>
      <c r="N18" t="n">
        <v>356</v>
      </c>
      <c r="O18" t="inlineStr">
        <is>
          <t>Culex quinquefasciatus</t>
        </is>
      </c>
      <c r="P18" t="inlineStr">
        <is>
          <t>trypsin-1</t>
        </is>
      </c>
    </row>
    <row r="19">
      <c r="A19" t="inlineStr"/>
      <c r="B19" t="inlineStr"/>
      <c r="C19" t="inlineStr">
        <is>
          <t>blastx</t>
        </is>
      </c>
      <c r="D19" t="inlineStr"/>
      <c r="E19" t="inlineStr"/>
      <c r="F19">
        <f>HYPERLINK("https://www.uniprot.org/uniprotkb/B0WAI7/entry", "B0WAI7")</f>
        <v/>
      </c>
      <c r="G19" t="n">
        <v>97.3</v>
      </c>
      <c r="H19" t="n">
        <v>111</v>
      </c>
      <c r="I19" t="n">
        <v>8.01e-69</v>
      </c>
      <c r="J19" t="inlineStr">
        <is>
          <t>TrEMBL</t>
        </is>
      </c>
      <c r="K19" t="inlineStr">
        <is>
          <t>6035565</t>
        </is>
      </c>
      <c r="L19" t="inlineStr">
        <is>
          <t>B0WAI7</t>
        </is>
      </c>
      <c r="M19" t="inlineStr">
        <is>
          <t>tr|B0WAI7|B0WAI7_CULQU Trypsin eta OS=Culex quinquefasciatus OX=7176 GN=6035565 PE=3 SV=1</t>
        </is>
      </c>
      <c r="N19" t="n">
        <v>685</v>
      </c>
      <c r="O19" t="inlineStr">
        <is>
          <t>Culex quinquefasciatus</t>
        </is>
      </c>
      <c r="P19" t="inlineStr">
        <is>
          <t>Trypsin eta</t>
        </is>
      </c>
    </row>
    <row r="20">
      <c r="A20" t="inlineStr"/>
      <c r="B20" t="inlineStr"/>
      <c r="C20" t="inlineStr">
        <is>
          <t>blastx</t>
        </is>
      </c>
      <c r="D20" t="inlineStr"/>
      <c r="E20" t="inlineStr"/>
      <c r="F20">
        <f>HYPERLINK("https://www.ncbi.nlm.nih.gov/gene/?term=EDS41410.1", "EDS41410.1")</f>
        <v/>
      </c>
      <c r="G20" t="n">
        <v>97.3</v>
      </c>
      <c r="H20" t="n">
        <v>111</v>
      </c>
      <c r="I20" t="n">
        <v>2.06e-68</v>
      </c>
      <c r="J20" t="inlineStr">
        <is>
          <t>Nr</t>
        </is>
      </c>
      <c r="K20" t="inlineStr"/>
      <c r="L20" t="inlineStr"/>
      <c r="M20" t="inlineStr">
        <is>
          <t>EDS41410.1 trypsin eta [Culex quinquefasciatus]</t>
        </is>
      </c>
      <c r="N20" t="n">
        <v>685</v>
      </c>
      <c r="O20" t="inlineStr">
        <is>
          <t>Culex quinquefasciatus</t>
        </is>
      </c>
      <c r="P20" t="inlineStr">
        <is>
          <t>trypsin eta</t>
        </is>
      </c>
    </row>
    <row r="21">
      <c r="A21" t="inlineStr"/>
      <c r="B21" t="inlineStr"/>
      <c r="C21" t="inlineStr">
        <is>
          <t>blastx</t>
        </is>
      </c>
      <c r="D21" t="inlineStr"/>
      <c r="E21" t="inlineStr"/>
      <c r="F21">
        <f>HYPERLINK("https://www.ncbi.nlm.nih.gov/gene/?term=XP_052561988.1", "XP_052561988.1")</f>
        <v/>
      </c>
      <c r="G21" t="n">
        <v>99.09999999999999</v>
      </c>
      <c r="H21" t="n">
        <v>111</v>
      </c>
      <c r="I21" t="n">
        <v>7.349999999999999e-68</v>
      </c>
      <c r="J21" t="inlineStr">
        <is>
          <t>Nr</t>
        </is>
      </c>
      <c r="K21" t="inlineStr"/>
      <c r="L21" t="inlineStr"/>
      <c r="M21" t="inlineStr">
        <is>
          <t>XP_052561988.1 uncharacterized protein LOC120415828 [Culex pipiens pallens]</t>
        </is>
      </c>
      <c r="N21" t="n">
        <v>1718</v>
      </c>
      <c r="O21" t="inlineStr">
        <is>
          <t>Culex pipiens pallens</t>
        </is>
      </c>
      <c r="P21" t="inlineStr">
        <is>
          <t>uncharacterized protein LOC120415828</t>
        </is>
      </c>
    </row>
    <row r="22">
      <c r="A22" t="inlineStr"/>
      <c r="B22" t="inlineStr"/>
      <c r="C22" t="inlineStr">
        <is>
          <t>blastx</t>
        </is>
      </c>
      <c r="D22" t="inlineStr"/>
      <c r="E22" t="inlineStr"/>
      <c r="F22">
        <f>HYPERLINK("https://www.uniprot.org/uniprotkb/Q171W3/entry", "Q171W3")</f>
        <v/>
      </c>
      <c r="G22" t="n">
        <v>60</v>
      </c>
      <c r="H22" t="n">
        <v>75</v>
      </c>
      <c r="I22" t="n">
        <v>8.06e-25</v>
      </c>
      <c r="J22" t="inlineStr">
        <is>
          <t>TrEMBL</t>
        </is>
      </c>
      <c r="K22" t="inlineStr">
        <is>
          <t>AAEL007519</t>
        </is>
      </c>
      <c r="L22" t="inlineStr">
        <is>
          <t>Q171W3</t>
        </is>
      </c>
      <c r="M22" t="inlineStr">
        <is>
          <t>tr|Q171W3|Q171W3_AEDAE AAEL007519-PA OS=Aedes aegypti OX=7159 GN=AAEL007519 PE=3 SV=1</t>
        </is>
      </c>
      <c r="N22" t="n">
        <v>358</v>
      </c>
      <c r="O22" t="inlineStr">
        <is>
          <t>Aedes aegypti</t>
        </is>
      </c>
      <c r="P22" t="inlineStr">
        <is>
          <t>AAEL007519-PA</t>
        </is>
      </c>
    </row>
    <row r="23">
      <c r="A23" t="inlineStr"/>
      <c r="B23" t="inlineStr"/>
      <c r="C23" t="inlineStr">
        <is>
          <t>blastx</t>
        </is>
      </c>
      <c r="D23" t="inlineStr"/>
      <c r="E23" t="inlineStr"/>
      <c r="F23">
        <f>HYPERLINK("https://www.ncbi.nlm.nih.gov/gene/?term=XP_019561987.2", "XP_019561987.2")</f>
        <v/>
      </c>
      <c r="G23" t="n">
        <v>55.4</v>
      </c>
      <c r="H23" t="n">
        <v>92</v>
      </c>
      <c r="I23" t="n">
        <v>1.06e-24</v>
      </c>
      <c r="J23" t="inlineStr">
        <is>
          <t>Nr</t>
        </is>
      </c>
      <c r="K23" t="inlineStr"/>
      <c r="L23" t="inlineStr"/>
      <c r="M23" t="inlineStr">
        <is>
          <t>XP_019561987.2 trypsin-1-like [Aedes albopictus]</t>
        </is>
      </c>
      <c r="N23" t="n">
        <v>358</v>
      </c>
      <c r="O23" t="inlineStr">
        <is>
          <t>Aedes albopictus</t>
        </is>
      </c>
      <c r="P23" t="inlineStr">
        <is>
          <t>trypsin-1-like</t>
        </is>
      </c>
    </row>
    <row r="24">
      <c r="A24" t="inlineStr"/>
      <c r="B24" t="inlineStr"/>
      <c r="C24" t="inlineStr">
        <is>
          <t>blastx</t>
        </is>
      </c>
      <c r="D24" t="inlineStr"/>
      <c r="E24" t="inlineStr"/>
      <c r="F24">
        <f>HYPERLINK("https://www.ncbi.nlm.nih.gov/gene/?term=EAT40773.1", "EAT40773.1")</f>
        <v/>
      </c>
      <c r="G24" t="n">
        <v>60</v>
      </c>
      <c r="H24" t="n">
        <v>75</v>
      </c>
      <c r="I24" t="n">
        <v>2.07e-24</v>
      </c>
      <c r="J24" t="inlineStr">
        <is>
          <t>Nr</t>
        </is>
      </c>
      <c r="K24" t="inlineStr"/>
      <c r="L24" t="inlineStr"/>
      <c r="M24" t="inlineStr">
        <is>
          <t>EAT40773.1 AAEL007519-PA [Aedes aegypti]</t>
        </is>
      </c>
      <c r="N24" t="n">
        <v>358</v>
      </c>
      <c r="O24" t="inlineStr">
        <is>
          <t>Aedes aegypti</t>
        </is>
      </c>
      <c r="P24" t="inlineStr">
        <is>
          <t>AAEL007519-PA</t>
        </is>
      </c>
    </row>
    <row r="25">
      <c r="A25" t="inlineStr"/>
      <c r="B25" t="inlineStr"/>
      <c r="C25" t="inlineStr">
        <is>
          <t>blastx</t>
        </is>
      </c>
      <c r="D25" t="inlineStr"/>
      <c r="E25" t="inlineStr"/>
      <c r="F25">
        <f>HYPERLINK("https://www.uniprot.org/uniprotkb/A0A182QK40/entry", "A0A182QK40")</f>
        <v/>
      </c>
      <c r="G25" t="n">
        <v>55.9</v>
      </c>
      <c r="H25" t="n">
        <v>93</v>
      </c>
      <c r="I25" t="n">
        <v>2.86e-24</v>
      </c>
      <c r="J25" t="inlineStr">
        <is>
          <t>TrEMBL</t>
        </is>
      </c>
      <c r="K25" t="inlineStr"/>
      <c r="L25" t="inlineStr">
        <is>
          <t>A0A182QK40</t>
        </is>
      </c>
      <c r="M25" t="inlineStr">
        <is>
          <t>tr|A0A182QK40|A0A182QK40_9DIPT Peptidase S1 domain-containing protein OS=Anopheles farauti OX=69004 PE=3 SV=1</t>
        </is>
      </c>
      <c r="N25" t="n">
        <v>353</v>
      </c>
      <c r="O25" t="inlineStr">
        <is>
          <t>Anopheles farauti</t>
        </is>
      </c>
      <c r="P25" t="inlineStr">
        <is>
          <t>Peptidase S1 domain-containing protein</t>
        </is>
      </c>
    </row>
    <row r="26">
      <c r="A26" t="inlineStr"/>
      <c r="B26" t="inlineStr"/>
      <c r="C26" t="inlineStr">
        <is>
          <t>blastx</t>
        </is>
      </c>
      <c r="D26" t="inlineStr"/>
      <c r="E26" t="inlineStr"/>
      <c r="F26">
        <f>HYPERLINK("https://www.uniprot.org/uniprotkb/A0A1S4FGQ8/entry", "A0A1S4FGQ8")</f>
        <v/>
      </c>
      <c r="G26" t="n">
        <v>58.7</v>
      </c>
      <c r="H26" t="n">
        <v>75</v>
      </c>
      <c r="I26" t="n">
        <v>3.06e-24</v>
      </c>
      <c r="J26" t="inlineStr">
        <is>
          <t>TrEMBL</t>
        </is>
      </c>
      <c r="K26" t="inlineStr">
        <is>
          <t>5569259</t>
        </is>
      </c>
      <c r="L26" t="inlineStr">
        <is>
          <t>A0A1S4FGQ8</t>
        </is>
      </c>
      <c r="M26" t="inlineStr">
        <is>
          <t>tr|A0A1S4FGQ8|A0A1S4FGQ8_AEDAE Oviductin OS=Aedes aegypti OX=7159 GN=5569259 PE=3 SV=1</t>
        </is>
      </c>
      <c r="N26" t="n">
        <v>358</v>
      </c>
      <c r="O26" t="inlineStr">
        <is>
          <t>Aedes aegypti</t>
        </is>
      </c>
      <c r="P26" t="inlineStr">
        <is>
          <t>Oviductin</t>
        </is>
      </c>
    </row>
    <row r="27">
      <c r="A27" t="inlineStr"/>
      <c r="B27" t="inlineStr"/>
      <c r="C27" t="inlineStr">
        <is>
          <t>blastx</t>
        </is>
      </c>
      <c r="D27" t="inlineStr"/>
      <c r="E27" t="inlineStr"/>
      <c r="F27">
        <f>HYPERLINK("https://www.uniprot.org/uniprotkb/A0A1S4GLF3/entry", "A0A1S4GLF3")</f>
        <v/>
      </c>
      <c r="G27" t="n">
        <v>52.7</v>
      </c>
      <c r="H27" t="n">
        <v>93</v>
      </c>
      <c r="I27" t="n">
        <v>7.58e-24</v>
      </c>
      <c r="J27" t="inlineStr">
        <is>
          <t>TrEMBL</t>
        </is>
      </c>
      <c r="K27" t="inlineStr"/>
      <c r="L27" t="inlineStr">
        <is>
          <t>A0A1S4GLF3</t>
        </is>
      </c>
      <c r="M27" t="inlineStr">
        <is>
          <t>tr|A0A1S4GLF3|A0A1S4GLF3_ANOGA Serine protease like protein OS=Anopheles gambiae OX=7165 PE=3 SV=1</t>
        </is>
      </c>
      <c r="N27" t="n">
        <v>351</v>
      </c>
      <c r="O27" t="inlineStr">
        <is>
          <t>Anopheles gambiae</t>
        </is>
      </c>
      <c r="P27" t="inlineStr">
        <is>
          <t>Serine protease like protein</t>
        </is>
      </c>
    </row>
    <row r="28">
      <c r="A28" t="inlineStr"/>
      <c r="B28" t="inlineStr"/>
      <c r="C28" t="inlineStr">
        <is>
          <t>blastx</t>
        </is>
      </c>
      <c r="D28" t="inlineStr"/>
      <c r="E28" t="inlineStr"/>
      <c r="F28">
        <f>HYPERLINK("https://www.uniprot.org/uniprotkb/A0A2Y9D3N9/entry", "A0A2Y9D3N9")</f>
        <v/>
      </c>
      <c r="G28" t="n">
        <v>52.7</v>
      </c>
      <c r="H28" t="n">
        <v>93</v>
      </c>
      <c r="I28" t="n">
        <v>7.58e-24</v>
      </c>
      <c r="J28" t="inlineStr">
        <is>
          <t>TrEMBL</t>
        </is>
      </c>
      <c r="K28" t="inlineStr"/>
      <c r="L28" t="inlineStr">
        <is>
          <t>A0A2Y9D3N9</t>
        </is>
      </c>
      <c r="M28" t="inlineStr">
        <is>
          <t>tr|A0A2Y9D3N9|A0A2Y9D3N9_ANOQN Peptidase S1 domain-containing protein OS=Anopheles quadriannulatus OX=34691 PE=3 SV=1</t>
        </is>
      </c>
      <c r="N28" t="n">
        <v>351</v>
      </c>
      <c r="O28" t="inlineStr">
        <is>
          <t>Anopheles quadriannulatus</t>
        </is>
      </c>
      <c r="P28" t="inlineStr">
        <is>
          <t>Peptidase S1 domain-containing protein</t>
        </is>
      </c>
    </row>
    <row r="29">
      <c r="A29" t="inlineStr"/>
      <c r="B29" t="inlineStr"/>
      <c r="C29" t="inlineStr">
        <is>
          <t>blastx</t>
        </is>
      </c>
      <c r="D29" t="inlineStr"/>
      <c r="E29" t="inlineStr"/>
      <c r="F29">
        <f>HYPERLINK("https://www.uniprot.org/uniprotkb/A0A6E8VJK8/entry", "A0A6E8VJK8")</f>
        <v/>
      </c>
      <c r="G29" t="n">
        <v>52.7</v>
      </c>
      <c r="H29" t="n">
        <v>93</v>
      </c>
      <c r="I29" t="n">
        <v>7.58e-24</v>
      </c>
      <c r="J29" t="inlineStr">
        <is>
          <t>TrEMBL</t>
        </is>
      </c>
      <c r="K29" t="inlineStr"/>
      <c r="L29" t="inlineStr">
        <is>
          <t>A0A6E8VJK8</t>
        </is>
      </c>
      <c r="M29" t="inlineStr">
        <is>
          <t>tr|A0A6E8VJK8|A0A6E8VJK8_ANOCL Peptidase S1 domain-containing protein OS=Anopheles coluzzii OX=1518534 PE=3 SV=1</t>
        </is>
      </c>
      <c r="N29" t="n">
        <v>351</v>
      </c>
      <c r="O29" t="inlineStr">
        <is>
          <t>Anopheles coluzzii</t>
        </is>
      </c>
      <c r="P29" t="inlineStr">
        <is>
          <t>Peptidase S1 domain-containing protein</t>
        </is>
      </c>
    </row>
    <row r="30">
      <c r="A30" t="inlineStr"/>
      <c r="B30" t="inlineStr"/>
      <c r="C30" t="inlineStr">
        <is>
          <t>blastx</t>
        </is>
      </c>
      <c r="D30" t="inlineStr"/>
      <c r="E30" t="inlineStr"/>
      <c r="F30">
        <f>HYPERLINK("https://www.uniprot.org/uniprotkb/A0A8W7MU91/entry", "A0A8W7MU91")</f>
        <v/>
      </c>
      <c r="G30" t="n">
        <v>52.7</v>
      </c>
      <c r="H30" t="n">
        <v>93</v>
      </c>
      <c r="I30" t="n">
        <v>7.58e-24</v>
      </c>
      <c r="J30" t="inlineStr">
        <is>
          <t>TrEMBL</t>
        </is>
      </c>
      <c r="K30" t="inlineStr"/>
      <c r="L30" t="inlineStr">
        <is>
          <t>A0A8W7MU91</t>
        </is>
      </c>
      <c r="M30" t="inlineStr">
        <is>
          <t>tr|A0A8W7MU91|A0A8W7MU91_ANOAR Uncharacterized protein OS=Anopheles arabiensis OX=7173 PE=4 SV=1</t>
        </is>
      </c>
      <c r="N30" t="n">
        <v>351</v>
      </c>
      <c r="O30" t="inlineStr">
        <is>
          <t>Anopheles arabiensis</t>
        </is>
      </c>
      <c r="P30" t="inlineStr">
        <is>
          <t>Uncharacterized protein</t>
        </is>
      </c>
    </row>
    <row r="31">
      <c r="A31" t="inlineStr"/>
      <c r="B31" t="inlineStr"/>
      <c r="C31" t="inlineStr">
        <is>
          <t>blastx</t>
        </is>
      </c>
      <c r="D31" t="inlineStr"/>
      <c r="E31" t="inlineStr"/>
      <c r="F31">
        <f>HYPERLINK("https://www.ncbi.nlm.nih.gov/gene/?term=XP_001658406.2", "XP_001658406.2")</f>
        <v/>
      </c>
      <c r="G31" t="n">
        <v>58.7</v>
      </c>
      <c r="H31" t="n">
        <v>75</v>
      </c>
      <c r="I31" t="n">
        <v>7.859999999999999e-24</v>
      </c>
      <c r="J31" t="inlineStr">
        <is>
          <t>Nr</t>
        </is>
      </c>
      <c r="K31" t="inlineStr"/>
      <c r="L31" t="inlineStr"/>
      <c r="M31" t="inlineStr">
        <is>
          <t>XP_001658406.2 trypsin-1 [Aedes aegypti]</t>
        </is>
      </c>
      <c r="N31" t="n">
        <v>358</v>
      </c>
      <c r="O31" t="inlineStr">
        <is>
          <t>Aedes aegypti</t>
        </is>
      </c>
      <c r="P31" t="inlineStr">
        <is>
          <t>trypsin-1</t>
        </is>
      </c>
    </row>
    <row r="32">
      <c r="A32" t="inlineStr"/>
      <c r="B32" t="inlineStr"/>
      <c r="C32" t="inlineStr">
        <is>
          <t>blastx</t>
        </is>
      </c>
      <c r="D32" t="inlineStr"/>
      <c r="E32" t="inlineStr"/>
      <c r="F32">
        <f>HYPERLINK("https://www.ncbi.nlm.nih.gov/gene/?term=XP_040220907.2", "XP_040220907.2")</f>
        <v/>
      </c>
      <c r="G32" t="n">
        <v>52.7</v>
      </c>
      <c r="H32" t="n">
        <v>93</v>
      </c>
      <c r="I32" t="n">
        <v>1.95e-23</v>
      </c>
      <c r="J32" t="inlineStr">
        <is>
          <t>Nr</t>
        </is>
      </c>
      <c r="K32" t="inlineStr"/>
      <c r="L32" t="inlineStr"/>
      <c r="M32" t="inlineStr">
        <is>
          <t>XP_040220907.2 trypsin-1-like [Anopheles coluzzii]</t>
        </is>
      </c>
      <c r="N32" t="n">
        <v>351</v>
      </c>
      <c r="O32" t="inlineStr">
        <is>
          <t>Anopheles coluzzii</t>
        </is>
      </c>
      <c r="P32" t="inlineStr">
        <is>
          <t>trypsin-1-like</t>
        </is>
      </c>
    </row>
    <row r="33">
      <c r="A33" t="inlineStr"/>
      <c r="B33" t="inlineStr"/>
      <c r="C33" t="inlineStr">
        <is>
          <t>blastx</t>
        </is>
      </c>
      <c r="D33" t="inlineStr"/>
      <c r="E33" t="inlineStr"/>
      <c r="F33">
        <f>HYPERLINK("https://www.ncbi.nlm.nih.gov/gene/?term=XP_052863784.1", "XP_052863784.1")</f>
        <v/>
      </c>
      <c r="G33" t="n">
        <v>64.3</v>
      </c>
      <c r="H33" t="n">
        <v>70</v>
      </c>
      <c r="I33" t="n">
        <v>2.21e-23</v>
      </c>
      <c r="J33" t="inlineStr">
        <is>
          <t>Nr</t>
        </is>
      </c>
      <c r="K33" t="inlineStr"/>
      <c r="L33" t="inlineStr"/>
      <c r="M33" t="inlineStr">
        <is>
          <t>XP_052863784.1 LOW QUALITY PROTEIN: transmembrane protease serine 9-like [Anopheles cruzii]</t>
        </is>
      </c>
      <c r="N33" t="n">
        <v>1692</v>
      </c>
      <c r="O33" t="inlineStr">
        <is>
          <t>Anopheles cruzii</t>
        </is>
      </c>
      <c r="P33" t="inlineStr">
        <is>
          <t>LOW QUALITY PROTEIN: transmembrane protease serine 9-like</t>
        </is>
      </c>
    </row>
    <row r="34">
      <c r="A34" t="inlineStr"/>
      <c r="B34" t="inlineStr"/>
      <c r="C34" t="inlineStr">
        <is>
          <t>blastx</t>
        </is>
      </c>
      <c r="D34" t="inlineStr"/>
      <c r="E34" t="inlineStr"/>
      <c r="F34">
        <f>HYPERLINK("https://www.uniprot.org/uniprotkb/Q7RTY5/entry", "Q7RTY5")</f>
        <v/>
      </c>
      <c r="G34" t="n">
        <v>51.6</v>
      </c>
      <c r="H34" t="n">
        <v>31</v>
      </c>
      <c r="I34" t="n">
        <v>7.550000000000001e-05</v>
      </c>
      <c r="J34" t="inlineStr">
        <is>
          <t>Swiss-Prot</t>
        </is>
      </c>
      <c r="K34" t="inlineStr">
        <is>
          <t>PRSS48</t>
        </is>
      </c>
      <c r="L34" t="inlineStr">
        <is>
          <t>Q7RTY5</t>
        </is>
      </c>
      <c r="M34" t="inlineStr">
        <is>
          <t>sp|Q7RTY5|PRS48_HUMAN Serine protease 48 OS=Homo sapiens OX=9606 GN=PRSS48 PE=2 SV=2</t>
        </is>
      </c>
      <c r="N34" t="n">
        <v>328</v>
      </c>
      <c r="O34" t="inlineStr">
        <is>
          <t>Homo sapiens</t>
        </is>
      </c>
      <c r="P34" t="inlineStr">
        <is>
          <t>Serine protease 48</t>
        </is>
      </c>
    </row>
    <row r="35">
      <c r="A35" t="inlineStr"/>
      <c r="B35" t="inlineStr"/>
      <c r="C35" t="inlineStr">
        <is>
          <t>blastx</t>
        </is>
      </c>
      <c r="D35" t="inlineStr"/>
      <c r="E35" t="inlineStr"/>
      <c r="F35">
        <f>HYPERLINK("https://www.uniprot.org/uniprotkb/Q14B25/entry", "Q14B25")</f>
        <v/>
      </c>
      <c r="G35" t="n">
        <v>56.7</v>
      </c>
      <c r="H35" t="n">
        <v>30</v>
      </c>
      <c r="I35" t="n">
        <v>0.00019</v>
      </c>
      <c r="J35" t="inlineStr">
        <is>
          <t>Swiss-Prot</t>
        </is>
      </c>
      <c r="K35" t="inlineStr">
        <is>
          <t>Prss48</t>
        </is>
      </c>
      <c r="L35" t="inlineStr">
        <is>
          <t>Q14B25</t>
        </is>
      </c>
      <c r="M35" t="inlineStr">
        <is>
          <t>sp|Q14B25|PRS48_MOUSE Serine protease 48 OS=Mus musculus OX=10090 GN=Prss48 PE=2 SV=2</t>
        </is>
      </c>
      <c r="N35" t="n">
        <v>312</v>
      </c>
      <c r="O35" t="inlineStr">
        <is>
          <t>Mus musculus</t>
        </is>
      </c>
      <c r="P35" t="inlineStr">
        <is>
          <t>Serine protease 48</t>
        </is>
      </c>
    </row>
    <row r="36">
      <c r="A36" t="inlineStr"/>
      <c r="B36" t="inlineStr"/>
      <c r="C36" t="inlineStr">
        <is>
          <t>blastx</t>
        </is>
      </c>
      <c r="D36" t="inlineStr"/>
      <c r="E36" t="inlineStr"/>
      <c r="F36">
        <f>HYPERLINK("https://www.uniprot.org/uniprotkb/P98074/entry", "P98074")</f>
        <v/>
      </c>
      <c r="G36" t="n">
        <v>46.3</v>
      </c>
      <c r="H36" t="n">
        <v>41</v>
      </c>
      <c r="I36" t="n">
        <v>0.000754</v>
      </c>
      <c r="J36" t="inlineStr">
        <is>
          <t>Swiss-Prot</t>
        </is>
      </c>
      <c r="K36" t="inlineStr">
        <is>
          <t>TMPRSS15</t>
        </is>
      </c>
      <c r="L36" t="inlineStr">
        <is>
          <t>P98074</t>
        </is>
      </c>
      <c r="M36" t="inlineStr">
        <is>
          <t>sp|P98074|ENTK_PIG Enteropeptidase OS=Sus scrofa OX=9823 GN=TMPRSS15 PE=1 SV=1</t>
        </is>
      </c>
      <c r="N36" t="n">
        <v>1034</v>
      </c>
      <c r="O36" t="inlineStr">
        <is>
          <t>Sus scrofa</t>
        </is>
      </c>
      <c r="P36" t="inlineStr">
        <is>
          <t>Enteropeptidase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2023-12-23T19:36:52Z</dcterms:created>
  <dcterms:modified xsi:type="dcterms:W3CDTF">2023-12-23T19:36:52Z</dcterms:modified>
</cp:coreProperties>
</file>